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Planfin67\เอกสารประกอบการประชุมชี้แจง PF 67\"/>
    </mc:Choice>
  </mc:AlternateContent>
  <xr:revisionPtr revIDLastSave="0" documentId="13_ncr:1_{6661EC21-76D8-467D-B71F-9F70AFBC49A4}" xr6:coauthVersionLast="47" xr6:coauthVersionMax="47" xr10:uidLastSave="{00000000-0000-0000-0000-000000000000}"/>
  <bookViews>
    <workbookView xWindow="-108" yWindow="-108" windowWidth="23256" windowHeight="12456" tabRatio="862" firstSheet="1" activeTab="1" xr2:uid="{BFCADBA5-52C5-4364-9C8D-0536181ACFC8}"/>
  </bookViews>
  <sheets>
    <sheet name="สรุปวงเงินลงทุน" sheetId="7" state="hidden" r:id="rId1"/>
    <sheet name="คำนวณเงินลงทุนส่วนเกิน" sheetId="4" r:id="rId2"/>
    <sheet name="Risk_สค66เดิม" sheetId="13" state="hidden" r:id="rId3"/>
    <sheet name="ลูกหนี้ค่ารักษาพยาบาล" sheetId="11" r:id="rId4"/>
    <sheet name="Fixed Cost" sheetId="2" r:id="rId5"/>
    <sheet name="รายการลูกหนี้" sheetId="10" state="hidden" r:id="rId6"/>
    <sheet name="ตาราง Cash Ratio" sheetId="5" r:id="rId7"/>
    <sheet name="cash ratio เดิม" sheetId="12" state="hidden" r:id="rId8"/>
  </sheets>
  <definedNames>
    <definedName name="_xlnm._FilterDatabase" localSheetId="7" hidden="1">'cash ratio เดิม'!$A$3:$E$902</definedName>
    <definedName name="_xlnm._FilterDatabase" localSheetId="4" hidden="1">'Fixed Cost'!$A$3:$E$906</definedName>
    <definedName name="_xlnm._FilterDatabase" localSheetId="2" hidden="1">Risk_สค66เดิม!$A$2:$S$902</definedName>
    <definedName name="_xlnm._FilterDatabase" localSheetId="1" hidden="1">คำนวณเงินลงทุนส่วนเกิน!$B$9:$V$908</definedName>
    <definedName name="_xlnm._FilterDatabase" localSheetId="3" hidden="1">ลูกหนี้ค่ารักษาพยาบาล!$A$3:$H$907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3" i="2" l="1"/>
  <c r="J5" i="11" l="1"/>
  <c r="K5" i="11"/>
  <c r="L5" i="11"/>
  <c r="M5" i="11"/>
  <c r="N5" i="11"/>
  <c r="J6" i="11"/>
  <c r="K6" i="11"/>
  <c r="L6" i="11"/>
  <c r="M6" i="11"/>
  <c r="N6" i="11"/>
  <c r="J7" i="11"/>
  <c r="K7" i="11"/>
  <c r="L7" i="11"/>
  <c r="M7" i="11"/>
  <c r="N7" i="11"/>
  <c r="J8" i="11"/>
  <c r="K8" i="11"/>
  <c r="L8" i="11"/>
  <c r="M8" i="11"/>
  <c r="N8" i="11"/>
  <c r="J9" i="11"/>
  <c r="K9" i="11"/>
  <c r="L9" i="11"/>
  <c r="M9" i="11"/>
  <c r="N9" i="11"/>
  <c r="J10" i="11"/>
  <c r="K10" i="11"/>
  <c r="L10" i="11"/>
  <c r="M10" i="11"/>
  <c r="N10" i="11"/>
  <c r="J11" i="11"/>
  <c r="K11" i="11"/>
  <c r="L11" i="11"/>
  <c r="M11" i="11"/>
  <c r="N11" i="11"/>
  <c r="J12" i="11"/>
  <c r="K12" i="11"/>
  <c r="L12" i="11"/>
  <c r="M12" i="11"/>
  <c r="N12" i="11"/>
  <c r="J13" i="11"/>
  <c r="K13" i="11"/>
  <c r="L13" i="11"/>
  <c r="M13" i="11"/>
  <c r="N13" i="11"/>
  <c r="J14" i="11"/>
  <c r="K14" i="11"/>
  <c r="L14" i="11"/>
  <c r="M14" i="11"/>
  <c r="N14" i="11"/>
  <c r="J15" i="11"/>
  <c r="K15" i="11"/>
  <c r="L15" i="11"/>
  <c r="M15" i="11"/>
  <c r="N15" i="11"/>
  <c r="J16" i="11"/>
  <c r="K16" i="11"/>
  <c r="L16" i="11"/>
  <c r="M16" i="11"/>
  <c r="N16" i="11"/>
  <c r="J17" i="11"/>
  <c r="K17" i="11"/>
  <c r="L17" i="11"/>
  <c r="M17" i="11"/>
  <c r="N17" i="11"/>
  <c r="J18" i="11"/>
  <c r="K18" i="11"/>
  <c r="L18" i="11"/>
  <c r="M18" i="11"/>
  <c r="N18" i="11"/>
  <c r="J19" i="11"/>
  <c r="K19" i="11"/>
  <c r="L19" i="11"/>
  <c r="M19" i="11"/>
  <c r="N19" i="11"/>
  <c r="J20" i="11"/>
  <c r="K20" i="11"/>
  <c r="L20" i="11"/>
  <c r="M20" i="11"/>
  <c r="N20" i="11"/>
  <c r="J21" i="11"/>
  <c r="K21" i="11"/>
  <c r="L21" i="11"/>
  <c r="M21" i="11"/>
  <c r="N21" i="11"/>
  <c r="J22" i="11"/>
  <c r="K22" i="11"/>
  <c r="L22" i="11"/>
  <c r="M22" i="11"/>
  <c r="N22" i="11"/>
  <c r="J23" i="11"/>
  <c r="K23" i="11"/>
  <c r="L23" i="11"/>
  <c r="M23" i="11"/>
  <c r="N23" i="11"/>
  <c r="J24" i="11"/>
  <c r="K24" i="11"/>
  <c r="L24" i="11"/>
  <c r="M24" i="11"/>
  <c r="N24" i="11"/>
  <c r="J25" i="11"/>
  <c r="K25" i="11"/>
  <c r="L25" i="11"/>
  <c r="M25" i="11"/>
  <c r="N25" i="11"/>
  <c r="J26" i="11"/>
  <c r="K26" i="11"/>
  <c r="L26" i="11"/>
  <c r="M26" i="11"/>
  <c r="N26" i="11"/>
  <c r="J27" i="11"/>
  <c r="K27" i="11"/>
  <c r="L27" i="11"/>
  <c r="M27" i="11"/>
  <c r="N27" i="11"/>
  <c r="J28" i="11"/>
  <c r="K28" i="11"/>
  <c r="L28" i="11"/>
  <c r="M28" i="11"/>
  <c r="N28" i="11"/>
  <c r="J29" i="11"/>
  <c r="K29" i="11"/>
  <c r="L29" i="11"/>
  <c r="M29" i="11"/>
  <c r="N29" i="11"/>
  <c r="J30" i="11"/>
  <c r="K30" i="11"/>
  <c r="L30" i="11"/>
  <c r="M30" i="11"/>
  <c r="N30" i="11"/>
  <c r="J31" i="11"/>
  <c r="K31" i="11"/>
  <c r="L31" i="11"/>
  <c r="M31" i="11"/>
  <c r="N31" i="11"/>
  <c r="J32" i="11"/>
  <c r="K32" i="11"/>
  <c r="L32" i="11"/>
  <c r="M32" i="11"/>
  <c r="N32" i="11"/>
  <c r="J33" i="11"/>
  <c r="K33" i="11"/>
  <c r="L33" i="11"/>
  <c r="M33" i="11"/>
  <c r="N33" i="11"/>
  <c r="J34" i="11"/>
  <c r="K34" i="11"/>
  <c r="L34" i="11"/>
  <c r="M34" i="11"/>
  <c r="N34" i="11"/>
  <c r="J35" i="11"/>
  <c r="K35" i="11"/>
  <c r="L35" i="11"/>
  <c r="M35" i="11"/>
  <c r="N35" i="11"/>
  <c r="J36" i="11"/>
  <c r="K36" i="11"/>
  <c r="L36" i="11"/>
  <c r="M36" i="11"/>
  <c r="N36" i="11"/>
  <c r="J37" i="11"/>
  <c r="K37" i="11"/>
  <c r="L37" i="11"/>
  <c r="M37" i="11"/>
  <c r="N37" i="11"/>
  <c r="J38" i="11"/>
  <c r="K38" i="11"/>
  <c r="L38" i="11"/>
  <c r="M38" i="11"/>
  <c r="N38" i="11"/>
  <c r="J39" i="11"/>
  <c r="K39" i="11"/>
  <c r="L39" i="11"/>
  <c r="M39" i="11"/>
  <c r="N39" i="11"/>
  <c r="J40" i="11"/>
  <c r="K40" i="11"/>
  <c r="L40" i="11"/>
  <c r="M40" i="11"/>
  <c r="N40" i="11"/>
  <c r="J41" i="11"/>
  <c r="K41" i="11"/>
  <c r="L41" i="11"/>
  <c r="M41" i="11"/>
  <c r="N41" i="11"/>
  <c r="J42" i="11"/>
  <c r="K42" i="11"/>
  <c r="L42" i="11"/>
  <c r="M42" i="11"/>
  <c r="N42" i="11"/>
  <c r="J43" i="11"/>
  <c r="K43" i="11"/>
  <c r="L43" i="11"/>
  <c r="M43" i="11"/>
  <c r="N43" i="11"/>
  <c r="J44" i="11"/>
  <c r="K44" i="11"/>
  <c r="L44" i="11"/>
  <c r="M44" i="11"/>
  <c r="N44" i="11"/>
  <c r="J45" i="11"/>
  <c r="K45" i="11"/>
  <c r="L45" i="11"/>
  <c r="M45" i="11"/>
  <c r="N45" i="11"/>
  <c r="J46" i="11"/>
  <c r="K46" i="11"/>
  <c r="L46" i="11"/>
  <c r="M46" i="11"/>
  <c r="N46" i="11"/>
  <c r="J47" i="11"/>
  <c r="K47" i="11"/>
  <c r="L47" i="11"/>
  <c r="M47" i="11"/>
  <c r="N47" i="11"/>
  <c r="J48" i="11"/>
  <c r="K48" i="11"/>
  <c r="L48" i="11"/>
  <c r="M48" i="11"/>
  <c r="N48" i="11"/>
  <c r="J49" i="11"/>
  <c r="K49" i="11"/>
  <c r="L49" i="11"/>
  <c r="M49" i="11"/>
  <c r="N49" i="11"/>
  <c r="J50" i="11"/>
  <c r="K50" i="11"/>
  <c r="L50" i="11"/>
  <c r="M50" i="11"/>
  <c r="N50" i="11"/>
  <c r="J51" i="11"/>
  <c r="K51" i="11"/>
  <c r="L51" i="11"/>
  <c r="M51" i="11"/>
  <c r="N51" i="11"/>
  <c r="J52" i="11"/>
  <c r="K52" i="11"/>
  <c r="L52" i="11"/>
  <c r="M52" i="11"/>
  <c r="N52" i="11"/>
  <c r="J53" i="11"/>
  <c r="K53" i="11"/>
  <c r="L53" i="11"/>
  <c r="M53" i="11"/>
  <c r="N53" i="11"/>
  <c r="J54" i="11"/>
  <c r="K54" i="11"/>
  <c r="L54" i="11"/>
  <c r="M54" i="11"/>
  <c r="N54" i="11"/>
  <c r="J55" i="11"/>
  <c r="K55" i="11"/>
  <c r="L55" i="11"/>
  <c r="M55" i="11"/>
  <c r="N55" i="11"/>
  <c r="J56" i="11"/>
  <c r="K56" i="11"/>
  <c r="L56" i="11"/>
  <c r="M56" i="11"/>
  <c r="N56" i="11"/>
  <c r="J57" i="11"/>
  <c r="K57" i="11"/>
  <c r="L57" i="11"/>
  <c r="M57" i="11"/>
  <c r="N57" i="11"/>
  <c r="J58" i="11"/>
  <c r="K58" i="11"/>
  <c r="L58" i="11"/>
  <c r="M58" i="11"/>
  <c r="N58" i="11"/>
  <c r="J59" i="11"/>
  <c r="K59" i="11"/>
  <c r="L59" i="11"/>
  <c r="M59" i="11"/>
  <c r="N59" i="11"/>
  <c r="J60" i="11"/>
  <c r="K60" i="11"/>
  <c r="L60" i="11"/>
  <c r="M60" i="11"/>
  <c r="N60" i="11"/>
  <c r="J61" i="11"/>
  <c r="K61" i="11"/>
  <c r="L61" i="11"/>
  <c r="M61" i="11"/>
  <c r="N61" i="11"/>
  <c r="J62" i="11"/>
  <c r="K62" i="11"/>
  <c r="L62" i="11"/>
  <c r="M62" i="11"/>
  <c r="N62" i="11"/>
  <c r="J63" i="11"/>
  <c r="K63" i="11"/>
  <c r="L63" i="11"/>
  <c r="M63" i="11"/>
  <c r="N63" i="11"/>
  <c r="J64" i="11"/>
  <c r="K64" i="11"/>
  <c r="L64" i="11"/>
  <c r="M64" i="11"/>
  <c r="N64" i="11"/>
  <c r="J65" i="11"/>
  <c r="K65" i="11"/>
  <c r="L65" i="11"/>
  <c r="M65" i="11"/>
  <c r="N65" i="11"/>
  <c r="J66" i="11"/>
  <c r="K66" i="11"/>
  <c r="L66" i="11"/>
  <c r="M66" i="11"/>
  <c r="N66" i="11"/>
  <c r="J67" i="11"/>
  <c r="K67" i="11"/>
  <c r="L67" i="11"/>
  <c r="M67" i="11"/>
  <c r="N67" i="11"/>
  <c r="J68" i="11"/>
  <c r="K68" i="11"/>
  <c r="L68" i="11"/>
  <c r="M68" i="11"/>
  <c r="N68" i="11"/>
  <c r="J69" i="11"/>
  <c r="K69" i="11"/>
  <c r="L69" i="11"/>
  <c r="M69" i="11"/>
  <c r="N69" i="11"/>
  <c r="J70" i="11"/>
  <c r="K70" i="11"/>
  <c r="L70" i="11"/>
  <c r="M70" i="11"/>
  <c r="N70" i="11"/>
  <c r="J71" i="11"/>
  <c r="K71" i="11"/>
  <c r="L71" i="11"/>
  <c r="M71" i="11"/>
  <c r="N71" i="11"/>
  <c r="J72" i="11"/>
  <c r="K72" i="11"/>
  <c r="L72" i="11"/>
  <c r="M72" i="11"/>
  <c r="N72" i="11"/>
  <c r="J73" i="11"/>
  <c r="K73" i="11"/>
  <c r="L73" i="11"/>
  <c r="M73" i="11"/>
  <c r="N73" i="11"/>
  <c r="J74" i="11"/>
  <c r="K74" i="11"/>
  <c r="L74" i="11"/>
  <c r="M74" i="11"/>
  <c r="N74" i="11"/>
  <c r="J75" i="11"/>
  <c r="K75" i="11"/>
  <c r="L75" i="11"/>
  <c r="M75" i="11"/>
  <c r="N75" i="11"/>
  <c r="J76" i="11"/>
  <c r="K76" i="11"/>
  <c r="L76" i="11"/>
  <c r="M76" i="11"/>
  <c r="N76" i="11"/>
  <c r="J77" i="11"/>
  <c r="K77" i="11"/>
  <c r="L77" i="11"/>
  <c r="M77" i="11"/>
  <c r="N77" i="11"/>
  <c r="J78" i="11"/>
  <c r="K78" i="11"/>
  <c r="L78" i="11"/>
  <c r="M78" i="11"/>
  <c r="N78" i="11"/>
  <c r="J79" i="11"/>
  <c r="K79" i="11"/>
  <c r="L79" i="11"/>
  <c r="M79" i="11"/>
  <c r="N79" i="11"/>
  <c r="J80" i="11"/>
  <c r="K80" i="11"/>
  <c r="L80" i="11"/>
  <c r="M80" i="11"/>
  <c r="N80" i="11"/>
  <c r="J81" i="11"/>
  <c r="K81" i="11"/>
  <c r="L81" i="11"/>
  <c r="M81" i="11"/>
  <c r="N81" i="11"/>
  <c r="J82" i="11"/>
  <c r="K82" i="11"/>
  <c r="L82" i="11"/>
  <c r="M82" i="11"/>
  <c r="N82" i="11"/>
  <c r="J83" i="11"/>
  <c r="K83" i="11"/>
  <c r="L83" i="11"/>
  <c r="M83" i="11"/>
  <c r="N83" i="11"/>
  <c r="J84" i="11"/>
  <c r="K84" i="11"/>
  <c r="L84" i="11"/>
  <c r="M84" i="11"/>
  <c r="N84" i="11"/>
  <c r="J85" i="11"/>
  <c r="K85" i="11"/>
  <c r="L85" i="11"/>
  <c r="M85" i="11"/>
  <c r="N85" i="11"/>
  <c r="J86" i="11"/>
  <c r="K86" i="11"/>
  <c r="L86" i="11"/>
  <c r="M86" i="11"/>
  <c r="N86" i="11"/>
  <c r="J87" i="11"/>
  <c r="K87" i="11"/>
  <c r="L87" i="11"/>
  <c r="M87" i="11"/>
  <c r="N87" i="11"/>
  <c r="J88" i="11"/>
  <c r="K88" i="11"/>
  <c r="L88" i="11"/>
  <c r="M88" i="11"/>
  <c r="N88" i="11"/>
  <c r="J89" i="11"/>
  <c r="K89" i="11"/>
  <c r="L89" i="11"/>
  <c r="M89" i="11"/>
  <c r="N89" i="11"/>
  <c r="J90" i="11"/>
  <c r="K90" i="11"/>
  <c r="L90" i="11"/>
  <c r="M90" i="11"/>
  <c r="N90" i="11"/>
  <c r="J91" i="11"/>
  <c r="K91" i="11"/>
  <c r="L91" i="11"/>
  <c r="M91" i="11"/>
  <c r="N91" i="11"/>
  <c r="J92" i="11"/>
  <c r="K92" i="11"/>
  <c r="L92" i="11"/>
  <c r="M92" i="11"/>
  <c r="N92" i="11"/>
  <c r="J93" i="11"/>
  <c r="K93" i="11"/>
  <c r="L93" i="11"/>
  <c r="M93" i="11"/>
  <c r="N93" i="11"/>
  <c r="J94" i="11"/>
  <c r="K94" i="11"/>
  <c r="L94" i="11"/>
  <c r="M94" i="11"/>
  <c r="N94" i="11"/>
  <c r="J95" i="11"/>
  <c r="K95" i="11"/>
  <c r="L95" i="11"/>
  <c r="M95" i="11"/>
  <c r="N95" i="11"/>
  <c r="J96" i="11"/>
  <c r="K96" i="11"/>
  <c r="L96" i="11"/>
  <c r="M96" i="11"/>
  <c r="N96" i="11"/>
  <c r="J97" i="11"/>
  <c r="K97" i="11"/>
  <c r="L97" i="11"/>
  <c r="M97" i="11"/>
  <c r="N97" i="11"/>
  <c r="J98" i="11"/>
  <c r="K98" i="11"/>
  <c r="L98" i="11"/>
  <c r="M98" i="11"/>
  <c r="N98" i="11"/>
  <c r="J99" i="11"/>
  <c r="K99" i="11"/>
  <c r="L99" i="11"/>
  <c r="M99" i="11"/>
  <c r="N99" i="11"/>
  <c r="J100" i="11"/>
  <c r="K100" i="11"/>
  <c r="L100" i="11"/>
  <c r="M100" i="11"/>
  <c r="N100" i="11"/>
  <c r="J101" i="11"/>
  <c r="K101" i="11"/>
  <c r="L101" i="11"/>
  <c r="M101" i="11"/>
  <c r="N101" i="11"/>
  <c r="J102" i="11"/>
  <c r="K102" i="11"/>
  <c r="L102" i="11"/>
  <c r="M102" i="11"/>
  <c r="N102" i="11"/>
  <c r="J103" i="11"/>
  <c r="K103" i="11"/>
  <c r="L103" i="11"/>
  <c r="M103" i="11"/>
  <c r="N103" i="11"/>
  <c r="J104" i="11"/>
  <c r="K104" i="11"/>
  <c r="L104" i="11"/>
  <c r="M104" i="11"/>
  <c r="N104" i="11"/>
  <c r="J105" i="11"/>
  <c r="K105" i="11"/>
  <c r="L105" i="11"/>
  <c r="M105" i="11"/>
  <c r="N105" i="11"/>
  <c r="J106" i="11"/>
  <c r="K106" i="11"/>
  <c r="L106" i="11"/>
  <c r="M106" i="11"/>
  <c r="N106" i="11"/>
  <c r="J107" i="11"/>
  <c r="K107" i="11"/>
  <c r="L107" i="11"/>
  <c r="M107" i="11"/>
  <c r="N107" i="11"/>
  <c r="J108" i="11"/>
  <c r="K108" i="11"/>
  <c r="L108" i="11"/>
  <c r="M108" i="11"/>
  <c r="N108" i="11"/>
  <c r="J109" i="11"/>
  <c r="K109" i="11"/>
  <c r="L109" i="11"/>
  <c r="M109" i="11"/>
  <c r="N109" i="11"/>
  <c r="J110" i="11"/>
  <c r="K110" i="11"/>
  <c r="L110" i="11"/>
  <c r="M110" i="11"/>
  <c r="N110" i="11"/>
  <c r="J111" i="11"/>
  <c r="K111" i="11"/>
  <c r="L111" i="11"/>
  <c r="M111" i="11"/>
  <c r="N111" i="11"/>
  <c r="J112" i="11"/>
  <c r="K112" i="11"/>
  <c r="L112" i="11"/>
  <c r="M112" i="11"/>
  <c r="N112" i="11"/>
  <c r="J113" i="11"/>
  <c r="K113" i="11"/>
  <c r="L113" i="11"/>
  <c r="M113" i="11"/>
  <c r="N113" i="11"/>
  <c r="J114" i="11"/>
  <c r="K114" i="11"/>
  <c r="L114" i="11"/>
  <c r="M114" i="11"/>
  <c r="N114" i="11"/>
  <c r="J115" i="11"/>
  <c r="K115" i="11"/>
  <c r="L115" i="11"/>
  <c r="M115" i="11"/>
  <c r="N115" i="11"/>
  <c r="J116" i="11"/>
  <c r="K116" i="11"/>
  <c r="L116" i="11"/>
  <c r="M116" i="11"/>
  <c r="N116" i="11"/>
  <c r="J117" i="11"/>
  <c r="K117" i="11"/>
  <c r="L117" i="11"/>
  <c r="M117" i="11"/>
  <c r="N117" i="11"/>
  <c r="J118" i="11"/>
  <c r="K118" i="11"/>
  <c r="L118" i="11"/>
  <c r="M118" i="11"/>
  <c r="N118" i="11"/>
  <c r="J119" i="11"/>
  <c r="K119" i="11"/>
  <c r="L119" i="11"/>
  <c r="M119" i="11"/>
  <c r="N119" i="11"/>
  <c r="J120" i="11"/>
  <c r="K120" i="11"/>
  <c r="L120" i="11"/>
  <c r="M120" i="11"/>
  <c r="N120" i="11"/>
  <c r="J121" i="11"/>
  <c r="K121" i="11"/>
  <c r="L121" i="11"/>
  <c r="M121" i="11"/>
  <c r="N121" i="11"/>
  <c r="J122" i="11"/>
  <c r="K122" i="11"/>
  <c r="L122" i="11"/>
  <c r="M122" i="11"/>
  <c r="N122" i="11"/>
  <c r="J123" i="11"/>
  <c r="K123" i="11"/>
  <c r="L123" i="11"/>
  <c r="M123" i="11"/>
  <c r="N123" i="11"/>
  <c r="J124" i="11"/>
  <c r="K124" i="11"/>
  <c r="L124" i="11"/>
  <c r="M124" i="11"/>
  <c r="N124" i="11"/>
  <c r="J125" i="11"/>
  <c r="K125" i="11"/>
  <c r="L125" i="11"/>
  <c r="M125" i="11"/>
  <c r="N125" i="11"/>
  <c r="J126" i="11"/>
  <c r="K126" i="11"/>
  <c r="L126" i="11"/>
  <c r="M126" i="11"/>
  <c r="N126" i="11"/>
  <c r="J127" i="11"/>
  <c r="K127" i="11"/>
  <c r="L127" i="11"/>
  <c r="M127" i="11"/>
  <c r="N127" i="11"/>
  <c r="J128" i="11"/>
  <c r="K128" i="11"/>
  <c r="L128" i="11"/>
  <c r="M128" i="11"/>
  <c r="N128" i="11"/>
  <c r="J129" i="11"/>
  <c r="K129" i="11"/>
  <c r="L129" i="11"/>
  <c r="M129" i="11"/>
  <c r="N129" i="11"/>
  <c r="J130" i="11"/>
  <c r="K130" i="11"/>
  <c r="L130" i="11"/>
  <c r="M130" i="11"/>
  <c r="N130" i="11"/>
  <c r="J131" i="11"/>
  <c r="K131" i="11"/>
  <c r="L131" i="11"/>
  <c r="M131" i="11"/>
  <c r="N131" i="11"/>
  <c r="J132" i="11"/>
  <c r="K132" i="11"/>
  <c r="L132" i="11"/>
  <c r="M132" i="11"/>
  <c r="N132" i="11"/>
  <c r="J133" i="11"/>
  <c r="K133" i="11"/>
  <c r="L133" i="11"/>
  <c r="M133" i="11"/>
  <c r="N133" i="11"/>
  <c r="J134" i="11"/>
  <c r="K134" i="11"/>
  <c r="L134" i="11"/>
  <c r="M134" i="11"/>
  <c r="N134" i="11"/>
  <c r="J135" i="11"/>
  <c r="K135" i="11"/>
  <c r="L135" i="11"/>
  <c r="M135" i="11"/>
  <c r="N135" i="11"/>
  <c r="J136" i="11"/>
  <c r="K136" i="11"/>
  <c r="L136" i="11"/>
  <c r="M136" i="11"/>
  <c r="N136" i="11"/>
  <c r="J137" i="11"/>
  <c r="K137" i="11"/>
  <c r="L137" i="11"/>
  <c r="M137" i="11"/>
  <c r="N137" i="11"/>
  <c r="J138" i="11"/>
  <c r="K138" i="11"/>
  <c r="L138" i="11"/>
  <c r="M138" i="11"/>
  <c r="N138" i="11"/>
  <c r="J139" i="11"/>
  <c r="K139" i="11"/>
  <c r="L139" i="11"/>
  <c r="M139" i="11"/>
  <c r="N139" i="11"/>
  <c r="J140" i="11"/>
  <c r="K140" i="11"/>
  <c r="L140" i="11"/>
  <c r="M140" i="11"/>
  <c r="N140" i="11"/>
  <c r="J141" i="11"/>
  <c r="K141" i="11"/>
  <c r="L141" i="11"/>
  <c r="M141" i="11"/>
  <c r="N141" i="11"/>
  <c r="J142" i="11"/>
  <c r="K142" i="11"/>
  <c r="L142" i="11"/>
  <c r="M142" i="11"/>
  <c r="N142" i="11"/>
  <c r="J143" i="11"/>
  <c r="K143" i="11"/>
  <c r="L143" i="11"/>
  <c r="M143" i="11"/>
  <c r="N143" i="11"/>
  <c r="J144" i="11"/>
  <c r="K144" i="11"/>
  <c r="L144" i="11"/>
  <c r="M144" i="11"/>
  <c r="N144" i="11"/>
  <c r="J145" i="11"/>
  <c r="K145" i="11"/>
  <c r="L145" i="11"/>
  <c r="M145" i="11"/>
  <c r="N145" i="11"/>
  <c r="J146" i="11"/>
  <c r="K146" i="11"/>
  <c r="L146" i="11"/>
  <c r="M146" i="11"/>
  <c r="N146" i="11"/>
  <c r="J147" i="11"/>
  <c r="K147" i="11"/>
  <c r="L147" i="11"/>
  <c r="M147" i="11"/>
  <c r="N147" i="11"/>
  <c r="J148" i="11"/>
  <c r="K148" i="11"/>
  <c r="L148" i="11"/>
  <c r="M148" i="11"/>
  <c r="N148" i="11"/>
  <c r="J149" i="11"/>
  <c r="K149" i="11"/>
  <c r="L149" i="11"/>
  <c r="M149" i="11"/>
  <c r="N149" i="11"/>
  <c r="J150" i="11"/>
  <c r="K150" i="11"/>
  <c r="L150" i="11"/>
  <c r="M150" i="11"/>
  <c r="N150" i="11"/>
  <c r="J151" i="11"/>
  <c r="K151" i="11"/>
  <c r="L151" i="11"/>
  <c r="M151" i="11"/>
  <c r="N151" i="11"/>
  <c r="J152" i="11"/>
  <c r="K152" i="11"/>
  <c r="L152" i="11"/>
  <c r="M152" i="11"/>
  <c r="N152" i="11"/>
  <c r="J153" i="11"/>
  <c r="K153" i="11"/>
  <c r="L153" i="11"/>
  <c r="M153" i="11"/>
  <c r="N153" i="11"/>
  <c r="J154" i="11"/>
  <c r="K154" i="11"/>
  <c r="L154" i="11"/>
  <c r="M154" i="11"/>
  <c r="N154" i="11"/>
  <c r="J155" i="11"/>
  <c r="K155" i="11"/>
  <c r="L155" i="11"/>
  <c r="M155" i="11"/>
  <c r="N155" i="11"/>
  <c r="J156" i="11"/>
  <c r="K156" i="11"/>
  <c r="L156" i="11"/>
  <c r="M156" i="11"/>
  <c r="N156" i="11"/>
  <c r="J157" i="11"/>
  <c r="K157" i="11"/>
  <c r="L157" i="11"/>
  <c r="M157" i="11"/>
  <c r="N157" i="11"/>
  <c r="J158" i="11"/>
  <c r="K158" i="11"/>
  <c r="L158" i="11"/>
  <c r="M158" i="11"/>
  <c r="N158" i="11"/>
  <c r="J159" i="11"/>
  <c r="K159" i="11"/>
  <c r="L159" i="11"/>
  <c r="M159" i="11"/>
  <c r="N159" i="11"/>
  <c r="J160" i="11"/>
  <c r="K160" i="11"/>
  <c r="L160" i="11"/>
  <c r="M160" i="11"/>
  <c r="N160" i="11"/>
  <c r="J161" i="11"/>
  <c r="K161" i="11"/>
  <c r="L161" i="11"/>
  <c r="M161" i="11"/>
  <c r="N161" i="11"/>
  <c r="J162" i="11"/>
  <c r="K162" i="11"/>
  <c r="L162" i="11"/>
  <c r="M162" i="11"/>
  <c r="N162" i="11"/>
  <c r="J163" i="11"/>
  <c r="K163" i="11"/>
  <c r="L163" i="11"/>
  <c r="M163" i="11"/>
  <c r="N163" i="11"/>
  <c r="J164" i="11"/>
  <c r="K164" i="11"/>
  <c r="L164" i="11"/>
  <c r="M164" i="11"/>
  <c r="N164" i="11"/>
  <c r="J165" i="11"/>
  <c r="K165" i="11"/>
  <c r="L165" i="11"/>
  <c r="M165" i="11"/>
  <c r="N165" i="11"/>
  <c r="J166" i="11"/>
  <c r="K166" i="11"/>
  <c r="L166" i="11"/>
  <c r="M166" i="11"/>
  <c r="N166" i="11"/>
  <c r="J167" i="11"/>
  <c r="K167" i="11"/>
  <c r="L167" i="11"/>
  <c r="M167" i="11"/>
  <c r="N167" i="11"/>
  <c r="J168" i="11"/>
  <c r="K168" i="11"/>
  <c r="L168" i="11"/>
  <c r="M168" i="11"/>
  <c r="N168" i="11"/>
  <c r="J169" i="11"/>
  <c r="K169" i="11"/>
  <c r="L169" i="11"/>
  <c r="M169" i="11"/>
  <c r="N169" i="11"/>
  <c r="J170" i="11"/>
  <c r="K170" i="11"/>
  <c r="L170" i="11"/>
  <c r="M170" i="11"/>
  <c r="N170" i="11"/>
  <c r="J171" i="11"/>
  <c r="K171" i="11"/>
  <c r="L171" i="11"/>
  <c r="M171" i="11"/>
  <c r="N171" i="11"/>
  <c r="J172" i="11"/>
  <c r="K172" i="11"/>
  <c r="L172" i="11"/>
  <c r="M172" i="11"/>
  <c r="N172" i="11"/>
  <c r="J173" i="11"/>
  <c r="K173" i="11"/>
  <c r="L173" i="11"/>
  <c r="M173" i="11"/>
  <c r="N173" i="11"/>
  <c r="J174" i="11"/>
  <c r="K174" i="11"/>
  <c r="L174" i="11"/>
  <c r="M174" i="11"/>
  <c r="N174" i="11"/>
  <c r="J175" i="11"/>
  <c r="K175" i="11"/>
  <c r="L175" i="11"/>
  <c r="M175" i="11"/>
  <c r="N175" i="11"/>
  <c r="J176" i="11"/>
  <c r="K176" i="11"/>
  <c r="L176" i="11"/>
  <c r="M176" i="11"/>
  <c r="N176" i="11"/>
  <c r="J177" i="11"/>
  <c r="K177" i="11"/>
  <c r="L177" i="11"/>
  <c r="M177" i="11"/>
  <c r="N177" i="11"/>
  <c r="J178" i="11"/>
  <c r="K178" i="11"/>
  <c r="L178" i="11"/>
  <c r="M178" i="11"/>
  <c r="N178" i="11"/>
  <c r="J179" i="11"/>
  <c r="K179" i="11"/>
  <c r="L179" i="11"/>
  <c r="M179" i="11"/>
  <c r="N179" i="11"/>
  <c r="J180" i="11"/>
  <c r="K180" i="11"/>
  <c r="L180" i="11"/>
  <c r="M180" i="11"/>
  <c r="N180" i="11"/>
  <c r="J181" i="11"/>
  <c r="K181" i="11"/>
  <c r="L181" i="11"/>
  <c r="M181" i="11"/>
  <c r="N181" i="11"/>
  <c r="J182" i="11"/>
  <c r="K182" i="11"/>
  <c r="L182" i="11"/>
  <c r="M182" i="11"/>
  <c r="N182" i="11"/>
  <c r="J183" i="11"/>
  <c r="K183" i="11"/>
  <c r="L183" i="11"/>
  <c r="M183" i="11"/>
  <c r="N183" i="11"/>
  <c r="J184" i="11"/>
  <c r="K184" i="11"/>
  <c r="L184" i="11"/>
  <c r="M184" i="11"/>
  <c r="N184" i="11"/>
  <c r="J185" i="11"/>
  <c r="K185" i="11"/>
  <c r="L185" i="11"/>
  <c r="M185" i="11"/>
  <c r="N185" i="11"/>
  <c r="J186" i="11"/>
  <c r="K186" i="11"/>
  <c r="L186" i="11"/>
  <c r="M186" i="11"/>
  <c r="N186" i="11"/>
  <c r="J187" i="11"/>
  <c r="K187" i="11"/>
  <c r="L187" i="11"/>
  <c r="M187" i="11"/>
  <c r="N187" i="11"/>
  <c r="J188" i="11"/>
  <c r="K188" i="11"/>
  <c r="L188" i="11"/>
  <c r="M188" i="11"/>
  <c r="N188" i="11"/>
  <c r="J189" i="11"/>
  <c r="K189" i="11"/>
  <c r="L189" i="11"/>
  <c r="M189" i="11"/>
  <c r="N189" i="11"/>
  <c r="J190" i="11"/>
  <c r="K190" i="11"/>
  <c r="L190" i="11"/>
  <c r="M190" i="11"/>
  <c r="N190" i="11"/>
  <c r="J191" i="11"/>
  <c r="K191" i="11"/>
  <c r="L191" i="11"/>
  <c r="M191" i="11"/>
  <c r="N191" i="11"/>
  <c r="J192" i="11"/>
  <c r="K192" i="11"/>
  <c r="L192" i="11"/>
  <c r="M192" i="11"/>
  <c r="N192" i="11"/>
  <c r="J193" i="11"/>
  <c r="K193" i="11"/>
  <c r="L193" i="11"/>
  <c r="M193" i="11"/>
  <c r="N193" i="11"/>
  <c r="J194" i="11"/>
  <c r="K194" i="11"/>
  <c r="L194" i="11"/>
  <c r="M194" i="11"/>
  <c r="N194" i="11"/>
  <c r="J195" i="11"/>
  <c r="K195" i="11"/>
  <c r="L195" i="11"/>
  <c r="M195" i="11"/>
  <c r="N195" i="11"/>
  <c r="J196" i="11"/>
  <c r="K196" i="11"/>
  <c r="L196" i="11"/>
  <c r="M196" i="11"/>
  <c r="N196" i="11"/>
  <c r="J197" i="11"/>
  <c r="K197" i="11"/>
  <c r="L197" i="11"/>
  <c r="M197" i="11"/>
  <c r="N197" i="11"/>
  <c r="J198" i="11"/>
  <c r="K198" i="11"/>
  <c r="L198" i="11"/>
  <c r="M198" i="11"/>
  <c r="N198" i="11"/>
  <c r="J199" i="11"/>
  <c r="K199" i="11"/>
  <c r="L199" i="11"/>
  <c r="M199" i="11"/>
  <c r="N199" i="11"/>
  <c r="J200" i="11"/>
  <c r="K200" i="11"/>
  <c r="L200" i="11"/>
  <c r="M200" i="11"/>
  <c r="N200" i="11"/>
  <c r="J201" i="11"/>
  <c r="K201" i="11"/>
  <c r="L201" i="11"/>
  <c r="M201" i="11"/>
  <c r="N201" i="11"/>
  <c r="J202" i="11"/>
  <c r="K202" i="11"/>
  <c r="L202" i="11"/>
  <c r="M202" i="11"/>
  <c r="N202" i="11"/>
  <c r="J203" i="11"/>
  <c r="K203" i="11"/>
  <c r="L203" i="11"/>
  <c r="M203" i="11"/>
  <c r="N203" i="11"/>
  <c r="J204" i="11"/>
  <c r="K204" i="11"/>
  <c r="L204" i="11"/>
  <c r="M204" i="11"/>
  <c r="N204" i="11"/>
  <c r="J205" i="11"/>
  <c r="K205" i="11"/>
  <c r="L205" i="11"/>
  <c r="M205" i="11"/>
  <c r="N205" i="11"/>
  <c r="J206" i="11"/>
  <c r="K206" i="11"/>
  <c r="L206" i="11"/>
  <c r="M206" i="11"/>
  <c r="N206" i="11"/>
  <c r="J207" i="11"/>
  <c r="K207" i="11"/>
  <c r="L207" i="11"/>
  <c r="M207" i="11"/>
  <c r="N207" i="11"/>
  <c r="J208" i="11"/>
  <c r="K208" i="11"/>
  <c r="L208" i="11"/>
  <c r="M208" i="11"/>
  <c r="N208" i="11"/>
  <c r="J209" i="11"/>
  <c r="K209" i="11"/>
  <c r="L209" i="11"/>
  <c r="M209" i="11"/>
  <c r="N209" i="11"/>
  <c r="J210" i="11"/>
  <c r="K210" i="11"/>
  <c r="L210" i="11"/>
  <c r="M210" i="11"/>
  <c r="N210" i="11"/>
  <c r="J211" i="11"/>
  <c r="K211" i="11"/>
  <c r="L211" i="11"/>
  <c r="M211" i="11"/>
  <c r="N211" i="11"/>
  <c r="J212" i="11"/>
  <c r="K212" i="11"/>
  <c r="L212" i="11"/>
  <c r="M212" i="11"/>
  <c r="N212" i="11"/>
  <c r="J213" i="11"/>
  <c r="K213" i="11"/>
  <c r="L213" i="11"/>
  <c r="M213" i="11"/>
  <c r="N213" i="11"/>
  <c r="J214" i="11"/>
  <c r="K214" i="11"/>
  <c r="L214" i="11"/>
  <c r="M214" i="11"/>
  <c r="N214" i="11"/>
  <c r="J215" i="11"/>
  <c r="K215" i="11"/>
  <c r="L215" i="11"/>
  <c r="M215" i="11"/>
  <c r="N215" i="11"/>
  <c r="J216" i="11"/>
  <c r="K216" i="11"/>
  <c r="L216" i="11"/>
  <c r="M216" i="11"/>
  <c r="N216" i="11"/>
  <c r="J217" i="11"/>
  <c r="K217" i="11"/>
  <c r="L217" i="11"/>
  <c r="M217" i="11"/>
  <c r="N217" i="11"/>
  <c r="J218" i="11"/>
  <c r="K218" i="11"/>
  <c r="L218" i="11"/>
  <c r="M218" i="11"/>
  <c r="N218" i="11"/>
  <c r="J219" i="11"/>
  <c r="K219" i="11"/>
  <c r="L219" i="11"/>
  <c r="M219" i="11"/>
  <c r="N219" i="11"/>
  <c r="J220" i="11"/>
  <c r="K220" i="11"/>
  <c r="L220" i="11"/>
  <c r="M220" i="11"/>
  <c r="N220" i="11"/>
  <c r="J221" i="11"/>
  <c r="K221" i="11"/>
  <c r="L221" i="11"/>
  <c r="M221" i="11"/>
  <c r="N221" i="11"/>
  <c r="J222" i="11"/>
  <c r="K222" i="11"/>
  <c r="L222" i="11"/>
  <c r="M222" i="11"/>
  <c r="N222" i="11"/>
  <c r="J223" i="11"/>
  <c r="K223" i="11"/>
  <c r="L223" i="11"/>
  <c r="M223" i="11"/>
  <c r="N223" i="11"/>
  <c r="J224" i="11"/>
  <c r="K224" i="11"/>
  <c r="L224" i="11"/>
  <c r="M224" i="11"/>
  <c r="N224" i="11"/>
  <c r="J225" i="11"/>
  <c r="K225" i="11"/>
  <c r="L225" i="11"/>
  <c r="M225" i="11"/>
  <c r="N225" i="11"/>
  <c r="J226" i="11"/>
  <c r="K226" i="11"/>
  <c r="L226" i="11"/>
  <c r="M226" i="11"/>
  <c r="N226" i="11"/>
  <c r="J227" i="11"/>
  <c r="K227" i="11"/>
  <c r="L227" i="11"/>
  <c r="M227" i="11"/>
  <c r="N227" i="11"/>
  <c r="J228" i="11"/>
  <c r="K228" i="11"/>
  <c r="L228" i="11"/>
  <c r="M228" i="11"/>
  <c r="N228" i="11"/>
  <c r="J229" i="11"/>
  <c r="K229" i="11"/>
  <c r="L229" i="11"/>
  <c r="M229" i="11"/>
  <c r="N229" i="11"/>
  <c r="J230" i="11"/>
  <c r="K230" i="11"/>
  <c r="L230" i="11"/>
  <c r="M230" i="11"/>
  <c r="N230" i="11"/>
  <c r="J231" i="11"/>
  <c r="K231" i="11"/>
  <c r="L231" i="11"/>
  <c r="M231" i="11"/>
  <c r="N231" i="11"/>
  <c r="J232" i="11"/>
  <c r="K232" i="11"/>
  <c r="L232" i="11"/>
  <c r="M232" i="11"/>
  <c r="N232" i="11"/>
  <c r="J233" i="11"/>
  <c r="K233" i="11"/>
  <c r="L233" i="11"/>
  <c r="M233" i="11"/>
  <c r="N233" i="11"/>
  <c r="J234" i="11"/>
  <c r="K234" i="11"/>
  <c r="L234" i="11"/>
  <c r="M234" i="11"/>
  <c r="N234" i="11"/>
  <c r="J235" i="11"/>
  <c r="K235" i="11"/>
  <c r="L235" i="11"/>
  <c r="M235" i="11"/>
  <c r="N235" i="11"/>
  <c r="J236" i="11"/>
  <c r="K236" i="11"/>
  <c r="L236" i="11"/>
  <c r="M236" i="11"/>
  <c r="N236" i="11"/>
  <c r="J237" i="11"/>
  <c r="K237" i="11"/>
  <c r="L237" i="11"/>
  <c r="M237" i="11"/>
  <c r="N237" i="11"/>
  <c r="J238" i="11"/>
  <c r="K238" i="11"/>
  <c r="L238" i="11"/>
  <c r="M238" i="11"/>
  <c r="N238" i="11"/>
  <c r="J239" i="11"/>
  <c r="K239" i="11"/>
  <c r="L239" i="11"/>
  <c r="M239" i="11"/>
  <c r="N239" i="11"/>
  <c r="J240" i="11"/>
  <c r="K240" i="11"/>
  <c r="L240" i="11"/>
  <c r="M240" i="11"/>
  <c r="N240" i="11"/>
  <c r="J241" i="11"/>
  <c r="K241" i="11"/>
  <c r="L241" i="11"/>
  <c r="M241" i="11"/>
  <c r="N241" i="11"/>
  <c r="J242" i="11"/>
  <c r="K242" i="11"/>
  <c r="L242" i="11"/>
  <c r="M242" i="11"/>
  <c r="N242" i="11"/>
  <c r="J243" i="11"/>
  <c r="K243" i="11"/>
  <c r="L243" i="11"/>
  <c r="M243" i="11"/>
  <c r="N243" i="11"/>
  <c r="J244" i="11"/>
  <c r="K244" i="11"/>
  <c r="L244" i="11"/>
  <c r="M244" i="11"/>
  <c r="N244" i="11"/>
  <c r="J245" i="11"/>
  <c r="K245" i="11"/>
  <c r="L245" i="11"/>
  <c r="M245" i="11"/>
  <c r="N245" i="11"/>
  <c r="J246" i="11"/>
  <c r="K246" i="11"/>
  <c r="L246" i="11"/>
  <c r="M246" i="11"/>
  <c r="N246" i="11"/>
  <c r="J247" i="11"/>
  <c r="K247" i="11"/>
  <c r="L247" i="11"/>
  <c r="M247" i="11"/>
  <c r="N247" i="11"/>
  <c r="J248" i="11"/>
  <c r="K248" i="11"/>
  <c r="L248" i="11"/>
  <c r="M248" i="11"/>
  <c r="N248" i="11"/>
  <c r="J249" i="11"/>
  <c r="K249" i="11"/>
  <c r="L249" i="11"/>
  <c r="M249" i="11"/>
  <c r="N249" i="11"/>
  <c r="J250" i="11"/>
  <c r="K250" i="11"/>
  <c r="L250" i="11"/>
  <c r="M250" i="11"/>
  <c r="N250" i="11"/>
  <c r="J251" i="11"/>
  <c r="K251" i="11"/>
  <c r="L251" i="11"/>
  <c r="M251" i="11"/>
  <c r="N251" i="11"/>
  <c r="J252" i="11"/>
  <c r="K252" i="11"/>
  <c r="L252" i="11"/>
  <c r="M252" i="11"/>
  <c r="N252" i="11"/>
  <c r="J253" i="11"/>
  <c r="K253" i="11"/>
  <c r="L253" i="11"/>
  <c r="M253" i="11"/>
  <c r="N253" i="11"/>
  <c r="J254" i="11"/>
  <c r="K254" i="11"/>
  <c r="L254" i="11"/>
  <c r="M254" i="11"/>
  <c r="N254" i="11"/>
  <c r="J255" i="11"/>
  <c r="K255" i="11"/>
  <c r="L255" i="11"/>
  <c r="M255" i="11"/>
  <c r="N255" i="11"/>
  <c r="J256" i="11"/>
  <c r="K256" i="11"/>
  <c r="L256" i="11"/>
  <c r="M256" i="11"/>
  <c r="N256" i="11"/>
  <c r="J257" i="11"/>
  <c r="K257" i="11"/>
  <c r="L257" i="11"/>
  <c r="M257" i="11"/>
  <c r="N257" i="11"/>
  <c r="J258" i="11"/>
  <c r="K258" i="11"/>
  <c r="L258" i="11"/>
  <c r="M258" i="11"/>
  <c r="N258" i="11"/>
  <c r="J259" i="11"/>
  <c r="K259" i="11"/>
  <c r="L259" i="11"/>
  <c r="M259" i="11"/>
  <c r="N259" i="11"/>
  <c r="J260" i="11"/>
  <c r="K260" i="11"/>
  <c r="L260" i="11"/>
  <c r="M260" i="11"/>
  <c r="N260" i="11"/>
  <c r="J261" i="11"/>
  <c r="K261" i="11"/>
  <c r="L261" i="11"/>
  <c r="M261" i="11"/>
  <c r="N261" i="11"/>
  <c r="J262" i="11"/>
  <c r="K262" i="11"/>
  <c r="L262" i="11"/>
  <c r="M262" i="11"/>
  <c r="N262" i="11"/>
  <c r="J263" i="11"/>
  <c r="K263" i="11"/>
  <c r="L263" i="11"/>
  <c r="M263" i="11"/>
  <c r="N263" i="11"/>
  <c r="J264" i="11"/>
  <c r="K264" i="11"/>
  <c r="L264" i="11"/>
  <c r="M264" i="11"/>
  <c r="N264" i="11"/>
  <c r="J265" i="11"/>
  <c r="K265" i="11"/>
  <c r="L265" i="11"/>
  <c r="M265" i="11"/>
  <c r="N265" i="11"/>
  <c r="J266" i="11"/>
  <c r="K266" i="11"/>
  <c r="L266" i="11"/>
  <c r="M266" i="11"/>
  <c r="N266" i="11"/>
  <c r="J267" i="11"/>
  <c r="K267" i="11"/>
  <c r="L267" i="11"/>
  <c r="M267" i="11"/>
  <c r="N267" i="11"/>
  <c r="J268" i="11"/>
  <c r="K268" i="11"/>
  <c r="L268" i="11"/>
  <c r="M268" i="11"/>
  <c r="N268" i="11"/>
  <c r="J269" i="11"/>
  <c r="K269" i="11"/>
  <c r="L269" i="11"/>
  <c r="M269" i="11"/>
  <c r="N269" i="11"/>
  <c r="J270" i="11"/>
  <c r="K270" i="11"/>
  <c r="L270" i="11"/>
  <c r="M270" i="11"/>
  <c r="N270" i="11"/>
  <c r="J271" i="11"/>
  <c r="K271" i="11"/>
  <c r="L271" i="11"/>
  <c r="M271" i="11"/>
  <c r="N271" i="11"/>
  <c r="J272" i="11"/>
  <c r="K272" i="11"/>
  <c r="L272" i="11"/>
  <c r="M272" i="11"/>
  <c r="N272" i="11"/>
  <c r="J273" i="11"/>
  <c r="K273" i="11"/>
  <c r="L273" i="11"/>
  <c r="M273" i="11"/>
  <c r="N273" i="11"/>
  <c r="J274" i="11"/>
  <c r="K274" i="11"/>
  <c r="L274" i="11"/>
  <c r="M274" i="11"/>
  <c r="N274" i="11"/>
  <c r="J275" i="11"/>
  <c r="K275" i="11"/>
  <c r="L275" i="11"/>
  <c r="M275" i="11"/>
  <c r="N275" i="11"/>
  <c r="J276" i="11"/>
  <c r="K276" i="11"/>
  <c r="L276" i="11"/>
  <c r="M276" i="11"/>
  <c r="N276" i="11"/>
  <c r="J277" i="11"/>
  <c r="K277" i="11"/>
  <c r="L277" i="11"/>
  <c r="M277" i="11"/>
  <c r="N277" i="11"/>
  <c r="J278" i="11"/>
  <c r="K278" i="11"/>
  <c r="L278" i="11"/>
  <c r="M278" i="11"/>
  <c r="N278" i="11"/>
  <c r="J279" i="11"/>
  <c r="K279" i="11"/>
  <c r="L279" i="11"/>
  <c r="M279" i="11"/>
  <c r="N279" i="11"/>
  <c r="J280" i="11"/>
  <c r="K280" i="11"/>
  <c r="L280" i="11"/>
  <c r="M280" i="11"/>
  <c r="N280" i="11"/>
  <c r="J281" i="11"/>
  <c r="K281" i="11"/>
  <c r="L281" i="11"/>
  <c r="M281" i="11"/>
  <c r="N281" i="11"/>
  <c r="J282" i="11"/>
  <c r="K282" i="11"/>
  <c r="L282" i="11"/>
  <c r="M282" i="11"/>
  <c r="N282" i="11"/>
  <c r="J283" i="11"/>
  <c r="K283" i="11"/>
  <c r="L283" i="11"/>
  <c r="M283" i="11"/>
  <c r="N283" i="11"/>
  <c r="J284" i="11"/>
  <c r="K284" i="11"/>
  <c r="L284" i="11"/>
  <c r="M284" i="11"/>
  <c r="N284" i="11"/>
  <c r="J285" i="11"/>
  <c r="K285" i="11"/>
  <c r="L285" i="11"/>
  <c r="M285" i="11"/>
  <c r="N285" i="11"/>
  <c r="J286" i="11"/>
  <c r="K286" i="11"/>
  <c r="L286" i="11"/>
  <c r="M286" i="11"/>
  <c r="N286" i="11"/>
  <c r="J287" i="11"/>
  <c r="K287" i="11"/>
  <c r="L287" i="11"/>
  <c r="M287" i="11"/>
  <c r="N287" i="11"/>
  <c r="J288" i="11"/>
  <c r="K288" i="11"/>
  <c r="L288" i="11"/>
  <c r="M288" i="11"/>
  <c r="N288" i="11"/>
  <c r="J289" i="11"/>
  <c r="K289" i="11"/>
  <c r="L289" i="11"/>
  <c r="M289" i="11"/>
  <c r="N289" i="11"/>
  <c r="J290" i="11"/>
  <c r="K290" i="11"/>
  <c r="L290" i="11"/>
  <c r="M290" i="11"/>
  <c r="N290" i="11"/>
  <c r="J291" i="11"/>
  <c r="K291" i="11"/>
  <c r="L291" i="11"/>
  <c r="M291" i="11"/>
  <c r="N291" i="11"/>
  <c r="J292" i="11"/>
  <c r="K292" i="11"/>
  <c r="L292" i="11"/>
  <c r="M292" i="11"/>
  <c r="N292" i="11"/>
  <c r="J293" i="11"/>
  <c r="K293" i="11"/>
  <c r="L293" i="11"/>
  <c r="M293" i="11"/>
  <c r="N293" i="11"/>
  <c r="J294" i="11"/>
  <c r="K294" i="11"/>
  <c r="L294" i="11"/>
  <c r="M294" i="11"/>
  <c r="N294" i="11"/>
  <c r="J295" i="11"/>
  <c r="K295" i="11"/>
  <c r="L295" i="11"/>
  <c r="M295" i="11"/>
  <c r="N295" i="11"/>
  <c r="J296" i="11"/>
  <c r="K296" i="11"/>
  <c r="L296" i="11"/>
  <c r="M296" i="11"/>
  <c r="N296" i="11"/>
  <c r="J297" i="11"/>
  <c r="K297" i="11"/>
  <c r="L297" i="11"/>
  <c r="M297" i="11"/>
  <c r="N297" i="11"/>
  <c r="J298" i="11"/>
  <c r="K298" i="11"/>
  <c r="L298" i="11"/>
  <c r="M298" i="11"/>
  <c r="N298" i="11"/>
  <c r="J299" i="11"/>
  <c r="K299" i="11"/>
  <c r="L299" i="11"/>
  <c r="M299" i="11"/>
  <c r="N299" i="11"/>
  <c r="J300" i="11"/>
  <c r="K300" i="11"/>
  <c r="L300" i="11"/>
  <c r="M300" i="11"/>
  <c r="N300" i="11"/>
  <c r="J301" i="11"/>
  <c r="K301" i="11"/>
  <c r="L301" i="11"/>
  <c r="M301" i="11"/>
  <c r="N301" i="11"/>
  <c r="J302" i="11"/>
  <c r="K302" i="11"/>
  <c r="L302" i="11"/>
  <c r="M302" i="11"/>
  <c r="N302" i="11"/>
  <c r="J303" i="11"/>
  <c r="K303" i="11"/>
  <c r="L303" i="11"/>
  <c r="M303" i="11"/>
  <c r="N303" i="11"/>
  <c r="J304" i="11"/>
  <c r="K304" i="11"/>
  <c r="L304" i="11"/>
  <c r="M304" i="11"/>
  <c r="N304" i="11"/>
  <c r="J305" i="11"/>
  <c r="K305" i="11"/>
  <c r="L305" i="11"/>
  <c r="M305" i="11"/>
  <c r="N305" i="11"/>
  <c r="J306" i="11"/>
  <c r="K306" i="11"/>
  <c r="L306" i="11"/>
  <c r="M306" i="11"/>
  <c r="N306" i="11"/>
  <c r="J307" i="11"/>
  <c r="K307" i="11"/>
  <c r="L307" i="11"/>
  <c r="M307" i="11"/>
  <c r="N307" i="11"/>
  <c r="J308" i="11"/>
  <c r="K308" i="11"/>
  <c r="L308" i="11"/>
  <c r="M308" i="11"/>
  <c r="N308" i="11"/>
  <c r="J309" i="11"/>
  <c r="K309" i="11"/>
  <c r="L309" i="11"/>
  <c r="M309" i="11"/>
  <c r="N309" i="11"/>
  <c r="J310" i="11"/>
  <c r="K310" i="11"/>
  <c r="L310" i="11"/>
  <c r="M310" i="11"/>
  <c r="N310" i="11"/>
  <c r="J311" i="11"/>
  <c r="K311" i="11"/>
  <c r="L311" i="11"/>
  <c r="M311" i="11"/>
  <c r="N311" i="11"/>
  <c r="J312" i="11"/>
  <c r="K312" i="11"/>
  <c r="L312" i="11"/>
  <c r="M312" i="11"/>
  <c r="N312" i="11"/>
  <c r="J313" i="11"/>
  <c r="K313" i="11"/>
  <c r="L313" i="11"/>
  <c r="M313" i="11"/>
  <c r="N313" i="11"/>
  <c r="J314" i="11"/>
  <c r="K314" i="11"/>
  <c r="L314" i="11"/>
  <c r="M314" i="11"/>
  <c r="N314" i="11"/>
  <c r="J315" i="11"/>
  <c r="K315" i="11"/>
  <c r="L315" i="11"/>
  <c r="M315" i="11"/>
  <c r="N315" i="11"/>
  <c r="J316" i="11"/>
  <c r="K316" i="11"/>
  <c r="L316" i="11"/>
  <c r="M316" i="11"/>
  <c r="N316" i="11"/>
  <c r="J317" i="11"/>
  <c r="K317" i="11"/>
  <c r="L317" i="11"/>
  <c r="M317" i="11"/>
  <c r="N317" i="11"/>
  <c r="J318" i="11"/>
  <c r="K318" i="11"/>
  <c r="L318" i="11"/>
  <c r="M318" i="11"/>
  <c r="N318" i="11"/>
  <c r="J319" i="11"/>
  <c r="K319" i="11"/>
  <c r="L319" i="11"/>
  <c r="M319" i="11"/>
  <c r="N319" i="11"/>
  <c r="J320" i="11"/>
  <c r="K320" i="11"/>
  <c r="L320" i="11"/>
  <c r="M320" i="11"/>
  <c r="N320" i="11"/>
  <c r="J321" i="11"/>
  <c r="K321" i="11"/>
  <c r="L321" i="11"/>
  <c r="M321" i="11"/>
  <c r="N321" i="11"/>
  <c r="J322" i="11"/>
  <c r="K322" i="11"/>
  <c r="L322" i="11"/>
  <c r="M322" i="11"/>
  <c r="N322" i="11"/>
  <c r="J323" i="11"/>
  <c r="K323" i="11"/>
  <c r="L323" i="11"/>
  <c r="M323" i="11"/>
  <c r="N323" i="11"/>
  <c r="J324" i="11"/>
  <c r="K324" i="11"/>
  <c r="L324" i="11"/>
  <c r="M324" i="11"/>
  <c r="N324" i="11"/>
  <c r="J325" i="11"/>
  <c r="K325" i="11"/>
  <c r="L325" i="11"/>
  <c r="M325" i="11"/>
  <c r="N325" i="11"/>
  <c r="J326" i="11"/>
  <c r="K326" i="11"/>
  <c r="L326" i="11"/>
  <c r="M326" i="11"/>
  <c r="N326" i="11"/>
  <c r="J327" i="11"/>
  <c r="K327" i="11"/>
  <c r="L327" i="11"/>
  <c r="M327" i="11"/>
  <c r="N327" i="11"/>
  <c r="J328" i="11"/>
  <c r="K328" i="11"/>
  <c r="L328" i="11"/>
  <c r="M328" i="11"/>
  <c r="N328" i="11"/>
  <c r="J329" i="11"/>
  <c r="K329" i="11"/>
  <c r="L329" i="11"/>
  <c r="M329" i="11"/>
  <c r="N329" i="11"/>
  <c r="J330" i="11"/>
  <c r="K330" i="11"/>
  <c r="L330" i="11"/>
  <c r="M330" i="11"/>
  <c r="N330" i="11"/>
  <c r="J331" i="11"/>
  <c r="K331" i="11"/>
  <c r="L331" i="11"/>
  <c r="M331" i="11"/>
  <c r="N331" i="11"/>
  <c r="J332" i="11"/>
  <c r="K332" i="11"/>
  <c r="L332" i="11"/>
  <c r="M332" i="11"/>
  <c r="N332" i="11"/>
  <c r="J333" i="11"/>
  <c r="K333" i="11"/>
  <c r="L333" i="11"/>
  <c r="M333" i="11"/>
  <c r="N333" i="11"/>
  <c r="J334" i="11"/>
  <c r="K334" i="11"/>
  <c r="L334" i="11"/>
  <c r="M334" i="11"/>
  <c r="N334" i="11"/>
  <c r="J335" i="11"/>
  <c r="K335" i="11"/>
  <c r="L335" i="11"/>
  <c r="M335" i="11"/>
  <c r="N335" i="11"/>
  <c r="J336" i="11"/>
  <c r="K336" i="11"/>
  <c r="L336" i="11"/>
  <c r="M336" i="11"/>
  <c r="N336" i="11"/>
  <c r="J337" i="11"/>
  <c r="K337" i="11"/>
  <c r="L337" i="11"/>
  <c r="M337" i="11"/>
  <c r="N337" i="11"/>
  <c r="J338" i="11"/>
  <c r="K338" i="11"/>
  <c r="L338" i="11"/>
  <c r="M338" i="11"/>
  <c r="N338" i="11"/>
  <c r="J339" i="11"/>
  <c r="K339" i="11"/>
  <c r="L339" i="11"/>
  <c r="M339" i="11"/>
  <c r="N339" i="11"/>
  <c r="J340" i="11"/>
  <c r="K340" i="11"/>
  <c r="L340" i="11"/>
  <c r="M340" i="11"/>
  <c r="N340" i="11"/>
  <c r="J341" i="11"/>
  <c r="K341" i="11"/>
  <c r="L341" i="11"/>
  <c r="M341" i="11"/>
  <c r="N341" i="11"/>
  <c r="J342" i="11"/>
  <c r="K342" i="11"/>
  <c r="L342" i="11"/>
  <c r="M342" i="11"/>
  <c r="N342" i="11"/>
  <c r="J343" i="11"/>
  <c r="K343" i="11"/>
  <c r="L343" i="11"/>
  <c r="M343" i="11"/>
  <c r="N343" i="11"/>
  <c r="J344" i="11"/>
  <c r="K344" i="11"/>
  <c r="L344" i="11"/>
  <c r="M344" i="11"/>
  <c r="N344" i="11"/>
  <c r="J345" i="11"/>
  <c r="K345" i="11"/>
  <c r="L345" i="11"/>
  <c r="M345" i="11"/>
  <c r="N345" i="11"/>
  <c r="J346" i="11"/>
  <c r="K346" i="11"/>
  <c r="L346" i="11"/>
  <c r="M346" i="11"/>
  <c r="N346" i="11"/>
  <c r="J347" i="11"/>
  <c r="K347" i="11"/>
  <c r="L347" i="11"/>
  <c r="M347" i="11"/>
  <c r="N347" i="11"/>
  <c r="J348" i="11"/>
  <c r="K348" i="11"/>
  <c r="L348" i="11"/>
  <c r="M348" i="11"/>
  <c r="N348" i="11"/>
  <c r="J349" i="11"/>
  <c r="K349" i="11"/>
  <c r="L349" i="11"/>
  <c r="M349" i="11"/>
  <c r="N349" i="11"/>
  <c r="J350" i="11"/>
  <c r="K350" i="11"/>
  <c r="L350" i="11"/>
  <c r="M350" i="11"/>
  <c r="N350" i="11"/>
  <c r="J351" i="11"/>
  <c r="K351" i="11"/>
  <c r="L351" i="11"/>
  <c r="M351" i="11"/>
  <c r="N351" i="11"/>
  <c r="J352" i="11"/>
  <c r="K352" i="11"/>
  <c r="L352" i="11"/>
  <c r="M352" i="11"/>
  <c r="N352" i="11"/>
  <c r="J353" i="11"/>
  <c r="K353" i="11"/>
  <c r="L353" i="11"/>
  <c r="M353" i="11"/>
  <c r="N353" i="11"/>
  <c r="J354" i="11"/>
  <c r="K354" i="11"/>
  <c r="L354" i="11"/>
  <c r="M354" i="11"/>
  <c r="N354" i="11"/>
  <c r="J355" i="11"/>
  <c r="K355" i="11"/>
  <c r="L355" i="11"/>
  <c r="M355" i="11"/>
  <c r="N355" i="11"/>
  <c r="J356" i="11"/>
  <c r="K356" i="11"/>
  <c r="L356" i="11"/>
  <c r="M356" i="11"/>
  <c r="N356" i="11"/>
  <c r="J357" i="11"/>
  <c r="K357" i="11"/>
  <c r="L357" i="11"/>
  <c r="M357" i="11"/>
  <c r="N357" i="11"/>
  <c r="J358" i="11"/>
  <c r="K358" i="11"/>
  <c r="L358" i="11"/>
  <c r="M358" i="11"/>
  <c r="N358" i="11"/>
  <c r="J359" i="11"/>
  <c r="K359" i="11"/>
  <c r="L359" i="11"/>
  <c r="M359" i="11"/>
  <c r="N359" i="11"/>
  <c r="J360" i="11"/>
  <c r="K360" i="11"/>
  <c r="L360" i="11"/>
  <c r="M360" i="11"/>
  <c r="N360" i="11"/>
  <c r="J361" i="11"/>
  <c r="K361" i="11"/>
  <c r="L361" i="11"/>
  <c r="M361" i="11"/>
  <c r="N361" i="11"/>
  <c r="J362" i="11"/>
  <c r="K362" i="11"/>
  <c r="L362" i="11"/>
  <c r="M362" i="11"/>
  <c r="N362" i="11"/>
  <c r="J363" i="11"/>
  <c r="K363" i="11"/>
  <c r="L363" i="11"/>
  <c r="M363" i="11"/>
  <c r="N363" i="11"/>
  <c r="J364" i="11"/>
  <c r="K364" i="11"/>
  <c r="L364" i="11"/>
  <c r="M364" i="11"/>
  <c r="N364" i="11"/>
  <c r="J365" i="11"/>
  <c r="K365" i="11"/>
  <c r="L365" i="11"/>
  <c r="M365" i="11"/>
  <c r="N365" i="11"/>
  <c r="J366" i="11"/>
  <c r="K366" i="11"/>
  <c r="L366" i="11"/>
  <c r="M366" i="11"/>
  <c r="N366" i="11"/>
  <c r="J367" i="11"/>
  <c r="K367" i="11"/>
  <c r="L367" i="11"/>
  <c r="M367" i="11"/>
  <c r="N367" i="11"/>
  <c r="J368" i="11"/>
  <c r="K368" i="11"/>
  <c r="L368" i="11"/>
  <c r="M368" i="11"/>
  <c r="N368" i="11"/>
  <c r="J369" i="11"/>
  <c r="K369" i="11"/>
  <c r="L369" i="11"/>
  <c r="M369" i="11"/>
  <c r="N369" i="11"/>
  <c r="J370" i="11"/>
  <c r="K370" i="11"/>
  <c r="L370" i="11"/>
  <c r="M370" i="11"/>
  <c r="N370" i="11"/>
  <c r="J371" i="11"/>
  <c r="K371" i="11"/>
  <c r="L371" i="11"/>
  <c r="M371" i="11"/>
  <c r="N371" i="11"/>
  <c r="J372" i="11"/>
  <c r="K372" i="11"/>
  <c r="L372" i="11"/>
  <c r="M372" i="11"/>
  <c r="N372" i="11"/>
  <c r="J373" i="11"/>
  <c r="K373" i="11"/>
  <c r="L373" i="11"/>
  <c r="M373" i="11"/>
  <c r="N373" i="11"/>
  <c r="J374" i="11"/>
  <c r="K374" i="11"/>
  <c r="L374" i="11"/>
  <c r="M374" i="11"/>
  <c r="N374" i="11"/>
  <c r="J375" i="11"/>
  <c r="K375" i="11"/>
  <c r="L375" i="11"/>
  <c r="M375" i="11"/>
  <c r="N375" i="11"/>
  <c r="J376" i="11"/>
  <c r="K376" i="11"/>
  <c r="L376" i="11"/>
  <c r="M376" i="11"/>
  <c r="N376" i="11"/>
  <c r="J377" i="11"/>
  <c r="K377" i="11"/>
  <c r="L377" i="11"/>
  <c r="M377" i="11"/>
  <c r="N377" i="11"/>
  <c r="J378" i="11"/>
  <c r="K378" i="11"/>
  <c r="L378" i="11"/>
  <c r="M378" i="11"/>
  <c r="N378" i="11"/>
  <c r="J379" i="11"/>
  <c r="K379" i="11"/>
  <c r="L379" i="11"/>
  <c r="M379" i="11"/>
  <c r="N379" i="11"/>
  <c r="J380" i="11"/>
  <c r="K380" i="11"/>
  <c r="L380" i="11"/>
  <c r="M380" i="11"/>
  <c r="N380" i="11"/>
  <c r="J381" i="11"/>
  <c r="K381" i="11"/>
  <c r="L381" i="11"/>
  <c r="M381" i="11"/>
  <c r="N381" i="11"/>
  <c r="J382" i="11"/>
  <c r="K382" i="11"/>
  <c r="L382" i="11"/>
  <c r="M382" i="11"/>
  <c r="N382" i="11"/>
  <c r="J383" i="11"/>
  <c r="K383" i="11"/>
  <c r="L383" i="11"/>
  <c r="M383" i="11"/>
  <c r="N383" i="11"/>
  <c r="J384" i="11"/>
  <c r="K384" i="11"/>
  <c r="L384" i="11"/>
  <c r="M384" i="11"/>
  <c r="N384" i="11"/>
  <c r="J385" i="11"/>
  <c r="K385" i="11"/>
  <c r="L385" i="11"/>
  <c r="M385" i="11"/>
  <c r="N385" i="11"/>
  <c r="J386" i="11"/>
  <c r="K386" i="11"/>
  <c r="L386" i="11"/>
  <c r="M386" i="11"/>
  <c r="N386" i="11"/>
  <c r="J387" i="11"/>
  <c r="K387" i="11"/>
  <c r="L387" i="11"/>
  <c r="M387" i="11"/>
  <c r="N387" i="11"/>
  <c r="J388" i="11"/>
  <c r="K388" i="11"/>
  <c r="L388" i="11"/>
  <c r="M388" i="11"/>
  <c r="N388" i="11"/>
  <c r="J389" i="11"/>
  <c r="K389" i="11"/>
  <c r="L389" i="11"/>
  <c r="M389" i="11"/>
  <c r="N389" i="11"/>
  <c r="J390" i="11"/>
  <c r="K390" i="11"/>
  <c r="L390" i="11"/>
  <c r="M390" i="11"/>
  <c r="N390" i="11"/>
  <c r="J391" i="11"/>
  <c r="K391" i="11"/>
  <c r="L391" i="11"/>
  <c r="M391" i="11"/>
  <c r="N391" i="11"/>
  <c r="J392" i="11"/>
  <c r="K392" i="11"/>
  <c r="L392" i="11"/>
  <c r="M392" i="11"/>
  <c r="N392" i="11"/>
  <c r="J393" i="11"/>
  <c r="K393" i="11"/>
  <c r="L393" i="11"/>
  <c r="M393" i="11"/>
  <c r="N393" i="11"/>
  <c r="J394" i="11"/>
  <c r="K394" i="11"/>
  <c r="L394" i="11"/>
  <c r="M394" i="11"/>
  <c r="N394" i="11"/>
  <c r="J395" i="11"/>
  <c r="K395" i="11"/>
  <c r="L395" i="11"/>
  <c r="M395" i="11"/>
  <c r="N395" i="11"/>
  <c r="J396" i="11"/>
  <c r="K396" i="11"/>
  <c r="L396" i="11"/>
  <c r="M396" i="11"/>
  <c r="N396" i="11"/>
  <c r="J397" i="11"/>
  <c r="K397" i="11"/>
  <c r="L397" i="11"/>
  <c r="M397" i="11"/>
  <c r="N397" i="11"/>
  <c r="J398" i="11"/>
  <c r="K398" i="11"/>
  <c r="L398" i="11"/>
  <c r="M398" i="11"/>
  <c r="N398" i="11"/>
  <c r="J399" i="11"/>
  <c r="K399" i="11"/>
  <c r="L399" i="11"/>
  <c r="M399" i="11"/>
  <c r="N399" i="11"/>
  <c r="J400" i="11"/>
  <c r="K400" i="11"/>
  <c r="L400" i="11"/>
  <c r="M400" i="11"/>
  <c r="N400" i="11"/>
  <c r="J401" i="11"/>
  <c r="K401" i="11"/>
  <c r="L401" i="11"/>
  <c r="M401" i="11"/>
  <c r="N401" i="11"/>
  <c r="J402" i="11"/>
  <c r="K402" i="11"/>
  <c r="L402" i="11"/>
  <c r="M402" i="11"/>
  <c r="N402" i="11"/>
  <c r="J403" i="11"/>
  <c r="K403" i="11"/>
  <c r="L403" i="11"/>
  <c r="M403" i="11"/>
  <c r="N403" i="11"/>
  <c r="J404" i="11"/>
  <c r="K404" i="11"/>
  <c r="L404" i="11"/>
  <c r="M404" i="11"/>
  <c r="N404" i="11"/>
  <c r="J405" i="11"/>
  <c r="K405" i="11"/>
  <c r="L405" i="11"/>
  <c r="M405" i="11"/>
  <c r="N405" i="11"/>
  <c r="J406" i="11"/>
  <c r="K406" i="11"/>
  <c r="L406" i="11"/>
  <c r="M406" i="11"/>
  <c r="N406" i="11"/>
  <c r="J407" i="11"/>
  <c r="K407" i="11"/>
  <c r="L407" i="11"/>
  <c r="M407" i="11"/>
  <c r="N407" i="11"/>
  <c r="J408" i="11"/>
  <c r="K408" i="11"/>
  <c r="L408" i="11"/>
  <c r="M408" i="11"/>
  <c r="N408" i="11"/>
  <c r="J409" i="11"/>
  <c r="K409" i="11"/>
  <c r="L409" i="11"/>
  <c r="M409" i="11"/>
  <c r="N409" i="11"/>
  <c r="J410" i="11"/>
  <c r="K410" i="11"/>
  <c r="L410" i="11"/>
  <c r="M410" i="11"/>
  <c r="N410" i="11"/>
  <c r="J411" i="11"/>
  <c r="K411" i="11"/>
  <c r="L411" i="11"/>
  <c r="M411" i="11"/>
  <c r="N411" i="11"/>
  <c r="J412" i="11"/>
  <c r="K412" i="11"/>
  <c r="L412" i="11"/>
  <c r="M412" i="11"/>
  <c r="N412" i="11"/>
  <c r="J413" i="11"/>
  <c r="K413" i="11"/>
  <c r="L413" i="11"/>
  <c r="M413" i="11"/>
  <c r="N413" i="11"/>
  <c r="J414" i="11"/>
  <c r="K414" i="11"/>
  <c r="L414" i="11"/>
  <c r="M414" i="11"/>
  <c r="N414" i="11"/>
  <c r="J415" i="11"/>
  <c r="K415" i="11"/>
  <c r="L415" i="11"/>
  <c r="M415" i="11"/>
  <c r="N415" i="11"/>
  <c r="J416" i="11"/>
  <c r="K416" i="11"/>
  <c r="L416" i="11"/>
  <c r="M416" i="11"/>
  <c r="N416" i="11"/>
  <c r="J417" i="11"/>
  <c r="K417" i="11"/>
  <c r="L417" i="11"/>
  <c r="M417" i="11"/>
  <c r="N417" i="11"/>
  <c r="J418" i="11"/>
  <c r="K418" i="11"/>
  <c r="L418" i="11"/>
  <c r="M418" i="11"/>
  <c r="N418" i="11"/>
  <c r="J419" i="11"/>
  <c r="K419" i="11"/>
  <c r="L419" i="11"/>
  <c r="M419" i="11"/>
  <c r="N419" i="11"/>
  <c r="J420" i="11"/>
  <c r="K420" i="11"/>
  <c r="L420" i="11"/>
  <c r="M420" i="11"/>
  <c r="N420" i="11"/>
  <c r="J421" i="11"/>
  <c r="K421" i="11"/>
  <c r="L421" i="11"/>
  <c r="M421" i="11"/>
  <c r="N421" i="11"/>
  <c r="J422" i="11"/>
  <c r="K422" i="11"/>
  <c r="L422" i="11"/>
  <c r="M422" i="11"/>
  <c r="N422" i="11"/>
  <c r="J423" i="11"/>
  <c r="K423" i="11"/>
  <c r="L423" i="11"/>
  <c r="M423" i="11"/>
  <c r="N423" i="11"/>
  <c r="J424" i="11"/>
  <c r="K424" i="11"/>
  <c r="L424" i="11"/>
  <c r="M424" i="11"/>
  <c r="N424" i="11"/>
  <c r="J425" i="11"/>
  <c r="K425" i="11"/>
  <c r="L425" i="11"/>
  <c r="M425" i="11"/>
  <c r="N425" i="11"/>
  <c r="J426" i="11"/>
  <c r="K426" i="11"/>
  <c r="L426" i="11"/>
  <c r="M426" i="11"/>
  <c r="N426" i="11"/>
  <c r="J427" i="11"/>
  <c r="K427" i="11"/>
  <c r="L427" i="11"/>
  <c r="M427" i="11"/>
  <c r="N427" i="11"/>
  <c r="J428" i="11"/>
  <c r="K428" i="11"/>
  <c r="L428" i="11"/>
  <c r="M428" i="11"/>
  <c r="N428" i="11"/>
  <c r="J429" i="11"/>
  <c r="K429" i="11"/>
  <c r="L429" i="11"/>
  <c r="M429" i="11"/>
  <c r="N429" i="11"/>
  <c r="J430" i="11"/>
  <c r="K430" i="11"/>
  <c r="L430" i="11"/>
  <c r="M430" i="11"/>
  <c r="N430" i="11"/>
  <c r="J431" i="11"/>
  <c r="K431" i="11"/>
  <c r="L431" i="11"/>
  <c r="M431" i="11"/>
  <c r="N431" i="11"/>
  <c r="J432" i="11"/>
  <c r="K432" i="11"/>
  <c r="L432" i="11"/>
  <c r="M432" i="11"/>
  <c r="N432" i="11"/>
  <c r="J433" i="11"/>
  <c r="K433" i="11"/>
  <c r="L433" i="11"/>
  <c r="M433" i="11"/>
  <c r="N433" i="11"/>
  <c r="J434" i="11"/>
  <c r="K434" i="11"/>
  <c r="L434" i="11"/>
  <c r="M434" i="11"/>
  <c r="N434" i="11"/>
  <c r="J435" i="11"/>
  <c r="K435" i="11"/>
  <c r="L435" i="11"/>
  <c r="M435" i="11"/>
  <c r="N435" i="11"/>
  <c r="J436" i="11"/>
  <c r="K436" i="11"/>
  <c r="L436" i="11"/>
  <c r="M436" i="11"/>
  <c r="N436" i="11"/>
  <c r="J437" i="11"/>
  <c r="K437" i="11"/>
  <c r="L437" i="11"/>
  <c r="M437" i="11"/>
  <c r="N437" i="11"/>
  <c r="J438" i="11"/>
  <c r="K438" i="11"/>
  <c r="L438" i="11"/>
  <c r="M438" i="11"/>
  <c r="N438" i="11"/>
  <c r="J439" i="11"/>
  <c r="K439" i="11"/>
  <c r="L439" i="11"/>
  <c r="M439" i="11"/>
  <c r="N439" i="11"/>
  <c r="J440" i="11"/>
  <c r="K440" i="11"/>
  <c r="L440" i="11"/>
  <c r="M440" i="11"/>
  <c r="N440" i="11"/>
  <c r="J441" i="11"/>
  <c r="K441" i="11"/>
  <c r="L441" i="11"/>
  <c r="M441" i="11"/>
  <c r="N441" i="11"/>
  <c r="J442" i="11"/>
  <c r="K442" i="11"/>
  <c r="L442" i="11"/>
  <c r="M442" i="11"/>
  <c r="N442" i="11"/>
  <c r="J443" i="11"/>
  <c r="K443" i="11"/>
  <c r="L443" i="11"/>
  <c r="M443" i="11"/>
  <c r="N443" i="11"/>
  <c r="J444" i="11"/>
  <c r="K444" i="11"/>
  <c r="L444" i="11"/>
  <c r="M444" i="11"/>
  <c r="N444" i="11"/>
  <c r="J445" i="11"/>
  <c r="K445" i="11"/>
  <c r="L445" i="11"/>
  <c r="M445" i="11"/>
  <c r="N445" i="11"/>
  <c r="J446" i="11"/>
  <c r="K446" i="11"/>
  <c r="L446" i="11"/>
  <c r="M446" i="11"/>
  <c r="N446" i="11"/>
  <c r="J447" i="11"/>
  <c r="K447" i="11"/>
  <c r="L447" i="11"/>
  <c r="M447" i="11"/>
  <c r="N447" i="11"/>
  <c r="J448" i="11"/>
  <c r="K448" i="11"/>
  <c r="L448" i="11"/>
  <c r="M448" i="11"/>
  <c r="N448" i="11"/>
  <c r="J449" i="11"/>
  <c r="K449" i="11"/>
  <c r="L449" i="11"/>
  <c r="M449" i="11"/>
  <c r="N449" i="11"/>
  <c r="J450" i="11"/>
  <c r="K450" i="11"/>
  <c r="L450" i="11"/>
  <c r="M450" i="11"/>
  <c r="N450" i="11"/>
  <c r="J451" i="11"/>
  <c r="K451" i="11"/>
  <c r="L451" i="11"/>
  <c r="M451" i="11"/>
  <c r="N451" i="11"/>
  <c r="J452" i="11"/>
  <c r="K452" i="11"/>
  <c r="L452" i="11"/>
  <c r="M452" i="11"/>
  <c r="N452" i="11"/>
  <c r="J453" i="11"/>
  <c r="K453" i="11"/>
  <c r="L453" i="11"/>
  <c r="M453" i="11"/>
  <c r="N453" i="11"/>
  <c r="J454" i="11"/>
  <c r="K454" i="11"/>
  <c r="L454" i="11"/>
  <c r="M454" i="11"/>
  <c r="N454" i="11"/>
  <c r="J455" i="11"/>
  <c r="K455" i="11"/>
  <c r="L455" i="11"/>
  <c r="M455" i="11"/>
  <c r="N455" i="11"/>
  <c r="J456" i="11"/>
  <c r="K456" i="11"/>
  <c r="L456" i="11"/>
  <c r="M456" i="11"/>
  <c r="N456" i="11"/>
  <c r="J457" i="11"/>
  <c r="K457" i="11"/>
  <c r="L457" i="11"/>
  <c r="M457" i="11"/>
  <c r="N457" i="11"/>
  <c r="J458" i="11"/>
  <c r="K458" i="11"/>
  <c r="L458" i="11"/>
  <c r="M458" i="11"/>
  <c r="N458" i="11"/>
  <c r="J459" i="11"/>
  <c r="K459" i="11"/>
  <c r="L459" i="11"/>
  <c r="M459" i="11"/>
  <c r="N459" i="11"/>
  <c r="J460" i="11"/>
  <c r="K460" i="11"/>
  <c r="L460" i="11"/>
  <c r="M460" i="11"/>
  <c r="N460" i="11"/>
  <c r="J461" i="11"/>
  <c r="K461" i="11"/>
  <c r="L461" i="11"/>
  <c r="M461" i="11"/>
  <c r="N461" i="11"/>
  <c r="J462" i="11"/>
  <c r="K462" i="11"/>
  <c r="L462" i="11"/>
  <c r="M462" i="11"/>
  <c r="N462" i="11"/>
  <c r="J463" i="11"/>
  <c r="K463" i="11"/>
  <c r="L463" i="11"/>
  <c r="M463" i="11"/>
  <c r="N463" i="11"/>
  <c r="J464" i="11"/>
  <c r="K464" i="11"/>
  <c r="L464" i="11"/>
  <c r="M464" i="11"/>
  <c r="N464" i="11"/>
  <c r="J465" i="11"/>
  <c r="K465" i="11"/>
  <c r="L465" i="11"/>
  <c r="M465" i="11"/>
  <c r="N465" i="11"/>
  <c r="J466" i="11"/>
  <c r="K466" i="11"/>
  <c r="L466" i="11"/>
  <c r="M466" i="11"/>
  <c r="N466" i="11"/>
  <c r="J467" i="11"/>
  <c r="K467" i="11"/>
  <c r="L467" i="11"/>
  <c r="M467" i="11"/>
  <c r="N467" i="11"/>
  <c r="J468" i="11"/>
  <c r="K468" i="11"/>
  <c r="L468" i="11"/>
  <c r="M468" i="11"/>
  <c r="N468" i="11"/>
  <c r="J469" i="11"/>
  <c r="K469" i="11"/>
  <c r="L469" i="11"/>
  <c r="M469" i="11"/>
  <c r="N469" i="11"/>
  <c r="J470" i="11"/>
  <c r="K470" i="11"/>
  <c r="L470" i="11"/>
  <c r="M470" i="11"/>
  <c r="N470" i="11"/>
  <c r="J471" i="11"/>
  <c r="K471" i="11"/>
  <c r="L471" i="11"/>
  <c r="M471" i="11"/>
  <c r="N471" i="11"/>
  <c r="J472" i="11"/>
  <c r="K472" i="11"/>
  <c r="L472" i="11"/>
  <c r="M472" i="11"/>
  <c r="N472" i="11"/>
  <c r="J473" i="11"/>
  <c r="K473" i="11"/>
  <c r="L473" i="11"/>
  <c r="M473" i="11"/>
  <c r="N473" i="11"/>
  <c r="J474" i="11"/>
  <c r="K474" i="11"/>
  <c r="L474" i="11"/>
  <c r="M474" i="11"/>
  <c r="N474" i="11"/>
  <c r="J475" i="11"/>
  <c r="K475" i="11"/>
  <c r="L475" i="11"/>
  <c r="M475" i="11"/>
  <c r="N475" i="11"/>
  <c r="J476" i="11"/>
  <c r="K476" i="11"/>
  <c r="L476" i="11"/>
  <c r="M476" i="11"/>
  <c r="N476" i="11"/>
  <c r="J477" i="11"/>
  <c r="K477" i="11"/>
  <c r="L477" i="11"/>
  <c r="M477" i="11"/>
  <c r="N477" i="11"/>
  <c r="J478" i="11"/>
  <c r="K478" i="11"/>
  <c r="L478" i="11"/>
  <c r="M478" i="11"/>
  <c r="N478" i="11"/>
  <c r="J479" i="11"/>
  <c r="K479" i="11"/>
  <c r="L479" i="11"/>
  <c r="M479" i="11"/>
  <c r="N479" i="11"/>
  <c r="J480" i="11"/>
  <c r="K480" i="11"/>
  <c r="L480" i="11"/>
  <c r="M480" i="11"/>
  <c r="N480" i="11"/>
  <c r="J481" i="11"/>
  <c r="K481" i="11"/>
  <c r="L481" i="11"/>
  <c r="M481" i="11"/>
  <c r="N481" i="11"/>
  <c r="J482" i="11"/>
  <c r="K482" i="11"/>
  <c r="L482" i="11"/>
  <c r="M482" i="11"/>
  <c r="N482" i="11"/>
  <c r="J483" i="11"/>
  <c r="K483" i="11"/>
  <c r="L483" i="11"/>
  <c r="M483" i="11"/>
  <c r="N483" i="11"/>
  <c r="J484" i="11"/>
  <c r="K484" i="11"/>
  <c r="L484" i="11"/>
  <c r="M484" i="11"/>
  <c r="N484" i="11"/>
  <c r="J485" i="11"/>
  <c r="K485" i="11"/>
  <c r="L485" i="11"/>
  <c r="M485" i="11"/>
  <c r="N485" i="11"/>
  <c r="J486" i="11"/>
  <c r="K486" i="11"/>
  <c r="L486" i="11"/>
  <c r="M486" i="11"/>
  <c r="N486" i="11"/>
  <c r="J487" i="11"/>
  <c r="K487" i="11"/>
  <c r="L487" i="11"/>
  <c r="M487" i="11"/>
  <c r="N487" i="11"/>
  <c r="J488" i="11"/>
  <c r="K488" i="11"/>
  <c r="L488" i="11"/>
  <c r="M488" i="11"/>
  <c r="N488" i="11"/>
  <c r="J489" i="11"/>
  <c r="K489" i="11"/>
  <c r="L489" i="11"/>
  <c r="M489" i="11"/>
  <c r="N489" i="11"/>
  <c r="J490" i="11"/>
  <c r="K490" i="11"/>
  <c r="L490" i="11"/>
  <c r="M490" i="11"/>
  <c r="N490" i="11"/>
  <c r="J491" i="11"/>
  <c r="K491" i="11"/>
  <c r="L491" i="11"/>
  <c r="M491" i="11"/>
  <c r="N491" i="11"/>
  <c r="J492" i="11"/>
  <c r="K492" i="11"/>
  <c r="L492" i="11"/>
  <c r="M492" i="11"/>
  <c r="N492" i="11"/>
  <c r="J493" i="11"/>
  <c r="K493" i="11"/>
  <c r="L493" i="11"/>
  <c r="M493" i="11"/>
  <c r="N493" i="11"/>
  <c r="J494" i="11"/>
  <c r="K494" i="11"/>
  <c r="L494" i="11"/>
  <c r="M494" i="11"/>
  <c r="N494" i="11"/>
  <c r="J495" i="11"/>
  <c r="K495" i="11"/>
  <c r="L495" i="11"/>
  <c r="M495" i="11"/>
  <c r="N495" i="11"/>
  <c r="J496" i="11"/>
  <c r="K496" i="11"/>
  <c r="L496" i="11"/>
  <c r="M496" i="11"/>
  <c r="N496" i="11"/>
  <c r="J497" i="11"/>
  <c r="K497" i="11"/>
  <c r="L497" i="11"/>
  <c r="M497" i="11"/>
  <c r="N497" i="11"/>
  <c r="J498" i="11"/>
  <c r="K498" i="11"/>
  <c r="L498" i="11"/>
  <c r="M498" i="11"/>
  <c r="N498" i="11"/>
  <c r="J499" i="11"/>
  <c r="K499" i="11"/>
  <c r="L499" i="11"/>
  <c r="M499" i="11"/>
  <c r="N499" i="11"/>
  <c r="J500" i="11"/>
  <c r="K500" i="11"/>
  <c r="L500" i="11"/>
  <c r="M500" i="11"/>
  <c r="N500" i="11"/>
  <c r="J501" i="11"/>
  <c r="K501" i="11"/>
  <c r="L501" i="11"/>
  <c r="M501" i="11"/>
  <c r="N501" i="11"/>
  <c r="J502" i="11"/>
  <c r="K502" i="11"/>
  <c r="L502" i="11"/>
  <c r="M502" i="11"/>
  <c r="N502" i="11"/>
  <c r="J503" i="11"/>
  <c r="K503" i="11"/>
  <c r="L503" i="11"/>
  <c r="M503" i="11"/>
  <c r="N503" i="11"/>
  <c r="J504" i="11"/>
  <c r="K504" i="11"/>
  <c r="L504" i="11"/>
  <c r="M504" i="11"/>
  <c r="N504" i="11"/>
  <c r="J505" i="11"/>
  <c r="K505" i="11"/>
  <c r="L505" i="11"/>
  <c r="M505" i="11"/>
  <c r="N505" i="11"/>
  <c r="J506" i="11"/>
  <c r="K506" i="11"/>
  <c r="L506" i="11"/>
  <c r="M506" i="11"/>
  <c r="N506" i="11"/>
  <c r="J507" i="11"/>
  <c r="K507" i="11"/>
  <c r="L507" i="11"/>
  <c r="M507" i="11"/>
  <c r="N507" i="11"/>
  <c r="J508" i="11"/>
  <c r="K508" i="11"/>
  <c r="L508" i="11"/>
  <c r="M508" i="11"/>
  <c r="N508" i="11"/>
  <c r="J509" i="11"/>
  <c r="K509" i="11"/>
  <c r="L509" i="11"/>
  <c r="M509" i="11"/>
  <c r="N509" i="11"/>
  <c r="J510" i="11"/>
  <c r="K510" i="11"/>
  <c r="L510" i="11"/>
  <c r="M510" i="11"/>
  <c r="N510" i="11"/>
  <c r="J511" i="11"/>
  <c r="K511" i="11"/>
  <c r="L511" i="11"/>
  <c r="M511" i="11"/>
  <c r="N511" i="11"/>
  <c r="J512" i="11"/>
  <c r="K512" i="11"/>
  <c r="L512" i="11"/>
  <c r="M512" i="11"/>
  <c r="N512" i="11"/>
  <c r="J513" i="11"/>
  <c r="K513" i="11"/>
  <c r="L513" i="11"/>
  <c r="M513" i="11"/>
  <c r="N513" i="11"/>
  <c r="J514" i="11"/>
  <c r="K514" i="11"/>
  <c r="L514" i="11"/>
  <c r="M514" i="11"/>
  <c r="N514" i="11"/>
  <c r="J515" i="11"/>
  <c r="K515" i="11"/>
  <c r="L515" i="11"/>
  <c r="M515" i="11"/>
  <c r="N515" i="11"/>
  <c r="J516" i="11"/>
  <c r="K516" i="11"/>
  <c r="L516" i="11"/>
  <c r="M516" i="11"/>
  <c r="N516" i="11"/>
  <c r="J517" i="11"/>
  <c r="K517" i="11"/>
  <c r="L517" i="11"/>
  <c r="M517" i="11"/>
  <c r="N517" i="11"/>
  <c r="J518" i="11"/>
  <c r="K518" i="11"/>
  <c r="L518" i="11"/>
  <c r="M518" i="11"/>
  <c r="N518" i="11"/>
  <c r="J519" i="11"/>
  <c r="K519" i="11"/>
  <c r="L519" i="11"/>
  <c r="M519" i="11"/>
  <c r="N519" i="11"/>
  <c r="J520" i="11"/>
  <c r="K520" i="11"/>
  <c r="L520" i="11"/>
  <c r="M520" i="11"/>
  <c r="N520" i="11"/>
  <c r="J521" i="11"/>
  <c r="K521" i="11"/>
  <c r="L521" i="11"/>
  <c r="M521" i="11"/>
  <c r="N521" i="11"/>
  <c r="J522" i="11"/>
  <c r="K522" i="11"/>
  <c r="L522" i="11"/>
  <c r="M522" i="11"/>
  <c r="N522" i="11"/>
  <c r="J523" i="11"/>
  <c r="K523" i="11"/>
  <c r="L523" i="11"/>
  <c r="M523" i="11"/>
  <c r="N523" i="11"/>
  <c r="J524" i="11"/>
  <c r="K524" i="11"/>
  <c r="L524" i="11"/>
  <c r="M524" i="11"/>
  <c r="N524" i="11"/>
  <c r="J525" i="11"/>
  <c r="K525" i="11"/>
  <c r="L525" i="11"/>
  <c r="M525" i="11"/>
  <c r="N525" i="11"/>
  <c r="J526" i="11"/>
  <c r="K526" i="11"/>
  <c r="L526" i="11"/>
  <c r="M526" i="11"/>
  <c r="N526" i="11"/>
  <c r="J527" i="11"/>
  <c r="K527" i="11"/>
  <c r="L527" i="11"/>
  <c r="M527" i="11"/>
  <c r="N527" i="11"/>
  <c r="J528" i="11"/>
  <c r="K528" i="11"/>
  <c r="L528" i="11"/>
  <c r="M528" i="11"/>
  <c r="N528" i="11"/>
  <c r="J529" i="11"/>
  <c r="K529" i="11"/>
  <c r="L529" i="11"/>
  <c r="M529" i="11"/>
  <c r="N529" i="11"/>
  <c r="J530" i="11"/>
  <c r="K530" i="11"/>
  <c r="L530" i="11"/>
  <c r="M530" i="11"/>
  <c r="N530" i="11"/>
  <c r="J531" i="11"/>
  <c r="K531" i="11"/>
  <c r="L531" i="11"/>
  <c r="M531" i="11"/>
  <c r="N531" i="11"/>
  <c r="J532" i="11"/>
  <c r="K532" i="11"/>
  <c r="L532" i="11"/>
  <c r="M532" i="11"/>
  <c r="N532" i="11"/>
  <c r="J533" i="11"/>
  <c r="K533" i="11"/>
  <c r="L533" i="11"/>
  <c r="M533" i="11"/>
  <c r="N533" i="11"/>
  <c r="J534" i="11"/>
  <c r="K534" i="11"/>
  <c r="L534" i="11"/>
  <c r="M534" i="11"/>
  <c r="N534" i="11"/>
  <c r="J535" i="11"/>
  <c r="K535" i="11"/>
  <c r="L535" i="11"/>
  <c r="M535" i="11"/>
  <c r="N535" i="11"/>
  <c r="J536" i="11"/>
  <c r="K536" i="11"/>
  <c r="L536" i="11"/>
  <c r="M536" i="11"/>
  <c r="N536" i="11"/>
  <c r="J537" i="11"/>
  <c r="K537" i="11"/>
  <c r="L537" i="11"/>
  <c r="M537" i="11"/>
  <c r="N537" i="11"/>
  <c r="J538" i="11"/>
  <c r="K538" i="11"/>
  <c r="L538" i="11"/>
  <c r="M538" i="11"/>
  <c r="N538" i="11"/>
  <c r="J539" i="11"/>
  <c r="K539" i="11"/>
  <c r="L539" i="11"/>
  <c r="M539" i="11"/>
  <c r="N539" i="11"/>
  <c r="J540" i="11"/>
  <c r="K540" i="11"/>
  <c r="L540" i="11"/>
  <c r="M540" i="11"/>
  <c r="N540" i="11"/>
  <c r="J541" i="11"/>
  <c r="K541" i="11"/>
  <c r="L541" i="11"/>
  <c r="M541" i="11"/>
  <c r="N541" i="11"/>
  <c r="J542" i="11"/>
  <c r="K542" i="11"/>
  <c r="L542" i="11"/>
  <c r="M542" i="11"/>
  <c r="N542" i="11"/>
  <c r="J543" i="11"/>
  <c r="K543" i="11"/>
  <c r="L543" i="11"/>
  <c r="M543" i="11"/>
  <c r="N543" i="11"/>
  <c r="J544" i="11"/>
  <c r="K544" i="11"/>
  <c r="L544" i="11"/>
  <c r="M544" i="11"/>
  <c r="N544" i="11"/>
  <c r="J545" i="11"/>
  <c r="K545" i="11"/>
  <c r="L545" i="11"/>
  <c r="M545" i="11"/>
  <c r="N545" i="11"/>
  <c r="J546" i="11"/>
  <c r="K546" i="11"/>
  <c r="L546" i="11"/>
  <c r="M546" i="11"/>
  <c r="N546" i="11"/>
  <c r="J547" i="11"/>
  <c r="K547" i="11"/>
  <c r="L547" i="11"/>
  <c r="M547" i="11"/>
  <c r="N547" i="11"/>
  <c r="J548" i="11"/>
  <c r="K548" i="11"/>
  <c r="L548" i="11"/>
  <c r="M548" i="11"/>
  <c r="N548" i="11"/>
  <c r="J549" i="11"/>
  <c r="K549" i="11"/>
  <c r="L549" i="11"/>
  <c r="M549" i="11"/>
  <c r="N549" i="11"/>
  <c r="J550" i="11"/>
  <c r="K550" i="11"/>
  <c r="L550" i="11"/>
  <c r="M550" i="11"/>
  <c r="N550" i="11"/>
  <c r="J551" i="11"/>
  <c r="K551" i="11"/>
  <c r="L551" i="11"/>
  <c r="M551" i="11"/>
  <c r="N551" i="11"/>
  <c r="J552" i="11"/>
  <c r="K552" i="11"/>
  <c r="L552" i="11"/>
  <c r="M552" i="11"/>
  <c r="N552" i="11"/>
  <c r="J553" i="11"/>
  <c r="K553" i="11"/>
  <c r="L553" i="11"/>
  <c r="M553" i="11"/>
  <c r="N553" i="11"/>
  <c r="J554" i="11"/>
  <c r="K554" i="11"/>
  <c r="L554" i="11"/>
  <c r="M554" i="11"/>
  <c r="N554" i="11"/>
  <c r="J555" i="11"/>
  <c r="K555" i="11"/>
  <c r="L555" i="11"/>
  <c r="M555" i="11"/>
  <c r="N555" i="11"/>
  <c r="J556" i="11"/>
  <c r="K556" i="11"/>
  <c r="L556" i="11"/>
  <c r="M556" i="11"/>
  <c r="N556" i="11"/>
  <c r="J557" i="11"/>
  <c r="K557" i="11"/>
  <c r="L557" i="11"/>
  <c r="M557" i="11"/>
  <c r="N557" i="11"/>
  <c r="J558" i="11"/>
  <c r="K558" i="11"/>
  <c r="L558" i="11"/>
  <c r="M558" i="11"/>
  <c r="N558" i="11"/>
  <c r="J559" i="11"/>
  <c r="K559" i="11"/>
  <c r="L559" i="11"/>
  <c r="M559" i="11"/>
  <c r="N559" i="11"/>
  <c r="J560" i="11"/>
  <c r="K560" i="11"/>
  <c r="L560" i="11"/>
  <c r="M560" i="11"/>
  <c r="N560" i="11"/>
  <c r="J561" i="11"/>
  <c r="K561" i="11"/>
  <c r="L561" i="11"/>
  <c r="M561" i="11"/>
  <c r="N561" i="11"/>
  <c r="J562" i="11"/>
  <c r="K562" i="11"/>
  <c r="L562" i="11"/>
  <c r="M562" i="11"/>
  <c r="N562" i="11"/>
  <c r="J563" i="11"/>
  <c r="K563" i="11"/>
  <c r="L563" i="11"/>
  <c r="M563" i="11"/>
  <c r="N563" i="11"/>
  <c r="J564" i="11"/>
  <c r="K564" i="11"/>
  <c r="L564" i="11"/>
  <c r="M564" i="11"/>
  <c r="N564" i="11"/>
  <c r="J565" i="11"/>
  <c r="K565" i="11"/>
  <c r="L565" i="11"/>
  <c r="M565" i="11"/>
  <c r="N565" i="11"/>
  <c r="J566" i="11"/>
  <c r="K566" i="11"/>
  <c r="L566" i="11"/>
  <c r="M566" i="11"/>
  <c r="N566" i="11"/>
  <c r="J567" i="11"/>
  <c r="K567" i="11"/>
  <c r="L567" i="11"/>
  <c r="M567" i="11"/>
  <c r="N567" i="11"/>
  <c r="J568" i="11"/>
  <c r="K568" i="11"/>
  <c r="L568" i="11"/>
  <c r="M568" i="11"/>
  <c r="N568" i="11"/>
  <c r="J569" i="11"/>
  <c r="K569" i="11"/>
  <c r="L569" i="11"/>
  <c r="M569" i="11"/>
  <c r="N569" i="11"/>
  <c r="J570" i="11"/>
  <c r="K570" i="11"/>
  <c r="L570" i="11"/>
  <c r="M570" i="11"/>
  <c r="N570" i="11"/>
  <c r="J571" i="11"/>
  <c r="K571" i="11"/>
  <c r="L571" i="11"/>
  <c r="M571" i="11"/>
  <c r="N571" i="11"/>
  <c r="J572" i="11"/>
  <c r="K572" i="11"/>
  <c r="L572" i="11"/>
  <c r="M572" i="11"/>
  <c r="N572" i="11"/>
  <c r="J573" i="11"/>
  <c r="K573" i="11"/>
  <c r="L573" i="11"/>
  <c r="M573" i="11"/>
  <c r="N573" i="11"/>
  <c r="J574" i="11"/>
  <c r="K574" i="11"/>
  <c r="L574" i="11"/>
  <c r="M574" i="11"/>
  <c r="N574" i="11"/>
  <c r="J575" i="11"/>
  <c r="K575" i="11"/>
  <c r="L575" i="11"/>
  <c r="M575" i="11"/>
  <c r="N575" i="11"/>
  <c r="J576" i="11"/>
  <c r="K576" i="11"/>
  <c r="L576" i="11"/>
  <c r="M576" i="11"/>
  <c r="N576" i="11"/>
  <c r="J577" i="11"/>
  <c r="K577" i="11"/>
  <c r="L577" i="11"/>
  <c r="M577" i="11"/>
  <c r="N577" i="11"/>
  <c r="J578" i="11"/>
  <c r="K578" i="11"/>
  <c r="L578" i="11"/>
  <c r="M578" i="11"/>
  <c r="N578" i="11"/>
  <c r="J579" i="11"/>
  <c r="K579" i="11"/>
  <c r="L579" i="11"/>
  <c r="M579" i="11"/>
  <c r="N579" i="11"/>
  <c r="J580" i="11"/>
  <c r="K580" i="11"/>
  <c r="L580" i="11"/>
  <c r="M580" i="11"/>
  <c r="N580" i="11"/>
  <c r="J581" i="11"/>
  <c r="K581" i="11"/>
  <c r="L581" i="11"/>
  <c r="M581" i="11"/>
  <c r="N581" i="11"/>
  <c r="J582" i="11"/>
  <c r="K582" i="11"/>
  <c r="L582" i="11"/>
  <c r="M582" i="11"/>
  <c r="N582" i="11"/>
  <c r="J583" i="11"/>
  <c r="K583" i="11"/>
  <c r="L583" i="11"/>
  <c r="M583" i="11"/>
  <c r="N583" i="11"/>
  <c r="J584" i="11"/>
  <c r="K584" i="11"/>
  <c r="L584" i="11"/>
  <c r="M584" i="11"/>
  <c r="N584" i="11"/>
  <c r="J585" i="11"/>
  <c r="K585" i="11"/>
  <c r="L585" i="11"/>
  <c r="M585" i="11"/>
  <c r="N585" i="11"/>
  <c r="J586" i="11"/>
  <c r="K586" i="11"/>
  <c r="L586" i="11"/>
  <c r="M586" i="11"/>
  <c r="N586" i="11"/>
  <c r="J587" i="11"/>
  <c r="K587" i="11"/>
  <c r="L587" i="11"/>
  <c r="M587" i="11"/>
  <c r="N587" i="11"/>
  <c r="J588" i="11"/>
  <c r="K588" i="11"/>
  <c r="L588" i="11"/>
  <c r="M588" i="11"/>
  <c r="N588" i="11"/>
  <c r="J589" i="11"/>
  <c r="K589" i="11"/>
  <c r="L589" i="11"/>
  <c r="M589" i="11"/>
  <c r="N589" i="11"/>
  <c r="J590" i="11"/>
  <c r="K590" i="11"/>
  <c r="L590" i="11"/>
  <c r="M590" i="11"/>
  <c r="N590" i="11"/>
  <c r="J591" i="11"/>
  <c r="K591" i="11"/>
  <c r="L591" i="11"/>
  <c r="M591" i="11"/>
  <c r="N591" i="11"/>
  <c r="J592" i="11"/>
  <c r="K592" i="11"/>
  <c r="L592" i="11"/>
  <c r="M592" i="11"/>
  <c r="N592" i="11"/>
  <c r="J593" i="11"/>
  <c r="K593" i="11"/>
  <c r="L593" i="11"/>
  <c r="M593" i="11"/>
  <c r="N593" i="11"/>
  <c r="J594" i="11"/>
  <c r="K594" i="11"/>
  <c r="L594" i="11"/>
  <c r="M594" i="11"/>
  <c r="N594" i="11"/>
  <c r="J595" i="11"/>
  <c r="K595" i="11"/>
  <c r="L595" i="11"/>
  <c r="M595" i="11"/>
  <c r="N595" i="11"/>
  <c r="J596" i="11"/>
  <c r="K596" i="11"/>
  <c r="L596" i="11"/>
  <c r="M596" i="11"/>
  <c r="N596" i="11"/>
  <c r="J597" i="11"/>
  <c r="K597" i="11"/>
  <c r="L597" i="11"/>
  <c r="M597" i="11"/>
  <c r="N597" i="11"/>
  <c r="J598" i="11"/>
  <c r="K598" i="11"/>
  <c r="L598" i="11"/>
  <c r="M598" i="11"/>
  <c r="N598" i="11"/>
  <c r="J599" i="11"/>
  <c r="K599" i="11"/>
  <c r="L599" i="11"/>
  <c r="M599" i="11"/>
  <c r="N599" i="11"/>
  <c r="J600" i="11"/>
  <c r="K600" i="11"/>
  <c r="L600" i="11"/>
  <c r="M600" i="11"/>
  <c r="N600" i="11"/>
  <c r="J601" i="11"/>
  <c r="K601" i="11"/>
  <c r="L601" i="11"/>
  <c r="M601" i="11"/>
  <c r="N601" i="11"/>
  <c r="J602" i="11"/>
  <c r="K602" i="11"/>
  <c r="L602" i="11"/>
  <c r="M602" i="11"/>
  <c r="N602" i="11"/>
  <c r="J603" i="11"/>
  <c r="K603" i="11"/>
  <c r="L603" i="11"/>
  <c r="M603" i="11"/>
  <c r="N603" i="11"/>
  <c r="J604" i="11"/>
  <c r="K604" i="11"/>
  <c r="L604" i="11"/>
  <c r="M604" i="11"/>
  <c r="N604" i="11"/>
  <c r="J605" i="11"/>
  <c r="K605" i="11"/>
  <c r="L605" i="11"/>
  <c r="M605" i="11"/>
  <c r="N605" i="11"/>
  <c r="J606" i="11"/>
  <c r="K606" i="11"/>
  <c r="L606" i="11"/>
  <c r="M606" i="11"/>
  <c r="N606" i="11"/>
  <c r="J607" i="11"/>
  <c r="K607" i="11"/>
  <c r="L607" i="11"/>
  <c r="M607" i="11"/>
  <c r="N607" i="11"/>
  <c r="J608" i="11"/>
  <c r="K608" i="11"/>
  <c r="L608" i="11"/>
  <c r="M608" i="11"/>
  <c r="N608" i="11"/>
  <c r="J609" i="11"/>
  <c r="K609" i="11"/>
  <c r="L609" i="11"/>
  <c r="M609" i="11"/>
  <c r="N609" i="11"/>
  <c r="J610" i="11"/>
  <c r="K610" i="11"/>
  <c r="L610" i="11"/>
  <c r="M610" i="11"/>
  <c r="N610" i="11"/>
  <c r="J611" i="11"/>
  <c r="K611" i="11"/>
  <c r="L611" i="11"/>
  <c r="M611" i="11"/>
  <c r="N611" i="11"/>
  <c r="J612" i="11"/>
  <c r="K612" i="11"/>
  <c r="L612" i="11"/>
  <c r="M612" i="11"/>
  <c r="N612" i="11"/>
  <c r="J613" i="11"/>
  <c r="K613" i="11"/>
  <c r="L613" i="11"/>
  <c r="M613" i="11"/>
  <c r="N613" i="11"/>
  <c r="J614" i="11"/>
  <c r="K614" i="11"/>
  <c r="L614" i="11"/>
  <c r="M614" i="11"/>
  <c r="N614" i="11"/>
  <c r="J615" i="11"/>
  <c r="K615" i="11"/>
  <c r="L615" i="11"/>
  <c r="M615" i="11"/>
  <c r="N615" i="11"/>
  <c r="J616" i="11"/>
  <c r="K616" i="11"/>
  <c r="L616" i="11"/>
  <c r="M616" i="11"/>
  <c r="N616" i="11"/>
  <c r="J617" i="11"/>
  <c r="K617" i="11"/>
  <c r="L617" i="11"/>
  <c r="M617" i="11"/>
  <c r="N617" i="11"/>
  <c r="J618" i="11"/>
  <c r="K618" i="11"/>
  <c r="L618" i="11"/>
  <c r="M618" i="11"/>
  <c r="N618" i="11"/>
  <c r="J619" i="11"/>
  <c r="K619" i="11"/>
  <c r="L619" i="11"/>
  <c r="M619" i="11"/>
  <c r="N619" i="11"/>
  <c r="J620" i="11"/>
  <c r="K620" i="11"/>
  <c r="L620" i="11"/>
  <c r="M620" i="11"/>
  <c r="N620" i="11"/>
  <c r="J621" i="11"/>
  <c r="K621" i="11"/>
  <c r="L621" i="11"/>
  <c r="M621" i="11"/>
  <c r="N621" i="11"/>
  <c r="J622" i="11"/>
  <c r="K622" i="11"/>
  <c r="L622" i="11"/>
  <c r="M622" i="11"/>
  <c r="N622" i="11"/>
  <c r="J623" i="11"/>
  <c r="K623" i="11"/>
  <c r="L623" i="11"/>
  <c r="M623" i="11"/>
  <c r="N623" i="11"/>
  <c r="J624" i="11"/>
  <c r="K624" i="11"/>
  <c r="L624" i="11"/>
  <c r="M624" i="11"/>
  <c r="N624" i="11"/>
  <c r="J625" i="11"/>
  <c r="K625" i="11"/>
  <c r="L625" i="11"/>
  <c r="M625" i="11"/>
  <c r="N625" i="11"/>
  <c r="J626" i="11"/>
  <c r="K626" i="11"/>
  <c r="L626" i="11"/>
  <c r="M626" i="11"/>
  <c r="N626" i="11"/>
  <c r="J627" i="11"/>
  <c r="K627" i="11"/>
  <c r="L627" i="11"/>
  <c r="M627" i="11"/>
  <c r="N627" i="11"/>
  <c r="J628" i="11"/>
  <c r="K628" i="11"/>
  <c r="L628" i="11"/>
  <c r="M628" i="11"/>
  <c r="N628" i="11"/>
  <c r="J629" i="11"/>
  <c r="K629" i="11"/>
  <c r="L629" i="11"/>
  <c r="M629" i="11"/>
  <c r="N629" i="11"/>
  <c r="J630" i="11"/>
  <c r="K630" i="11"/>
  <c r="L630" i="11"/>
  <c r="M630" i="11"/>
  <c r="N630" i="11"/>
  <c r="J631" i="11"/>
  <c r="K631" i="11"/>
  <c r="L631" i="11"/>
  <c r="M631" i="11"/>
  <c r="N631" i="11"/>
  <c r="J632" i="11"/>
  <c r="K632" i="11"/>
  <c r="L632" i="11"/>
  <c r="M632" i="11"/>
  <c r="N632" i="11"/>
  <c r="J633" i="11"/>
  <c r="K633" i="11"/>
  <c r="L633" i="11"/>
  <c r="M633" i="11"/>
  <c r="N633" i="11"/>
  <c r="J634" i="11"/>
  <c r="K634" i="11"/>
  <c r="L634" i="11"/>
  <c r="M634" i="11"/>
  <c r="N634" i="11"/>
  <c r="J635" i="11"/>
  <c r="K635" i="11"/>
  <c r="L635" i="11"/>
  <c r="M635" i="11"/>
  <c r="N635" i="11"/>
  <c r="J636" i="11"/>
  <c r="K636" i="11"/>
  <c r="L636" i="11"/>
  <c r="M636" i="11"/>
  <c r="N636" i="11"/>
  <c r="J637" i="11"/>
  <c r="K637" i="11"/>
  <c r="L637" i="11"/>
  <c r="M637" i="11"/>
  <c r="N637" i="11"/>
  <c r="J638" i="11"/>
  <c r="K638" i="11"/>
  <c r="L638" i="11"/>
  <c r="M638" i="11"/>
  <c r="N638" i="11"/>
  <c r="J639" i="11"/>
  <c r="K639" i="11"/>
  <c r="L639" i="11"/>
  <c r="M639" i="11"/>
  <c r="N639" i="11"/>
  <c r="J640" i="11"/>
  <c r="K640" i="11"/>
  <c r="L640" i="11"/>
  <c r="M640" i="11"/>
  <c r="N640" i="11"/>
  <c r="J641" i="11"/>
  <c r="K641" i="11"/>
  <c r="L641" i="11"/>
  <c r="M641" i="11"/>
  <c r="N641" i="11"/>
  <c r="J642" i="11"/>
  <c r="K642" i="11"/>
  <c r="L642" i="11"/>
  <c r="M642" i="11"/>
  <c r="N642" i="11"/>
  <c r="J643" i="11"/>
  <c r="K643" i="11"/>
  <c r="L643" i="11"/>
  <c r="M643" i="11"/>
  <c r="N643" i="11"/>
  <c r="J644" i="11"/>
  <c r="K644" i="11"/>
  <c r="L644" i="11"/>
  <c r="M644" i="11"/>
  <c r="N644" i="11"/>
  <c r="J645" i="11"/>
  <c r="K645" i="11"/>
  <c r="L645" i="11"/>
  <c r="M645" i="11"/>
  <c r="N645" i="11"/>
  <c r="J646" i="11"/>
  <c r="K646" i="11"/>
  <c r="L646" i="11"/>
  <c r="M646" i="11"/>
  <c r="N646" i="11"/>
  <c r="J647" i="11"/>
  <c r="K647" i="11"/>
  <c r="L647" i="11"/>
  <c r="M647" i="11"/>
  <c r="N647" i="11"/>
  <c r="J648" i="11"/>
  <c r="K648" i="11"/>
  <c r="L648" i="11"/>
  <c r="M648" i="11"/>
  <c r="N648" i="11"/>
  <c r="J649" i="11"/>
  <c r="K649" i="11"/>
  <c r="L649" i="11"/>
  <c r="M649" i="11"/>
  <c r="N649" i="11"/>
  <c r="J650" i="11"/>
  <c r="K650" i="11"/>
  <c r="L650" i="11"/>
  <c r="M650" i="11"/>
  <c r="N650" i="11"/>
  <c r="J651" i="11"/>
  <c r="K651" i="11"/>
  <c r="L651" i="11"/>
  <c r="M651" i="11"/>
  <c r="N651" i="11"/>
  <c r="J652" i="11"/>
  <c r="K652" i="11"/>
  <c r="L652" i="11"/>
  <c r="M652" i="11"/>
  <c r="N652" i="11"/>
  <c r="J653" i="11"/>
  <c r="K653" i="11"/>
  <c r="L653" i="11"/>
  <c r="M653" i="11"/>
  <c r="N653" i="11"/>
  <c r="J654" i="11"/>
  <c r="K654" i="11"/>
  <c r="L654" i="11"/>
  <c r="M654" i="11"/>
  <c r="N654" i="11"/>
  <c r="J655" i="11"/>
  <c r="K655" i="11"/>
  <c r="L655" i="11"/>
  <c r="M655" i="11"/>
  <c r="N655" i="11"/>
  <c r="J656" i="11"/>
  <c r="K656" i="11"/>
  <c r="L656" i="11"/>
  <c r="M656" i="11"/>
  <c r="N656" i="11"/>
  <c r="J657" i="11"/>
  <c r="K657" i="11"/>
  <c r="L657" i="11"/>
  <c r="M657" i="11"/>
  <c r="N657" i="11"/>
  <c r="J658" i="11"/>
  <c r="K658" i="11"/>
  <c r="L658" i="11"/>
  <c r="M658" i="11"/>
  <c r="N658" i="11"/>
  <c r="J659" i="11"/>
  <c r="K659" i="11"/>
  <c r="L659" i="11"/>
  <c r="M659" i="11"/>
  <c r="N659" i="11"/>
  <c r="J660" i="11"/>
  <c r="K660" i="11"/>
  <c r="L660" i="11"/>
  <c r="M660" i="11"/>
  <c r="N660" i="11"/>
  <c r="J661" i="11"/>
  <c r="K661" i="11"/>
  <c r="L661" i="11"/>
  <c r="M661" i="11"/>
  <c r="N661" i="11"/>
  <c r="J662" i="11"/>
  <c r="K662" i="11"/>
  <c r="L662" i="11"/>
  <c r="M662" i="11"/>
  <c r="N662" i="11"/>
  <c r="J663" i="11"/>
  <c r="K663" i="11"/>
  <c r="L663" i="11"/>
  <c r="M663" i="11"/>
  <c r="N663" i="11"/>
  <c r="J664" i="11"/>
  <c r="K664" i="11"/>
  <c r="L664" i="11"/>
  <c r="M664" i="11"/>
  <c r="N664" i="11"/>
  <c r="J665" i="11"/>
  <c r="K665" i="11"/>
  <c r="L665" i="11"/>
  <c r="M665" i="11"/>
  <c r="N665" i="11"/>
  <c r="J666" i="11"/>
  <c r="K666" i="11"/>
  <c r="L666" i="11"/>
  <c r="M666" i="11"/>
  <c r="N666" i="11"/>
  <c r="J667" i="11"/>
  <c r="K667" i="11"/>
  <c r="L667" i="11"/>
  <c r="M667" i="11"/>
  <c r="N667" i="11"/>
  <c r="J668" i="11"/>
  <c r="K668" i="11"/>
  <c r="L668" i="11"/>
  <c r="M668" i="11"/>
  <c r="N668" i="11"/>
  <c r="J669" i="11"/>
  <c r="K669" i="11"/>
  <c r="L669" i="11"/>
  <c r="M669" i="11"/>
  <c r="N669" i="11"/>
  <c r="J670" i="11"/>
  <c r="K670" i="11"/>
  <c r="L670" i="11"/>
  <c r="M670" i="11"/>
  <c r="N670" i="11"/>
  <c r="J671" i="11"/>
  <c r="K671" i="11"/>
  <c r="L671" i="11"/>
  <c r="M671" i="11"/>
  <c r="N671" i="11"/>
  <c r="J672" i="11"/>
  <c r="K672" i="11"/>
  <c r="L672" i="11"/>
  <c r="M672" i="11"/>
  <c r="N672" i="11"/>
  <c r="J673" i="11"/>
  <c r="K673" i="11"/>
  <c r="L673" i="11"/>
  <c r="M673" i="11"/>
  <c r="N673" i="11"/>
  <c r="J674" i="11"/>
  <c r="K674" i="11"/>
  <c r="L674" i="11"/>
  <c r="M674" i="11"/>
  <c r="N674" i="11"/>
  <c r="J675" i="11"/>
  <c r="K675" i="11"/>
  <c r="L675" i="11"/>
  <c r="M675" i="11"/>
  <c r="N675" i="11"/>
  <c r="J676" i="11"/>
  <c r="K676" i="11"/>
  <c r="L676" i="11"/>
  <c r="M676" i="11"/>
  <c r="N676" i="11"/>
  <c r="J677" i="11"/>
  <c r="K677" i="11"/>
  <c r="L677" i="11"/>
  <c r="M677" i="11"/>
  <c r="N677" i="11"/>
  <c r="J678" i="11"/>
  <c r="K678" i="11"/>
  <c r="L678" i="11"/>
  <c r="M678" i="11"/>
  <c r="N678" i="11"/>
  <c r="J679" i="11"/>
  <c r="K679" i="11"/>
  <c r="L679" i="11"/>
  <c r="M679" i="11"/>
  <c r="N679" i="11"/>
  <c r="J680" i="11"/>
  <c r="K680" i="11"/>
  <c r="L680" i="11"/>
  <c r="M680" i="11"/>
  <c r="N680" i="11"/>
  <c r="J681" i="11"/>
  <c r="K681" i="11"/>
  <c r="L681" i="11"/>
  <c r="M681" i="11"/>
  <c r="N681" i="11"/>
  <c r="J682" i="11"/>
  <c r="K682" i="11"/>
  <c r="L682" i="11"/>
  <c r="M682" i="11"/>
  <c r="N682" i="11"/>
  <c r="J683" i="11"/>
  <c r="K683" i="11"/>
  <c r="L683" i="11"/>
  <c r="M683" i="11"/>
  <c r="N683" i="11"/>
  <c r="J684" i="11"/>
  <c r="K684" i="11"/>
  <c r="L684" i="11"/>
  <c r="M684" i="11"/>
  <c r="N684" i="11"/>
  <c r="J685" i="11"/>
  <c r="K685" i="11"/>
  <c r="L685" i="11"/>
  <c r="M685" i="11"/>
  <c r="N685" i="11"/>
  <c r="J686" i="11"/>
  <c r="K686" i="11"/>
  <c r="L686" i="11"/>
  <c r="M686" i="11"/>
  <c r="N686" i="11"/>
  <c r="J687" i="11"/>
  <c r="K687" i="11"/>
  <c r="L687" i="11"/>
  <c r="M687" i="11"/>
  <c r="N687" i="11"/>
  <c r="J688" i="11"/>
  <c r="K688" i="11"/>
  <c r="L688" i="11"/>
  <c r="M688" i="11"/>
  <c r="N688" i="11"/>
  <c r="J689" i="11"/>
  <c r="K689" i="11"/>
  <c r="L689" i="11"/>
  <c r="M689" i="11"/>
  <c r="N689" i="11"/>
  <c r="J690" i="11"/>
  <c r="K690" i="11"/>
  <c r="L690" i="11"/>
  <c r="M690" i="11"/>
  <c r="N690" i="11"/>
  <c r="J691" i="11"/>
  <c r="K691" i="11"/>
  <c r="L691" i="11"/>
  <c r="M691" i="11"/>
  <c r="N691" i="11"/>
  <c r="J692" i="11"/>
  <c r="K692" i="11"/>
  <c r="L692" i="11"/>
  <c r="M692" i="11"/>
  <c r="N692" i="11"/>
  <c r="J693" i="11"/>
  <c r="K693" i="11"/>
  <c r="L693" i="11"/>
  <c r="M693" i="11"/>
  <c r="N693" i="11"/>
  <c r="J694" i="11"/>
  <c r="K694" i="11"/>
  <c r="L694" i="11"/>
  <c r="M694" i="11"/>
  <c r="N694" i="11"/>
  <c r="J695" i="11"/>
  <c r="K695" i="11"/>
  <c r="L695" i="11"/>
  <c r="M695" i="11"/>
  <c r="N695" i="11"/>
  <c r="J696" i="11"/>
  <c r="K696" i="11"/>
  <c r="L696" i="11"/>
  <c r="M696" i="11"/>
  <c r="N696" i="11"/>
  <c r="J697" i="11"/>
  <c r="K697" i="11"/>
  <c r="L697" i="11"/>
  <c r="M697" i="11"/>
  <c r="N697" i="11"/>
  <c r="J698" i="11"/>
  <c r="K698" i="11"/>
  <c r="L698" i="11"/>
  <c r="M698" i="11"/>
  <c r="N698" i="11"/>
  <c r="J699" i="11"/>
  <c r="K699" i="11"/>
  <c r="L699" i="11"/>
  <c r="M699" i="11"/>
  <c r="N699" i="11"/>
  <c r="J700" i="11"/>
  <c r="K700" i="11"/>
  <c r="L700" i="11"/>
  <c r="M700" i="11"/>
  <c r="N700" i="11"/>
  <c r="J701" i="11"/>
  <c r="K701" i="11"/>
  <c r="L701" i="11"/>
  <c r="M701" i="11"/>
  <c r="N701" i="11"/>
  <c r="J702" i="11"/>
  <c r="K702" i="11"/>
  <c r="L702" i="11"/>
  <c r="M702" i="11"/>
  <c r="N702" i="11"/>
  <c r="J703" i="11"/>
  <c r="K703" i="11"/>
  <c r="L703" i="11"/>
  <c r="M703" i="11"/>
  <c r="N703" i="11"/>
  <c r="J704" i="11"/>
  <c r="K704" i="11"/>
  <c r="L704" i="11"/>
  <c r="M704" i="11"/>
  <c r="N704" i="11"/>
  <c r="J705" i="11"/>
  <c r="K705" i="11"/>
  <c r="L705" i="11"/>
  <c r="M705" i="11"/>
  <c r="N705" i="11"/>
  <c r="J706" i="11"/>
  <c r="K706" i="11"/>
  <c r="L706" i="11"/>
  <c r="M706" i="11"/>
  <c r="N706" i="11"/>
  <c r="J707" i="11"/>
  <c r="K707" i="11"/>
  <c r="L707" i="11"/>
  <c r="M707" i="11"/>
  <c r="N707" i="11"/>
  <c r="J708" i="11"/>
  <c r="K708" i="11"/>
  <c r="L708" i="11"/>
  <c r="M708" i="11"/>
  <c r="N708" i="11"/>
  <c r="J709" i="11"/>
  <c r="K709" i="11"/>
  <c r="L709" i="11"/>
  <c r="M709" i="11"/>
  <c r="N709" i="11"/>
  <c r="J710" i="11"/>
  <c r="K710" i="11"/>
  <c r="L710" i="11"/>
  <c r="M710" i="11"/>
  <c r="N710" i="11"/>
  <c r="J711" i="11"/>
  <c r="K711" i="11"/>
  <c r="L711" i="11"/>
  <c r="M711" i="11"/>
  <c r="N711" i="11"/>
  <c r="J712" i="11"/>
  <c r="K712" i="11"/>
  <c r="L712" i="11"/>
  <c r="M712" i="11"/>
  <c r="N712" i="11"/>
  <c r="J713" i="11"/>
  <c r="K713" i="11"/>
  <c r="L713" i="11"/>
  <c r="M713" i="11"/>
  <c r="N713" i="11"/>
  <c r="J714" i="11"/>
  <c r="K714" i="11"/>
  <c r="L714" i="11"/>
  <c r="M714" i="11"/>
  <c r="N714" i="11"/>
  <c r="J715" i="11"/>
  <c r="K715" i="11"/>
  <c r="L715" i="11"/>
  <c r="M715" i="11"/>
  <c r="N715" i="11"/>
  <c r="J716" i="11"/>
  <c r="K716" i="11"/>
  <c r="L716" i="11"/>
  <c r="M716" i="11"/>
  <c r="N716" i="11"/>
  <c r="J717" i="11"/>
  <c r="K717" i="11"/>
  <c r="L717" i="11"/>
  <c r="M717" i="11"/>
  <c r="N717" i="11"/>
  <c r="J718" i="11"/>
  <c r="K718" i="11"/>
  <c r="L718" i="11"/>
  <c r="M718" i="11"/>
  <c r="N718" i="11"/>
  <c r="J719" i="11"/>
  <c r="K719" i="11"/>
  <c r="L719" i="11"/>
  <c r="M719" i="11"/>
  <c r="N719" i="11"/>
  <c r="J720" i="11"/>
  <c r="K720" i="11"/>
  <c r="L720" i="11"/>
  <c r="M720" i="11"/>
  <c r="N720" i="11"/>
  <c r="J721" i="11"/>
  <c r="K721" i="11"/>
  <c r="L721" i="11"/>
  <c r="M721" i="11"/>
  <c r="N721" i="11"/>
  <c r="J722" i="11"/>
  <c r="K722" i="11"/>
  <c r="L722" i="11"/>
  <c r="M722" i="11"/>
  <c r="N722" i="11"/>
  <c r="J723" i="11"/>
  <c r="K723" i="11"/>
  <c r="L723" i="11"/>
  <c r="M723" i="11"/>
  <c r="N723" i="11"/>
  <c r="J724" i="11"/>
  <c r="K724" i="11"/>
  <c r="L724" i="11"/>
  <c r="M724" i="11"/>
  <c r="N724" i="11"/>
  <c r="J725" i="11"/>
  <c r="K725" i="11"/>
  <c r="L725" i="11"/>
  <c r="M725" i="11"/>
  <c r="N725" i="11"/>
  <c r="J726" i="11"/>
  <c r="K726" i="11"/>
  <c r="L726" i="11"/>
  <c r="M726" i="11"/>
  <c r="N726" i="11"/>
  <c r="J727" i="11"/>
  <c r="K727" i="11"/>
  <c r="L727" i="11"/>
  <c r="M727" i="11"/>
  <c r="N727" i="11"/>
  <c r="J728" i="11"/>
  <c r="K728" i="11"/>
  <c r="L728" i="11"/>
  <c r="M728" i="11"/>
  <c r="N728" i="11"/>
  <c r="J729" i="11"/>
  <c r="K729" i="11"/>
  <c r="L729" i="11"/>
  <c r="M729" i="11"/>
  <c r="N729" i="11"/>
  <c r="J730" i="11"/>
  <c r="K730" i="11"/>
  <c r="L730" i="11"/>
  <c r="M730" i="11"/>
  <c r="N730" i="11"/>
  <c r="J731" i="11"/>
  <c r="K731" i="11"/>
  <c r="L731" i="11"/>
  <c r="M731" i="11"/>
  <c r="N731" i="11"/>
  <c r="J732" i="11"/>
  <c r="K732" i="11"/>
  <c r="L732" i="11"/>
  <c r="M732" i="11"/>
  <c r="N732" i="11"/>
  <c r="J733" i="11"/>
  <c r="K733" i="11"/>
  <c r="L733" i="11"/>
  <c r="M733" i="11"/>
  <c r="N733" i="11"/>
  <c r="J734" i="11"/>
  <c r="K734" i="11"/>
  <c r="L734" i="11"/>
  <c r="M734" i="11"/>
  <c r="N734" i="11"/>
  <c r="J735" i="11"/>
  <c r="K735" i="11"/>
  <c r="L735" i="11"/>
  <c r="M735" i="11"/>
  <c r="N735" i="11"/>
  <c r="J736" i="11"/>
  <c r="K736" i="11"/>
  <c r="L736" i="11"/>
  <c r="M736" i="11"/>
  <c r="N736" i="11"/>
  <c r="J737" i="11"/>
  <c r="K737" i="11"/>
  <c r="L737" i="11"/>
  <c r="M737" i="11"/>
  <c r="N737" i="11"/>
  <c r="J738" i="11"/>
  <c r="K738" i="11"/>
  <c r="L738" i="11"/>
  <c r="M738" i="11"/>
  <c r="N738" i="11"/>
  <c r="J739" i="11"/>
  <c r="K739" i="11"/>
  <c r="L739" i="11"/>
  <c r="M739" i="11"/>
  <c r="N739" i="11"/>
  <c r="J740" i="11"/>
  <c r="K740" i="11"/>
  <c r="L740" i="11"/>
  <c r="M740" i="11"/>
  <c r="N740" i="11"/>
  <c r="J741" i="11"/>
  <c r="K741" i="11"/>
  <c r="L741" i="11"/>
  <c r="M741" i="11"/>
  <c r="N741" i="11"/>
  <c r="J742" i="11"/>
  <c r="K742" i="11"/>
  <c r="L742" i="11"/>
  <c r="M742" i="11"/>
  <c r="N742" i="11"/>
  <c r="J743" i="11"/>
  <c r="K743" i="11"/>
  <c r="L743" i="11"/>
  <c r="M743" i="11"/>
  <c r="N743" i="11"/>
  <c r="J744" i="11"/>
  <c r="K744" i="11"/>
  <c r="L744" i="11"/>
  <c r="M744" i="11"/>
  <c r="N744" i="11"/>
  <c r="J745" i="11"/>
  <c r="K745" i="11"/>
  <c r="L745" i="11"/>
  <c r="M745" i="11"/>
  <c r="N745" i="11"/>
  <c r="J746" i="11"/>
  <c r="K746" i="11"/>
  <c r="L746" i="11"/>
  <c r="M746" i="11"/>
  <c r="N746" i="11"/>
  <c r="J747" i="11"/>
  <c r="K747" i="11"/>
  <c r="L747" i="11"/>
  <c r="M747" i="11"/>
  <c r="N747" i="11"/>
  <c r="J748" i="11"/>
  <c r="K748" i="11"/>
  <c r="L748" i="11"/>
  <c r="M748" i="11"/>
  <c r="N748" i="11"/>
  <c r="J749" i="11"/>
  <c r="K749" i="11"/>
  <c r="L749" i="11"/>
  <c r="M749" i="11"/>
  <c r="N749" i="11"/>
  <c r="J750" i="11"/>
  <c r="K750" i="11"/>
  <c r="L750" i="11"/>
  <c r="M750" i="11"/>
  <c r="N750" i="11"/>
  <c r="J751" i="11"/>
  <c r="K751" i="11"/>
  <c r="L751" i="11"/>
  <c r="M751" i="11"/>
  <c r="N751" i="11"/>
  <c r="J752" i="11"/>
  <c r="K752" i="11"/>
  <c r="L752" i="11"/>
  <c r="M752" i="11"/>
  <c r="N752" i="11"/>
  <c r="J753" i="11"/>
  <c r="K753" i="11"/>
  <c r="L753" i="11"/>
  <c r="M753" i="11"/>
  <c r="N753" i="11"/>
  <c r="J754" i="11"/>
  <c r="K754" i="11"/>
  <c r="L754" i="11"/>
  <c r="M754" i="11"/>
  <c r="N754" i="11"/>
  <c r="J755" i="11"/>
  <c r="K755" i="11"/>
  <c r="L755" i="11"/>
  <c r="M755" i="11"/>
  <c r="N755" i="11"/>
  <c r="J756" i="11"/>
  <c r="K756" i="11"/>
  <c r="L756" i="11"/>
  <c r="M756" i="11"/>
  <c r="N756" i="11"/>
  <c r="J757" i="11"/>
  <c r="K757" i="11"/>
  <c r="L757" i="11"/>
  <c r="M757" i="11"/>
  <c r="N757" i="11"/>
  <c r="J758" i="11"/>
  <c r="K758" i="11"/>
  <c r="L758" i="11"/>
  <c r="M758" i="11"/>
  <c r="N758" i="11"/>
  <c r="J759" i="11"/>
  <c r="K759" i="11"/>
  <c r="L759" i="11"/>
  <c r="M759" i="11"/>
  <c r="N759" i="11"/>
  <c r="J760" i="11"/>
  <c r="K760" i="11"/>
  <c r="L760" i="11"/>
  <c r="M760" i="11"/>
  <c r="N760" i="11"/>
  <c r="J761" i="11"/>
  <c r="K761" i="11"/>
  <c r="L761" i="11"/>
  <c r="M761" i="11"/>
  <c r="N761" i="11"/>
  <c r="J762" i="11"/>
  <c r="K762" i="11"/>
  <c r="L762" i="11"/>
  <c r="M762" i="11"/>
  <c r="N762" i="11"/>
  <c r="J763" i="11"/>
  <c r="K763" i="11"/>
  <c r="L763" i="11"/>
  <c r="M763" i="11"/>
  <c r="N763" i="11"/>
  <c r="J764" i="11"/>
  <c r="K764" i="11"/>
  <c r="L764" i="11"/>
  <c r="M764" i="11"/>
  <c r="N764" i="11"/>
  <c r="J765" i="11"/>
  <c r="K765" i="11"/>
  <c r="L765" i="11"/>
  <c r="M765" i="11"/>
  <c r="N765" i="11"/>
  <c r="J766" i="11"/>
  <c r="K766" i="11"/>
  <c r="L766" i="11"/>
  <c r="M766" i="11"/>
  <c r="N766" i="11"/>
  <c r="J767" i="11"/>
  <c r="K767" i="11"/>
  <c r="L767" i="11"/>
  <c r="M767" i="11"/>
  <c r="N767" i="11"/>
  <c r="J768" i="11"/>
  <c r="K768" i="11"/>
  <c r="L768" i="11"/>
  <c r="M768" i="11"/>
  <c r="N768" i="11"/>
  <c r="J769" i="11"/>
  <c r="K769" i="11"/>
  <c r="L769" i="11"/>
  <c r="M769" i="11"/>
  <c r="N769" i="11"/>
  <c r="J770" i="11"/>
  <c r="K770" i="11"/>
  <c r="L770" i="11"/>
  <c r="M770" i="11"/>
  <c r="N770" i="11"/>
  <c r="J771" i="11"/>
  <c r="K771" i="11"/>
  <c r="L771" i="11"/>
  <c r="M771" i="11"/>
  <c r="N771" i="11"/>
  <c r="J772" i="11"/>
  <c r="K772" i="11"/>
  <c r="L772" i="11"/>
  <c r="M772" i="11"/>
  <c r="N772" i="11"/>
  <c r="J773" i="11"/>
  <c r="K773" i="11"/>
  <c r="L773" i="11"/>
  <c r="M773" i="11"/>
  <c r="N773" i="11"/>
  <c r="J774" i="11"/>
  <c r="K774" i="11"/>
  <c r="L774" i="11"/>
  <c r="M774" i="11"/>
  <c r="N774" i="11"/>
  <c r="J775" i="11"/>
  <c r="K775" i="11"/>
  <c r="L775" i="11"/>
  <c r="M775" i="11"/>
  <c r="N775" i="11"/>
  <c r="J776" i="11"/>
  <c r="K776" i="11"/>
  <c r="L776" i="11"/>
  <c r="M776" i="11"/>
  <c r="N776" i="11"/>
  <c r="J777" i="11"/>
  <c r="K777" i="11"/>
  <c r="L777" i="11"/>
  <c r="M777" i="11"/>
  <c r="N777" i="11"/>
  <c r="J778" i="11"/>
  <c r="K778" i="11"/>
  <c r="L778" i="11"/>
  <c r="M778" i="11"/>
  <c r="N778" i="11"/>
  <c r="J779" i="11"/>
  <c r="K779" i="11"/>
  <c r="L779" i="11"/>
  <c r="M779" i="11"/>
  <c r="N779" i="11"/>
  <c r="J780" i="11"/>
  <c r="K780" i="11"/>
  <c r="L780" i="11"/>
  <c r="M780" i="11"/>
  <c r="N780" i="11"/>
  <c r="J781" i="11"/>
  <c r="K781" i="11"/>
  <c r="L781" i="11"/>
  <c r="M781" i="11"/>
  <c r="N781" i="11"/>
  <c r="J782" i="11"/>
  <c r="K782" i="11"/>
  <c r="L782" i="11"/>
  <c r="M782" i="11"/>
  <c r="N782" i="11"/>
  <c r="J783" i="11"/>
  <c r="K783" i="11"/>
  <c r="L783" i="11"/>
  <c r="M783" i="11"/>
  <c r="N783" i="11"/>
  <c r="J784" i="11"/>
  <c r="K784" i="11"/>
  <c r="L784" i="11"/>
  <c r="M784" i="11"/>
  <c r="N784" i="11"/>
  <c r="J785" i="11"/>
  <c r="K785" i="11"/>
  <c r="L785" i="11"/>
  <c r="M785" i="11"/>
  <c r="N785" i="11"/>
  <c r="J786" i="11"/>
  <c r="K786" i="11"/>
  <c r="L786" i="11"/>
  <c r="M786" i="11"/>
  <c r="N786" i="11"/>
  <c r="J787" i="11"/>
  <c r="K787" i="11"/>
  <c r="L787" i="11"/>
  <c r="M787" i="11"/>
  <c r="N787" i="11"/>
  <c r="J788" i="11"/>
  <c r="K788" i="11"/>
  <c r="L788" i="11"/>
  <c r="M788" i="11"/>
  <c r="N788" i="11"/>
  <c r="J789" i="11"/>
  <c r="K789" i="11"/>
  <c r="L789" i="11"/>
  <c r="M789" i="11"/>
  <c r="N789" i="11"/>
  <c r="J790" i="11"/>
  <c r="K790" i="11"/>
  <c r="L790" i="11"/>
  <c r="M790" i="11"/>
  <c r="N790" i="11"/>
  <c r="J791" i="11"/>
  <c r="K791" i="11"/>
  <c r="L791" i="11"/>
  <c r="M791" i="11"/>
  <c r="N791" i="11"/>
  <c r="J792" i="11"/>
  <c r="K792" i="11"/>
  <c r="L792" i="11"/>
  <c r="M792" i="11"/>
  <c r="N792" i="11"/>
  <c r="J793" i="11"/>
  <c r="K793" i="11"/>
  <c r="L793" i="11"/>
  <c r="M793" i="11"/>
  <c r="N793" i="11"/>
  <c r="J794" i="11"/>
  <c r="K794" i="11"/>
  <c r="L794" i="11"/>
  <c r="M794" i="11"/>
  <c r="N794" i="11"/>
  <c r="J795" i="11"/>
  <c r="K795" i="11"/>
  <c r="L795" i="11"/>
  <c r="M795" i="11"/>
  <c r="N795" i="11"/>
  <c r="J796" i="11"/>
  <c r="K796" i="11"/>
  <c r="L796" i="11"/>
  <c r="M796" i="11"/>
  <c r="N796" i="11"/>
  <c r="J797" i="11"/>
  <c r="K797" i="11"/>
  <c r="L797" i="11"/>
  <c r="M797" i="11"/>
  <c r="N797" i="11"/>
  <c r="J798" i="11"/>
  <c r="K798" i="11"/>
  <c r="L798" i="11"/>
  <c r="M798" i="11"/>
  <c r="N798" i="11"/>
  <c r="J799" i="11"/>
  <c r="K799" i="11"/>
  <c r="L799" i="11"/>
  <c r="M799" i="11"/>
  <c r="N799" i="11"/>
  <c r="J800" i="11"/>
  <c r="K800" i="11"/>
  <c r="L800" i="11"/>
  <c r="M800" i="11"/>
  <c r="N800" i="11"/>
  <c r="J801" i="11"/>
  <c r="K801" i="11"/>
  <c r="L801" i="11"/>
  <c r="M801" i="11"/>
  <c r="N801" i="11"/>
  <c r="J802" i="11"/>
  <c r="K802" i="11"/>
  <c r="L802" i="11"/>
  <c r="M802" i="11"/>
  <c r="N802" i="11"/>
  <c r="J803" i="11"/>
  <c r="K803" i="11"/>
  <c r="L803" i="11"/>
  <c r="M803" i="11"/>
  <c r="N803" i="11"/>
  <c r="J804" i="11"/>
  <c r="K804" i="11"/>
  <c r="L804" i="11"/>
  <c r="M804" i="11"/>
  <c r="N804" i="11"/>
  <c r="J805" i="11"/>
  <c r="K805" i="11"/>
  <c r="L805" i="11"/>
  <c r="M805" i="11"/>
  <c r="N805" i="11"/>
  <c r="J806" i="11"/>
  <c r="K806" i="11"/>
  <c r="L806" i="11"/>
  <c r="M806" i="11"/>
  <c r="N806" i="11"/>
  <c r="J807" i="11"/>
  <c r="K807" i="11"/>
  <c r="L807" i="11"/>
  <c r="M807" i="11"/>
  <c r="N807" i="11"/>
  <c r="J808" i="11"/>
  <c r="K808" i="11"/>
  <c r="L808" i="11"/>
  <c r="M808" i="11"/>
  <c r="N808" i="11"/>
  <c r="J809" i="11"/>
  <c r="K809" i="11"/>
  <c r="L809" i="11"/>
  <c r="M809" i="11"/>
  <c r="N809" i="11"/>
  <c r="J810" i="11"/>
  <c r="K810" i="11"/>
  <c r="L810" i="11"/>
  <c r="M810" i="11"/>
  <c r="N810" i="11"/>
  <c r="J811" i="11"/>
  <c r="K811" i="11"/>
  <c r="L811" i="11"/>
  <c r="M811" i="11"/>
  <c r="N811" i="11"/>
  <c r="J812" i="11"/>
  <c r="K812" i="11"/>
  <c r="L812" i="11"/>
  <c r="M812" i="11"/>
  <c r="N812" i="11"/>
  <c r="J813" i="11"/>
  <c r="K813" i="11"/>
  <c r="L813" i="11"/>
  <c r="M813" i="11"/>
  <c r="N813" i="11"/>
  <c r="J814" i="11"/>
  <c r="K814" i="11"/>
  <c r="L814" i="11"/>
  <c r="M814" i="11"/>
  <c r="N814" i="11"/>
  <c r="J815" i="11"/>
  <c r="K815" i="11"/>
  <c r="L815" i="11"/>
  <c r="M815" i="11"/>
  <c r="N815" i="11"/>
  <c r="J816" i="11"/>
  <c r="K816" i="11"/>
  <c r="L816" i="11"/>
  <c r="M816" i="11"/>
  <c r="N816" i="11"/>
  <c r="J817" i="11"/>
  <c r="K817" i="11"/>
  <c r="L817" i="11"/>
  <c r="M817" i="11"/>
  <c r="N817" i="11"/>
  <c r="J818" i="11"/>
  <c r="K818" i="11"/>
  <c r="L818" i="11"/>
  <c r="M818" i="11"/>
  <c r="N818" i="11"/>
  <c r="J819" i="11"/>
  <c r="K819" i="11"/>
  <c r="L819" i="11"/>
  <c r="M819" i="11"/>
  <c r="N819" i="11"/>
  <c r="J820" i="11"/>
  <c r="K820" i="11"/>
  <c r="L820" i="11"/>
  <c r="M820" i="11"/>
  <c r="N820" i="11"/>
  <c r="J821" i="11"/>
  <c r="K821" i="11"/>
  <c r="L821" i="11"/>
  <c r="M821" i="11"/>
  <c r="N821" i="11"/>
  <c r="J822" i="11"/>
  <c r="K822" i="11"/>
  <c r="L822" i="11"/>
  <c r="M822" i="11"/>
  <c r="N822" i="11"/>
  <c r="J823" i="11"/>
  <c r="K823" i="11"/>
  <c r="L823" i="11"/>
  <c r="M823" i="11"/>
  <c r="N823" i="11"/>
  <c r="J824" i="11"/>
  <c r="K824" i="11"/>
  <c r="L824" i="11"/>
  <c r="M824" i="11"/>
  <c r="N824" i="11"/>
  <c r="J825" i="11"/>
  <c r="K825" i="11"/>
  <c r="L825" i="11"/>
  <c r="M825" i="11"/>
  <c r="N825" i="11"/>
  <c r="J826" i="11"/>
  <c r="K826" i="11"/>
  <c r="L826" i="11"/>
  <c r="M826" i="11"/>
  <c r="N826" i="11"/>
  <c r="J827" i="11"/>
  <c r="K827" i="11"/>
  <c r="L827" i="11"/>
  <c r="M827" i="11"/>
  <c r="N827" i="11"/>
  <c r="J828" i="11"/>
  <c r="K828" i="11"/>
  <c r="L828" i="11"/>
  <c r="M828" i="11"/>
  <c r="N828" i="11"/>
  <c r="J829" i="11"/>
  <c r="K829" i="11"/>
  <c r="L829" i="11"/>
  <c r="M829" i="11"/>
  <c r="N829" i="11"/>
  <c r="J830" i="11"/>
  <c r="K830" i="11"/>
  <c r="L830" i="11"/>
  <c r="M830" i="11"/>
  <c r="N830" i="11"/>
  <c r="J831" i="11"/>
  <c r="K831" i="11"/>
  <c r="L831" i="11"/>
  <c r="M831" i="11"/>
  <c r="N831" i="11"/>
  <c r="J832" i="11"/>
  <c r="K832" i="11"/>
  <c r="L832" i="11"/>
  <c r="M832" i="11"/>
  <c r="N832" i="11"/>
  <c r="J833" i="11"/>
  <c r="K833" i="11"/>
  <c r="L833" i="11"/>
  <c r="M833" i="11"/>
  <c r="N833" i="11"/>
  <c r="J834" i="11"/>
  <c r="K834" i="11"/>
  <c r="L834" i="11"/>
  <c r="M834" i="11"/>
  <c r="N834" i="11"/>
  <c r="J835" i="11"/>
  <c r="K835" i="11"/>
  <c r="L835" i="11"/>
  <c r="M835" i="11"/>
  <c r="N835" i="11"/>
  <c r="J836" i="11"/>
  <c r="K836" i="11"/>
  <c r="L836" i="11"/>
  <c r="M836" i="11"/>
  <c r="N836" i="11"/>
  <c r="J837" i="11"/>
  <c r="K837" i="11"/>
  <c r="L837" i="11"/>
  <c r="M837" i="11"/>
  <c r="N837" i="11"/>
  <c r="J838" i="11"/>
  <c r="K838" i="11"/>
  <c r="L838" i="11"/>
  <c r="M838" i="11"/>
  <c r="N838" i="11"/>
  <c r="J839" i="11"/>
  <c r="K839" i="11"/>
  <c r="L839" i="11"/>
  <c r="M839" i="11"/>
  <c r="N839" i="11"/>
  <c r="J840" i="11"/>
  <c r="K840" i="11"/>
  <c r="L840" i="11"/>
  <c r="M840" i="11"/>
  <c r="N840" i="11"/>
  <c r="J841" i="11"/>
  <c r="K841" i="11"/>
  <c r="L841" i="11"/>
  <c r="M841" i="11"/>
  <c r="N841" i="11"/>
  <c r="J842" i="11"/>
  <c r="K842" i="11"/>
  <c r="L842" i="11"/>
  <c r="M842" i="11"/>
  <c r="N842" i="11"/>
  <c r="J843" i="11"/>
  <c r="K843" i="11"/>
  <c r="L843" i="11"/>
  <c r="M843" i="11"/>
  <c r="N843" i="11"/>
  <c r="J844" i="11"/>
  <c r="K844" i="11"/>
  <c r="L844" i="11"/>
  <c r="M844" i="11"/>
  <c r="N844" i="11"/>
  <c r="J845" i="11"/>
  <c r="K845" i="11"/>
  <c r="L845" i="11"/>
  <c r="M845" i="11"/>
  <c r="N845" i="11"/>
  <c r="J846" i="11"/>
  <c r="K846" i="11"/>
  <c r="L846" i="11"/>
  <c r="M846" i="11"/>
  <c r="N846" i="11"/>
  <c r="J847" i="11"/>
  <c r="K847" i="11"/>
  <c r="L847" i="11"/>
  <c r="M847" i="11"/>
  <c r="N847" i="11"/>
  <c r="J848" i="11"/>
  <c r="K848" i="11"/>
  <c r="L848" i="11"/>
  <c r="M848" i="11"/>
  <c r="N848" i="11"/>
  <c r="J849" i="11"/>
  <c r="K849" i="11"/>
  <c r="L849" i="11"/>
  <c r="M849" i="11"/>
  <c r="N849" i="11"/>
  <c r="J850" i="11"/>
  <c r="K850" i="11"/>
  <c r="L850" i="11"/>
  <c r="M850" i="11"/>
  <c r="N850" i="11"/>
  <c r="J851" i="11"/>
  <c r="K851" i="11"/>
  <c r="L851" i="11"/>
  <c r="M851" i="11"/>
  <c r="N851" i="11"/>
  <c r="J852" i="11"/>
  <c r="K852" i="11"/>
  <c r="L852" i="11"/>
  <c r="M852" i="11"/>
  <c r="N852" i="11"/>
  <c r="J853" i="11"/>
  <c r="K853" i="11"/>
  <c r="L853" i="11"/>
  <c r="M853" i="11"/>
  <c r="N853" i="11"/>
  <c r="J854" i="11"/>
  <c r="K854" i="11"/>
  <c r="L854" i="11"/>
  <c r="M854" i="11"/>
  <c r="N854" i="11"/>
  <c r="J855" i="11"/>
  <c r="K855" i="11"/>
  <c r="L855" i="11"/>
  <c r="M855" i="11"/>
  <c r="N855" i="11"/>
  <c r="J856" i="11"/>
  <c r="K856" i="11"/>
  <c r="L856" i="11"/>
  <c r="M856" i="11"/>
  <c r="N856" i="11"/>
  <c r="J857" i="11"/>
  <c r="K857" i="11"/>
  <c r="L857" i="11"/>
  <c r="M857" i="11"/>
  <c r="N857" i="11"/>
  <c r="J858" i="11"/>
  <c r="K858" i="11"/>
  <c r="L858" i="11"/>
  <c r="M858" i="11"/>
  <c r="N858" i="11"/>
  <c r="J859" i="11"/>
  <c r="K859" i="11"/>
  <c r="L859" i="11"/>
  <c r="M859" i="11"/>
  <c r="N859" i="11"/>
  <c r="J860" i="11"/>
  <c r="K860" i="11"/>
  <c r="L860" i="11"/>
  <c r="M860" i="11"/>
  <c r="N860" i="11"/>
  <c r="J861" i="11"/>
  <c r="K861" i="11"/>
  <c r="L861" i="11"/>
  <c r="M861" i="11"/>
  <c r="N861" i="11"/>
  <c r="J862" i="11"/>
  <c r="K862" i="11"/>
  <c r="L862" i="11"/>
  <c r="M862" i="11"/>
  <c r="N862" i="11"/>
  <c r="J863" i="11"/>
  <c r="K863" i="11"/>
  <c r="L863" i="11"/>
  <c r="M863" i="11"/>
  <c r="N863" i="11"/>
  <c r="J864" i="11"/>
  <c r="K864" i="11"/>
  <c r="L864" i="11"/>
  <c r="M864" i="11"/>
  <c r="N864" i="11"/>
  <c r="J865" i="11"/>
  <c r="K865" i="11"/>
  <c r="L865" i="11"/>
  <c r="M865" i="11"/>
  <c r="N865" i="11"/>
  <c r="J866" i="11"/>
  <c r="K866" i="11"/>
  <c r="L866" i="11"/>
  <c r="M866" i="11"/>
  <c r="N866" i="11"/>
  <c r="J867" i="11"/>
  <c r="K867" i="11"/>
  <c r="L867" i="11"/>
  <c r="M867" i="11"/>
  <c r="N867" i="11"/>
  <c r="J868" i="11"/>
  <c r="K868" i="11"/>
  <c r="L868" i="11"/>
  <c r="M868" i="11"/>
  <c r="N868" i="11"/>
  <c r="J869" i="11"/>
  <c r="K869" i="11"/>
  <c r="L869" i="11"/>
  <c r="M869" i="11"/>
  <c r="N869" i="11"/>
  <c r="J870" i="11"/>
  <c r="K870" i="11"/>
  <c r="L870" i="11"/>
  <c r="M870" i="11"/>
  <c r="N870" i="11"/>
  <c r="J871" i="11"/>
  <c r="K871" i="11"/>
  <c r="L871" i="11"/>
  <c r="M871" i="11"/>
  <c r="N871" i="11"/>
  <c r="J872" i="11"/>
  <c r="K872" i="11"/>
  <c r="L872" i="11"/>
  <c r="M872" i="11"/>
  <c r="N872" i="11"/>
  <c r="J873" i="11"/>
  <c r="K873" i="11"/>
  <c r="L873" i="11"/>
  <c r="M873" i="11"/>
  <c r="N873" i="11"/>
  <c r="J874" i="11"/>
  <c r="K874" i="11"/>
  <c r="L874" i="11"/>
  <c r="M874" i="11"/>
  <c r="N874" i="11"/>
  <c r="J875" i="11"/>
  <c r="K875" i="11"/>
  <c r="L875" i="11"/>
  <c r="M875" i="11"/>
  <c r="N875" i="11"/>
  <c r="J876" i="11"/>
  <c r="K876" i="11"/>
  <c r="L876" i="11"/>
  <c r="M876" i="11"/>
  <c r="N876" i="11"/>
  <c r="J877" i="11"/>
  <c r="K877" i="11"/>
  <c r="L877" i="11"/>
  <c r="M877" i="11"/>
  <c r="N877" i="11"/>
  <c r="J878" i="11"/>
  <c r="K878" i="11"/>
  <c r="L878" i="11"/>
  <c r="M878" i="11"/>
  <c r="N878" i="11"/>
  <c r="J879" i="11"/>
  <c r="K879" i="11"/>
  <c r="L879" i="11"/>
  <c r="M879" i="11"/>
  <c r="N879" i="11"/>
  <c r="J880" i="11"/>
  <c r="K880" i="11"/>
  <c r="L880" i="11"/>
  <c r="M880" i="11"/>
  <c r="N880" i="11"/>
  <c r="J881" i="11"/>
  <c r="K881" i="11"/>
  <c r="L881" i="11"/>
  <c r="M881" i="11"/>
  <c r="N881" i="11"/>
  <c r="J882" i="11"/>
  <c r="K882" i="11"/>
  <c r="L882" i="11"/>
  <c r="M882" i="11"/>
  <c r="N882" i="11"/>
  <c r="J883" i="11"/>
  <c r="K883" i="11"/>
  <c r="L883" i="11"/>
  <c r="M883" i="11"/>
  <c r="N883" i="11"/>
  <c r="J884" i="11"/>
  <c r="K884" i="11"/>
  <c r="L884" i="11"/>
  <c r="M884" i="11"/>
  <c r="N884" i="11"/>
  <c r="J885" i="11"/>
  <c r="K885" i="11"/>
  <c r="L885" i="11"/>
  <c r="M885" i="11"/>
  <c r="N885" i="11"/>
  <c r="J886" i="11"/>
  <c r="K886" i="11"/>
  <c r="L886" i="11"/>
  <c r="M886" i="11"/>
  <c r="N886" i="11"/>
  <c r="J887" i="11"/>
  <c r="K887" i="11"/>
  <c r="L887" i="11"/>
  <c r="M887" i="11"/>
  <c r="N887" i="11"/>
  <c r="J888" i="11"/>
  <c r="K888" i="11"/>
  <c r="L888" i="11"/>
  <c r="M888" i="11"/>
  <c r="N888" i="11"/>
  <c r="J889" i="11"/>
  <c r="K889" i="11"/>
  <c r="L889" i="11"/>
  <c r="M889" i="11"/>
  <c r="N889" i="11"/>
  <c r="J890" i="11"/>
  <c r="K890" i="11"/>
  <c r="L890" i="11"/>
  <c r="M890" i="11"/>
  <c r="N890" i="11"/>
  <c r="J891" i="11"/>
  <c r="K891" i="11"/>
  <c r="L891" i="11"/>
  <c r="M891" i="11"/>
  <c r="N891" i="11"/>
  <c r="J892" i="11"/>
  <c r="K892" i="11"/>
  <c r="L892" i="11"/>
  <c r="M892" i="11"/>
  <c r="N892" i="11"/>
  <c r="J893" i="11"/>
  <c r="K893" i="11"/>
  <c r="L893" i="11"/>
  <c r="M893" i="11"/>
  <c r="N893" i="11"/>
  <c r="J894" i="11"/>
  <c r="K894" i="11"/>
  <c r="L894" i="11"/>
  <c r="M894" i="11"/>
  <c r="N894" i="11"/>
  <c r="J895" i="11"/>
  <c r="K895" i="11"/>
  <c r="L895" i="11"/>
  <c r="M895" i="11"/>
  <c r="N895" i="11"/>
  <c r="J896" i="11"/>
  <c r="K896" i="11"/>
  <c r="L896" i="11"/>
  <c r="M896" i="11"/>
  <c r="N896" i="11"/>
  <c r="J897" i="11"/>
  <c r="K897" i="11"/>
  <c r="L897" i="11"/>
  <c r="M897" i="11"/>
  <c r="N897" i="11"/>
  <c r="J898" i="11"/>
  <c r="K898" i="11"/>
  <c r="L898" i="11"/>
  <c r="M898" i="11"/>
  <c r="N898" i="11"/>
  <c r="J899" i="11"/>
  <c r="K899" i="11"/>
  <c r="L899" i="11"/>
  <c r="M899" i="11"/>
  <c r="N899" i="11"/>
  <c r="J900" i="11"/>
  <c r="K900" i="11"/>
  <c r="L900" i="11"/>
  <c r="M900" i="11"/>
  <c r="N900" i="11"/>
  <c r="J901" i="11"/>
  <c r="K901" i="11"/>
  <c r="L901" i="11"/>
  <c r="M901" i="11"/>
  <c r="N901" i="11"/>
  <c r="J902" i="11"/>
  <c r="K902" i="11"/>
  <c r="L902" i="11"/>
  <c r="M902" i="11"/>
  <c r="N902" i="11"/>
  <c r="J903" i="11"/>
  <c r="K903" i="11"/>
  <c r="L903" i="11"/>
  <c r="M903" i="11"/>
  <c r="N903" i="11"/>
  <c r="J904" i="11"/>
  <c r="K904" i="11"/>
  <c r="L904" i="11"/>
  <c r="M904" i="11"/>
  <c r="N904" i="11"/>
  <c r="J905" i="11"/>
  <c r="K905" i="11"/>
  <c r="L905" i="11"/>
  <c r="M905" i="11"/>
  <c r="N905" i="11"/>
  <c r="J906" i="11"/>
  <c r="K906" i="11"/>
  <c r="L906" i="11"/>
  <c r="M906" i="11"/>
  <c r="N906" i="11"/>
  <c r="N4" i="11"/>
  <c r="M4" i="11"/>
  <c r="L4" i="11"/>
  <c r="K4" i="11"/>
  <c r="J4" i="11"/>
  <c r="N4" i="13" l="1"/>
  <c r="N5" i="13"/>
  <c r="N6" i="13"/>
  <c r="N7" i="13"/>
  <c r="N8" i="13"/>
  <c r="N9" i="13"/>
  <c r="N10" i="13"/>
  <c r="N11" i="13"/>
  <c r="N12" i="13"/>
  <c r="N13" i="13"/>
  <c r="N14" i="13"/>
  <c r="N15" i="13"/>
  <c r="N16" i="13"/>
  <c r="N17" i="13"/>
  <c r="N18" i="13"/>
  <c r="N19" i="13"/>
  <c r="N20" i="13"/>
  <c r="N21" i="13"/>
  <c r="N22" i="13"/>
  <c r="N23" i="13"/>
  <c r="N24" i="13"/>
  <c r="N25" i="13"/>
  <c r="N26" i="13"/>
  <c r="N27" i="13"/>
  <c r="N28" i="13"/>
  <c r="N29" i="13"/>
  <c r="N30" i="13"/>
  <c r="N31" i="13"/>
  <c r="N32" i="13"/>
  <c r="N33" i="13"/>
  <c r="N34" i="13"/>
  <c r="N35" i="13"/>
  <c r="N36" i="13"/>
  <c r="N37" i="13"/>
  <c r="N38" i="13"/>
  <c r="N39" i="13"/>
  <c r="N40" i="13"/>
  <c r="N41" i="13"/>
  <c r="N42" i="13"/>
  <c r="N43" i="13"/>
  <c r="N44" i="13"/>
  <c r="N45" i="13"/>
  <c r="N46" i="13"/>
  <c r="N47" i="13"/>
  <c r="N48" i="13"/>
  <c r="N49" i="13"/>
  <c r="N50" i="13"/>
  <c r="N51" i="13"/>
  <c r="N52" i="13"/>
  <c r="N53" i="13"/>
  <c r="N54" i="13"/>
  <c r="N55" i="13"/>
  <c r="N56" i="13"/>
  <c r="N57" i="13"/>
  <c r="N58" i="13"/>
  <c r="N59" i="13"/>
  <c r="N60" i="13"/>
  <c r="N61" i="13"/>
  <c r="N62" i="13"/>
  <c r="N63" i="13"/>
  <c r="N64" i="13"/>
  <c r="N65" i="13"/>
  <c r="N66" i="13"/>
  <c r="N67" i="13"/>
  <c r="N68" i="13"/>
  <c r="N69" i="13"/>
  <c r="N70" i="13"/>
  <c r="N71" i="13"/>
  <c r="N72" i="13"/>
  <c r="N73" i="13"/>
  <c r="N74" i="13"/>
  <c r="N75" i="13"/>
  <c r="N76" i="13"/>
  <c r="N77" i="13"/>
  <c r="N78" i="13"/>
  <c r="N79" i="13"/>
  <c r="N80" i="13"/>
  <c r="N81" i="13"/>
  <c r="N82" i="13"/>
  <c r="N83" i="13"/>
  <c r="N84" i="13"/>
  <c r="N85" i="13"/>
  <c r="N86" i="13"/>
  <c r="N87" i="13"/>
  <c r="N88" i="13"/>
  <c r="N89" i="13"/>
  <c r="N90" i="13"/>
  <c r="N91" i="13"/>
  <c r="N92" i="13"/>
  <c r="N93" i="13"/>
  <c r="N94" i="13"/>
  <c r="N95" i="13"/>
  <c r="N96" i="13"/>
  <c r="N97" i="13"/>
  <c r="N98" i="13"/>
  <c r="N99" i="13"/>
  <c r="N100" i="13"/>
  <c r="N101" i="13"/>
  <c r="N102" i="13"/>
  <c r="N103" i="13"/>
  <c r="N104" i="13"/>
  <c r="N105" i="13"/>
  <c r="N106" i="13"/>
  <c r="N107" i="13"/>
  <c r="N108" i="13"/>
  <c r="N109" i="13"/>
  <c r="N110" i="13"/>
  <c r="N111" i="13"/>
  <c r="N112" i="13"/>
  <c r="N113" i="13"/>
  <c r="N114" i="13"/>
  <c r="N115" i="13"/>
  <c r="N116" i="13"/>
  <c r="N117" i="13"/>
  <c r="N118" i="13"/>
  <c r="N119" i="13"/>
  <c r="N120" i="13"/>
  <c r="N121" i="13"/>
  <c r="N122" i="13"/>
  <c r="N123" i="13"/>
  <c r="N124" i="13"/>
  <c r="N125" i="13"/>
  <c r="N126" i="13"/>
  <c r="N127" i="13"/>
  <c r="N128" i="13"/>
  <c r="N129" i="13"/>
  <c r="N130" i="13"/>
  <c r="N131" i="13"/>
  <c r="N132" i="13"/>
  <c r="N133" i="13"/>
  <c r="N134" i="13"/>
  <c r="N135" i="13"/>
  <c r="N136" i="13"/>
  <c r="N137" i="13"/>
  <c r="N138" i="13"/>
  <c r="N139" i="13"/>
  <c r="N140" i="13"/>
  <c r="N141" i="13"/>
  <c r="N142" i="13"/>
  <c r="N143" i="13"/>
  <c r="N144" i="13"/>
  <c r="N145" i="13"/>
  <c r="N146" i="13"/>
  <c r="N147" i="13"/>
  <c r="N148" i="13"/>
  <c r="N149" i="13"/>
  <c r="N150" i="13"/>
  <c r="N151" i="13"/>
  <c r="N152" i="13"/>
  <c r="N153" i="13"/>
  <c r="N154" i="13"/>
  <c r="N155" i="13"/>
  <c r="N156" i="13"/>
  <c r="N157" i="13"/>
  <c r="N158" i="13"/>
  <c r="N159" i="13"/>
  <c r="N160" i="13"/>
  <c r="N161" i="13"/>
  <c r="N162" i="13"/>
  <c r="N163" i="13"/>
  <c r="N164" i="13"/>
  <c r="N165" i="13"/>
  <c r="N166" i="13"/>
  <c r="N167" i="13"/>
  <c r="N168" i="13"/>
  <c r="N169" i="13"/>
  <c r="N170" i="13"/>
  <c r="N171" i="13"/>
  <c r="N172" i="13"/>
  <c r="N173" i="13"/>
  <c r="N174" i="13"/>
  <c r="N175" i="13"/>
  <c r="N176" i="13"/>
  <c r="N177" i="13"/>
  <c r="N178" i="13"/>
  <c r="N179" i="13"/>
  <c r="N180" i="13"/>
  <c r="N181" i="13"/>
  <c r="N182" i="13"/>
  <c r="N183" i="13"/>
  <c r="N184" i="13"/>
  <c r="N185" i="13"/>
  <c r="N186" i="13"/>
  <c r="N187" i="13"/>
  <c r="N188" i="13"/>
  <c r="N189" i="13"/>
  <c r="N190" i="13"/>
  <c r="N191" i="13"/>
  <c r="N192" i="13"/>
  <c r="N193" i="13"/>
  <c r="N194" i="13"/>
  <c r="N195" i="13"/>
  <c r="N196" i="13"/>
  <c r="N197" i="13"/>
  <c r="N198" i="13"/>
  <c r="N199" i="13"/>
  <c r="N200" i="13"/>
  <c r="N201" i="13"/>
  <c r="N202" i="13"/>
  <c r="N203" i="13"/>
  <c r="N204" i="13"/>
  <c r="N205" i="13"/>
  <c r="N206" i="13"/>
  <c r="N207" i="13"/>
  <c r="N208" i="13"/>
  <c r="N209" i="13"/>
  <c r="N210" i="13"/>
  <c r="N211" i="13"/>
  <c r="N212" i="13"/>
  <c r="N213" i="13"/>
  <c r="N214" i="13"/>
  <c r="N215" i="13"/>
  <c r="N216" i="13"/>
  <c r="N217" i="13"/>
  <c r="N218" i="13"/>
  <c r="N219" i="13"/>
  <c r="N220" i="13"/>
  <c r="N221" i="13"/>
  <c r="N222" i="13"/>
  <c r="N223" i="13"/>
  <c r="N224" i="13"/>
  <c r="N225" i="13"/>
  <c r="N226" i="13"/>
  <c r="N227" i="13"/>
  <c r="N228" i="13"/>
  <c r="N229" i="13"/>
  <c r="N230" i="13"/>
  <c r="N231" i="13"/>
  <c r="N232" i="13"/>
  <c r="N233" i="13"/>
  <c r="N234" i="13"/>
  <c r="N235" i="13"/>
  <c r="N236" i="13"/>
  <c r="N237" i="13"/>
  <c r="N238" i="13"/>
  <c r="N239" i="13"/>
  <c r="N240" i="13"/>
  <c r="N241" i="13"/>
  <c r="N242" i="13"/>
  <c r="N243" i="13"/>
  <c r="N244" i="13"/>
  <c r="N245" i="13"/>
  <c r="N246" i="13"/>
  <c r="N247" i="13"/>
  <c r="N248" i="13"/>
  <c r="N249" i="13"/>
  <c r="N250" i="13"/>
  <c r="N251" i="13"/>
  <c r="N252" i="13"/>
  <c r="N253" i="13"/>
  <c r="N254" i="13"/>
  <c r="N255" i="13"/>
  <c r="N256" i="13"/>
  <c r="N257" i="13"/>
  <c r="N258" i="13"/>
  <c r="N259" i="13"/>
  <c r="N260" i="13"/>
  <c r="N261" i="13"/>
  <c r="N262" i="13"/>
  <c r="N263" i="13"/>
  <c r="N264" i="13"/>
  <c r="N265" i="13"/>
  <c r="N266" i="13"/>
  <c r="N267" i="13"/>
  <c r="N268" i="13"/>
  <c r="N269" i="13"/>
  <c r="N270" i="13"/>
  <c r="N271" i="13"/>
  <c r="N272" i="13"/>
  <c r="N273" i="13"/>
  <c r="N274" i="13"/>
  <c r="N275" i="13"/>
  <c r="N276" i="13"/>
  <c r="N277" i="13"/>
  <c r="N278" i="13"/>
  <c r="N279" i="13"/>
  <c r="N280" i="13"/>
  <c r="N281" i="13"/>
  <c r="N282" i="13"/>
  <c r="N283" i="13"/>
  <c r="N284" i="13"/>
  <c r="N285" i="13"/>
  <c r="N286" i="13"/>
  <c r="N287" i="13"/>
  <c r="N288" i="13"/>
  <c r="N289" i="13"/>
  <c r="N290" i="13"/>
  <c r="N291" i="13"/>
  <c r="N292" i="13"/>
  <c r="N293" i="13"/>
  <c r="N294" i="13"/>
  <c r="N295" i="13"/>
  <c r="N296" i="13"/>
  <c r="N297" i="13"/>
  <c r="N298" i="13"/>
  <c r="N299" i="13"/>
  <c r="N300" i="13"/>
  <c r="N301" i="13"/>
  <c r="N302" i="13"/>
  <c r="N303" i="13"/>
  <c r="N304" i="13"/>
  <c r="N305" i="13"/>
  <c r="N306" i="13"/>
  <c r="N307" i="13"/>
  <c r="N308" i="13"/>
  <c r="N309" i="13"/>
  <c r="N310" i="13"/>
  <c r="N311" i="13"/>
  <c r="N312" i="13"/>
  <c r="N313" i="13"/>
  <c r="N314" i="13"/>
  <c r="N315" i="13"/>
  <c r="N316" i="13"/>
  <c r="N317" i="13"/>
  <c r="N318" i="13"/>
  <c r="N319" i="13"/>
  <c r="N320" i="13"/>
  <c r="N321" i="13"/>
  <c r="N322" i="13"/>
  <c r="N323" i="13"/>
  <c r="N324" i="13"/>
  <c r="N325" i="13"/>
  <c r="N326" i="13"/>
  <c r="N327" i="13"/>
  <c r="N328" i="13"/>
  <c r="N329" i="13"/>
  <c r="N330" i="13"/>
  <c r="N331" i="13"/>
  <c r="N332" i="13"/>
  <c r="N333" i="13"/>
  <c r="N334" i="13"/>
  <c r="N335" i="13"/>
  <c r="N336" i="13"/>
  <c r="N337" i="13"/>
  <c r="N338" i="13"/>
  <c r="N339" i="13"/>
  <c r="N340" i="13"/>
  <c r="N341" i="13"/>
  <c r="N342" i="13"/>
  <c r="N343" i="13"/>
  <c r="N344" i="13"/>
  <c r="N345" i="13"/>
  <c r="N346" i="13"/>
  <c r="N347" i="13"/>
  <c r="N348" i="13"/>
  <c r="N349" i="13"/>
  <c r="N350" i="13"/>
  <c r="N351" i="13"/>
  <c r="N352" i="13"/>
  <c r="N353" i="13"/>
  <c r="N354" i="13"/>
  <c r="N355" i="13"/>
  <c r="N356" i="13"/>
  <c r="N357" i="13"/>
  <c r="N358" i="13"/>
  <c r="N359" i="13"/>
  <c r="N360" i="13"/>
  <c r="N361" i="13"/>
  <c r="N362" i="13"/>
  <c r="N363" i="13"/>
  <c r="N364" i="13"/>
  <c r="N365" i="13"/>
  <c r="N366" i="13"/>
  <c r="N367" i="13"/>
  <c r="N368" i="13"/>
  <c r="N369" i="13"/>
  <c r="N370" i="13"/>
  <c r="N371" i="13"/>
  <c r="N372" i="13"/>
  <c r="N373" i="13"/>
  <c r="N374" i="13"/>
  <c r="N375" i="13"/>
  <c r="N376" i="13"/>
  <c r="N377" i="13"/>
  <c r="N378" i="13"/>
  <c r="N379" i="13"/>
  <c r="N380" i="13"/>
  <c r="N381" i="13"/>
  <c r="N382" i="13"/>
  <c r="N383" i="13"/>
  <c r="N384" i="13"/>
  <c r="N385" i="13"/>
  <c r="N386" i="13"/>
  <c r="N387" i="13"/>
  <c r="N388" i="13"/>
  <c r="N389" i="13"/>
  <c r="N390" i="13"/>
  <c r="N391" i="13"/>
  <c r="N392" i="13"/>
  <c r="N393" i="13"/>
  <c r="N394" i="13"/>
  <c r="N395" i="13"/>
  <c r="N396" i="13"/>
  <c r="N397" i="13"/>
  <c r="N398" i="13"/>
  <c r="N399" i="13"/>
  <c r="N400" i="13"/>
  <c r="N401" i="13"/>
  <c r="N402" i="13"/>
  <c r="N403" i="13"/>
  <c r="N404" i="13"/>
  <c r="N405" i="13"/>
  <c r="N406" i="13"/>
  <c r="N407" i="13"/>
  <c r="N408" i="13"/>
  <c r="N409" i="13"/>
  <c r="N410" i="13"/>
  <c r="N411" i="13"/>
  <c r="N412" i="13"/>
  <c r="N413" i="13"/>
  <c r="N414" i="13"/>
  <c r="N415" i="13"/>
  <c r="N416" i="13"/>
  <c r="N417" i="13"/>
  <c r="N418" i="13"/>
  <c r="N419" i="13"/>
  <c r="N420" i="13"/>
  <c r="N421" i="13"/>
  <c r="N422" i="13"/>
  <c r="N423" i="13"/>
  <c r="N424" i="13"/>
  <c r="N425" i="13"/>
  <c r="N426" i="13"/>
  <c r="N427" i="13"/>
  <c r="N428" i="13"/>
  <c r="N429" i="13"/>
  <c r="N430" i="13"/>
  <c r="N431" i="13"/>
  <c r="N432" i="13"/>
  <c r="N433" i="13"/>
  <c r="N434" i="13"/>
  <c r="N435" i="13"/>
  <c r="N436" i="13"/>
  <c r="N437" i="13"/>
  <c r="N438" i="13"/>
  <c r="N439" i="13"/>
  <c r="N440" i="13"/>
  <c r="N441" i="13"/>
  <c r="N442" i="13"/>
  <c r="N443" i="13"/>
  <c r="N444" i="13"/>
  <c r="N445" i="13"/>
  <c r="N446" i="13"/>
  <c r="N447" i="13"/>
  <c r="N448" i="13"/>
  <c r="N449" i="13"/>
  <c r="N450" i="13"/>
  <c r="N451" i="13"/>
  <c r="N452" i="13"/>
  <c r="N453" i="13"/>
  <c r="N454" i="13"/>
  <c r="N455" i="13"/>
  <c r="N456" i="13"/>
  <c r="N457" i="13"/>
  <c r="N458" i="13"/>
  <c r="N459" i="13"/>
  <c r="N460" i="13"/>
  <c r="N461" i="13"/>
  <c r="N462" i="13"/>
  <c r="N463" i="13"/>
  <c r="N464" i="13"/>
  <c r="N465" i="13"/>
  <c r="N466" i="13"/>
  <c r="N467" i="13"/>
  <c r="N468" i="13"/>
  <c r="N469" i="13"/>
  <c r="N470" i="13"/>
  <c r="N471" i="13"/>
  <c r="N472" i="13"/>
  <c r="N473" i="13"/>
  <c r="N474" i="13"/>
  <c r="N475" i="13"/>
  <c r="N476" i="13"/>
  <c r="N477" i="13"/>
  <c r="N478" i="13"/>
  <c r="N479" i="13"/>
  <c r="N480" i="13"/>
  <c r="N481" i="13"/>
  <c r="N482" i="13"/>
  <c r="N483" i="13"/>
  <c r="N484" i="13"/>
  <c r="N485" i="13"/>
  <c r="N486" i="13"/>
  <c r="N487" i="13"/>
  <c r="N488" i="13"/>
  <c r="N489" i="13"/>
  <c r="N490" i="13"/>
  <c r="N491" i="13"/>
  <c r="N492" i="13"/>
  <c r="N493" i="13"/>
  <c r="N494" i="13"/>
  <c r="N495" i="13"/>
  <c r="N496" i="13"/>
  <c r="N497" i="13"/>
  <c r="N498" i="13"/>
  <c r="N499" i="13"/>
  <c r="N500" i="13"/>
  <c r="N501" i="13"/>
  <c r="N502" i="13"/>
  <c r="N503" i="13"/>
  <c r="N504" i="13"/>
  <c r="N505" i="13"/>
  <c r="N506" i="13"/>
  <c r="N507" i="13"/>
  <c r="N508" i="13"/>
  <c r="N509" i="13"/>
  <c r="N510" i="13"/>
  <c r="N511" i="13"/>
  <c r="N512" i="13"/>
  <c r="N513" i="13"/>
  <c r="N514" i="13"/>
  <c r="N515" i="13"/>
  <c r="N516" i="13"/>
  <c r="N517" i="13"/>
  <c r="N518" i="13"/>
  <c r="N519" i="13"/>
  <c r="N520" i="13"/>
  <c r="N521" i="13"/>
  <c r="N522" i="13"/>
  <c r="N523" i="13"/>
  <c r="N524" i="13"/>
  <c r="N525" i="13"/>
  <c r="N526" i="13"/>
  <c r="N527" i="13"/>
  <c r="N528" i="13"/>
  <c r="N529" i="13"/>
  <c r="N530" i="13"/>
  <c r="N531" i="13"/>
  <c r="N532" i="13"/>
  <c r="N533" i="13"/>
  <c r="N534" i="13"/>
  <c r="N535" i="13"/>
  <c r="N536" i="13"/>
  <c r="N537" i="13"/>
  <c r="N538" i="13"/>
  <c r="N539" i="13"/>
  <c r="N540" i="13"/>
  <c r="N541" i="13"/>
  <c r="N542" i="13"/>
  <c r="N543" i="13"/>
  <c r="N544" i="13"/>
  <c r="N545" i="13"/>
  <c r="N546" i="13"/>
  <c r="N547" i="13"/>
  <c r="N548" i="13"/>
  <c r="N549" i="13"/>
  <c r="N550" i="13"/>
  <c r="N551" i="13"/>
  <c r="N552" i="13"/>
  <c r="N553" i="13"/>
  <c r="N554" i="13"/>
  <c r="N555" i="13"/>
  <c r="N556" i="13"/>
  <c r="N557" i="13"/>
  <c r="N558" i="13"/>
  <c r="N559" i="13"/>
  <c r="N560" i="13"/>
  <c r="N561" i="13"/>
  <c r="N562" i="13"/>
  <c r="N563" i="13"/>
  <c r="N564" i="13"/>
  <c r="N565" i="13"/>
  <c r="N566" i="13"/>
  <c r="N567" i="13"/>
  <c r="N568" i="13"/>
  <c r="N569" i="13"/>
  <c r="N570" i="13"/>
  <c r="N571" i="13"/>
  <c r="N572" i="13"/>
  <c r="N573" i="13"/>
  <c r="N574" i="13"/>
  <c r="N575" i="13"/>
  <c r="N576" i="13"/>
  <c r="N577" i="13"/>
  <c r="N578" i="13"/>
  <c r="N579" i="13"/>
  <c r="N580" i="13"/>
  <c r="N581" i="13"/>
  <c r="N582" i="13"/>
  <c r="N583" i="13"/>
  <c r="N584" i="13"/>
  <c r="N585" i="13"/>
  <c r="N586" i="13"/>
  <c r="N587" i="13"/>
  <c r="N588" i="13"/>
  <c r="N589" i="13"/>
  <c r="N590" i="13"/>
  <c r="N591" i="13"/>
  <c r="N592" i="13"/>
  <c r="N593" i="13"/>
  <c r="N594" i="13"/>
  <c r="N595" i="13"/>
  <c r="N596" i="13"/>
  <c r="N597" i="13"/>
  <c r="N598" i="13"/>
  <c r="N599" i="13"/>
  <c r="N600" i="13"/>
  <c r="N601" i="13"/>
  <c r="N602" i="13"/>
  <c r="N603" i="13"/>
  <c r="N604" i="13"/>
  <c r="N605" i="13"/>
  <c r="N606" i="13"/>
  <c r="N607" i="13"/>
  <c r="N608" i="13"/>
  <c r="N609" i="13"/>
  <c r="N610" i="13"/>
  <c r="N611" i="13"/>
  <c r="N612" i="13"/>
  <c r="N613" i="13"/>
  <c r="N614" i="13"/>
  <c r="N615" i="13"/>
  <c r="N616" i="13"/>
  <c r="N617" i="13"/>
  <c r="N618" i="13"/>
  <c r="N619" i="13"/>
  <c r="N620" i="13"/>
  <c r="N621" i="13"/>
  <c r="N622" i="13"/>
  <c r="N623" i="13"/>
  <c r="N624" i="13"/>
  <c r="N625" i="13"/>
  <c r="N626" i="13"/>
  <c r="N627" i="13"/>
  <c r="N628" i="13"/>
  <c r="N629" i="13"/>
  <c r="N630" i="13"/>
  <c r="N631" i="13"/>
  <c r="N632" i="13"/>
  <c r="N633" i="13"/>
  <c r="N634" i="13"/>
  <c r="N635" i="13"/>
  <c r="N636" i="13"/>
  <c r="N637" i="13"/>
  <c r="N638" i="13"/>
  <c r="N639" i="13"/>
  <c r="N640" i="13"/>
  <c r="N641" i="13"/>
  <c r="N642" i="13"/>
  <c r="N643" i="13"/>
  <c r="N644" i="13"/>
  <c r="N645" i="13"/>
  <c r="N646" i="13"/>
  <c r="N647" i="13"/>
  <c r="N648" i="13"/>
  <c r="N649" i="13"/>
  <c r="N650" i="13"/>
  <c r="N651" i="13"/>
  <c r="N652" i="13"/>
  <c r="N653" i="13"/>
  <c r="N654" i="13"/>
  <c r="N655" i="13"/>
  <c r="N656" i="13"/>
  <c r="N657" i="13"/>
  <c r="N658" i="13"/>
  <c r="N659" i="13"/>
  <c r="N660" i="13"/>
  <c r="N661" i="13"/>
  <c r="N662" i="13"/>
  <c r="N663" i="13"/>
  <c r="N664" i="13"/>
  <c r="N665" i="13"/>
  <c r="N666" i="13"/>
  <c r="N667" i="13"/>
  <c r="N668" i="13"/>
  <c r="N669" i="13"/>
  <c r="N670" i="13"/>
  <c r="N671" i="13"/>
  <c r="N672" i="13"/>
  <c r="N673" i="13"/>
  <c r="N674" i="13"/>
  <c r="N675" i="13"/>
  <c r="N676" i="13"/>
  <c r="N677" i="13"/>
  <c r="N678" i="13"/>
  <c r="N679" i="13"/>
  <c r="N680" i="13"/>
  <c r="N681" i="13"/>
  <c r="N682" i="13"/>
  <c r="N683" i="13"/>
  <c r="N684" i="13"/>
  <c r="N685" i="13"/>
  <c r="N686" i="13"/>
  <c r="N687" i="13"/>
  <c r="N688" i="13"/>
  <c r="N689" i="13"/>
  <c r="N690" i="13"/>
  <c r="N691" i="13"/>
  <c r="N692" i="13"/>
  <c r="N693" i="13"/>
  <c r="N694" i="13"/>
  <c r="N695" i="13"/>
  <c r="N696" i="13"/>
  <c r="N697" i="13"/>
  <c r="N698" i="13"/>
  <c r="N699" i="13"/>
  <c r="N700" i="13"/>
  <c r="N701" i="13"/>
  <c r="N702" i="13"/>
  <c r="N703" i="13"/>
  <c r="N704" i="13"/>
  <c r="N705" i="13"/>
  <c r="N706" i="13"/>
  <c r="N707" i="13"/>
  <c r="N708" i="13"/>
  <c r="N709" i="13"/>
  <c r="N710" i="13"/>
  <c r="N711" i="13"/>
  <c r="N712" i="13"/>
  <c r="N713" i="13"/>
  <c r="N714" i="13"/>
  <c r="N715" i="13"/>
  <c r="N716" i="13"/>
  <c r="N717" i="13"/>
  <c r="N718" i="13"/>
  <c r="N719" i="13"/>
  <c r="N720" i="13"/>
  <c r="N721" i="13"/>
  <c r="N722" i="13"/>
  <c r="N723" i="13"/>
  <c r="N724" i="13"/>
  <c r="N725" i="13"/>
  <c r="N726" i="13"/>
  <c r="N727" i="13"/>
  <c r="N728" i="13"/>
  <c r="N729" i="13"/>
  <c r="N730" i="13"/>
  <c r="N731" i="13"/>
  <c r="N732" i="13"/>
  <c r="N733" i="13"/>
  <c r="N734" i="13"/>
  <c r="N735" i="13"/>
  <c r="N736" i="13"/>
  <c r="N737" i="13"/>
  <c r="N738" i="13"/>
  <c r="N739" i="13"/>
  <c r="N740" i="13"/>
  <c r="N741" i="13"/>
  <c r="N742" i="13"/>
  <c r="N743" i="13"/>
  <c r="N744" i="13"/>
  <c r="N745" i="13"/>
  <c r="N746" i="13"/>
  <c r="N747" i="13"/>
  <c r="N748" i="13"/>
  <c r="N749" i="13"/>
  <c r="N750" i="13"/>
  <c r="N751" i="13"/>
  <c r="N752" i="13"/>
  <c r="N753" i="13"/>
  <c r="N754" i="13"/>
  <c r="N755" i="13"/>
  <c r="N756" i="13"/>
  <c r="N757" i="13"/>
  <c r="N758" i="13"/>
  <c r="N759" i="13"/>
  <c r="N760" i="13"/>
  <c r="N761" i="13"/>
  <c r="N762" i="13"/>
  <c r="N763" i="13"/>
  <c r="N764" i="13"/>
  <c r="N765" i="13"/>
  <c r="N766" i="13"/>
  <c r="N767" i="13"/>
  <c r="N768" i="13"/>
  <c r="N769" i="13"/>
  <c r="N770" i="13"/>
  <c r="N771" i="13"/>
  <c r="N772" i="13"/>
  <c r="N773" i="13"/>
  <c r="N774" i="13"/>
  <c r="N775" i="13"/>
  <c r="N776" i="13"/>
  <c r="N777" i="13"/>
  <c r="N778" i="13"/>
  <c r="N779" i="13"/>
  <c r="N780" i="13"/>
  <c r="N781" i="13"/>
  <c r="N782" i="13"/>
  <c r="N783" i="13"/>
  <c r="N784" i="13"/>
  <c r="N785" i="13"/>
  <c r="N786" i="13"/>
  <c r="N787" i="13"/>
  <c r="N788" i="13"/>
  <c r="N789" i="13"/>
  <c r="N790" i="13"/>
  <c r="N791" i="13"/>
  <c r="N792" i="13"/>
  <c r="N793" i="13"/>
  <c r="N794" i="13"/>
  <c r="N795" i="13"/>
  <c r="N796" i="13"/>
  <c r="N797" i="13"/>
  <c r="N798" i="13"/>
  <c r="N799" i="13"/>
  <c r="N800" i="13"/>
  <c r="N801" i="13"/>
  <c r="N802" i="13"/>
  <c r="N803" i="13"/>
  <c r="N804" i="13"/>
  <c r="N805" i="13"/>
  <c r="N806" i="13"/>
  <c r="N807" i="13"/>
  <c r="N808" i="13"/>
  <c r="N809" i="13"/>
  <c r="N810" i="13"/>
  <c r="N811" i="13"/>
  <c r="N812" i="13"/>
  <c r="N813" i="13"/>
  <c r="N814" i="13"/>
  <c r="N815" i="13"/>
  <c r="N816" i="13"/>
  <c r="N817" i="13"/>
  <c r="N818" i="13"/>
  <c r="N819" i="13"/>
  <c r="N820" i="13"/>
  <c r="N821" i="13"/>
  <c r="N822" i="13"/>
  <c r="N823" i="13"/>
  <c r="N824" i="13"/>
  <c r="N825" i="13"/>
  <c r="N826" i="13"/>
  <c r="N827" i="13"/>
  <c r="N828" i="13"/>
  <c r="N829" i="13"/>
  <c r="N830" i="13"/>
  <c r="N831" i="13"/>
  <c r="N832" i="13"/>
  <c r="N833" i="13"/>
  <c r="N834" i="13"/>
  <c r="N835" i="13"/>
  <c r="N836" i="13"/>
  <c r="N837" i="13"/>
  <c r="N838" i="13"/>
  <c r="N839" i="13"/>
  <c r="N840" i="13"/>
  <c r="N841" i="13"/>
  <c r="N842" i="13"/>
  <c r="N843" i="13"/>
  <c r="N844" i="13"/>
  <c r="N845" i="13"/>
  <c r="N846" i="13"/>
  <c r="N847" i="13"/>
  <c r="N848" i="13"/>
  <c r="N849" i="13"/>
  <c r="N850" i="13"/>
  <c r="N851" i="13"/>
  <c r="N852" i="13"/>
  <c r="N853" i="13"/>
  <c r="N854" i="13"/>
  <c r="N855" i="13"/>
  <c r="N856" i="13"/>
  <c r="N857" i="13"/>
  <c r="N858" i="13"/>
  <c r="N859" i="13"/>
  <c r="N860" i="13"/>
  <c r="N861" i="13"/>
  <c r="N862" i="13"/>
  <c r="N863" i="13"/>
  <c r="N864" i="13"/>
  <c r="N865" i="13"/>
  <c r="N866" i="13"/>
  <c r="N867" i="13"/>
  <c r="N868" i="13"/>
  <c r="N869" i="13"/>
  <c r="N870" i="13"/>
  <c r="N871" i="13"/>
  <c r="N872" i="13"/>
  <c r="N873" i="13"/>
  <c r="N874" i="13"/>
  <c r="N875" i="13"/>
  <c r="N876" i="13"/>
  <c r="N877" i="13"/>
  <c r="N878" i="13"/>
  <c r="N879" i="13"/>
  <c r="N880" i="13"/>
  <c r="N881" i="13"/>
  <c r="N882" i="13"/>
  <c r="N883" i="13"/>
  <c r="N884" i="13"/>
  <c r="N885" i="13"/>
  <c r="N886" i="13"/>
  <c r="N887" i="13"/>
  <c r="N888" i="13"/>
  <c r="N889" i="13"/>
  <c r="N890" i="13"/>
  <c r="N891" i="13"/>
  <c r="N892" i="13"/>
  <c r="N893" i="13"/>
  <c r="N894" i="13"/>
  <c r="N895" i="13"/>
  <c r="N896" i="13"/>
  <c r="N897" i="13"/>
  <c r="N898" i="13"/>
  <c r="N899" i="13"/>
  <c r="N900" i="13"/>
  <c r="N901" i="13"/>
  <c r="N902" i="13"/>
  <c r="N3" i="13"/>
  <c r="P4" i="13"/>
  <c r="P5" i="13"/>
  <c r="P6" i="13"/>
  <c r="P7" i="13"/>
  <c r="P8" i="13"/>
  <c r="P9" i="13"/>
  <c r="P10" i="13"/>
  <c r="P11" i="13"/>
  <c r="P12" i="13"/>
  <c r="P13" i="13"/>
  <c r="P14" i="13"/>
  <c r="P15" i="13"/>
  <c r="P16" i="13"/>
  <c r="P17" i="13"/>
  <c r="P18" i="13"/>
  <c r="P19" i="13"/>
  <c r="P20" i="13"/>
  <c r="P21" i="13"/>
  <c r="P22" i="13"/>
  <c r="P23" i="13"/>
  <c r="P24" i="13"/>
  <c r="P25" i="13"/>
  <c r="P26" i="13"/>
  <c r="P27" i="13"/>
  <c r="P28" i="13"/>
  <c r="P29" i="13"/>
  <c r="P30" i="13"/>
  <c r="P31" i="13"/>
  <c r="P32" i="13"/>
  <c r="P33" i="13"/>
  <c r="P34" i="13"/>
  <c r="P35" i="13"/>
  <c r="P36" i="13"/>
  <c r="P37" i="13"/>
  <c r="P38" i="13"/>
  <c r="P39" i="13"/>
  <c r="P40" i="13"/>
  <c r="P41" i="13"/>
  <c r="P42" i="13"/>
  <c r="P43" i="13"/>
  <c r="P44" i="13"/>
  <c r="P45" i="13"/>
  <c r="P46" i="13"/>
  <c r="P47" i="13"/>
  <c r="P48" i="13"/>
  <c r="P49" i="13"/>
  <c r="P50" i="13"/>
  <c r="P51" i="13"/>
  <c r="P52" i="13"/>
  <c r="P53" i="13"/>
  <c r="P54" i="13"/>
  <c r="P55" i="13"/>
  <c r="P56" i="13"/>
  <c r="P57" i="13"/>
  <c r="P58" i="13"/>
  <c r="P59" i="13"/>
  <c r="P60" i="13"/>
  <c r="P61" i="13"/>
  <c r="P62" i="13"/>
  <c r="P63" i="13"/>
  <c r="P64" i="13"/>
  <c r="P65" i="13"/>
  <c r="P66" i="13"/>
  <c r="P67" i="13"/>
  <c r="P68" i="13"/>
  <c r="P69" i="13"/>
  <c r="P70" i="13"/>
  <c r="P71" i="13"/>
  <c r="P72" i="13"/>
  <c r="P73" i="13"/>
  <c r="P74" i="13"/>
  <c r="P75" i="13"/>
  <c r="P76" i="13"/>
  <c r="P77" i="13"/>
  <c r="P78" i="13"/>
  <c r="P79" i="13"/>
  <c r="P80" i="13"/>
  <c r="P81" i="13"/>
  <c r="P82" i="13"/>
  <c r="P83" i="13"/>
  <c r="P84" i="13"/>
  <c r="P85" i="13"/>
  <c r="P86" i="13"/>
  <c r="P87" i="13"/>
  <c r="P88" i="13"/>
  <c r="P89" i="13"/>
  <c r="P90" i="13"/>
  <c r="P91" i="13"/>
  <c r="P92" i="13"/>
  <c r="P93" i="13"/>
  <c r="P94" i="13"/>
  <c r="P95" i="13"/>
  <c r="P96" i="13"/>
  <c r="P97" i="13"/>
  <c r="P98" i="13"/>
  <c r="P99" i="13"/>
  <c r="P100" i="13"/>
  <c r="P101" i="13"/>
  <c r="P102" i="13"/>
  <c r="P103" i="13"/>
  <c r="P104" i="13"/>
  <c r="P105" i="13"/>
  <c r="P106" i="13"/>
  <c r="P107" i="13"/>
  <c r="P108" i="13"/>
  <c r="P109" i="13"/>
  <c r="P110" i="13"/>
  <c r="P111" i="13"/>
  <c r="P112" i="13"/>
  <c r="P113" i="13"/>
  <c r="P114" i="13"/>
  <c r="P115" i="13"/>
  <c r="P116" i="13"/>
  <c r="P117" i="13"/>
  <c r="P118" i="13"/>
  <c r="P119" i="13"/>
  <c r="P120" i="13"/>
  <c r="P121" i="13"/>
  <c r="P122" i="13"/>
  <c r="P123" i="13"/>
  <c r="P124" i="13"/>
  <c r="P125" i="13"/>
  <c r="P126" i="13"/>
  <c r="P127" i="13"/>
  <c r="P128" i="13"/>
  <c r="P129" i="13"/>
  <c r="P130" i="13"/>
  <c r="P131" i="13"/>
  <c r="P132" i="13"/>
  <c r="P133" i="13"/>
  <c r="P134" i="13"/>
  <c r="P135" i="13"/>
  <c r="P136" i="13"/>
  <c r="P137" i="13"/>
  <c r="P138" i="13"/>
  <c r="P139" i="13"/>
  <c r="P140" i="13"/>
  <c r="P141" i="13"/>
  <c r="P142" i="13"/>
  <c r="P143" i="13"/>
  <c r="P144" i="13"/>
  <c r="P145" i="13"/>
  <c r="P146" i="13"/>
  <c r="P147" i="13"/>
  <c r="P148" i="13"/>
  <c r="P149" i="13"/>
  <c r="P150" i="13"/>
  <c r="P151" i="13"/>
  <c r="P152" i="13"/>
  <c r="P153" i="13"/>
  <c r="P154" i="13"/>
  <c r="P155" i="13"/>
  <c r="P156" i="13"/>
  <c r="P157" i="13"/>
  <c r="P158" i="13"/>
  <c r="P159" i="13"/>
  <c r="P160" i="13"/>
  <c r="P161" i="13"/>
  <c r="P162" i="13"/>
  <c r="P163" i="13"/>
  <c r="P164" i="13"/>
  <c r="P165" i="13"/>
  <c r="P166" i="13"/>
  <c r="P167" i="13"/>
  <c r="P168" i="13"/>
  <c r="P169" i="13"/>
  <c r="P170" i="13"/>
  <c r="P171" i="13"/>
  <c r="P172" i="13"/>
  <c r="P173" i="13"/>
  <c r="P174" i="13"/>
  <c r="P175" i="13"/>
  <c r="P176" i="13"/>
  <c r="P177" i="13"/>
  <c r="P178" i="13"/>
  <c r="P179" i="13"/>
  <c r="P180" i="13"/>
  <c r="P181" i="13"/>
  <c r="P182" i="13"/>
  <c r="P183" i="13"/>
  <c r="P184" i="13"/>
  <c r="P185" i="13"/>
  <c r="P186" i="13"/>
  <c r="P187" i="13"/>
  <c r="P188" i="13"/>
  <c r="P189" i="13"/>
  <c r="P190" i="13"/>
  <c r="P191" i="13"/>
  <c r="P192" i="13"/>
  <c r="P193" i="13"/>
  <c r="P194" i="13"/>
  <c r="P195" i="13"/>
  <c r="P196" i="13"/>
  <c r="P197" i="13"/>
  <c r="P198" i="13"/>
  <c r="P199" i="13"/>
  <c r="P200" i="13"/>
  <c r="P201" i="13"/>
  <c r="P202" i="13"/>
  <c r="P203" i="13"/>
  <c r="P204" i="13"/>
  <c r="P205" i="13"/>
  <c r="P206" i="13"/>
  <c r="P207" i="13"/>
  <c r="P208" i="13"/>
  <c r="P209" i="13"/>
  <c r="P210" i="13"/>
  <c r="P211" i="13"/>
  <c r="P212" i="13"/>
  <c r="P213" i="13"/>
  <c r="P214" i="13"/>
  <c r="P215" i="13"/>
  <c r="P216" i="13"/>
  <c r="P217" i="13"/>
  <c r="P218" i="13"/>
  <c r="P219" i="13"/>
  <c r="P220" i="13"/>
  <c r="P221" i="13"/>
  <c r="P222" i="13"/>
  <c r="P223" i="13"/>
  <c r="P224" i="13"/>
  <c r="P225" i="13"/>
  <c r="P226" i="13"/>
  <c r="P227" i="13"/>
  <c r="P228" i="13"/>
  <c r="P229" i="13"/>
  <c r="P230" i="13"/>
  <c r="P231" i="13"/>
  <c r="P232" i="13"/>
  <c r="P233" i="13"/>
  <c r="P234" i="13"/>
  <c r="P235" i="13"/>
  <c r="P236" i="13"/>
  <c r="P237" i="13"/>
  <c r="P238" i="13"/>
  <c r="P239" i="13"/>
  <c r="P240" i="13"/>
  <c r="P241" i="13"/>
  <c r="P242" i="13"/>
  <c r="P243" i="13"/>
  <c r="P244" i="13"/>
  <c r="P245" i="13"/>
  <c r="P246" i="13"/>
  <c r="P247" i="13"/>
  <c r="P248" i="13"/>
  <c r="P249" i="13"/>
  <c r="P250" i="13"/>
  <c r="P251" i="13"/>
  <c r="P252" i="13"/>
  <c r="P253" i="13"/>
  <c r="P254" i="13"/>
  <c r="P255" i="13"/>
  <c r="P256" i="13"/>
  <c r="P257" i="13"/>
  <c r="P258" i="13"/>
  <c r="P259" i="13"/>
  <c r="P260" i="13"/>
  <c r="P261" i="13"/>
  <c r="P262" i="13"/>
  <c r="P263" i="13"/>
  <c r="P264" i="13"/>
  <c r="P265" i="13"/>
  <c r="P266" i="13"/>
  <c r="P267" i="13"/>
  <c r="P268" i="13"/>
  <c r="P269" i="13"/>
  <c r="P270" i="13"/>
  <c r="P271" i="13"/>
  <c r="P272" i="13"/>
  <c r="P273" i="13"/>
  <c r="P274" i="13"/>
  <c r="P275" i="13"/>
  <c r="P276" i="13"/>
  <c r="P277" i="13"/>
  <c r="P278" i="13"/>
  <c r="P279" i="13"/>
  <c r="P280" i="13"/>
  <c r="P281" i="13"/>
  <c r="P282" i="13"/>
  <c r="P283" i="13"/>
  <c r="P284" i="13"/>
  <c r="P285" i="13"/>
  <c r="P286" i="13"/>
  <c r="P287" i="13"/>
  <c r="P288" i="13"/>
  <c r="P289" i="13"/>
  <c r="P290" i="13"/>
  <c r="P291" i="13"/>
  <c r="P292" i="13"/>
  <c r="P293" i="13"/>
  <c r="P294" i="13"/>
  <c r="P295" i="13"/>
  <c r="P296" i="13"/>
  <c r="P297" i="13"/>
  <c r="P298" i="13"/>
  <c r="P299" i="13"/>
  <c r="P300" i="13"/>
  <c r="P301" i="13"/>
  <c r="P302" i="13"/>
  <c r="P303" i="13"/>
  <c r="P304" i="13"/>
  <c r="P305" i="13"/>
  <c r="P306" i="13"/>
  <c r="P307" i="13"/>
  <c r="P308" i="13"/>
  <c r="P309" i="13"/>
  <c r="P310" i="13"/>
  <c r="P311" i="13"/>
  <c r="P312" i="13"/>
  <c r="P313" i="13"/>
  <c r="P314" i="13"/>
  <c r="P315" i="13"/>
  <c r="P316" i="13"/>
  <c r="P317" i="13"/>
  <c r="P318" i="13"/>
  <c r="P319" i="13"/>
  <c r="P320" i="13"/>
  <c r="P321" i="13"/>
  <c r="P322" i="13"/>
  <c r="P323" i="13"/>
  <c r="P324" i="13"/>
  <c r="P325" i="13"/>
  <c r="P326" i="13"/>
  <c r="P327" i="13"/>
  <c r="P328" i="13"/>
  <c r="P329" i="13"/>
  <c r="P330" i="13"/>
  <c r="P331" i="13"/>
  <c r="P332" i="13"/>
  <c r="P333" i="13"/>
  <c r="P334" i="13"/>
  <c r="P335" i="13"/>
  <c r="P336" i="13"/>
  <c r="P337" i="13"/>
  <c r="P338" i="13"/>
  <c r="P339" i="13"/>
  <c r="P340" i="13"/>
  <c r="P341" i="13"/>
  <c r="P342" i="13"/>
  <c r="P343" i="13"/>
  <c r="P344" i="13"/>
  <c r="P345" i="13"/>
  <c r="P346" i="13"/>
  <c r="P347" i="13"/>
  <c r="P348" i="13"/>
  <c r="P349" i="13"/>
  <c r="P350" i="13"/>
  <c r="P351" i="13"/>
  <c r="P352" i="13"/>
  <c r="P353" i="13"/>
  <c r="P354" i="13"/>
  <c r="P355" i="13"/>
  <c r="P356" i="13"/>
  <c r="P357" i="13"/>
  <c r="P358" i="13"/>
  <c r="P359" i="13"/>
  <c r="P360" i="13"/>
  <c r="P361" i="13"/>
  <c r="P362" i="13"/>
  <c r="P363" i="13"/>
  <c r="P364" i="13"/>
  <c r="P365" i="13"/>
  <c r="P366" i="13"/>
  <c r="P367" i="13"/>
  <c r="P368" i="13"/>
  <c r="P369" i="13"/>
  <c r="P370" i="13"/>
  <c r="P371" i="13"/>
  <c r="P372" i="13"/>
  <c r="P373" i="13"/>
  <c r="P374" i="13"/>
  <c r="P375" i="13"/>
  <c r="P376" i="13"/>
  <c r="P377" i="13"/>
  <c r="P378" i="13"/>
  <c r="P379" i="13"/>
  <c r="P380" i="13"/>
  <c r="P381" i="13"/>
  <c r="P382" i="13"/>
  <c r="P383" i="13"/>
  <c r="P384" i="13"/>
  <c r="P385" i="13"/>
  <c r="P386" i="13"/>
  <c r="P387" i="13"/>
  <c r="P388" i="13"/>
  <c r="P389" i="13"/>
  <c r="P390" i="13"/>
  <c r="P391" i="13"/>
  <c r="P392" i="13"/>
  <c r="P393" i="13"/>
  <c r="P394" i="13"/>
  <c r="P395" i="13"/>
  <c r="P396" i="13"/>
  <c r="P397" i="13"/>
  <c r="P398" i="13"/>
  <c r="P399" i="13"/>
  <c r="P400" i="13"/>
  <c r="P401" i="13"/>
  <c r="P402" i="13"/>
  <c r="P403" i="13"/>
  <c r="P404" i="13"/>
  <c r="P405" i="13"/>
  <c r="P406" i="13"/>
  <c r="P407" i="13"/>
  <c r="P408" i="13"/>
  <c r="P409" i="13"/>
  <c r="P410" i="13"/>
  <c r="P411" i="13"/>
  <c r="P412" i="13"/>
  <c r="P413" i="13"/>
  <c r="P414" i="13"/>
  <c r="P415" i="13"/>
  <c r="P416" i="13"/>
  <c r="P417" i="13"/>
  <c r="P418" i="13"/>
  <c r="P419" i="13"/>
  <c r="P420" i="13"/>
  <c r="P421" i="13"/>
  <c r="P422" i="13"/>
  <c r="P423" i="13"/>
  <c r="P424" i="13"/>
  <c r="P425" i="13"/>
  <c r="P426" i="13"/>
  <c r="P427" i="13"/>
  <c r="P428" i="13"/>
  <c r="P429" i="13"/>
  <c r="P430" i="13"/>
  <c r="P431" i="13"/>
  <c r="P432" i="13"/>
  <c r="P433" i="13"/>
  <c r="P434" i="13"/>
  <c r="P435" i="13"/>
  <c r="P436" i="13"/>
  <c r="P437" i="13"/>
  <c r="P438" i="13"/>
  <c r="P439" i="13"/>
  <c r="P440" i="13"/>
  <c r="P441" i="13"/>
  <c r="P442" i="13"/>
  <c r="P443" i="13"/>
  <c r="P444" i="13"/>
  <c r="P445" i="13"/>
  <c r="P446" i="13"/>
  <c r="P447" i="13"/>
  <c r="P448" i="13"/>
  <c r="P449" i="13"/>
  <c r="P450" i="13"/>
  <c r="P451" i="13"/>
  <c r="P452" i="13"/>
  <c r="P453" i="13"/>
  <c r="P454" i="13"/>
  <c r="P455" i="13"/>
  <c r="P456" i="13"/>
  <c r="P457" i="13"/>
  <c r="P458" i="13"/>
  <c r="P459" i="13"/>
  <c r="P460" i="13"/>
  <c r="P461" i="13"/>
  <c r="P462" i="13"/>
  <c r="P463" i="13"/>
  <c r="P464" i="13"/>
  <c r="P465" i="13"/>
  <c r="P466" i="13"/>
  <c r="P467" i="13"/>
  <c r="P468" i="13"/>
  <c r="P469" i="13"/>
  <c r="P470" i="13"/>
  <c r="P471" i="13"/>
  <c r="P472" i="13"/>
  <c r="P473" i="13"/>
  <c r="P474" i="13"/>
  <c r="P475" i="13"/>
  <c r="P476" i="13"/>
  <c r="P477" i="13"/>
  <c r="P478" i="13"/>
  <c r="P479" i="13"/>
  <c r="P480" i="13"/>
  <c r="P481" i="13"/>
  <c r="P482" i="13"/>
  <c r="P483" i="13"/>
  <c r="P484" i="13"/>
  <c r="P485" i="13"/>
  <c r="P486" i="13"/>
  <c r="P487" i="13"/>
  <c r="P488" i="13"/>
  <c r="P489" i="13"/>
  <c r="P490" i="13"/>
  <c r="P491" i="13"/>
  <c r="P492" i="13"/>
  <c r="P493" i="13"/>
  <c r="P494" i="13"/>
  <c r="P495" i="13"/>
  <c r="P496" i="13"/>
  <c r="P497" i="13"/>
  <c r="P498" i="13"/>
  <c r="P499" i="13"/>
  <c r="P500" i="13"/>
  <c r="P501" i="13"/>
  <c r="P502" i="13"/>
  <c r="P503" i="13"/>
  <c r="P504" i="13"/>
  <c r="P505" i="13"/>
  <c r="P506" i="13"/>
  <c r="P507" i="13"/>
  <c r="P508" i="13"/>
  <c r="P509" i="13"/>
  <c r="P510" i="13"/>
  <c r="P511" i="13"/>
  <c r="P512" i="13"/>
  <c r="P513" i="13"/>
  <c r="P514" i="13"/>
  <c r="P515" i="13"/>
  <c r="P516" i="13"/>
  <c r="P517" i="13"/>
  <c r="P518" i="13"/>
  <c r="P519" i="13"/>
  <c r="P520" i="13"/>
  <c r="P521" i="13"/>
  <c r="P522" i="13"/>
  <c r="P523" i="13"/>
  <c r="P524" i="13"/>
  <c r="P525" i="13"/>
  <c r="P526" i="13"/>
  <c r="P527" i="13"/>
  <c r="P528" i="13"/>
  <c r="P529" i="13"/>
  <c r="P530" i="13"/>
  <c r="P531" i="13"/>
  <c r="P532" i="13"/>
  <c r="P533" i="13"/>
  <c r="P534" i="13"/>
  <c r="P535" i="13"/>
  <c r="P536" i="13"/>
  <c r="P537" i="13"/>
  <c r="P538" i="13"/>
  <c r="P539" i="13"/>
  <c r="P540" i="13"/>
  <c r="P541" i="13"/>
  <c r="P542" i="13"/>
  <c r="P543" i="13"/>
  <c r="P544" i="13"/>
  <c r="P545" i="13"/>
  <c r="P546" i="13"/>
  <c r="P547" i="13"/>
  <c r="P548" i="13"/>
  <c r="P549" i="13"/>
  <c r="P550" i="13"/>
  <c r="P551" i="13"/>
  <c r="P552" i="13"/>
  <c r="P553" i="13"/>
  <c r="P554" i="13"/>
  <c r="P555" i="13"/>
  <c r="P556" i="13"/>
  <c r="P557" i="13"/>
  <c r="P558" i="13"/>
  <c r="P559" i="13"/>
  <c r="P560" i="13"/>
  <c r="P561" i="13"/>
  <c r="P562" i="13"/>
  <c r="P563" i="13"/>
  <c r="P564" i="13"/>
  <c r="P565" i="13"/>
  <c r="P566" i="13"/>
  <c r="P567" i="13"/>
  <c r="P568" i="13"/>
  <c r="P569" i="13"/>
  <c r="P570" i="13"/>
  <c r="P571" i="13"/>
  <c r="P572" i="13"/>
  <c r="P573" i="13"/>
  <c r="P574" i="13"/>
  <c r="P575" i="13"/>
  <c r="P576" i="13"/>
  <c r="P577" i="13"/>
  <c r="P578" i="13"/>
  <c r="P579" i="13"/>
  <c r="P580" i="13"/>
  <c r="P581" i="13"/>
  <c r="P582" i="13"/>
  <c r="P583" i="13"/>
  <c r="P584" i="13"/>
  <c r="P585" i="13"/>
  <c r="P586" i="13"/>
  <c r="P587" i="13"/>
  <c r="P588" i="13"/>
  <c r="P589" i="13"/>
  <c r="P590" i="13"/>
  <c r="P591" i="13"/>
  <c r="P592" i="13"/>
  <c r="P593" i="13"/>
  <c r="P594" i="13"/>
  <c r="P595" i="13"/>
  <c r="P596" i="13"/>
  <c r="P597" i="13"/>
  <c r="P598" i="13"/>
  <c r="P599" i="13"/>
  <c r="P600" i="13"/>
  <c r="P601" i="13"/>
  <c r="P602" i="13"/>
  <c r="P603" i="13"/>
  <c r="P604" i="13"/>
  <c r="P605" i="13"/>
  <c r="P606" i="13"/>
  <c r="P607" i="13"/>
  <c r="P608" i="13"/>
  <c r="P609" i="13"/>
  <c r="P610" i="13"/>
  <c r="P611" i="13"/>
  <c r="P612" i="13"/>
  <c r="P613" i="13"/>
  <c r="P614" i="13"/>
  <c r="P615" i="13"/>
  <c r="P616" i="13"/>
  <c r="P617" i="13"/>
  <c r="P618" i="13"/>
  <c r="P619" i="13"/>
  <c r="P620" i="13"/>
  <c r="P621" i="13"/>
  <c r="P622" i="13"/>
  <c r="P623" i="13"/>
  <c r="P624" i="13"/>
  <c r="P625" i="13"/>
  <c r="P626" i="13"/>
  <c r="P627" i="13"/>
  <c r="P628" i="13"/>
  <c r="P629" i="13"/>
  <c r="P630" i="13"/>
  <c r="P631" i="13"/>
  <c r="P632" i="13"/>
  <c r="P633" i="13"/>
  <c r="P634" i="13"/>
  <c r="P635" i="13"/>
  <c r="P636" i="13"/>
  <c r="P637" i="13"/>
  <c r="P638" i="13"/>
  <c r="P639" i="13"/>
  <c r="P640" i="13"/>
  <c r="P641" i="13"/>
  <c r="P642" i="13"/>
  <c r="P643" i="13"/>
  <c r="P644" i="13"/>
  <c r="P645" i="13"/>
  <c r="P646" i="13"/>
  <c r="P647" i="13"/>
  <c r="P648" i="13"/>
  <c r="P649" i="13"/>
  <c r="P650" i="13"/>
  <c r="P651" i="13"/>
  <c r="P652" i="13"/>
  <c r="P653" i="13"/>
  <c r="P654" i="13"/>
  <c r="P655" i="13"/>
  <c r="P656" i="13"/>
  <c r="P657" i="13"/>
  <c r="P658" i="13"/>
  <c r="P659" i="13"/>
  <c r="P660" i="13"/>
  <c r="P661" i="13"/>
  <c r="P662" i="13"/>
  <c r="P663" i="13"/>
  <c r="P664" i="13"/>
  <c r="P665" i="13"/>
  <c r="P666" i="13"/>
  <c r="P667" i="13"/>
  <c r="P668" i="13"/>
  <c r="P669" i="13"/>
  <c r="P670" i="13"/>
  <c r="P671" i="13"/>
  <c r="P672" i="13"/>
  <c r="P673" i="13"/>
  <c r="P674" i="13"/>
  <c r="P675" i="13"/>
  <c r="P676" i="13"/>
  <c r="P677" i="13"/>
  <c r="P678" i="13"/>
  <c r="P679" i="13"/>
  <c r="P680" i="13"/>
  <c r="P681" i="13"/>
  <c r="P682" i="13"/>
  <c r="P683" i="13"/>
  <c r="P684" i="13"/>
  <c r="P685" i="13"/>
  <c r="P686" i="13"/>
  <c r="P687" i="13"/>
  <c r="P688" i="13"/>
  <c r="P689" i="13"/>
  <c r="P690" i="13"/>
  <c r="P691" i="13"/>
  <c r="P692" i="13"/>
  <c r="P693" i="13"/>
  <c r="P694" i="13"/>
  <c r="P695" i="13"/>
  <c r="P696" i="13"/>
  <c r="P697" i="13"/>
  <c r="P698" i="13"/>
  <c r="P699" i="13"/>
  <c r="P700" i="13"/>
  <c r="P701" i="13"/>
  <c r="P702" i="13"/>
  <c r="P703" i="13"/>
  <c r="P704" i="13"/>
  <c r="P705" i="13"/>
  <c r="P706" i="13"/>
  <c r="P707" i="13"/>
  <c r="P708" i="13"/>
  <c r="P709" i="13"/>
  <c r="P710" i="13"/>
  <c r="P711" i="13"/>
  <c r="P712" i="13"/>
  <c r="P713" i="13"/>
  <c r="P714" i="13"/>
  <c r="P715" i="13"/>
  <c r="P716" i="13"/>
  <c r="P717" i="13"/>
  <c r="P718" i="13"/>
  <c r="P719" i="13"/>
  <c r="P720" i="13"/>
  <c r="P721" i="13"/>
  <c r="P722" i="13"/>
  <c r="P723" i="13"/>
  <c r="P724" i="13"/>
  <c r="P725" i="13"/>
  <c r="P726" i="13"/>
  <c r="P727" i="13"/>
  <c r="P728" i="13"/>
  <c r="P729" i="13"/>
  <c r="P730" i="13"/>
  <c r="P731" i="13"/>
  <c r="P732" i="13"/>
  <c r="P733" i="13"/>
  <c r="P734" i="13"/>
  <c r="P735" i="13"/>
  <c r="P736" i="13"/>
  <c r="P737" i="13"/>
  <c r="P738" i="13"/>
  <c r="P739" i="13"/>
  <c r="P740" i="13"/>
  <c r="P741" i="13"/>
  <c r="P742" i="13"/>
  <c r="P743" i="13"/>
  <c r="P744" i="13"/>
  <c r="P745" i="13"/>
  <c r="P746" i="13"/>
  <c r="P747" i="13"/>
  <c r="P748" i="13"/>
  <c r="P749" i="13"/>
  <c r="P750" i="13"/>
  <c r="P751" i="13"/>
  <c r="P752" i="13"/>
  <c r="P753" i="13"/>
  <c r="P754" i="13"/>
  <c r="P755" i="13"/>
  <c r="P756" i="13"/>
  <c r="P757" i="13"/>
  <c r="P758" i="13"/>
  <c r="P759" i="13"/>
  <c r="P760" i="13"/>
  <c r="P761" i="13"/>
  <c r="P762" i="13"/>
  <c r="P763" i="13"/>
  <c r="P764" i="13"/>
  <c r="P765" i="13"/>
  <c r="P766" i="13"/>
  <c r="P767" i="13"/>
  <c r="P768" i="13"/>
  <c r="P769" i="13"/>
  <c r="P770" i="13"/>
  <c r="P771" i="13"/>
  <c r="P772" i="13"/>
  <c r="P773" i="13"/>
  <c r="P774" i="13"/>
  <c r="P775" i="13"/>
  <c r="P776" i="13"/>
  <c r="P777" i="13"/>
  <c r="P778" i="13"/>
  <c r="P779" i="13"/>
  <c r="P780" i="13"/>
  <c r="P781" i="13"/>
  <c r="P782" i="13"/>
  <c r="P783" i="13"/>
  <c r="P784" i="13"/>
  <c r="P785" i="13"/>
  <c r="P786" i="13"/>
  <c r="P787" i="13"/>
  <c r="P788" i="13"/>
  <c r="P789" i="13"/>
  <c r="P790" i="13"/>
  <c r="P791" i="13"/>
  <c r="P792" i="13"/>
  <c r="P793" i="13"/>
  <c r="P794" i="13"/>
  <c r="P795" i="13"/>
  <c r="P796" i="13"/>
  <c r="P797" i="13"/>
  <c r="P798" i="13"/>
  <c r="P799" i="13"/>
  <c r="P800" i="13"/>
  <c r="P801" i="13"/>
  <c r="P802" i="13"/>
  <c r="P803" i="13"/>
  <c r="P804" i="13"/>
  <c r="P805" i="13"/>
  <c r="P806" i="13"/>
  <c r="P807" i="13"/>
  <c r="P808" i="13"/>
  <c r="P809" i="13"/>
  <c r="P810" i="13"/>
  <c r="P811" i="13"/>
  <c r="P812" i="13"/>
  <c r="P813" i="13"/>
  <c r="P814" i="13"/>
  <c r="P815" i="13"/>
  <c r="P816" i="13"/>
  <c r="P817" i="13"/>
  <c r="P818" i="13"/>
  <c r="P819" i="13"/>
  <c r="P820" i="13"/>
  <c r="P821" i="13"/>
  <c r="P822" i="13"/>
  <c r="P823" i="13"/>
  <c r="P824" i="13"/>
  <c r="P825" i="13"/>
  <c r="P826" i="13"/>
  <c r="P827" i="13"/>
  <c r="P828" i="13"/>
  <c r="P829" i="13"/>
  <c r="P830" i="13"/>
  <c r="P831" i="13"/>
  <c r="P832" i="13"/>
  <c r="P833" i="13"/>
  <c r="P834" i="13"/>
  <c r="P835" i="13"/>
  <c r="P836" i="13"/>
  <c r="P837" i="13"/>
  <c r="P838" i="13"/>
  <c r="P839" i="13"/>
  <c r="P840" i="13"/>
  <c r="P841" i="13"/>
  <c r="P842" i="13"/>
  <c r="P843" i="13"/>
  <c r="P844" i="13"/>
  <c r="P845" i="13"/>
  <c r="P846" i="13"/>
  <c r="P847" i="13"/>
  <c r="P848" i="13"/>
  <c r="P849" i="13"/>
  <c r="P850" i="13"/>
  <c r="P851" i="13"/>
  <c r="P852" i="13"/>
  <c r="P853" i="13"/>
  <c r="P854" i="13"/>
  <c r="P855" i="13"/>
  <c r="P856" i="13"/>
  <c r="P857" i="13"/>
  <c r="P858" i="13"/>
  <c r="P859" i="13"/>
  <c r="P860" i="13"/>
  <c r="P861" i="13"/>
  <c r="P862" i="13"/>
  <c r="P863" i="13"/>
  <c r="P864" i="13"/>
  <c r="P865" i="13"/>
  <c r="P866" i="13"/>
  <c r="P867" i="13"/>
  <c r="P868" i="13"/>
  <c r="P869" i="13"/>
  <c r="P870" i="13"/>
  <c r="P871" i="13"/>
  <c r="P872" i="13"/>
  <c r="P873" i="13"/>
  <c r="P874" i="13"/>
  <c r="P875" i="13"/>
  <c r="P876" i="13"/>
  <c r="P877" i="13"/>
  <c r="P878" i="13"/>
  <c r="P879" i="13"/>
  <c r="P880" i="13"/>
  <c r="P881" i="13"/>
  <c r="P882" i="13"/>
  <c r="P883" i="13"/>
  <c r="P884" i="13"/>
  <c r="P885" i="13"/>
  <c r="P886" i="13"/>
  <c r="P887" i="13"/>
  <c r="P888" i="13"/>
  <c r="P889" i="13"/>
  <c r="P890" i="13"/>
  <c r="P891" i="13"/>
  <c r="P892" i="13"/>
  <c r="P893" i="13"/>
  <c r="P894" i="13"/>
  <c r="P895" i="13"/>
  <c r="P896" i="13"/>
  <c r="P897" i="13"/>
  <c r="P898" i="13"/>
  <c r="P899" i="13"/>
  <c r="P900" i="13"/>
  <c r="P901" i="13"/>
  <c r="P3" i="13"/>
  <c r="O4" i="13"/>
  <c r="O5" i="13"/>
  <c r="O6" i="13"/>
  <c r="O7" i="13"/>
  <c r="O8" i="13"/>
  <c r="O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33" i="13"/>
  <c r="O34" i="13"/>
  <c r="O35" i="13"/>
  <c r="O36" i="13"/>
  <c r="O37" i="13"/>
  <c r="O38" i="13"/>
  <c r="O39" i="13"/>
  <c r="O40" i="13"/>
  <c r="O41" i="13"/>
  <c r="O42" i="13"/>
  <c r="O43" i="13"/>
  <c r="O44" i="13"/>
  <c r="O45" i="13"/>
  <c r="O46" i="13"/>
  <c r="O47" i="13"/>
  <c r="O48" i="13"/>
  <c r="O49" i="13"/>
  <c r="O50" i="13"/>
  <c r="O51" i="13"/>
  <c r="O52" i="13"/>
  <c r="O53" i="13"/>
  <c r="O54" i="13"/>
  <c r="O55" i="13"/>
  <c r="O56" i="13"/>
  <c r="O57" i="13"/>
  <c r="O58" i="13"/>
  <c r="O59" i="13"/>
  <c r="O60" i="13"/>
  <c r="O61" i="13"/>
  <c r="O62" i="13"/>
  <c r="O63" i="13"/>
  <c r="O64" i="13"/>
  <c r="O65" i="13"/>
  <c r="O66" i="13"/>
  <c r="O67" i="13"/>
  <c r="O68" i="13"/>
  <c r="O69" i="13"/>
  <c r="O70" i="13"/>
  <c r="O71" i="13"/>
  <c r="O72" i="13"/>
  <c r="O73" i="13"/>
  <c r="O74" i="13"/>
  <c r="O75" i="13"/>
  <c r="O76" i="13"/>
  <c r="O77" i="13"/>
  <c r="O78" i="13"/>
  <c r="O79" i="13"/>
  <c r="O80" i="13"/>
  <c r="O81" i="13"/>
  <c r="O82" i="13"/>
  <c r="O83" i="13"/>
  <c r="O84" i="13"/>
  <c r="O85" i="13"/>
  <c r="O86" i="13"/>
  <c r="O87" i="13"/>
  <c r="O88" i="13"/>
  <c r="O89" i="13"/>
  <c r="O90" i="13"/>
  <c r="O91" i="13"/>
  <c r="O92" i="13"/>
  <c r="O93" i="13"/>
  <c r="O94" i="13"/>
  <c r="O95" i="13"/>
  <c r="O96" i="13"/>
  <c r="O97" i="13"/>
  <c r="O98" i="13"/>
  <c r="O99" i="13"/>
  <c r="O100" i="13"/>
  <c r="O101" i="13"/>
  <c r="O102" i="13"/>
  <c r="O103" i="13"/>
  <c r="O104" i="13"/>
  <c r="O105" i="13"/>
  <c r="O106" i="13"/>
  <c r="O107" i="13"/>
  <c r="O108" i="13"/>
  <c r="O109" i="13"/>
  <c r="O110" i="13"/>
  <c r="O111" i="13"/>
  <c r="O112" i="13"/>
  <c r="O113" i="13"/>
  <c r="O114" i="13"/>
  <c r="O115" i="13"/>
  <c r="O116" i="13"/>
  <c r="O117" i="13"/>
  <c r="O118" i="13"/>
  <c r="O119" i="13"/>
  <c r="O120" i="13"/>
  <c r="O121" i="13"/>
  <c r="O122" i="13"/>
  <c r="O123" i="13"/>
  <c r="O124" i="13"/>
  <c r="O125" i="13"/>
  <c r="O126" i="13"/>
  <c r="O127" i="13"/>
  <c r="O128" i="13"/>
  <c r="O129" i="13"/>
  <c r="O130" i="13"/>
  <c r="O131" i="13"/>
  <c r="O132" i="13"/>
  <c r="O133" i="13"/>
  <c r="O134" i="13"/>
  <c r="O135" i="13"/>
  <c r="O136" i="13"/>
  <c r="O137" i="13"/>
  <c r="O138" i="13"/>
  <c r="O139" i="13"/>
  <c r="O140" i="13"/>
  <c r="O141" i="13"/>
  <c r="O142" i="13"/>
  <c r="O143" i="13"/>
  <c r="O144" i="13"/>
  <c r="O145" i="13"/>
  <c r="O146" i="13"/>
  <c r="O147" i="13"/>
  <c r="O148" i="13"/>
  <c r="O149" i="13"/>
  <c r="O150" i="13"/>
  <c r="O151" i="13"/>
  <c r="O152" i="13"/>
  <c r="O153" i="13"/>
  <c r="O154" i="13"/>
  <c r="O155" i="13"/>
  <c r="O156" i="13"/>
  <c r="O157" i="13"/>
  <c r="O158" i="13"/>
  <c r="O159" i="13"/>
  <c r="O160" i="13"/>
  <c r="O161" i="13"/>
  <c r="O162" i="13"/>
  <c r="O163" i="13"/>
  <c r="O164" i="13"/>
  <c r="O165" i="13"/>
  <c r="O166" i="13"/>
  <c r="O167" i="13"/>
  <c r="O168" i="13"/>
  <c r="O169" i="13"/>
  <c r="O170" i="13"/>
  <c r="O171" i="13"/>
  <c r="O172" i="13"/>
  <c r="O173" i="13"/>
  <c r="O174" i="13"/>
  <c r="O175" i="13"/>
  <c r="O176" i="13"/>
  <c r="O177" i="13"/>
  <c r="O178" i="13"/>
  <c r="O179" i="13"/>
  <c r="O180" i="13"/>
  <c r="O181" i="13"/>
  <c r="O182" i="13"/>
  <c r="O183" i="13"/>
  <c r="O184" i="13"/>
  <c r="O185" i="13"/>
  <c r="O186" i="13"/>
  <c r="O187" i="13"/>
  <c r="O188" i="13"/>
  <c r="O189" i="13"/>
  <c r="O190" i="13"/>
  <c r="O191" i="13"/>
  <c r="O192" i="13"/>
  <c r="O193" i="13"/>
  <c r="O194" i="13"/>
  <c r="O195" i="13"/>
  <c r="O196" i="13"/>
  <c r="O197" i="13"/>
  <c r="O198" i="13"/>
  <c r="O199" i="13"/>
  <c r="O200" i="13"/>
  <c r="O201" i="13"/>
  <c r="O202" i="13"/>
  <c r="O203" i="13"/>
  <c r="O204" i="13"/>
  <c r="O205" i="13"/>
  <c r="O206" i="13"/>
  <c r="O207" i="13"/>
  <c r="O208" i="13"/>
  <c r="O209" i="13"/>
  <c r="O210" i="13"/>
  <c r="O211" i="13"/>
  <c r="O212" i="13"/>
  <c r="O213" i="13"/>
  <c r="O214" i="13"/>
  <c r="O215" i="13"/>
  <c r="O216" i="13"/>
  <c r="O217" i="13"/>
  <c r="O218" i="13"/>
  <c r="O219" i="13"/>
  <c r="O220" i="13"/>
  <c r="O221" i="13"/>
  <c r="O222" i="13"/>
  <c r="O223" i="13"/>
  <c r="O224" i="13"/>
  <c r="O225" i="13"/>
  <c r="O226" i="13"/>
  <c r="O227" i="13"/>
  <c r="O228" i="13"/>
  <c r="O229" i="13"/>
  <c r="O230" i="13"/>
  <c r="O231" i="13"/>
  <c r="O232" i="13"/>
  <c r="O233" i="13"/>
  <c r="O234" i="13"/>
  <c r="O235" i="13"/>
  <c r="O236" i="13"/>
  <c r="O237" i="13"/>
  <c r="O238" i="13"/>
  <c r="O239" i="13"/>
  <c r="O240" i="13"/>
  <c r="O241" i="13"/>
  <c r="O242" i="13"/>
  <c r="O243" i="13"/>
  <c r="O244" i="13"/>
  <c r="O245" i="13"/>
  <c r="O246" i="13"/>
  <c r="O247" i="13"/>
  <c r="O248" i="13"/>
  <c r="O249" i="13"/>
  <c r="O250" i="13"/>
  <c r="O251" i="13"/>
  <c r="O252" i="13"/>
  <c r="O253" i="13"/>
  <c r="O254" i="13"/>
  <c r="O255" i="13"/>
  <c r="O256" i="13"/>
  <c r="O257" i="13"/>
  <c r="O258" i="13"/>
  <c r="O259" i="13"/>
  <c r="O260" i="13"/>
  <c r="O261" i="13"/>
  <c r="O262" i="13"/>
  <c r="O263" i="13"/>
  <c r="O264" i="13"/>
  <c r="O265" i="13"/>
  <c r="O266" i="13"/>
  <c r="O267" i="13"/>
  <c r="O268" i="13"/>
  <c r="O269" i="13"/>
  <c r="O270" i="13"/>
  <c r="O271" i="13"/>
  <c r="O272" i="13"/>
  <c r="O273" i="13"/>
  <c r="O274" i="13"/>
  <c r="O275" i="13"/>
  <c r="O276" i="13"/>
  <c r="O277" i="13"/>
  <c r="O278" i="13"/>
  <c r="O279" i="13"/>
  <c r="O280" i="13"/>
  <c r="O281" i="13"/>
  <c r="O282" i="13"/>
  <c r="O283" i="13"/>
  <c r="O284" i="13"/>
  <c r="O285" i="13"/>
  <c r="O286" i="13"/>
  <c r="O287" i="13"/>
  <c r="O288" i="13"/>
  <c r="O289" i="13"/>
  <c r="O290" i="13"/>
  <c r="O291" i="13"/>
  <c r="O292" i="13"/>
  <c r="O293" i="13"/>
  <c r="O294" i="13"/>
  <c r="O295" i="13"/>
  <c r="O296" i="13"/>
  <c r="O297" i="13"/>
  <c r="O298" i="13"/>
  <c r="O299" i="13"/>
  <c r="O300" i="13"/>
  <c r="O301" i="13"/>
  <c r="O302" i="13"/>
  <c r="O303" i="13"/>
  <c r="O304" i="13"/>
  <c r="O305" i="13"/>
  <c r="O306" i="13"/>
  <c r="O307" i="13"/>
  <c r="O308" i="13"/>
  <c r="O309" i="13"/>
  <c r="O310" i="13"/>
  <c r="O311" i="13"/>
  <c r="O312" i="13"/>
  <c r="O313" i="13"/>
  <c r="O314" i="13"/>
  <c r="O315" i="13"/>
  <c r="O316" i="13"/>
  <c r="O317" i="13"/>
  <c r="O318" i="13"/>
  <c r="O319" i="13"/>
  <c r="O320" i="13"/>
  <c r="O321" i="13"/>
  <c r="O322" i="13"/>
  <c r="O323" i="13"/>
  <c r="O324" i="13"/>
  <c r="O325" i="13"/>
  <c r="O326" i="13"/>
  <c r="O327" i="13"/>
  <c r="O328" i="13"/>
  <c r="O329" i="13"/>
  <c r="O330" i="13"/>
  <c r="O331" i="13"/>
  <c r="O332" i="13"/>
  <c r="O333" i="13"/>
  <c r="O334" i="13"/>
  <c r="O335" i="13"/>
  <c r="O336" i="13"/>
  <c r="O337" i="13"/>
  <c r="O338" i="13"/>
  <c r="O339" i="13"/>
  <c r="O340" i="13"/>
  <c r="O341" i="13"/>
  <c r="O342" i="13"/>
  <c r="O343" i="13"/>
  <c r="O344" i="13"/>
  <c r="O345" i="13"/>
  <c r="O346" i="13"/>
  <c r="O347" i="13"/>
  <c r="O348" i="13"/>
  <c r="O349" i="13"/>
  <c r="O350" i="13"/>
  <c r="O351" i="13"/>
  <c r="O352" i="13"/>
  <c r="O353" i="13"/>
  <c r="O354" i="13"/>
  <c r="O355" i="13"/>
  <c r="O356" i="13"/>
  <c r="O357" i="13"/>
  <c r="O358" i="13"/>
  <c r="O359" i="13"/>
  <c r="O360" i="13"/>
  <c r="O361" i="13"/>
  <c r="O362" i="13"/>
  <c r="O363" i="13"/>
  <c r="O364" i="13"/>
  <c r="O365" i="13"/>
  <c r="O366" i="13"/>
  <c r="O367" i="13"/>
  <c r="O368" i="13"/>
  <c r="O369" i="13"/>
  <c r="O370" i="13"/>
  <c r="O371" i="13"/>
  <c r="O372" i="13"/>
  <c r="O373" i="13"/>
  <c r="O374" i="13"/>
  <c r="O375" i="13"/>
  <c r="O376" i="13"/>
  <c r="O377" i="13"/>
  <c r="O378" i="13"/>
  <c r="O379" i="13"/>
  <c r="O380" i="13"/>
  <c r="O381" i="13"/>
  <c r="O382" i="13"/>
  <c r="O383" i="13"/>
  <c r="O384" i="13"/>
  <c r="O385" i="13"/>
  <c r="O386" i="13"/>
  <c r="O387" i="13"/>
  <c r="O388" i="13"/>
  <c r="O389" i="13"/>
  <c r="O390" i="13"/>
  <c r="O391" i="13"/>
  <c r="O392" i="13"/>
  <c r="O393" i="13"/>
  <c r="O394" i="13"/>
  <c r="O395" i="13"/>
  <c r="O396" i="13"/>
  <c r="O397" i="13"/>
  <c r="O398" i="13"/>
  <c r="O399" i="13"/>
  <c r="O400" i="13"/>
  <c r="O401" i="13"/>
  <c r="O402" i="13"/>
  <c r="O403" i="13"/>
  <c r="O404" i="13"/>
  <c r="O405" i="13"/>
  <c r="O406" i="13"/>
  <c r="O407" i="13"/>
  <c r="O408" i="13"/>
  <c r="O409" i="13"/>
  <c r="O410" i="13"/>
  <c r="O411" i="13"/>
  <c r="O412" i="13"/>
  <c r="O413" i="13"/>
  <c r="O414" i="13"/>
  <c r="O415" i="13"/>
  <c r="O416" i="13"/>
  <c r="O417" i="13"/>
  <c r="O418" i="13"/>
  <c r="O419" i="13"/>
  <c r="O420" i="13"/>
  <c r="O421" i="13"/>
  <c r="O422" i="13"/>
  <c r="O423" i="13"/>
  <c r="O424" i="13"/>
  <c r="O425" i="13"/>
  <c r="O426" i="13"/>
  <c r="O427" i="13"/>
  <c r="O428" i="13"/>
  <c r="O429" i="13"/>
  <c r="O430" i="13"/>
  <c r="O431" i="13"/>
  <c r="O432" i="13"/>
  <c r="O433" i="13"/>
  <c r="O434" i="13"/>
  <c r="O435" i="13"/>
  <c r="O436" i="13"/>
  <c r="O437" i="13"/>
  <c r="O438" i="13"/>
  <c r="O439" i="13"/>
  <c r="O440" i="13"/>
  <c r="O441" i="13"/>
  <c r="O442" i="13"/>
  <c r="O443" i="13"/>
  <c r="O444" i="13"/>
  <c r="O445" i="13"/>
  <c r="O446" i="13"/>
  <c r="O447" i="13"/>
  <c r="O448" i="13"/>
  <c r="O449" i="13"/>
  <c r="O450" i="13"/>
  <c r="O451" i="13"/>
  <c r="O452" i="13"/>
  <c r="O453" i="13"/>
  <c r="O454" i="13"/>
  <c r="O455" i="13"/>
  <c r="O456" i="13"/>
  <c r="O457" i="13"/>
  <c r="O458" i="13"/>
  <c r="O459" i="13"/>
  <c r="O460" i="13"/>
  <c r="O461" i="13"/>
  <c r="O462" i="13"/>
  <c r="O463" i="13"/>
  <c r="O464" i="13"/>
  <c r="O465" i="13"/>
  <c r="O466" i="13"/>
  <c r="O467" i="13"/>
  <c r="O468" i="13"/>
  <c r="O469" i="13"/>
  <c r="O470" i="13"/>
  <c r="O471" i="13"/>
  <c r="O472" i="13"/>
  <c r="O473" i="13"/>
  <c r="O474" i="13"/>
  <c r="O475" i="13"/>
  <c r="O476" i="13"/>
  <c r="O477" i="13"/>
  <c r="O478" i="13"/>
  <c r="O479" i="13"/>
  <c r="O480" i="13"/>
  <c r="O481" i="13"/>
  <c r="O482" i="13"/>
  <c r="O483" i="13"/>
  <c r="O484" i="13"/>
  <c r="O485" i="13"/>
  <c r="O486" i="13"/>
  <c r="O487" i="13"/>
  <c r="O488" i="13"/>
  <c r="O489" i="13"/>
  <c r="O490" i="13"/>
  <c r="O491" i="13"/>
  <c r="O492" i="13"/>
  <c r="O493" i="13"/>
  <c r="O494" i="13"/>
  <c r="O495" i="13"/>
  <c r="O496" i="13"/>
  <c r="O497" i="13"/>
  <c r="O498" i="13"/>
  <c r="O499" i="13"/>
  <c r="O500" i="13"/>
  <c r="O501" i="13"/>
  <c r="O502" i="13"/>
  <c r="O503" i="13"/>
  <c r="O504" i="13"/>
  <c r="O505" i="13"/>
  <c r="O506" i="13"/>
  <c r="O507" i="13"/>
  <c r="O508" i="13"/>
  <c r="O509" i="13"/>
  <c r="O510" i="13"/>
  <c r="O511" i="13"/>
  <c r="O512" i="13"/>
  <c r="O513" i="13"/>
  <c r="O514" i="13"/>
  <c r="O515" i="13"/>
  <c r="O516" i="13"/>
  <c r="O517" i="13"/>
  <c r="O518" i="13"/>
  <c r="O519" i="13"/>
  <c r="O520" i="13"/>
  <c r="O521" i="13"/>
  <c r="O522" i="13"/>
  <c r="O523" i="13"/>
  <c r="O524" i="13"/>
  <c r="O525" i="13"/>
  <c r="O526" i="13"/>
  <c r="O527" i="13"/>
  <c r="O528" i="13"/>
  <c r="O529" i="13"/>
  <c r="O530" i="13"/>
  <c r="O531" i="13"/>
  <c r="O532" i="13"/>
  <c r="O533" i="13"/>
  <c r="O534" i="13"/>
  <c r="O535" i="13"/>
  <c r="O536" i="13"/>
  <c r="O537" i="13"/>
  <c r="O538" i="13"/>
  <c r="O539" i="13"/>
  <c r="O540" i="13"/>
  <c r="O541" i="13"/>
  <c r="O542" i="13"/>
  <c r="O543" i="13"/>
  <c r="O544" i="13"/>
  <c r="O545" i="13"/>
  <c r="O546" i="13"/>
  <c r="O547" i="13"/>
  <c r="O548" i="13"/>
  <c r="O549" i="13"/>
  <c r="O550" i="13"/>
  <c r="O551" i="13"/>
  <c r="O552" i="13"/>
  <c r="O553" i="13"/>
  <c r="O554" i="13"/>
  <c r="O555" i="13"/>
  <c r="O556" i="13"/>
  <c r="O557" i="13"/>
  <c r="O558" i="13"/>
  <c r="O559" i="13"/>
  <c r="O560" i="13"/>
  <c r="O561" i="13"/>
  <c r="O562" i="13"/>
  <c r="O563" i="13"/>
  <c r="O564" i="13"/>
  <c r="O565" i="13"/>
  <c r="O566" i="13"/>
  <c r="O567" i="13"/>
  <c r="O568" i="13"/>
  <c r="O569" i="13"/>
  <c r="O570" i="13"/>
  <c r="O571" i="13"/>
  <c r="O572" i="13"/>
  <c r="O573" i="13"/>
  <c r="O574" i="13"/>
  <c r="O575" i="13"/>
  <c r="O576" i="13"/>
  <c r="O577" i="13"/>
  <c r="O578" i="13"/>
  <c r="O579" i="13"/>
  <c r="O580" i="13"/>
  <c r="O581" i="13"/>
  <c r="O582" i="13"/>
  <c r="O583" i="13"/>
  <c r="O584" i="13"/>
  <c r="O585" i="13"/>
  <c r="O586" i="13"/>
  <c r="O587" i="13"/>
  <c r="O588" i="13"/>
  <c r="O589" i="13"/>
  <c r="O590" i="13"/>
  <c r="O591" i="13"/>
  <c r="O592" i="13"/>
  <c r="O593" i="13"/>
  <c r="O594" i="13"/>
  <c r="O595" i="13"/>
  <c r="O596" i="13"/>
  <c r="O597" i="13"/>
  <c r="O598" i="13"/>
  <c r="O599" i="13"/>
  <c r="O600" i="13"/>
  <c r="O601" i="13"/>
  <c r="O602" i="13"/>
  <c r="O603" i="13"/>
  <c r="O604" i="13"/>
  <c r="O605" i="13"/>
  <c r="O606" i="13"/>
  <c r="O607" i="13"/>
  <c r="O608" i="13"/>
  <c r="O609" i="13"/>
  <c r="O610" i="13"/>
  <c r="O611" i="13"/>
  <c r="O612" i="13"/>
  <c r="O613" i="13"/>
  <c r="O614" i="13"/>
  <c r="O615" i="13"/>
  <c r="O616" i="13"/>
  <c r="O617" i="13"/>
  <c r="O618" i="13"/>
  <c r="O619" i="13"/>
  <c r="O620" i="13"/>
  <c r="O621" i="13"/>
  <c r="O622" i="13"/>
  <c r="O623" i="13"/>
  <c r="O624" i="13"/>
  <c r="O625" i="13"/>
  <c r="O626" i="13"/>
  <c r="O627" i="13"/>
  <c r="O628" i="13"/>
  <c r="O629" i="13"/>
  <c r="O630" i="13"/>
  <c r="O631" i="13"/>
  <c r="O632" i="13"/>
  <c r="O633" i="13"/>
  <c r="O634" i="13"/>
  <c r="O635" i="13"/>
  <c r="O636" i="13"/>
  <c r="O637" i="13"/>
  <c r="O638" i="13"/>
  <c r="O639" i="13"/>
  <c r="O640" i="13"/>
  <c r="O641" i="13"/>
  <c r="O642" i="13"/>
  <c r="O643" i="13"/>
  <c r="O644" i="13"/>
  <c r="O645" i="13"/>
  <c r="O646" i="13"/>
  <c r="O647" i="13"/>
  <c r="O648" i="13"/>
  <c r="O649" i="13"/>
  <c r="O650" i="13"/>
  <c r="O651" i="13"/>
  <c r="O652" i="13"/>
  <c r="O653" i="13"/>
  <c r="O654" i="13"/>
  <c r="O655" i="13"/>
  <c r="O656" i="13"/>
  <c r="O657" i="13"/>
  <c r="O658" i="13"/>
  <c r="O659" i="13"/>
  <c r="O660" i="13"/>
  <c r="O661" i="13"/>
  <c r="O662" i="13"/>
  <c r="O663" i="13"/>
  <c r="O664" i="13"/>
  <c r="O665" i="13"/>
  <c r="O666" i="13"/>
  <c r="O667" i="13"/>
  <c r="O668" i="13"/>
  <c r="O669" i="13"/>
  <c r="O670" i="13"/>
  <c r="O671" i="13"/>
  <c r="O672" i="13"/>
  <c r="O673" i="13"/>
  <c r="O674" i="13"/>
  <c r="O675" i="13"/>
  <c r="O676" i="13"/>
  <c r="O677" i="13"/>
  <c r="O678" i="13"/>
  <c r="O679" i="13"/>
  <c r="O680" i="13"/>
  <c r="O681" i="13"/>
  <c r="O682" i="13"/>
  <c r="O683" i="13"/>
  <c r="O684" i="13"/>
  <c r="O685" i="13"/>
  <c r="O686" i="13"/>
  <c r="O687" i="13"/>
  <c r="O688" i="13"/>
  <c r="O689" i="13"/>
  <c r="O690" i="13"/>
  <c r="O691" i="13"/>
  <c r="O692" i="13"/>
  <c r="O693" i="13"/>
  <c r="O694" i="13"/>
  <c r="O695" i="13"/>
  <c r="O696" i="13"/>
  <c r="O697" i="13"/>
  <c r="O698" i="13"/>
  <c r="O699" i="13"/>
  <c r="O700" i="13"/>
  <c r="O701" i="13"/>
  <c r="O702" i="13"/>
  <c r="O703" i="13"/>
  <c r="O704" i="13"/>
  <c r="O705" i="13"/>
  <c r="O706" i="13"/>
  <c r="O707" i="13"/>
  <c r="O708" i="13"/>
  <c r="O709" i="13"/>
  <c r="O710" i="13"/>
  <c r="O711" i="13"/>
  <c r="O712" i="13"/>
  <c r="O713" i="13"/>
  <c r="O714" i="13"/>
  <c r="O715" i="13"/>
  <c r="O716" i="13"/>
  <c r="O717" i="13"/>
  <c r="O718" i="13"/>
  <c r="O719" i="13"/>
  <c r="O720" i="13"/>
  <c r="O721" i="13"/>
  <c r="O722" i="13"/>
  <c r="O723" i="13"/>
  <c r="O724" i="13"/>
  <c r="O725" i="13"/>
  <c r="O726" i="13"/>
  <c r="O727" i="13"/>
  <c r="O728" i="13"/>
  <c r="O729" i="13"/>
  <c r="O730" i="13"/>
  <c r="O731" i="13"/>
  <c r="O732" i="13"/>
  <c r="O733" i="13"/>
  <c r="O734" i="13"/>
  <c r="O735" i="13"/>
  <c r="O736" i="13"/>
  <c r="O737" i="13"/>
  <c r="O738" i="13"/>
  <c r="O739" i="13"/>
  <c r="O740" i="13"/>
  <c r="O741" i="13"/>
  <c r="O742" i="13"/>
  <c r="O743" i="13"/>
  <c r="O744" i="13"/>
  <c r="O745" i="13"/>
  <c r="O746" i="13"/>
  <c r="O747" i="13"/>
  <c r="O748" i="13"/>
  <c r="O749" i="13"/>
  <c r="O750" i="13"/>
  <c r="O751" i="13"/>
  <c r="O752" i="13"/>
  <c r="O753" i="13"/>
  <c r="O754" i="13"/>
  <c r="O755" i="13"/>
  <c r="O756" i="13"/>
  <c r="O757" i="13"/>
  <c r="O758" i="13"/>
  <c r="O759" i="13"/>
  <c r="O760" i="13"/>
  <c r="O761" i="13"/>
  <c r="O762" i="13"/>
  <c r="O763" i="13"/>
  <c r="O764" i="13"/>
  <c r="O765" i="13"/>
  <c r="O766" i="13"/>
  <c r="O767" i="13"/>
  <c r="O768" i="13"/>
  <c r="O769" i="13"/>
  <c r="O770" i="13"/>
  <c r="O771" i="13"/>
  <c r="O772" i="13"/>
  <c r="O773" i="13"/>
  <c r="O774" i="13"/>
  <c r="O775" i="13"/>
  <c r="O776" i="13"/>
  <c r="O777" i="13"/>
  <c r="O778" i="13"/>
  <c r="O779" i="13"/>
  <c r="O780" i="13"/>
  <c r="O781" i="13"/>
  <c r="O782" i="13"/>
  <c r="O783" i="13"/>
  <c r="O784" i="13"/>
  <c r="O785" i="13"/>
  <c r="O786" i="13"/>
  <c r="O787" i="13"/>
  <c r="O788" i="13"/>
  <c r="O789" i="13"/>
  <c r="O790" i="13"/>
  <c r="O791" i="13"/>
  <c r="O792" i="13"/>
  <c r="O793" i="13"/>
  <c r="O794" i="13"/>
  <c r="O795" i="13"/>
  <c r="O796" i="13"/>
  <c r="O797" i="13"/>
  <c r="O798" i="13"/>
  <c r="O799" i="13"/>
  <c r="O800" i="13"/>
  <c r="O801" i="13"/>
  <c r="O802" i="13"/>
  <c r="O803" i="13"/>
  <c r="O804" i="13"/>
  <c r="O805" i="13"/>
  <c r="O806" i="13"/>
  <c r="O807" i="13"/>
  <c r="O808" i="13"/>
  <c r="O809" i="13"/>
  <c r="O810" i="13"/>
  <c r="O811" i="13"/>
  <c r="O812" i="13"/>
  <c r="O813" i="13"/>
  <c r="O814" i="13"/>
  <c r="O815" i="13"/>
  <c r="O816" i="13"/>
  <c r="O817" i="13"/>
  <c r="O818" i="13"/>
  <c r="O819" i="13"/>
  <c r="O820" i="13"/>
  <c r="O821" i="13"/>
  <c r="O822" i="13"/>
  <c r="O823" i="13"/>
  <c r="O824" i="13"/>
  <c r="O825" i="13"/>
  <c r="O826" i="13"/>
  <c r="O827" i="13"/>
  <c r="O828" i="13"/>
  <c r="O829" i="13"/>
  <c r="O830" i="13"/>
  <c r="O831" i="13"/>
  <c r="O832" i="13"/>
  <c r="O833" i="13"/>
  <c r="O834" i="13"/>
  <c r="O835" i="13"/>
  <c r="O836" i="13"/>
  <c r="O837" i="13"/>
  <c r="O838" i="13"/>
  <c r="O839" i="13"/>
  <c r="O840" i="13"/>
  <c r="O841" i="13"/>
  <c r="O842" i="13"/>
  <c r="O843" i="13"/>
  <c r="O844" i="13"/>
  <c r="O845" i="13"/>
  <c r="O846" i="13"/>
  <c r="O847" i="13"/>
  <c r="O848" i="13"/>
  <c r="O849" i="13"/>
  <c r="O850" i="13"/>
  <c r="O851" i="13"/>
  <c r="O852" i="13"/>
  <c r="O853" i="13"/>
  <c r="O854" i="13"/>
  <c r="O855" i="13"/>
  <c r="O856" i="13"/>
  <c r="O857" i="13"/>
  <c r="O858" i="13"/>
  <c r="O859" i="13"/>
  <c r="O860" i="13"/>
  <c r="O861" i="13"/>
  <c r="O862" i="13"/>
  <c r="O863" i="13"/>
  <c r="O864" i="13"/>
  <c r="O865" i="13"/>
  <c r="O866" i="13"/>
  <c r="O867" i="13"/>
  <c r="O868" i="13"/>
  <c r="O869" i="13"/>
  <c r="O870" i="13"/>
  <c r="O871" i="13"/>
  <c r="O872" i="13"/>
  <c r="O873" i="13"/>
  <c r="O874" i="13"/>
  <c r="O875" i="13"/>
  <c r="O876" i="13"/>
  <c r="O877" i="13"/>
  <c r="O878" i="13"/>
  <c r="O879" i="13"/>
  <c r="O880" i="13"/>
  <c r="O881" i="13"/>
  <c r="O882" i="13"/>
  <c r="O883" i="13"/>
  <c r="O884" i="13"/>
  <c r="O885" i="13"/>
  <c r="O886" i="13"/>
  <c r="O887" i="13"/>
  <c r="O888" i="13"/>
  <c r="O889" i="13"/>
  <c r="O890" i="13"/>
  <c r="O891" i="13"/>
  <c r="O892" i="13"/>
  <c r="O893" i="13"/>
  <c r="O894" i="13"/>
  <c r="O895" i="13"/>
  <c r="O896" i="13"/>
  <c r="O897" i="13"/>
  <c r="O898" i="13"/>
  <c r="O899" i="13"/>
  <c r="O900" i="13"/>
  <c r="O901" i="13"/>
  <c r="O3" i="13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10" i="4"/>
  <c r="G10" i="4" l="1"/>
  <c r="H10" i="4"/>
  <c r="G11" i="4"/>
  <c r="H11" i="4"/>
  <c r="G12" i="4"/>
  <c r="H12" i="4"/>
  <c r="G13" i="4"/>
  <c r="H13" i="4"/>
  <c r="G14" i="4"/>
  <c r="H14" i="4"/>
  <c r="G15" i="4"/>
  <c r="H15" i="4"/>
  <c r="G16" i="4"/>
  <c r="H16" i="4"/>
  <c r="G17" i="4"/>
  <c r="H17" i="4"/>
  <c r="G18" i="4"/>
  <c r="H18" i="4"/>
  <c r="G19" i="4"/>
  <c r="H19" i="4"/>
  <c r="G20" i="4"/>
  <c r="H20" i="4"/>
  <c r="G21" i="4"/>
  <c r="H21" i="4"/>
  <c r="G22" i="4"/>
  <c r="H22" i="4"/>
  <c r="G23" i="4"/>
  <c r="H23" i="4"/>
  <c r="G24" i="4"/>
  <c r="H24" i="4"/>
  <c r="G25" i="4"/>
  <c r="H25" i="4"/>
  <c r="G26" i="4"/>
  <c r="H26" i="4"/>
  <c r="G27" i="4"/>
  <c r="H27" i="4"/>
  <c r="G28" i="4"/>
  <c r="H28" i="4"/>
  <c r="G29" i="4"/>
  <c r="H29" i="4"/>
  <c r="G30" i="4"/>
  <c r="H30" i="4"/>
  <c r="G31" i="4"/>
  <c r="H31" i="4"/>
  <c r="G32" i="4"/>
  <c r="H32" i="4"/>
  <c r="G33" i="4"/>
  <c r="H33" i="4"/>
  <c r="G34" i="4"/>
  <c r="H34" i="4"/>
  <c r="G35" i="4"/>
  <c r="H35" i="4"/>
  <c r="G36" i="4"/>
  <c r="H36" i="4"/>
  <c r="G37" i="4"/>
  <c r="H37" i="4"/>
  <c r="G38" i="4"/>
  <c r="H38" i="4"/>
  <c r="G39" i="4"/>
  <c r="H39" i="4"/>
  <c r="G40" i="4"/>
  <c r="H40" i="4"/>
  <c r="G41" i="4"/>
  <c r="H41" i="4"/>
  <c r="G42" i="4"/>
  <c r="H42" i="4"/>
  <c r="G43" i="4"/>
  <c r="H43" i="4"/>
  <c r="G44" i="4"/>
  <c r="H44" i="4"/>
  <c r="G45" i="4"/>
  <c r="H45" i="4"/>
  <c r="G46" i="4"/>
  <c r="H46" i="4"/>
  <c r="G47" i="4"/>
  <c r="H47" i="4"/>
  <c r="G48" i="4"/>
  <c r="H48" i="4"/>
  <c r="G49" i="4"/>
  <c r="H49" i="4"/>
  <c r="G50" i="4"/>
  <c r="H50" i="4"/>
  <c r="G51" i="4"/>
  <c r="H51" i="4"/>
  <c r="G52" i="4"/>
  <c r="H52" i="4"/>
  <c r="G53" i="4"/>
  <c r="H53" i="4"/>
  <c r="G54" i="4"/>
  <c r="H54" i="4"/>
  <c r="G55" i="4"/>
  <c r="H55" i="4"/>
  <c r="G56" i="4"/>
  <c r="H56" i="4"/>
  <c r="G57" i="4"/>
  <c r="H57" i="4"/>
  <c r="G58" i="4"/>
  <c r="H58" i="4"/>
  <c r="G59" i="4"/>
  <c r="H59" i="4"/>
  <c r="G60" i="4"/>
  <c r="H60" i="4"/>
  <c r="G61" i="4"/>
  <c r="H61" i="4"/>
  <c r="G62" i="4"/>
  <c r="H62" i="4"/>
  <c r="G63" i="4"/>
  <c r="H63" i="4"/>
  <c r="G64" i="4"/>
  <c r="H64" i="4"/>
  <c r="G65" i="4"/>
  <c r="H65" i="4"/>
  <c r="G66" i="4"/>
  <c r="H66" i="4"/>
  <c r="G67" i="4"/>
  <c r="H67" i="4"/>
  <c r="G68" i="4"/>
  <c r="H68" i="4"/>
  <c r="G69" i="4"/>
  <c r="H69" i="4"/>
  <c r="G70" i="4"/>
  <c r="H70" i="4"/>
  <c r="G71" i="4"/>
  <c r="H71" i="4"/>
  <c r="G72" i="4"/>
  <c r="H72" i="4"/>
  <c r="G73" i="4"/>
  <c r="H73" i="4"/>
  <c r="G74" i="4"/>
  <c r="H74" i="4"/>
  <c r="G75" i="4"/>
  <c r="H75" i="4"/>
  <c r="G76" i="4"/>
  <c r="H76" i="4"/>
  <c r="G77" i="4"/>
  <c r="H77" i="4"/>
  <c r="G78" i="4"/>
  <c r="H78" i="4"/>
  <c r="G79" i="4"/>
  <c r="H79" i="4"/>
  <c r="G80" i="4"/>
  <c r="H80" i="4"/>
  <c r="G81" i="4"/>
  <c r="H81" i="4"/>
  <c r="G82" i="4"/>
  <c r="H82" i="4"/>
  <c r="G83" i="4"/>
  <c r="H83" i="4"/>
  <c r="G84" i="4"/>
  <c r="H84" i="4"/>
  <c r="G85" i="4"/>
  <c r="H85" i="4"/>
  <c r="G86" i="4"/>
  <c r="H86" i="4"/>
  <c r="G87" i="4"/>
  <c r="H87" i="4"/>
  <c r="G88" i="4"/>
  <c r="H88" i="4"/>
  <c r="G89" i="4"/>
  <c r="H89" i="4"/>
  <c r="G90" i="4"/>
  <c r="H90" i="4"/>
  <c r="G91" i="4"/>
  <c r="H91" i="4"/>
  <c r="G92" i="4"/>
  <c r="H92" i="4"/>
  <c r="G93" i="4"/>
  <c r="H93" i="4"/>
  <c r="G94" i="4"/>
  <c r="H94" i="4"/>
  <c r="G95" i="4"/>
  <c r="H95" i="4"/>
  <c r="G96" i="4"/>
  <c r="H96" i="4"/>
  <c r="G97" i="4"/>
  <c r="H97" i="4"/>
  <c r="G98" i="4"/>
  <c r="H98" i="4"/>
  <c r="G99" i="4"/>
  <c r="H99" i="4"/>
  <c r="G100" i="4"/>
  <c r="H100" i="4"/>
  <c r="G101" i="4"/>
  <c r="H101" i="4"/>
  <c r="G102" i="4"/>
  <c r="H102" i="4"/>
  <c r="G103" i="4"/>
  <c r="H103" i="4"/>
  <c r="G104" i="4"/>
  <c r="H104" i="4"/>
  <c r="G105" i="4"/>
  <c r="H105" i="4"/>
  <c r="G106" i="4"/>
  <c r="H106" i="4"/>
  <c r="G107" i="4"/>
  <c r="H107" i="4"/>
  <c r="G108" i="4"/>
  <c r="H108" i="4"/>
  <c r="G109" i="4"/>
  <c r="H109" i="4"/>
  <c r="G110" i="4"/>
  <c r="H110" i="4"/>
  <c r="G111" i="4"/>
  <c r="H111" i="4"/>
  <c r="G112" i="4"/>
  <c r="H112" i="4"/>
  <c r="G113" i="4"/>
  <c r="H113" i="4"/>
  <c r="G114" i="4"/>
  <c r="H114" i="4"/>
  <c r="G115" i="4"/>
  <c r="H115" i="4"/>
  <c r="G116" i="4"/>
  <c r="H116" i="4"/>
  <c r="G117" i="4"/>
  <c r="H117" i="4"/>
  <c r="G118" i="4"/>
  <c r="H118" i="4"/>
  <c r="G119" i="4"/>
  <c r="H119" i="4"/>
  <c r="G120" i="4"/>
  <c r="H120" i="4"/>
  <c r="G121" i="4"/>
  <c r="H121" i="4"/>
  <c r="G122" i="4"/>
  <c r="H122" i="4"/>
  <c r="G123" i="4"/>
  <c r="H123" i="4"/>
  <c r="G124" i="4"/>
  <c r="H124" i="4"/>
  <c r="G125" i="4"/>
  <c r="H125" i="4"/>
  <c r="G126" i="4"/>
  <c r="H126" i="4"/>
  <c r="G127" i="4"/>
  <c r="H127" i="4"/>
  <c r="G128" i="4"/>
  <c r="H128" i="4"/>
  <c r="G129" i="4"/>
  <c r="H129" i="4"/>
  <c r="G130" i="4"/>
  <c r="H130" i="4"/>
  <c r="G131" i="4"/>
  <c r="H131" i="4"/>
  <c r="G132" i="4"/>
  <c r="H132" i="4"/>
  <c r="G133" i="4"/>
  <c r="H133" i="4"/>
  <c r="G134" i="4"/>
  <c r="H134" i="4"/>
  <c r="G135" i="4"/>
  <c r="H135" i="4"/>
  <c r="G136" i="4"/>
  <c r="H136" i="4"/>
  <c r="G137" i="4"/>
  <c r="H137" i="4"/>
  <c r="G138" i="4"/>
  <c r="H138" i="4"/>
  <c r="G139" i="4"/>
  <c r="H139" i="4"/>
  <c r="G140" i="4"/>
  <c r="H140" i="4"/>
  <c r="G141" i="4"/>
  <c r="H141" i="4"/>
  <c r="G142" i="4"/>
  <c r="H142" i="4"/>
  <c r="G143" i="4"/>
  <c r="H143" i="4"/>
  <c r="G144" i="4"/>
  <c r="H144" i="4"/>
  <c r="G145" i="4"/>
  <c r="H145" i="4"/>
  <c r="G146" i="4"/>
  <c r="H146" i="4"/>
  <c r="G147" i="4"/>
  <c r="H147" i="4"/>
  <c r="G148" i="4"/>
  <c r="H148" i="4"/>
  <c r="G149" i="4"/>
  <c r="H149" i="4"/>
  <c r="G150" i="4"/>
  <c r="H150" i="4"/>
  <c r="G151" i="4"/>
  <c r="H151" i="4"/>
  <c r="G152" i="4"/>
  <c r="H152" i="4"/>
  <c r="G153" i="4"/>
  <c r="H153" i="4"/>
  <c r="G154" i="4"/>
  <c r="H154" i="4"/>
  <c r="G155" i="4"/>
  <c r="H155" i="4"/>
  <c r="G156" i="4"/>
  <c r="H156" i="4"/>
  <c r="G157" i="4"/>
  <c r="H157" i="4"/>
  <c r="G158" i="4"/>
  <c r="H158" i="4"/>
  <c r="G159" i="4"/>
  <c r="H159" i="4"/>
  <c r="G160" i="4"/>
  <c r="H160" i="4"/>
  <c r="G161" i="4"/>
  <c r="H161" i="4"/>
  <c r="G162" i="4"/>
  <c r="H162" i="4"/>
  <c r="G163" i="4"/>
  <c r="H163" i="4"/>
  <c r="G164" i="4"/>
  <c r="H164" i="4"/>
  <c r="G165" i="4"/>
  <c r="H165" i="4"/>
  <c r="G166" i="4"/>
  <c r="H166" i="4"/>
  <c r="G167" i="4"/>
  <c r="H167" i="4"/>
  <c r="G168" i="4"/>
  <c r="H168" i="4"/>
  <c r="G169" i="4"/>
  <c r="H169" i="4"/>
  <c r="G170" i="4"/>
  <c r="H170" i="4"/>
  <c r="G171" i="4"/>
  <c r="H171" i="4"/>
  <c r="G172" i="4"/>
  <c r="H172" i="4"/>
  <c r="G173" i="4"/>
  <c r="H173" i="4"/>
  <c r="G174" i="4"/>
  <c r="H174" i="4"/>
  <c r="G175" i="4"/>
  <c r="H175" i="4"/>
  <c r="G176" i="4"/>
  <c r="H176" i="4"/>
  <c r="G177" i="4"/>
  <c r="H177" i="4"/>
  <c r="G178" i="4"/>
  <c r="H178" i="4"/>
  <c r="G179" i="4"/>
  <c r="H179" i="4"/>
  <c r="G180" i="4"/>
  <c r="H180" i="4"/>
  <c r="G181" i="4"/>
  <c r="H181" i="4"/>
  <c r="G182" i="4"/>
  <c r="H182" i="4"/>
  <c r="G183" i="4"/>
  <c r="H183" i="4"/>
  <c r="G184" i="4"/>
  <c r="H184" i="4"/>
  <c r="G185" i="4"/>
  <c r="H185" i="4"/>
  <c r="G186" i="4"/>
  <c r="H186" i="4"/>
  <c r="G187" i="4"/>
  <c r="H187" i="4"/>
  <c r="G188" i="4"/>
  <c r="H188" i="4"/>
  <c r="G189" i="4"/>
  <c r="H189" i="4"/>
  <c r="G190" i="4"/>
  <c r="H190" i="4"/>
  <c r="G191" i="4"/>
  <c r="H191" i="4"/>
  <c r="G192" i="4"/>
  <c r="H192" i="4"/>
  <c r="G193" i="4"/>
  <c r="H193" i="4"/>
  <c r="G194" i="4"/>
  <c r="H194" i="4"/>
  <c r="G195" i="4"/>
  <c r="H195" i="4"/>
  <c r="G196" i="4"/>
  <c r="H196" i="4"/>
  <c r="G197" i="4"/>
  <c r="H197" i="4"/>
  <c r="G198" i="4"/>
  <c r="H198" i="4"/>
  <c r="G199" i="4"/>
  <c r="H199" i="4"/>
  <c r="G200" i="4"/>
  <c r="H200" i="4"/>
  <c r="G201" i="4"/>
  <c r="H201" i="4"/>
  <c r="G202" i="4"/>
  <c r="H202" i="4"/>
  <c r="G203" i="4"/>
  <c r="H203" i="4"/>
  <c r="G204" i="4"/>
  <c r="H204" i="4"/>
  <c r="G205" i="4"/>
  <c r="H205" i="4"/>
  <c r="G206" i="4"/>
  <c r="H206" i="4"/>
  <c r="G207" i="4"/>
  <c r="H207" i="4"/>
  <c r="G208" i="4"/>
  <c r="H208" i="4"/>
  <c r="G209" i="4"/>
  <c r="H209" i="4"/>
  <c r="G210" i="4"/>
  <c r="H210" i="4"/>
  <c r="G211" i="4"/>
  <c r="H211" i="4"/>
  <c r="G212" i="4"/>
  <c r="H212" i="4"/>
  <c r="G213" i="4"/>
  <c r="H213" i="4"/>
  <c r="G214" i="4"/>
  <c r="H214" i="4"/>
  <c r="G215" i="4"/>
  <c r="H215" i="4"/>
  <c r="G216" i="4"/>
  <c r="H216" i="4"/>
  <c r="G217" i="4"/>
  <c r="H217" i="4"/>
  <c r="G218" i="4"/>
  <c r="H218" i="4"/>
  <c r="G219" i="4"/>
  <c r="H219" i="4"/>
  <c r="G220" i="4"/>
  <c r="H220" i="4"/>
  <c r="G221" i="4"/>
  <c r="H221" i="4"/>
  <c r="G222" i="4"/>
  <c r="H222" i="4"/>
  <c r="G223" i="4"/>
  <c r="H223" i="4"/>
  <c r="G224" i="4"/>
  <c r="H224" i="4"/>
  <c r="G225" i="4"/>
  <c r="H225" i="4"/>
  <c r="G226" i="4"/>
  <c r="H226" i="4"/>
  <c r="G227" i="4"/>
  <c r="H227" i="4"/>
  <c r="G228" i="4"/>
  <c r="H228" i="4"/>
  <c r="G229" i="4"/>
  <c r="H229" i="4"/>
  <c r="G230" i="4"/>
  <c r="H230" i="4"/>
  <c r="G231" i="4"/>
  <c r="H231" i="4"/>
  <c r="G232" i="4"/>
  <c r="H232" i="4"/>
  <c r="G233" i="4"/>
  <c r="H233" i="4"/>
  <c r="G234" i="4"/>
  <c r="H234" i="4"/>
  <c r="G235" i="4"/>
  <c r="H235" i="4"/>
  <c r="G236" i="4"/>
  <c r="H236" i="4"/>
  <c r="G237" i="4"/>
  <c r="H237" i="4"/>
  <c r="G238" i="4"/>
  <c r="H238" i="4"/>
  <c r="G239" i="4"/>
  <c r="H239" i="4"/>
  <c r="G240" i="4"/>
  <c r="H240" i="4"/>
  <c r="G241" i="4"/>
  <c r="H241" i="4"/>
  <c r="G242" i="4"/>
  <c r="H242" i="4"/>
  <c r="G243" i="4"/>
  <c r="H243" i="4"/>
  <c r="G244" i="4"/>
  <c r="H244" i="4"/>
  <c r="G245" i="4"/>
  <c r="H245" i="4"/>
  <c r="G246" i="4"/>
  <c r="H246" i="4"/>
  <c r="G247" i="4"/>
  <c r="H247" i="4"/>
  <c r="G248" i="4"/>
  <c r="H248" i="4"/>
  <c r="G249" i="4"/>
  <c r="H249" i="4"/>
  <c r="G250" i="4"/>
  <c r="H250" i="4"/>
  <c r="G251" i="4"/>
  <c r="H251" i="4"/>
  <c r="G252" i="4"/>
  <c r="H252" i="4"/>
  <c r="G253" i="4"/>
  <c r="H253" i="4"/>
  <c r="G254" i="4"/>
  <c r="H254" i="4"/>
  <c r="G255" i="4"/>
  <c r="H255" i="4"/>
  <c r="G256" i="4"/>
  <c r="H256" i="4"/>
  <c r="G257" i="4"/>
  <c r="H257" i="4"/>
  <c r="G258" i="4"/>
  <c r="H258" i="4"/>
  <c r="G259" i="4"/>
  <c r="H259" i="4"/>
  <c r="G260" i="4"/>
  <c r="H260" i="4"/>
  <c r="G261" i="4"/>
  <c r="H261" i="4"/>
  <c r="G262" i="4"/>
  <c r="H262" i="4"/>
  <c r="G263" i="4"/>
  <c r="H263" i="4"/>
  <c r="G264" i="4"/>
  <c r="H264" i="4"/>
  <c r="G265" i="4"/>
  <c r="H265" i="4"/>
  <c r="G266" i="4"/>
  <c r="H266" i="4"/>
  <c r="G267" i="4"/>
  <c r="H267" i="4"/>
  <c r="G268" i="4"/>
  <c r="H268" i="4"/>
  <c r="G269" i="4"/>
  <c r="H269" i="4"/>
  <c r="G270" i="4"/>
  <c r="H270" i="4"/>
  <c r="G271" i="4"/>
  <c r="H271" i="4"/>
  <c r="G272" i="4"/>
  <c r="H272" i="4"/>
  <c r="G273" i="4"/>
  <c r="H273" i="4"/>
  <c r="G274" i="4"/>
  <c r="H274" i="4"/>
  <c r="G275" i="4"/>
  <c r="H275" i="4"/>
  <c r="G276" i="4"/>
  <c r="H276" i="4"/>
  <c r="G277" i="4"/>
  <c r="H277" i="4"/>
  <c r="G278" i="4"/>
  <c r="H278" i="4"/>
  <c r="G279" i="4"/>
  <c r="H279" i="4"/>
  <c r="G280" i="4"/>
  <c r="H280" i="4"/>
  <c r="G281" i="4"/>
  <c r="H281" i="4"/>
  <c r="G282" i="4"/>
  <c r="H282" i="4"/>
  <c r="G283" i="4"/>
  <c r="H283" i="4"/>
  <c r="G284" i="4"/>
  <c r="H284" i="4"/>
  <c r="G285" i="4"/>
  <c r="H285" i="4"/>
  <c r="G286" i="4"/>
  <c r="H286" i="4"/>
  <c r="G287" i="4"/>
  <c r="H287" i="4"/>
  <c r="G288" i="4"/>
  <c r="H288" i="4"/>
  <c r="G289" i="4"/>
  <c r="H289" i="4"/>
  <c r="G290" i="4"/>
  <c r="H290" i="4"/>
  <c r="G291" i="4"/>
  <c r="H291" i="4"/>
  <c r="G292" i="4"/>
  <c r="H292" i="4"/>
  <c r="G293" i="4"/>
  <c r="H293" i="4"/>
  <c r="G294" i="4"/>
  <c r="H294" i="4"/>
  <c r="G295" i="4"/>
  <c r="H295" i="4"/>
  <c r="G296" i="4"/>
  <c r="H296" i="4"/>
  <c r="G297" i="4"/>
  <c r="H297" i="4"/>
  <c r="G298" i="4"/>
  <c r="H298" i="4"/>
  <c r="G299" i="4"/>
  <c r="H299" i="4"/>
  <c r="G300" i="4"/>
  <c r="H300" i="4"/>
  <c r="G301" i="4"/>
  <c r="H301" i="4"/>
  <c r="G302" i="4"/>
  <c r="H302" i="4"/>
  <c r="G303" i="4"/>
  <c r="H303" i="4"/>
  <c r="G304" i="4"/>
  <c r="H304" i="4"/>
  <c r="G305" i="4"/>
  <c r="H305" i="4"/>
  <c r="G306" i="4"/>
  <c r="H306" i="4"/>
  <c r="G307" i="4"/>
  <c r="H307" i="4"/>
  <c r="G308" i="4"/>
  <c r="H308" i="4"/>
  <c r="G309" i="4"/>
  <c r="H309" i="4"/>
  <c r="G310" i="4"/>
  <c r="H310" i="4"/>
  <c r="G311" i="4"/>
  <c r="H311" i="4"/>
  <c r="G312" i="4"/>
  <c r="H312" i="4"/>
  <c r="G313" i="4"/>
  <c r="H313" i="4"/>
  <c r="G314" i="4"/>
  <c r="H314" i="4"/>
  <c r="G315" i="4"/>
  <c r="H315" i="4"/>
  <c r="G316" i="4"/>
  <c r="H316" i="4"/>
  <c r="G317" i="4"/>
  <c r="H317" i="4"/>
  <c r="G318" i="4"/>
  <c r="H318" i="4"/>
  <c r="G319" i="4"/>
  <c r="H319" i="4"/>
  <c r="G320" i="4"/>
  <c r="H320" i="4"/>
  <c r="G321" i="4"/>
  <c r="H321" i="4"/>
  <c r="G322" i="4"/>
  <c r="H322" i="4"/>
  <c r="G323" i="4"/>
  <c r="H323" i="4"/>
  <c r="G324" i="4"/>
  <c r="H324" i="4"/>
  <c r="G325" i="4"/>
  <c r="H325" i="4"/>
  <c r="G326" i="4"/>
  <c r="H326" i="4"/>
  <c r="G327" i="4"/>
  <c r="H327" i="4"/>
  <c r="G328" i="4"/>
  <c r="H328" i="4"/>
  <c r="G329" i="4"/>
  <c r="H329" i="4"/>
  <c r="G330" i="4"/>
  <c r="H330" i="4"/>
  <c r="G331" i="4"/>
  <c r="H331" i="4"/>
  <c r="G332" i="4"/>
  <c r="H332" i="4"/>
  <c r="G333" i="4"/>
  <c r="H333" i="4"/>
  <c r="G334" i="4"/>
  <c r="H334" i="4"/>
  <c r="G335" i="4"/>
  <c r="H335" i="4"/>
  <c r="G336" i="4"/>
  <c r="H336" i="4"/>
  <c r="G337" i="4"/>
  <c r="H337" i="4"/>
  <c r="G338" i="4"/>
  <c r="H338" i="4"/>
  <c r="G339" i="4"/>
  <c r="H339" i="4"/>
  <c r="G340" i="4"/>
  <c r="H340" i="4"/>
  <c r="G341" i="4"/>
  <c r="H341" i="4"/>
  <c r="G342" i="4"/>
  <c r="H342" i="4"/>
  <c r="G343" i="4"/>
  <c r="H343" i="4"/>
  <c r="G344" i="4"/>
  <c r="H344" i="4"/>
  <c r="G345" i="4"/>
  <c r="H345" i="4"/>
  <c r="G346" i="4"/>
  <c r="H346" i="4"/>
  <c r="G347" i="4"/>
  <c r="H347" i="4"/>
  <c r="G348" i="4"/>
  <c r="H348" i="4"/>
  <c r="G349" i="4"/>
  <c r="H349" i="4"/>
  <c r="G350" i="4"/>
  <c r="H350" i="4"/>
  <c r="G351" i="4"/>
  <c r="H351" i="4"/>
  <c r="G352" i="4"/>
  <c r="H352" i="4"/>
  <c r="G353" i="4"/>
  <c r="H353" i="4"/>
  <c r="G354" i="4"/>
  <c r="H354" i="4"/>
  <c r="G355" i="4"/>
  <c r="H355" i="4"/>
  <c r="G356" i="4"/>
  <c r="H356" i="4"/>
  <c r="G357" i="4"/>
  <c r="H357" i="4"/>
  <c r="G358" i="4"/>
  <c r="H358" i="4"/>
  <c r="G359" i="4"/>
  <c r="H359" i="4"/>
  <c r="G360" i="4"/>
  <c r="H360" i="4"/>
  <c r="G361" i="4"/>
  <c r="H361" i="4"/>
  <c r="G362" i="4"/>
  <c r="H362" i="4"/>
  <c r="G363" i="4"/>
  <c r="H363" i="4"/>
  <c r="G364" i="4"/>
  <c r="H364" i="4"/>
  <c r="G365" i="4"/>
  <c r="H365" i="4"/>
  <c r="G366" i="4"/>
  <c r="H366" i="4"/>
  <c r="G367" i="4"/>
  <c r="H367" i="4"/>
  <c r="G368" i="4"/>
  <c r="H368" i="4"/>
  <c r="G369" i="4"/>
  <c r="H369" i="4"/>
  <c r="G370" i="4"/>
  <c r="H370" i="4"/>
  <c r="G371" i="4"/>
  <c r="H371" i="4"/>
  <c r="G372" i="4"/>
  <c r="H372" i="4"/>
  <c r="G373" i="4"/>
  <c r="H373" i="4"/>
  <c r="G374" i="4"/>
  <c r="H374" i="4"/>
  <c r="G375" i="4"/>
  <c r="H375" i="4"/>
  <c r="G376" i="4"/>
  <c r="H376" i="4"/>
  <c r="G377" i="4"/>
  <c r="H377" i="4"/>
  <c r="G378" i="4"/>
  <c r="H378" i="4"/>
  <c r="G379" i="4"/>
  <c r="H379" i="4"/>
  <c r="G380" i="4"/>
  <c r="H380" i="4"/>
  <c r="G381" i="4"/>
  <c r="H381" i="4"/>
  <c r="G382" i="4"/>
  <c r="H382" i="4"/>
  <c r="G383" i="4"/>
  <c r="H383" i="4"/>
  <c r="G384" i="4"/>
  <c r="H384" i="4"/>
  <c r="G385" i="4"/>
  <c r="H385" i="4"/>
  <c r="G386" i="4"/>
  <c r="H386" i="4"/>
  <c r="G387" i="4"/>
  <c r="H387" i="4"/>
  <c r="G388" i="4"/>
  <c r="H388" i="4"/>
  <c r="G389" i="4"/>
  <c r="H389" i="4"/>
  <c r="G390" i="4"/>
  <c r="H390" i="4"/>
  <c r="G391" i="4"/>
  <c r="H391" i="4"/>
  <c r="G392" i="4"/>
  <c r="H392" i="4"/>
  <c r="G393" i="4"/>
  <c r="H393" i="4"/>
  <c r="G394" i="4"/>
  <c r="H394" i="4"/>
  <c r="G395" i="4"/>
  <c r="H395" i="4"/>
  <c r="G396" i="4"/>
  <c r="H396" i="4"/>
  <c r="G397" i="4"/>
  <c r="H397" i="4"/>
  <c r="G398" i="4"/>
  <c r="H398" i="4"/>
  <c r="G399" i="4"/>
  <c r="H399" i="4"/>
  <c r="G400" i="4"/>
  <c r="H400" i="4"/>
  <c r="G401" i="4"/>
  <c r="H401" i="4"/>
  <c r="G402" i="4"/>
  <c r="H402" i="4"/>
  <c r="G403" i="4"/>
  <c r="H403" i="4"/>
  <c r="G404" i="4"/>
  <c r="H404" i="4"/>
  <c r="G405" i="4"/>
  <c r="H405" i="4"/>
  <c r="G406" i="4"/>
  <c r="H406" i="4"/>
  <c r="G407" i="4"/>
  <c r="H407" i="4"/>
  <c r="G408" i="4"/>
  <c r="H408" i="4"/>
  <c r="G409" i="4"/>
  <c r="H409" i="4"/>
  <c r="G410" i="4"/>
  <c r="H410" i="4"/>
  <c r="G411" i="4"/>
  <c r="H411" i="4"/>
  <c r="G412" i="4"/>
  <c r="H412" i="4"/>
  <c r="G413" i="4"/>
  <c r="H413" i="4"/>
  <c r="G414" i="4"/>
  <c r="H414" i="4"/>
  <c r="G415" i="4"/>
  <c r="H415" i="4"/>
  <c r="G416" i="4"/>
  <c r="H416" i="4"/>
  <c r="G417" i="4"/>
  <c r="H417" i="4"/>
  <c r="G418" i="4"/>
  <c r="H418" i="4"/>
  <c r="G419" i="4"/>
  <c r="H419" i="4"/>
  <c r="G420" i="4"/>
  <c r="H420" i="4"/>
  <c r="G421" i="4"/>
  <c r="H421" i="4"/>
  <c r="G422" i="4"/>
  <c r="H422" i="4"/>
  <c r="G423" i="4"/>
  <c r="H423" i="4"/>
  <c r="G424" i="4"/>
  <c r="H424" i="4"/>
  <c r="G425" i="4"/>
  <c r="H425" i="4"/>
  <c r="G426" i="4"/>
  <c r="H426" i="4"/>
  <c r="G427" i="4"/>
  <c r="H427" i="4"/>
  <c r="G428" i="4"/>
  <c r="H428" i="4"/>
  <c r="G429" i="4"/>
  <c r="H429" i="4"/>
  <c r="G430" i="4"/>
  <c r="H430" i="4"/>
  <c r="G431" i="4"/>
  <c r="H431" i="4"/>
  <c r="G432" i="4"/>
  <c r="H432" i="4"/>
  <c r="G433" i="4"/>
  <c r="H433" i="4"/>
  <c r="G434" i="4"/>
  <c r="H434" i="4"/>
  <c r="G435" i="4"/>
  <c r="H435" i="4"/>
  <c r="G436" i="4"/>
  <c r="H436" i="4"/>
  <c r="G437" i="4"/>
  <c r="H437" i="4"/>
  <c r="G438" i="4"/>
  <c r="H438" i="4"/>
  <c r="G439" i="4"/>
  <c r="H439" i="4"/>
  <c r="G440" i="4"/>
  <c r="H440" i="4"/>
  <c r="G441" i="4"/>
  <c r="H441" i="4"/>
  <c r="G442" i="4"/>
  <c r="H442" i="4"/>
  <c r="G443" i="4"/>
  <c r="H443" i="4"/>
  <c r="G444" i="4"/>
  <c r="H444" i="4"/>
  <c r="G445" i="4"/>
  <c r="H445" i="4"/>
  <c r="G446" i="4"/>
  <c r="H446" i="4"/>
  <c r="G447" i="4"/>
  <c r="H447" i="4"/>
  <c r="G448" i="4"/>
  <c r="H448" i="4"/>
  <c r="G449" i="4"/>
  <c r="H449" i="4"/>
  <c r="G450" i="4"/>
  <c r="H450" i="4"/>
  <c r="G451" i="4"/>
  <c r="H451" i="4"/>
  <c r="G452" i="4"/>
  <c r="H452" i="4"/>
  <c r="G453" i="4"/>
  <c r="H453" i="4"/>
  <c r="G454" i="4"/>
  <c r="H454" i="4"/>
  <c r="G455" i="4"/>
  <c r="H455" i="4"/>
  <c r="G456" i="4"/>
  <c r="H456" i="4"/>
  <c r="G457" i="4"/>
  <c r="H457" i="4"/>
  <c r="G458" i="4"/>
  <c r="H458" i="4"/>
  <c r="G459" i="4"/>
  <c r="H459" i="4"/>
  <c r="G460" i="4"/>
  <c r="H460" i="4"/>
  <c r="G461" i="4"/>
  <c r="H461" i="4"/>
  <c r="G462" i="4"/>
  <c r="H462" i="4"/>
  <c r="G463" i="4"/>
  <c r="H463" i="4"/>
  <c r="G464" i="4"/>
  <c r="H464" i="4"/>
  <c r="G465" i="4"/>
  <c r="H465" i="4"/>
  <c r="G466" i="4"/>
  <c r="H466" i="4"/>
  <c r="G467" i="4"/>
  <c r="H467" i="4"/>
  <c r="G468" i="4"/>
  <c r="H468" i="4"/>
  <c r="G469" i="4"/>
  <c r="H469" i="4"/>
  <c r="G470" i="4"/>
  <c r="H470" i="4"/>
  <c r="G471" i="4"/>
  <c r="H471" i="4"/>
  <c r="G472" i="4"/>
  <c r="H472" i="4"/>
  <c r="G473" i="4"/>
  <c r="H473" i="4"/>
  <c r="G474" i="4"/>
  <c r="H474" i="4"/>
  <c r="G475" i="4"/>
  <c r="H475" i="4"/>
  <c r="G476" i="4"/>
  <c r="H476" i="4"/>
  <c r="G477" i="4"/>
  <c r="H477" i="4"/>
  <c r="G478" i="4"/>
  <c r="H478" i="4"/>
  <c r="G479" i="4"/>
  <c r="H479" i="4"/>
  <c r="G480" i="4"/>
  <c r="H480" i="4"/>
  <c r="G481" i="4"/>
  <c r="H481" i="4"/>
  <c r="G482" i="4"/>
  <c r="H482" i="4"/>
  <c r="G483" i="4"/>
  <c r="H483" i="4"/>
  <c r="G484" i="4"/>
  <c r="H484" i="4"/>
  <c r="G485" i="4"/>
  <c r="H485" i="4"/>
  <c r="G486" i="4"/>
  <c r="H486" i="4"/>
  <c r="G487" i="4"/>
  <c r="H487" i="4"/>
  <c r="G488" i="4"/>
  <c r="H488" i="4"/>
  <c r="G489" i="4"/>
  <c r="H489" i="4"/>
  <c r="G490" i="4"/>
  <c r="H490" i="4"/>
  <c r="G491" i="4"/>
  <c r="H491" i="4"/>
  <c r="G492" i="4"/>
  <c r="H492" i="4"/>
  <c r="G493" i="4"/>
  <c r="H493" i="4"/>
  <c r="G494" i="4"/>
  <c r="H494" i="4"/>
  <c r="G495" i="4"/>
  <c r="H495" i="4"/>
  <c r="G496" i="4"/>
  <c r="H496" i="4"/>
  <c r="G497" i="4"/>
  <c r="H497" i="4"/>
  <c r="G498" i="4"/>
  <c r="H498" i="4"/>
  <c r="G499" i="4"/>
  <c r="H499" i="4"/>
  <c r="G500" i="4"/>
  <c r="H500" i="4"/>
  <c r="G501" i="4"/>
  <c r="H501" i="4"/>
  <c r="G502" i="4"/>
  <c r="H502" i="4"/>
  <c r="G503" i="4"/>
  <c r="H503" i="4"/>
  <c r="G504" i="4"/>
  <c r="H504" i="4"/>
  <c r="G505" i="4"/>
  <c r="H505" i="4"/>
  <c r="G506" i="4"/>
  <c r="H506" i="4"/>
  <c r="G507" i="4"/>
  <c r="H507" i="4"/>
  <c r="G508" i="4"/>
  <c r="H508" i="4"/>
  <c r="G509" i="4"/>
  <c r="H509" i="4"/>
  <c r="G510" i="4"/>
  <c r="H510" i="4"/>
  <c r="G511" i="4"/>
  <c r="H511" i="4"/>
  <c r="G512" i="4"/>
  <c r="H512" i="4"/>
  <c r="G513" i="4"/>
  <c r="H513" i="4"/>
  <c r="G514" i="4"/>
  <c r="H514" i="4"/>
  <c r="G515" i="4"/>
  <c r="H515" i="4"/>
  <c r="G516" i="4"/>
  <c r="H516" i="4"/>
  <c r="G517" i="4"/>
  <c r="H517" i="4"/>
  <c r="G518" i="4"/>
  <c r="H518" i="4"/>
  <c r="G519" i="4"/>
  <c r="H519" i="4"/>
  <c r="G520" i="4"/>
  <c r="H520" i="4"/>
  <c r="G521" i="4"/>
  <c r="H521" i="4"/>
  <c r="G522" i="4"/>
  <c r="H522" i="4"/>
  <c r="G523" i="4"/>
  <c r="H523" i="4"/>
  <c r="G524" i="4"/>
  <c r="H524" i="4"/>
  <c r="G525" i="4"/>
  <c r="H525" i="4"/>
  <c r="G526" i="4"/>
  <c r="H526" i="4"/>
  <c r="G527" i="4"/>
  <c r="H527" i="4"/>
  <c r="G528" i="4"/>
  <c r="H528" i="4"/>
  <c r="G529" i="4"/>
  <c r="H529" i="4"/>
  <c r="G530" i="4"/>
  <c r="H530" i="4"/>
  <c r="G531" i="4"/>
  <c r="H531" i="4"/>
  <c r="G532" i="4"/>
  <c r="H532" i="4"/>
  <c r="G533" i="4"/>
  <c r="H533" i="4"/>
  <c r="G534" i="4"/>
  <c r="H534" i="4"/>
  <c r="G535" i="4"/>
  <c r="H535" i="4"/>
  <c r="G536" i="4"/>
  <c r="H536" i="4"/>
  <c r="G537" i="4"/>
  <c r="H537" i="4"/>
  <c r="G538" i="4"/>
  <c r="H538" i="4"/>
  <c r="G539" i="4"/>
  <c r="H539" i="4"/>
  <c r="G540" i="4"/>
  <c r="H540" i="4"/>
  <c r="G541" i="4"/>
  <c r="H541" i="4"/>
  <c r="G542" i="4"/>
  <c r="H542" i="4"/>
  <c r="G543" i="4"/>
  <c r="H543" i="4"/>
  <c r="G544" i="4"/>
  <c r="H544" i="4"/>
  <c r="G545" i="4"/>
  <c r="H545" i="4"/>
  <c r="G546" i="4"/>
  <c r="H546" i="4"/>
  <c r="G547" i="4"/>
  <c r="H547" i="4"/>
  <c r="G548" i="4"/>
  <c r="H548" i="4"/>
  <c r="G549" i="4"/>
  <c r="H549" i="4"/>
  <c r="G550" i="4"/>
  <c r="H550" i="4"/>
  <c r="G551" i="4"/>
  <c r="H551" i="4"/>
  <c r="G552" i="4"/>
  <c r="H552" i="4"/>
  <c r="G553" i="4"/>
  <c r="H553" i="4"/>
  <c r="G554" i="4"/>
  <c r="H554" i="4"/>
  <c r="G555" i="4"/>
  <c r="H555" i="4"/>
  <c r="G556" i="4"/>
  <c r="H556" i="4"/>
  <c r="G557" i="4"/>
  <c r="H557" i="4"/>
  <c r="G558" i="4"/>
  <c r="H558" i="4"/>
  <c r="G559" i="4"/>
  <c r="H559" i="4"/>
  <c r="G560" i="4"/>
  <c r="H560" i="4"/>
  <c r="G561" i="4"/>
  <c r="H561" i="4"/>
  <c r="G562" i="4"/>
  <c r="H562" i="4"/>
  <c r="G563" i="4"/>
  <c r="H563" i="4"/>
  <c r="G564" i="4"/>
  <c r="H564" i="4"/>
  <c r="G565" i="4"/>
  <c r="H565" i="4"/>
  <c r="G566" i="4"/>
  <c r="H566" i="4"/>
  <c r="G567" i="4"/>
  <c r="H567" i="4"/>
  <c r="G568" i="4"/>
  <c r="H568" i="4"/>
  <c r="G569" i="4"/>
  <c r="H569" i="4"/>
  <c r="G570" i="4"/>
  <c r="H570" i="4"/>
  <c r="G571" i="4"/>
  <c r="H571" i="4"/>
  <c r="G572" i="4"/>
  <c r="H572" i="4"/>
  <c r="G573" i="4"/>
  <c r="H573" i="4"/>
  <c r="G574" i="4"/>
  <c r="H574" i="4"/>
  <c r="G575" i="4"/>
  <c r="H575" i="4"/>
  <c r="G576" i="4"/>
  <c r="H576" i="4"/>
  <c r="G577" i="4"/>
  <c r="H577" i="4"/>
  <c r="G578" i="4"/>
  <c r="H578" i="4"/>
  <c r="G579" i="4"/>
  <c r="H579" i="4"/>
  <c r="G580" i="4"/>
  <c r="H580" i="4"/>
  <c r="G581" i="4"/>
  <c r="H581" i="4"/>
  <c r="G582" i="4"/>
  <c r="H582" i="4"/>
  <c r="G583" i="4"/>
  <c r="H583" i="4"/>
  <c r="G584" i="4"/>
  <c r="H584" i="4"/>
  <c r="G585" i="4"/>
  <c r="H585" i="4"/>
  <c r="G586" i="4"/>
  <c r="H586" i="4"/>
  <c r="G587" i="4"/>
  <c r="H587" i="4"/>
  <c r="G588" i="4"/>
  <c r="H588" i="4"/>
  <c r="G589" i="4"/>
  <c r="H589" i="4"/>
  <c r="G590" i="4"/>
  <c r="H590" i="4"/>
  <c r="G591" i="4"/>
  <c r="H591" i="4"/>
  <c r="G592" i="4"/>
  <c r="H592" i="4"/>
  <c r="G593" i="4"/>
  <c r="H593" i="4"/>
  <c r="G594" i="4"/>
  <c r="H594" i="4"/>
  <c r="G595" i="4"/>
  <c r="H595" i="4"/>
  <c r="G596" i="4"/>
  <c r="H596" i="4"/>
  <c r="G597" i="4"/>
  <c r="H597" i="4"/>
  <c r="G598" i="4"/>
  <c r="H598" i="4"/>
  <c r="G599" i="4"/>
  <c r="H599" i="4"/>
  <c r="G600" i="4"/>
  <c r="H600" i="4"/>
  <c r="G601" i="4"/>
  <c r="H601" i="4"/>
  <c r="G602" i="4"/>
  <c r="H602" i="4"/>
  <c r="G603" i="4"/>
  <c r="H603" i="4"/>
  <c r="G604" i="4"/>
  <c r="H604" i="4"/>
  <c r="G605" i="4"/>
  <c r="H605" i="4"/>
  <c r="G606" i="4"/>
  <c r="H606" i="4"/>
  <c r="G607" i="4"/>
  <c r="H607" i="4"/>
  <c r="G608" i="4"/>
  <c r="H608" i="4"/>
  <c r="G609" i="4"/>
  <c r="H609" i="4"/>
  <c r="G610" i="4"/>
  <c r="H610" i="4"/>
  <c r="G611" i="4"/>
  <c r="H611" i="4"/>
  <c r="G612" i="4"/>
  <c r="H612" i="4"/>
  <c r="G613" i="4"/>
  <c r="H613" i="4"/>
  <c r="G614" i="4"/>
  <c r="H614" i="4"/>
  <c r="G615" i="4"/>
  <c r="H615" i="4"/>
  <c r="G616" i="4"/>
  <c r="H616" i="4"/>
  <c r="G617" i="4"/>
  <c r="H617" i="4"/>
  <c r="G618" i="4"/>
  <c r="H618" i="4"/>
  <c r="G619" i="4"/>
  <c r="H619" i="4"/>
  <c r="G620" i="4"/>
  <c r="H620" i="4"/>
  <c r="G621" i="4"/>
  <c r="H621" i="4"/>
  <c r="G622" i="4"/>
  <c r="H622" i="4"/>
  <c r="G623" i="4"/>
  <c r="H623" i="4"/>
  <c r="G624" i="4"/>
  <c r="H624" i="4"/>
  <c r="G625" i="4"/>
  <c r="H625" i="4"/>
  <c r="G626" i="4"/>
  <c r="H626" i="4"/>
  <c r="G627" i="4"/>
  <c r="H627" i="4"/>
  <c r="G628" i="4"/>
  <c r="H628" i="4"/>
  <c r="G629" i="4"/>
  <c r="H629" i="4"/>
  <c r="G630" i="4"/>
  <c r="H630" i="4"/>
  <c r="G631" i="4"/>
  <c r="H631" i="4"/>
  <c r="G632" i="4"/>
  <c r="H632" i="4"/>
  <c r="G633" i="4"/>
  <c r="H633" i="4"/>
  <c r="G634" i="4"/>
  <c r="H634" i="4"/>
  <c r="G635" i="4"/>
  <c r="H635" i="4"/>
  <c r="G636" i="4"/>
  <c r="H636" i="4"/>
  <c r="G637" i="4"/>
  <c r="H637" i="4"/>
  <c r="G638" i="4"/>
  <c r="H638" i="4"/>
  <c r="G639" i="4"/>
  <c r="H639" i="4"/>
  <c r="G640" i="4"/>
  <c r="H640" i="4"/>
  <c r="G641" i="4"/>
  <c r="H641" i="4"/>
  <c r="G642" i="4"/>
  <c r="H642" i="4"/>
  <c r="G643" i="4"/>
  <c r="H643" i="4"/>
  <c r="G644" i="4"/>
  <c r="H644" i="4"/>
  <c r="G645" i="4"/>
  <c r="H645" i="4"/>
  <c r="G646" i="4"/>
  <c r="H646" i="4"/>
  <c r="G647" i="4"/>
  <c r="H647" i="4"/>
  <c r="G648" i="4"/>
  <c r="H648" i="4"/>
  <c r="G649" i="4"/>
  <c r="H649" i="4"/>
  <c r="G650" i="4"/>
  <c r="H650" i="4"/>
  <c r="G651" i="4"/>
  <c r="H651" i="4"/>
  <c r="G652" i="4"/>
  <c r="H652" i="4"/>
  <c r="G653" i="4"/>
  <c r="H653" i="4"/>
  <c r="G654" i="4"/>
  <c r="H654" i="4"/>
  <c r="G655" i="4"/>
  <c r="H655" i="4"/>
  <c r="G656" i="4"/>
  <c r="H656" i="4"/>
  <c r="G657" i="4"/>
  <c r="H657" i="4"/>
  <c r="G658" i="4"/>
  <c r="H658" i="4"/>
  <c r="G659" i="4"/>
  <c r="H659" i="4"/>
  <c r="G660" i="4"/>
  <c r="H660" i="4"/>
  <c r="G661" i="4"/>
  <c r="H661" i="4"/>
  <c r="G662" i="4"/>
  <c r="H662" i="4"/>
  <c r="G663" i="4"/>
  <c r="H663" i="4"/>
  <c r="G664" i="4"/>
  <c r="H664" i="4"/>
  <c r="G665" i="4"/>
  <c r="H665" i="4"/>
  <c r="G666" i="4"/>
  <c r="H666" i="4"/>
  <c r="G667" i="4"/>
  <c r="H667" i="4"/>
  <c r="G668" i="4"/>
  <c r="H668" i="4"/>
  <c r="G669" i="4"/>
  <c r="H669" i="4"/>
  <c r="G670" i="4"/>
  <c r="H670" i="4"/>
  <c r="G671" i="4"/>
  <c r="H671" i="4"/>
  <c r="G672" i="4"/>
  <c r="H672" i="4"/>
  <c r="G673" i="4"/>
  <c r="H673" i="4"/>
  <c r="G674" i="4"/>
  <c r="H674" i="4"/>
  <c r="G675" i="4"/>
  <c r="H675" i="4"/>
  <c r="G676" i="4"/>
  <c r="H676" i="4"/>
  <c r="G677" i="4"/>
  <c r="H677" i="4"/>
  <c r="G678" i="4"/>
  <c r="H678" i="4"/>
  <c r="G679" i="4"/>
  <c r="H679" i="4"/>
  <c r="G680" i="4"/>
  <c r="H680" i="4"/>
  <c r="G681" i="4"/>
  <c r="H681" i="4"/>
  <c r="G682" i="4"/>
  <c r="H682" i="4"/>
  <c r="G683" i="4"/>
  <c r="H683" i="4"/>
  <c r="G684" i="4"/>
  <c r="H684" i="4"/>
  <c r="G685" i="4"/>
  <c r="H685" i="4"/>
  <c r="G686" i="4"/>
  <c r="H686" i="4"/>
  <c r="G687" i="4"/>
  <c r="H687" i="4"/>
  <c r="G688" i="4"/>
  <c r="H688" i="4"/>
  <c r="G689" i="4"/>
  <c r="H689" i="4"/>
  <c r="G690" i="4"/>
  <c r="H690" i="4"/>
  <c r="G691" i="4"/>
  <c r="H691" i="4"/>
  <c r="G692" i="4"/>
  <c r="H692" i="4"/>
  <c r="G693" i="4"/>
  <c r="H693" i="4"/>
  <c r="G694" i="4"/>
  <c r="H694" i="4"/>
  <c r="G695" i="4"/>
  <c r="H695" i="4"/>
  <c r="G696" i="4"/>
  <c r="H696" i="4"/>
  <c r="G697" i="4"/>
  <c r="H697" i="4"/>
  <c r="G698" i="4"/>
  <c r="H698" i="4"/>
  <c r="G699" i="4"/>
  <c r="H699" i="4"/>
  <c r="G700" i="4"/>
  <c r="H700" i="4"/>
  <c r="G701" i="4"/>
  <c r="H701" i="4"/>
  <c r="G702" i="4"/>
  <c r="H702" i="4"/>
  <c r="G703" i="4"/>
  <c r="H703" i="4"/>
  <c r="G704" i="4"/>
  <c r="H704" i="4"/>
  <c r="G705" i="4"/>
  <c r="H705" i="4"/>
  <c r="G706" i="4"/>
  <c r="H706" i="4"/>
  <c r="G707" i="4"/>
  <c r="H707" i="4"/>
  <c r="G708" i="4"/>
  <c r="H708" i="4"/>
  <c r="G709" i="4"/>
  <c r="H709" i="4"/>
  <c r="G710" i="4"/>
  <c r="H710" i="4"/>
  <c r="G711" i="4"/>
  <c r="H711" i="4"/>
  <c r="G712" i="4"/>
  <c r="H712" i="4"/>
  <c r="G713" i="4"/>
  <c r="H713" i="4"/>
  <c r="G714" i="4"/>
  <c r="H714" i="4"/>
  <c r="G715" i="4"/>
  <c r="H715" i="4"/>
  <c r="G716" i="4"/>
  <c r="H716" i="4"/>
  <c r="G717" i="4"/>
  <c r="H717" i="4"/>
  <c r="G718" i="4"/>
  <c r="H718" i="4"/>
  <c r="G719" i="4"/>
  <c r="H719" i="4"/>
  <c r="G720" i="4"/>
  <c r="H720" i="4"/>
  <c r="G721" i="4"/>
  <c r="H721" i="4"/>
  <c r="G722" i="4"/>
  <c r="H722" i="4"/>
  <c r="G723" i="4"/>
  <c r="H723" i="4"/>
  <c r="G724" i="4"/>
  <c r="H724" i="4"/>
  <c r="G725" i="4"/>
  <c r="H725" i="4"/>
  <c r="G726" i="4"/>
  <c r="H726" i="4"/>
  <c r="G727" i="4"/>
  <c r="H727" i="4"/>
  <c r="G728" i="4"/>
  <c r="H728" i="4"/>
  <c r="G729" i="4"/>
  <c r="H729" i="4"/>
  <c r="G730" i="4"/>
  <c r="H730" i="4"/>
  <c r="G731" i="4"/>
  <c r="H731" i="4"/>
  <c r="G732" i="4"/>
  <c r="H732" i="4"/>
  <c r="G733" i="4"/>
  <c r="H733" i="4"/>
  <c r="G734" i="4"/>
  <c r="H734" i="4"/>
  <c r="G735" i="4"/>
  <c r="H735" i="4"/>
  <c r="G736" i="4"/>
  <c r="H736" i="4"/>
  <c r="G737" i="4"/>
  <c r="H737" i="4"/>
  <c r="G738" i="4"/>
  <c r="H738" i="4"/>
  <c r="G739" i="4"/>
  <c r="H739" i="4"/>
  <c r="G740" i="4"/>
  <c r="H740" i="4"/>
  <c r="G741" i="4"/>
  <c r="H741" i="4"/>
  <c r="G742" i="4"/>
  <c r="H742" i="4"/>
  <c r="G743" i="4"/>
  <c r="H743" i="4"/>
  <c r="G744" i="4"/>
  <c r="H744" i="4"/>
  <c r="G745" i="4"/>
  <c r="H745" i="4"/>
  <c r="G746" i="4"/>
  <c r="H746" i="4"/>
  <c r="G747" i="4"/>
  <c r="H747" i="4"/>
  <c r="G748" i="4"/>
  <c r="H748" i="4"/>
  <c r="G749" i="4"/>
  <c r="H749" i="4"/>
  <c r="G750" i="4"/>
  <c r="H750" i="4"/>
  <c r="G751" i="4"/>
  <c r="H751" i="4"/>
  <c r="G752" i="4"/>
  <c r="H752" i="4"/>
  <c r="G753" i="4"/>
  <c r="H753" i="4"/>
  <c r="G754" i="4"/>
  <c r="H754" i="4"/>
  <c r="G755" i="4"/>
  <c r="H755" i="4"/>
  <c r="G756" i="4"/>
  <c r="H756" i="4"/>
  <c r="G757" i="4"/>
  <c r="H757" i="4"/>
  <c r="G758" i="4"/>
  <c r="H758" i="4"/>
  <c r="G759" i="4"/>
  <c r="H759" i="4"/>
  <c r="G760" i="4"/>
  <c r="H760" i="4"/>
  <c r="G761" i="4"/>
  <c r="H761" i="4"/>
  <c r="G762" i="4"/>
  <c r="H762" i="4"/>
  <c r="G763" i="4"/>
  <c r="H763" i="4"/>
  <c r="G764" i="4"/>
  <c r="H764" i="4"/>
  <c r="G765" i="4"/>
  <c r="H765" i="4"/>
  <c r="G766" i="4"/>
  <c r="H766" i="4"/>
  <c r="G767" i="4"/>
  <c r="H767" i="4"/>
  <c r="G768" i="4"/>
  <c r="H768" i="4"/>
  <c r="G769" i="4"/>
  <c r="H769" i="4"/>
  <c r="G770" i="4"/>
  <c r="H770" i="4"/>
  <c r="G771" i="4"/>
  <c r="H771" i="4"/>
  <c r="G772" i="4"/>
  <c r="H772" i="4"/>
  <c r="G773" i="4"/>
  <c r="H773" i="4"/>
  <c r="G774" i="4"/>
  <c r="H774" i="4"/>
  <c r="G775" i="4"/>
  <c r="H775" i="4"/>
  <c r="G776" i="4"/>
  <c r="H776" i="4"/>
  <c r="G777" i="4"/>
  <c r="H777" i="4"/>
  <c r="G778" i="4"/>
  <c r="H778" i="4"/>
  <c r="G779" i="4"/>
  <c r="H779" i="4"/>
  <c r="G780" i="4"/>
  <c r="H780" i="4"/>
  <c r="G781" i="4"/>
  <c r="H781" i="4"/>
  <c r="G782" i="4"/>
  <c r="H782" i="4"/>
  <c r="G783" i="4"/>
  <c r="H783" i="4"/>
  <c r="G784" i="4"/>
  <c r="H784" i="4"/>
  <c r="G785" i="4"/>
  <c r="H785" i="4"/>
  <c r="G786" i="4"/>
  <c r="H786" i="4"/>
  <c r="G787" i="4"/>
  <c r="H787" i="4"/>
  <c r="G788" i="4"/>
  <c r="H788" i="4"/>
  <c r="G789" i="4"/>
  <c r="H789" i="4"/>
  <c r="G790" i="4"/>
  <c r="H790" i="4"/>
  <c r="G791" i="4"/>
  <c r="H791" i="4"/>
  <c r="G792" i="4"/>
  <c r="H792" i="4"/>
  <c r="G793" i="4"/>
  <c r="H793" i="4"/>
  <c r="G794" i="4"/>
  <c r="H794" i="4"/>
  <c r="G795" i="4"/>
  <c r="H795" i="4"/>
  <c r="G796" i="4"/>
  <c r="H796" i="4"/>
  <c r="G797" i="4"/>
  <c r="H797" i="4"/>
  <c r="G798" i="4"/>
  <c r="H798" i="4"/>
  <c r="G799" i="4"/>
  <c r="H799" i="4"/>
  <c r="G800" i="4"/>
  <c r="H800" i="4"/>
  <c r="G801" i="4"/>
  <c r="H801" i="4"/>
  <c r="G802" i="4"/>
  <c r="H802" i="4"/>
  <c r="G803" i="4"/>
  <c r="H803" i="4"/>
  <c r="G804" i="4"/>
  <c r="H804" i="4"/>
  <c r="G805" i="4"/>
  <c r="H805" i="4"/>
  <c r="G806" i="4"/>
  <c r="H806" i="4"/>
  <c r="G807" i="4"/>
  <c r="H807" i="4"/>
  <c r="G808" i="4"/>
  <c r="H808" i="4"/>
  <c r="G809" i="4"/>
  <c r="H809" i="4"/>
  <c r="G810" i="4"/>
  <c r="H810" i="4"/>
  <c r="G811" i="4"/>
  <c r="H811" i="4"/>
  <c r="G812" i="4"/>
  <c r="H812" i="4"/>
  <c r="G813" i="4"/>
  <c r="H813" i="4"/>
  <c r="G814" i="4"/>
  <c r="H814" i="4"/>
  <c r="G815" i="4"/>
  <c r="H815" i="4"/>
  <c r="G816" i="4"/>
  <c r="H816" i="4"/>
  <c r="G817" i="4"/>
  <c r="H817" i="4"/>
  <c r="G818" i="4"/>
  <c r="H818" i="4"/>
  <c r="G819" i="4"/>
  <c r="H819" i="4"/>
  <c r="G820" i="4"/>
  <c r="H820" i="4"/>
  <c r="G821" i="4"/>
  <c r="H821" i="4"/>
  <c r="G822" i="4"/>
  <c r="H822" i="4"/>
  <c r="G823" i="4"/>
  <c r="H823" i="4"/>
  <c r="G824" i="4"/>
  <c r="H824" i="4"/>
  <c r="G825" i="4"/>
  <c r="H825" i="4"/>
  <c r="G826" i="4"/>
  <c r="H826" i="4"/>
  <c r="G827" i="4"/>
  <c r="H827" i="4"/>
  <c r="G828" i="4"/>
  <c r="H828" i="4"/>
  <c r="G829" i="4"/>
  <c r="H829" i="4"/>
  <c r="G830" i="4"/>
  <c r="H830" i="4"/>
  <c r="G831" i="4"/>
  <c r="H831" i="4"/>
  <c r="G832" i="4"/>
  <c r="H832" i="4"/>
  <c r="G833" i="4"/>
  <c r="H833" i="4"/>
  <c r="G834" i="4"/>
  <c r="H834" i="4"/>
  <c r="G835" i="4"/>
  <c r="H835" i="4"/>
  <c r="G836" i="4"/>
  <c r="H836" i="4"/>
  <c r="G837" i="4"/>
  <c r="H837" i="4"/>
  <c r="G838" i="4"/>
  <c r="H838" i="4"/>
  <c r="G839" i="4"/>
  <c r="H839" i="4"/>
  <c r="G840" i="4"/>
  <c r="H840" i="4"/>
  <c r="G841" i="4"/>
  <c r="H841" i="4"/>
  <c r="G842" i="4"/>
  <c r="H842" i="4"/>
  <c r="G843" i="4"/>
  <c r="H843" i="4"/>
  <c r="G844" i="4"/>
  <c r="H844" i="4"/>
  <c r="G845" i="4"/>
  <c r="H845" i="4"/>
  <c r="G846" i="4"/>
  <c r="H846" i="4"/>
  <c r="G847" i="4"/>
  <c r="H847" i="4"/>
  <c r="G848" i="4"/>
  <c r="H848" i="4"/>
  <c r="G849" i="4"/>
  <c r="H849" i="4"/>
  <c r="G850" i="4"/>
  <c r="H850" i="4"/>
  <c r="G851" i="4"/>
  <c r="H851" i="4"/>
  <c r="G852" i="4"/>
  <c r="H852" i="4"/>
  <c r="G853" i="4"/>
  <c r="H853" i="4"/>
  <c r="G854" i="4"/>
  <c r="H854" i="4"/>
  <c r="G855" i="4"/>
  <c r="H855" i="4"/>
  <c r="G856" i="4"/>
  <c r="H856" i="4"/>
  <c r="G857" i="4"/>
  <c r="H857" i="4"/>
  <c r="G858" i="4"/>
  <c r="H858" i="4"/>
  <c r="G859" i="4"/>
  <c r="H859" i="4"/>
  <c r="G860" i="4"/>
  <c r="H860" i="4"/>
  <c r="G861" i="4"/>
  <c r="H861" i="4"/>
  <c r="G862" i="4"/>
  <c r="H862" i="4"/>
  <c r="G863" i="4"/>
  <c r="H863" i="4"/>
  <c r="G864" i="4"/>
  <c r="H864" i="4"/>
  <c r="G865" i="4"/>
  <c r="H865" i="4"/>
  <c r="G866" i="4"/>
  <c r="H866" i="4"/>
  <c r="G867" i="4"/>
  <c r="H867" i="4"/>
  <c r="G868" i="4"/>
  <c r="H868" i="4"/>
  <c r="G869" i="4"/>
  <c r="H869" i="4"/>
  <c r="G870" i="4"/>
  <c r="H870" i="4"/>
  <c r="G871" i="4"/>
  <c r="H871" i="4"/>
  <c r="G872" i="4"/>
  <c r="H872" i="4"/>
  <c r="G873" i="4"/>
  <c r="H873" i="4"/>
  <c r="G874" i="4"/>
  <c r="H874" i="4"/>
  <c r="G875" i="4"/>
  <c r="H875" i="4"/>
  <c r="G876" i="4"/>
  <c r="H876" i="4"/>
  <c r="G877" i="4"/>
  <c r="H877" i="4"/>
  <c r="G878" i="4"/>
  <c r="H878" i="4"/>
  <c r="G879" i="4"/>
  <c r="H879" i="4"/>
  <c r="G880" i="4"/>
  <c r="H880" i="4"/>
  <c r="G881" i="4"/>
  <c r="H881" i="4"/>
  <c r="G882" i="4"/>
  <c r="H882" i="4"/>
  <c r="G883" i="4"/>
  <c r="H883" i="4"/>
  <c r="G884" i="4"/>
  <c r="H884" i="4"/>
  <c r="G885" i="4"/>
  <c r="H885" i="4"/>
  <c r="G886" i="4"/>
  <c r="H886" i="4"/>
  <c r="G887" i="4"/>
  <c r="H887" i="4"/>
  <c r="G888" i="4"/>
  <c r="H888" i="4"/>
  <c r="G889" i="4"/>
  <c r="H889" i="4"/>
  <c r="G890" i="4"/>
  <c r="H890" i="4"/>
  <c r="G891" i="4"/>
  <c r="H891" i="4"/>
  <c r="G892" i="4"/>
  <c r="H892" i="4"/>
  <c r="G893" i="4"/>
  <c r="H893" i="4"/>
  <c r="G894" i="4"/>
  <c r="H894" i="4"/>
  <c r="G895" i="4"/>
  <c r="H895" i="4"/>
  <c r="G896" i="4"/>
  <c r="H896" i="4"/>
  <c r="G897" i="4"/>
  <c r="H897" i="4"/>
  <c r="G898" i="4"/>
  <c r="H898" i="4"/>
  <c r="G899" i="4"/>
  <c r="H899" i="4"/>
  <c r="G900" i="4"/>
  <c r="H900" i="4"/>
  <c r="G901" i="4"/>
  <c r="H901" i="4"/>
  <c r="G902" i="4"/>
  <c r="H902" i="4"/>
  <c r="G903" i="4"/>
  <c r="H903" i="4"/>
  <c r="G904" i="4"/>
  <c r="H904" i="4"/>
  <c r="G905" i="4"/>
  <c r="H905" i="4"/>
  <c r="G906" i="4"/>
  <c r="H906" i="4"/>
  <c r="G907" i="4"/>
  <c r="H907" i="4"/>
  <c r="G908" i="4"/>
  <c r="H908" i="4"/>
  <c r="D5" i="2" l="1"/>
  <c r="E5" i="2" s="1"/>
  <c r="R590" i="4" s="1"/>
  <c r="S590" i="4" s="1"/>
  <c r="D6" i="2"/>
  <c r="E6" i="2" s="1"/>
  <c r="R28" i="4" s="1"/>
  <c r="S28" i="4" s="1"/>
  <c r="D7" i="2"/>
  <c r="E7" i="2" s="1"/>
  <c r="R810" i="4" s="1"/>
  <c r="S810" i="4" s="1"/>
  <c r="D8" i="2"/>
  <c r="E8" i="2" s="1"/>
  <c r="R234" i="4" s="1"/>
  <c r="S234" i="4" s="1"/>
  <c r="U234" i="4" s="1"/>
  <c r="V234" i="4" s="1"/>
  <c r="D9" i="2"/>
  <c r="E9" i="2" s="1"/>
  <c r="R261" i="4" s="1"/>
  <c r="S261" i="4" s="1"/>
  <c r="U261" i="4" s="1"/>
  <c r="V261" i="4" s="1"/>
  <c r="D10" i="2"/>
  <c r="E10" i="2" s="1"/>
  <c r="R375" i="4" s="1"/>
  <c r="S375" i="4" s="1"/>
  <c r="D11" i="2"/>
  <c r="E11" i="2" s="1"/>
  <c r="R401" i="4" s="1"/>
  <c r="S401" i="4" s="1"/>
  <c r="D12" i="2"/>
  <c r="E12" i="2" s="1"/>
  <c r="R352" i="4" s="1"/>
  <c r="S352" i="4" s="1"/>
  <c r="D13" i="2"/>
  <c r="E13" i="2" s="1"/>
  <c r="R394" i="4" s="1"/>
  <c r="S394" i="4" s="1"/>
  <c r="D14" i="2"/>
  <c r="E14" i="2" s="1"/>
  <c r="R606" i="4" s="1"/>
  <c r="S606" i="4" s="1"/>
  <c r="D15" i="2"/>
  <c r="E15" i="2" s="1"/>
  <c r="R639" i="4" s="1"/>
  <c r="S639" i="4" s="1"/>
  <c r="D16" i="2"/>
  <c r="E16" i="2" s="1"/>
  <c r="R662" i="4" s="1"/>
  <c r="S662" i="4" s="1"/>
  <c r="D17" i="2"/>
  <c r="E17" i="2" s="1"/>
  <c r="R724" i="4" s="1"/>
  <c r="S724" i="4" s="1"/>
  <c r="U724" i="4" s="1"/>
  <c r="V724" i="4" s="1"/>
  <c r="D18" i="2"/>
  <c r="E18" i="2" s="1"/>
  <c r="R443" i="4" s="1"/>
  <c r="S443" i="4" s="1"/>
  <c r="U443" i="4" s="1"/>
  <c r="V443" i="4" s="1"/>
  <c r="D19" i="2"/>
  <c r="E19" i="2" s="1"/>
  <c r="R569" i="4" s="1"/>
  <c r="S569" i="4" s="1"/>
  <c r="D20" i="2"/>
  <c r="E20" i="2" s="1"/>
  <c r="R92" i="4" s="1"/>
  <c r="S92" i="4" s="1"/>
  <c r="D21" i="2"/>
  <c r="E21" i="2" s="1"/>
  <c r="R151" i="4" s="1"/>
  <c r="S151" i="4" s="1"/>
  <c r="U151" i="4" s="1"/>
  <c r="V151" i="4" s="1"/>
  <c r="D22" i="2"/>
  <c r="E22" i="2" s="1"/>
  <c r="R10" i="4" s="1"/>
  <c r="S10" i="4" s="1"/>
  <c r="U10" i="4" s="1"/>
  <c r="V10" i="4" s="1"/>
  <c r="D23" i="2"/>
  <c r="E23" i="2" s="1"/>
  <c r="R180" i="4" s="1"/>
  <c r="S180" i="4" s="1"/>
  <c r="D24" i="2"/>
  <c r="E24" i="2" s="1"/>
  <c r="R122" i="4" s="1"/>
  <c r="S122" i="4" s="1"/>
  <c r="D25" i="2"/>
  <c r="E25" i="2" s="1"/>
  <c r="R327" i="4" s="1"/>
  <c r="S327" i="4" s="1"/>
  <c r="D26" i="2"/>
  <c r="E26" i="2" s="1"/>
  <c r="R342" i="4" s="1"/>
  <c r="S342" i="4" s="1"/>
  <c r="D27" i="2"/>
  <c r="E27" i="2" s="1"/>
  <c r="R302" i="4" s="1"/>
  <c r="S302" i="4" s="1"/>
  <c r="D28" i="2"/>
  <c r="E28" i="2" s="1"/>
  <c r="R770" i="4" s="1"/>
  <c r="S770" i="4" s="1"/>
  <c r="U770" i="4" s="1"/>
  <c r="V770" i="4" s="1"/>
  <c r="D29" i="2"/>
  <c r="E29" i="2" s="1"/>
  <c r="R811" i="4" s="1"/>
  <c r="S811" i="4" s="1"/>
  <c r="D30" i="2"/>
  <c r="E30" i="2" s="1"/>
  <c r="R885" i="4" s="1"/>
  <c r="S885" i="4" s="1"/>
  <c r="D31" i="2"/>
  <c r="E31" i="2" s="1"/>
  <c r="R831" i="4" s="1"/>
  <c r="S831" i="4" s="1"/>
  <c r="D32" i="2"/>
  <c r="E32" i="2" s="1"/>
  <c r="R877" i="4" s="1"/>
  <c r="S877" i="4" s="1"/>
  <c r="D33" i="2"/>
  <c r="E33" i="2" s="1"/>
  <c r="R410" i="4" s="1"/>
  <c r="S410" i="4" s="1"/>
  <c r="D34" i="2"/>
  <c r="E34" i="2" s="1"/>
  <c r="R218" i="4" s="1"/>
  <c r="S218" i="4" s="1"/>
  <c r="U218" i="4" s="1"/>
  <c r="V218" i="4" s="1"/>
  <c r="D35" i="2"/>
  <c r="E35" i="2" s="1"/>
  <c r="R226" i="4" s="1"/>
  <c r="S226" i="4" s="1"/>
  <c r="D36" i="2"/>
  <c r="E36" i="2" s="1"/>
  <c r="R235" i="4" s="1"/>
  <c r="S235" i="4" s="1"/>
  <c r="U235" i="4" s="1"/>
  <c r="V235" i="4" s="1"/>
  <c r="D37" i="2"/>
  <c r="E37" i="2" s="1"/>
  <c r="R279" i="4" s="1"/>
  <c r="S279" i="4" s="1"/>
  <c r="D38" i="2"/>
  <c r="E38" i="2" s="1"/>
  <c r="R250" i="4" s="1"/>
  <c r="S250" i="4" s="1"/>
  <c r="U250" i="4" s="1"/>
  <c r="V250" i="4" s="1"/>
  <c r="D39" i="2"/>
  <c r="E39" i="2" s="1"/>
  <c r="R251" i="4" s="1"/>
  <c r="S251" i="4" s="1"/>
  <c r="U251" i="4" s="1"/>
  <c r="V251" i="4" s="1"/>
  <c r="D40" i="2"/>
  <c r="E40" i="2" s="1"/>
  <c r="R273" i="4" s="1"/>
  <c r="S273" i="4" s="1"/>
  <c r="D41" i="2"/>
  <c r="E41" i="2" s="1"/>
  <c r="R274" i="4" s="1"/>
  <c r="S274" i="4" s="1"/>
  <c r="U274" i="4" s="1"/>
  <c r="V274" i="4" s="1"/>
  <c r="D42" i="2"/>
  <c r="E42" i="2" s="1"/>
  <c r="R172" i="4" s="1"/>
  <c r="S172" i="4" s="1"/>
  <c r="D43" i="2"/>
  <c r="E43" i="2" s="1"/>
  <c r="R262" i="4" s="1"/>
  <c r="S262" i="4" s="1"/>
  <c r="U262" i="4" s="1"/>
  <c r="V262" i="4" s="1"/>
  <c r="D44" i="2"/>
  <c r="E44" i="2" s="1"/>
  <c r="R387" i="4" s="1"/>
  <c r="S387" i="4" s="1"/>
  <c r="D45" i="2"/>
  <c r="E45" i="2" s="1"/>
  <c r="R364" i="4" s="1"/>
  <c r="S364" i="4" s="1"/>
  <c r="D46" i="2"/>
  <c r="E46" i="2" s="1"/>
  <c r="R214" i="4" s="1"/>
  <c r="S214" i="4" s="1"/>
  <c r="D47" i="2"/>
  <c r="E47" i="2" s="1"/>
  <c r="R416" i="4" s="1"/>
  <c r="S416" i="4" s="1"/>
  <c r="D48" i="2"/>
  <c r="E48" i="2" s="1"/>
  <c r="R695" i="4" s="1"/>
  <c r="S695" i="4" s="1"/>
  <c r="U695" i="4" s="1"/>
  <c r="V695" i="4" s="1"/>
  <c r="D49" i="2"/>
  <c r="E49" i="2" s="1"/>
  <c r="R686" i="4" s="1"/>
  <c r="S686" i="4" s="1"/>
  <c r="D50" i="2"/>
  <c r="E50" i="2" s="1"/>
  <c r="R591" i="4" s="1"/>
  <c r="S591" i="4" s="1"/>
  <c r="U591" i="4" s="1"/>
  <c r="V591" i="4" s="1"/>
  <c r="D51" i="2"/>
  <c r="E51" i="2" s="1"/>
  <c r="R717" i="4" s="1"/>
  <c r="S717" i="4" s="1"/>
  <c r="U717" i="4" s="1"/>
  <c r="V717" i="4" s="1"/>
  <c r="D52" i="2"/>
  <c r="E52" i="2" s="1"/>
  <c r="R563" i="4" s="1"/>
  <c r="S563" i="4" s="1"/>
  <c r="D53" i="2"/>
  <c r="E53" i="2" s="1"/>
  <c r="R522" i="4" s="1"/>
  <c r="S522" i="4" s="1"/>
  <c r="U522" i="4" s="1"/>
  <c r="V522" i="4" s="1"/>
  <c r="D54" i="2"/>
  <c r="E54" i="2" s="1"/>
  <c r="R554" i="4" s="1"/>
  <c r="S554" i="4" s="1"/>
  <c r="D55" i="2"/>
  <c r="E55" i="2" s="1"/>
  <c r="R469" i="4" s="1"/>
  <c r="S469" i="4" s="1"/>
  <c r="U469" i="4" s="1"/>
  <c r="V469" i="4" s="1"/>
  <c r="D56" i="2"/>
  <c r="E56" i="2" s="1"/>
  <c r="R482" i="4" s="1"/>
  <c r="S482" i="4" s="1"/>
  <c r="D57" i="2"/>
  <c r="E57" i="2" s="1"/>
  <c r="R425" i="4" s="1"/>
  <c r="S425" i="4" s="1"/>
  <c r="D58" i="2"/>
  <c r="E58" i="2" s="1"/>
  <c r="R536" i="4" s="1"/>
  <c r="S536" i="4" s="1"/>
  <c r="U536" i="4" s="1"/>
  <c r="V536" i="4" s="1"/>
  <c r="D59" i="2"/>
  <c r="E59" i="2" s="1"/>
  <c r="R502" i="4" s="1"/>
  <c r="S502" i="4" s="1"/>
  <c r="U502" i="4" s="1"/>
  <c r="V502" i="4" s="1"/>
  <c r="D60" i="2"/>
  <c r="E60" i="2" s="1"/>
  <c r="R679" i="4" s="1"/>
  <c r="S679" i="4" s="1"/>
  <c r="D61" i="2"/>
  <c r="E61" i="2" s="1"/>
  <c r="R29" i="4" s="1"/>
  <c r="S29" i="4" s="1"/>
  <c r="D62" i="2"/>
  <c r="E62" i="2" s="1"/>
  <c r="R105" i="4" s="1"/>
  <c r="S105" i="4" s="1"/>
  <c r="D63" i="2"/>
  <c r="E63" i="2" s="1"/>
  <c r="R77" i="4" s="1"/>
  <c r="S77" i="4" s="1"/>
  <c r="D64" i="2"/>
  <c r="E64" i="2" s="1"/>
  <c r="R53" i="4" s="1"/>
  <c r="S53" i="4" s="1"/>
  <c r="U53" i="4" s="1"/>
  <c r="V53" i="4" s="1"/>
  <c r="D65" i="2"/>
  <c r="E65" i="2" s="1"/>
  <c r="R68" i="4" s="1"/>
  <c r="S68" i="4" s="1"/>
  <c r="D66" i="2"/>
  <c r="E66" i="2" s="1"/>
  <c r="R69" i="4" s="1"/>
  <c r="S69" i="4" s="1"/>
  <c r="D67" i="2"/>
  <c r="E67" i="2" s="1"/>
  <c r="R85" i="4" s="1"/>
  <c r="S85" i="4" s="1"/>
  <c r="D68" i="2"/>
  <c r="E68" i="2" s="1"/>
  <c r="R206" i="4" s="1"/>
  <c r="S206" i="4" s="1"/>
  <c r="D69" i="2"/>
  <c r="E69" i="2"/>
  <c r="R160" i="4" s="1"/>
  <c r="S160" i="4" s="1"/>
  <c r="U160" i="4" s="1"/>
  <c r="V160" i="4" s="1"/>
  <c r="D70" i="2"/>
  <c r="E70" i="2" s="1"/>
  <c r="R113" i="4" s="1"/>
  <c r="S113" i="4" s="1"/>
  <c r="U113" i="4" s="1"/>
  <c r="V113" i="4" s="1"/>
  <c r="D71" i="2"/>
  <c r="E71" i="2" s="1"/>
  <c r="R114" i="4" s="1"/>
  <c r="S114" i="4" s="1"/>
  <c r="D72" i="2"/>
  <c r="E72" i="2" s="1"/>
  <c r="R142" i="4" s="1"/>
  <c r="S142" i="4" s="1"/>
  <c r="D73" i="2"/>
  <c r="E73" i="2" s="1"/>
  <c r="R143" i="4" s="1"/>
  <c r="S143" i="4" s="1"/>
  <c r="D74" i="2"/>
  <c r="E74" i="2" s="1"/>
  <c r="R194" i="4" s="1"/>
  <c r="S194" i="4" s="1"/>
  <c r="D75" i="2"/>
  <c r="E75" i="2" s="1"/>
  <c r="R131" i="4" s="1"/>
  <c r="S131" i="4" s="1"/>
  <c r="U131" i="4" s="1"/>
  <c r="V131" i="4" s="1"/>
  <c r="D76" i="2"/>
  <c r="E76" i="2" s="1"/>
  <c r="R328" i="4" s="1"/>
  <c r="S328" i="4" s="1"/>
  <c r="D77" i="2"/>
  <c r="E77" i="2" s="1"/>
  <c r="R329" i="4" s="1"/>
  <c r="S329" i="4" s="1"/>
  <c r="D78" i="2"/>
  <c r="E78" i="2" s="1"/>
  <c r="R330" i="4" s="1"/>
  <c r="S330" i="4" s="1"/>
  <c r="D79" i="2"/>
  <c r="E79" i="2" s="1"/>
  <c r="R286" i="4" s="1"/>
  <c r="S286" i="4" s="1"/>
  <c r="D80" i="2"/>
  <c r="E80" i="2" s="1"/>
  <c r="R287" i="4" s="1"/>
  <c r="S287" i="4" s="1"/>
  <c r="D81" i="2"/>
  <c r="E81" i="2" s="1"/>
  <c r="R343" i="4" s="1"/>
  <c r="S343" i="4" s="1"/>
  <c r="D82" i="2"/>
  <c r="E82" i="2" s="1"/>
  <c r="R340" i="4" s="1"/>
  <c r="S340" i="4" s="1"/>
  <c r="D83" i="2"/>
  <c r="E83" i="2" s="1"/>
  <c r="R337" i="4" s="1"/>
  <c r="S337" i="4" s="1"/>
  <c r="D84" i="2"/>
  <c r="E84" i="2"/>
  <c r="R319" i="4" s="1"/>
  <c r="S319" i="4" s="1"/>
  <c r="D85" i="2"/>
  <c r="E85" i="2" s="1"/>
  <c r="R311" i="4" s="1"/>
  <c r="S311" i="4" s="1"/>
  <c r="U311" i="4" s="1"/>
  <c r="V311" i="4" s="1"/>
  <c r="D86" i="2"/>
  <c r="E86" i="2" s="1"/>
  <c r="R750" i="4" s="1"/>
  <c r="S750" i="4" s="1"/>
  <c r="D87" i="2"/>
  <c r="E87" i="2" s="1"/>
  <c r="R792" i="4" s="1"/>
  <c r="S792" i="4" s="1"/>
  <c r="U792" i="4" s="1"/>
  <c r="V792" i="4" s="1"/>
  <c r="D88" i="2"/>
  <c r="E88" i="2" s="1"/>
  <c r="R793" i="4" s="1"/>
  <c r="S793" i="4" s="1"/>
  <c r="U793" i="4" s="1"/>
  <c r="V793" i="4" s="1"/>
  <c r="D89" i="2"/>
  <c r="E89" i="2" s="1"/>
  <c r="R801" i="4" s="1"/>
  <c r="S801" i="4" s="1"/>
  <c r="D90" i="2"/>
  <c r="E90" i="2" s="1"/>
  <c r="R812" i="4" s="1"/>
  <c r="S812" i="4" s="1"/>
  <c r="D91" i="2"/>
  <c r="E91" i="2" s="1"/>
  <c r="R805" i="4" s="1"/>
  <c r="S805" i="4" s="1"/>
  <c r="U805" i="4" s="1"/>
  <c r="V805" i="4" s="1"/>
  <c r="D92" i="2"/>
  <c r="E92" i="2" s="1"/>
  <c r="R759" i="4" s="1"/>
  <c r="S759" i="4" s="1"/>
  <c r="D93" i="2"/>
  <c r="E93" i="2" s="1"/>
  <c r="R886" i="4" s="1"/>
  <c r="S886" i="4" s="1"/>
  <c r="D94" i="2"/>
  <c r="E94" i="2" s="1"/>
  <c r="R902" i="4" s="1"/>
  <c r="S902" i="4" s="1"/>
  <c r="U902" i="4" s="1"/>
  <c r="V902" i="4" s="1"/>
  <c r="D95" i="2"/>
  <c r="E95" i="2" s="1"/>
  <c r="R866" i="4" s="1"/>
  <c r="S866" i="4" s="1"/>
  <c r="D96" i="2"/>
  <c r="E96" i="2" s="1"/>
  <c r="R854" i="4" s="1"/>
  <c r="S854" i="4" s="1"/>
  <c r="D97" i="2"/>
  <c r="E97" i="2" s="1"/>
  <c r="R878" i="4" s="1"/>
  <c r="S878" i="4" s="1"/>
  <c r="D98" i="2"/>
  <c r="E98" i="2" s="1"/>
  <c r="R841" i="4" s="1"/>
  <c r="S841" i="4" s="1"/>
  <c r="D99" i="2"/>
  <c r="E99" i="2" s="1"/>
  <c r="R842" i="4" s="1"/>
  <c r="S842" i="4" s="1"/>
  <c r="D100" i="2"/>
  <c r="E100" i="2" s="1"/>
  <c r="R411" i="4" s="1"/>
  <c r="S411" i="4" s="1"/>
  <c r="D101" i="2"/>
  <c r="E101" i="2" s="1"/>
  <c r="R412" i="4" s="1"/>
  <c r="S412" i="4" s="1"/>
  <c r="D102" i="2"/>
  <c r="E102" i="2" s="1"/>
  <c r="R413" i="4" s="1"/>
  <c r="S413" i="4" s="1"/>
  <c r="D103" i="2"/>
  <c r="E103" i="2" s="1"/>
  <c r="R414" i="4" s="1"/>
  <c r="S414" i="4" s="1"/>
  <c r="U414" i="4" s="1"/>
  <c r="V414" i="4" s="1"/>
  <c r="D104" i="2"/>
  <c r="E104" i="2" s="1"/>
  <c r="R219" i="4" s="1"/>
  <c r="S219" i="4" s="1"/>
  <c r="D105" i="2"/>
  <c r="E105" i="2" s="1"/>
  <c r="R220" i="4" s="1"/>
  <c r="S220" i="4" s="1"/>
  <c r="D106" i="2"/>
  <c r="E106" i="2" s="1"/>
  <c r="R221" i="4" s="1"/>
  <c r="S221" i="4" s="1"/>
  <c r="D107" i="2"/>
  <c r="E107" i="2" s="1"/>
  <c r="R222" i="4" s="1"/>
  <c r="S222" i="4" s="1"/>
  <c r="D108" i="2"/>
  <c r="E108" i="2" s="1"/>
  <c r="R223" i="4" s="1"/>
  <c r="S223" i="4" s="1"/>
  <c r="D109" i="2"/>
  <c r="E109" i="2" s="1"/>
  <c r="R227" i="4" s="1"/>
  <c r="S227" i="4" s="1"/>
  <c r="U227" i="4" s="1"/>
  <c r="V227" i="4" s="1"/>
  <c r="D110" i="2"/>
  <c r="E110" i="2" s="1"/>
  <c r="R228" i="4" s="1"/>
  <c r="S228" i="4" s="1"/>
  <c r="U228" i="4" s="1"/>
  <c r="V228" i="4" s="1"/>
  <c r="D111" i="2"/>
  <c r="E111" i="2" s="1"/>
  <c r="R229" i="4" s="1"/>
  <c r="S229" i="4" s="1"/>
  <c r="D112" i="2"/>
  <c r="E112" i="2" s="1"/>
  <c r="R230" i="4" s="1"/>
  <c r="S230" i="4" s="1"/>
  <c r="D113" i="2"/>
  <c r="E113" i="2" s="1"/>
  <c r="R231" i="4" s="1"/>
  <c r="S231" i="4" s="1"/>
  <c r="D114" i="2"/>
  <c r="E114" i="2" s="1"/>
  <c r="R232" i="4" s="1"/>
  <c r="S232" i="4" s="1"/>
  <c r="D115" i="2"/>
  <c r="E115" i="2" s="1"/>
  <c r="R233" i="4" s="1"/>
  <c r="S233" i="4" s="1"/>
  <c r="D116" i="2"/>
  <c r="E116" i="2" s="1"/>
  <c r="R236" i="4" s="1"/>
  <c r="S236" i="4" s="1"/>
  <c r="D117" i="2"/>
  <c r="E117" i="2" s="1"/>
  <c r="R237" i="4" s="1"/>
  <c r="S237" i="4" s="1"/>
  <c r="D118" i="2"/>
  <c r="E118" i="2" s="1"/>
  <c r="R238" i="4" s="1"/>
  <c r="S238" i="4" s="1"/>
  <c r="D119" i="2"/>
  <c r="E119" i="2" s="1"/>
  <c r="R239" i="4" s="1"/>
  <c r="S239" i="4" s="1"/>
  <c r="U239" i="4" s="1"/>
  <c r="V239" i="4" s="1"/>
  <c r="D120" i="2"/>
  <c r="E120" i="2" s="1"/>
  <c r="R240" i="4" s="1"/>
  <c r="S240" i="4" s="1"/>
  <c r="D121" i="2"/>
  <c r="E121" i="2" s="1"/>
  <c r="R241" i="4" s="1"/>
  <c r="S241" i="4" s="1"/>
  <c r="D122" i="2"/>
  <c r="E122" i="2" s="1"/>
  <c r="R242" i="4" s="1"/>
  <c r="S242" i="4" s="1"/>
  <c r="D123" i="2"/>
  <c r="E123" i="2" s="1"/>
  <c r="R243" i="4" s="1"/>
  <c r="S243" i="4" s="1"/>
  <c r="D124" i="2"/>
  <c r="E124" i="2" s="1"/>
  <c r="R244" i="4" s="1"/>
  <c r="S244" i="4" s="1"/>
  <c r="D125" i="2"/>
  <c r="E125" i="2" s="1"/>
  <c r="R245" i="4" s="1"/>
  <c r="S245" i="4" s="1"/>
  <c r="D126" i="2"/>
  <c r="E126" i="2" s="1"/>
  <c r="R246" i="4" s="1"/>
  <c r="S246" i="4" s="1"/>
  <c r="D127" i="2"/>
  <c r="E127" i="2" s="1"/>
  <c r="R247" i="4" s="1"/>
  <c r="S247" i="4" s="1"/>
  <c r="D128" i="2"/>
  <c r="E128" i="2" s="1"/>
  <c r="R248" i="4" s="1"/>
  <c r="S248" i="4" s="1"/>
  <c r="U248" i="4" s="1"/>
  <c r="V248" i="4" s="1"/>
  <c r="D129" i="2"/>
  <c r="E129" i="2" s="1"/>
  <c r="R249" i="4" s="1"/>
  <c r="S249" i="4" s="1"/>
  <c r="U249" i="4" s="1"/>
  <c r="V249" i="4" s="1"/>
  <c r="D130" i="2"/>
  <c r="E130" i="2" s="1"/>
  <c r="R280" i="4" s="1"/>
  <c r="S280" i="4" s="1"/>
  <c r="D131" i="2"/>
  <c r="E131" i="2" s="1"/>
  <c r="R281" i="4" s="1"/>
  <c r="S281" i="4" s="1"/>
  <c r="D132" i="2"/>
  <c r="E132" i="2" s="1"/>
  <c r="R282" i="4" s="1"/>
  <c r="S282" i="4" s="1"/>
  <c r="D133" i="2"/>
  <c r="E133" i="2" s="1"/>
  <c r="R283" i="4" s="1"/>
  <c r="S283" i="4" s="1"/>
  <c r="D134" i="2"/>
  <c r="E134" i="2" s="1"/>
  <c r="R284" i="4" s="1"/>
  <c r="S284" i="4" s="1"/>
  <c r="D135" i="2"/>
  <c r="E135" i="2" s="1"/>
  <c r="R285" i="4" s="1"/>
  <c r="S285" i="4" s="1"/>
  <c r="D136" i="2"/>
  <c r="E136" i="2" s="1"/>
  <c r="R252" i="4" s="1"/>
  <c r="S252" i="4" s="1"/>
  <c r="D137" i="2"/>
  <c r="E137" i="2" s="1"/>
  <c r="R253" i="4" s="1"/>
  <c r="S253" i="4" s="1"/>
  <c r="D138" i="2"/>
  <c r="E138" i="2" s="1"/>
  <c r="R254" i="4" s="1"/>
  <c r="S254" i="4" s="1"/>
  <c r="U254" i="4" s="1"/>
  <c r="V254" i="4" s="1"/>
  <c r="D139" i="2"/>
  <c r="E139" i="2" s="1"/>
  <c r="R255" i="4" s="1"/>
  <c r="S255" i="4" s="1"/>
  <c r="D140" i="2"/>
  <c r="E140" i="2" s="1"/>
  <c r="R256" i="4" s="1"/>
  <c r="S256" i="4" s="1"/>
  <c r="D141" i="2"/>
  <c r="E141" i="2" s="1"/>
  <c r="R257" i="4" s="1"/>
  <c r="S257" i="4" s="1"/>
  <c r="D142" i="2"/>
  <c r="E142" i="2" s="1"/>
  <c r="R258" i="4" s="1"/>
  <c r="S258" i="4" s="1"/>
  <c r="D143" i="2"/>
  <c r="E143" i="2" s="1"/>
  <c r="R259" i="4" s="1"/>
  <c r="S259" i="4" s="1"/>
  <c r="D144" i="2"/>
  <c r="E144" i="2" s="1"/>
  <c r="R260" i="4" s="1"/>
  <c r="S260" i="4" s="1"/>
  <c r="D145" i="2"/>
  <c r="E145" i="2" s="1"/>
  <c r="R275" i="4" s="1"/>
  <c r="S275" i="4" s="1"/>
  <c r="U275" i="4" s="1"/>
  <c r="V275" i="4" s="1"/>
  <c r="D146" i="2"/>
  <c r="E146" i="2" s="1"/>
  <c r="R276" i="4" s="1"/>
  <c r="S276" i="4" s="1"/>
  <c r="U276" i="4" s="1"/>
  <c r="V276" i="4" s="1"/>
  <c r="D147" i="2"/>
  <c r="E147" i="2" s="1"/>
  <c r="R277" i="4" s="1"/>
  <c r="S277" i="4" s="1"/>
  <c r="D148" i="2"/>
  <c r="E148" i="2" s="1"/>
  <c r="R278" i="4" s="1"/>
  <c r="S278" i="4" s="1"/>
  <c r="D149" i="2"/>
  <c r="E149" i="2" s="1"/>
  <c r="R173" i="4" s="1"/>
  <c r="S173" i="4" s="1"/>
  <c r="D150" i="2"/>
  <c r="E150" i="2" s="1"/>
  <c r="R174" i="4" s="1"/>
  <c r="S174" i="4" s="1"/>
  <c r="D151" i="2"/>
  <c r="E151" i="2" s="1"/>
  <c r="R175" i="4" s="1"/>
  <c r="S175" i="4" s="1"/>
  <c r="D152" i="2"/>
  <c r="E152" i="2" s="1"/>
  <c r="R176" i="4" s="1"/>
  <c r="S176" i="4" s="1"/>
  <c r="D153" i="2"/>
  <c r="E153" i="2" s="1"/>
  <c r="R177" i="4" s="1"/>
  <c r="S177" i="4" s="1"/>
  <c r="D154" i="2"/>
  <c r="E154" i="2" s="1"/>
  <c r="R263" i="4" s="1"/>
  <c r="S263" i="4" s="1"/>
  <c r="D155" i="2"/>
  <c r="E155" i="2" s="1"/>
  <c r="R264" i="4" s="1"/>
  <c r="S264" i="4" s="1"/>
  <c r="D156" i="2"/>
  <c r="E156" i="2" s="1"/>
  <c r="R265" i="4" s="1"/>
  <c r="S265" i="4" s="1"/>
  <c r="D157" i="2"/>
  <c r="E157" i="2" s="1"/>
  <c r="R266" i="4" s="1"/>
  <c r="S266" i="4" s="1"/>
  <c r="D158" i="2"/>
  <c r="E158" i="2" s="1"/>
  <c r="R267" i="4" s="1"/>
  <c r="S267" i="4" s="1"/>
  <c r="D159" i="2"/>
  <c r="E159" i="2" s="1"/>
  <c r="R268" i="4" s="1"/>
  <c r="S268" i="4" s="1"/>
  <c r="D160" i="2"/>
  <c r="E160" i="2" s="1"/>
  <c r="R269" i="4" s="1"/>
  <c r="S269" i="4" s="1"/>
  <c r="D161" i="2"/>
  <c r="E161" i="2" s="1"/>
  <c r="R270" i="4" s="1"/>
  <c r="S270" i="4" s="1"/>
  <c r="D162" i="2"/>
  <c r="E162" i="2" s="1"/>
  <c r="R271" i="4" s="1"/>
  <c r="S271" i="4" s="1"/>
  <c r="D163" i="2"/>
  <c r="E163" i="2" s="1"/>
  <c r="R272" i="4" s="1"/>
  <c r="S272" i="4" s="1"/>
  <c r="U272" i="4" s="1"/>
  <c r="V272" i="4" s="1"/>
  <c r="D164" i="2"/>
  <c r="E164" i="2" s="1"/>
  <c r="R376" i="4" s="1"/>
  <c r="S376" i="4" s="1"/>
  <c r="D165" i="2"/>
  <c r="E165" i="2" s="1"/>
  <c r="R377" i="4" s="1"/>
  <c r="S377" i="4" s="1"/>
  <c r="D166" i="2"/>
  <c r="E166" i="2" s="1"/>
  <c r="R378" i="4" s="1"/>
  <c r="S378" i="4" s="1"/>
  <c r="D167" i="2"/>
  <c r="E167" i="2" s="1"/>
  <c r="R379" i="4" s="1"/>
  <c r="S379" i="4" s="1"/>
  <c r="D168" i="2"/>
  <c r="E168" i="2" s="1"/>
  <c r="R380" i="4" s="1"/>
  <c r="S380" i="4" s="1"/>
  <c r="D169" i="2"/>
  <c r="E169" i="2" s="1"/>
  <c r="R381" i="4" s="1"/>
  <c r="S381" i="4" s="1"/>
  <c r="D170" i="2"/>
  <c r="E170" i="2" s="1"/>
  <c r="R382" i="4" s="1"/>
  <c r="S382" i="4" s="1"/>
  <c r="D171" i="2"/>
  <c r="E171" i="2" s="1"/>
  <c r="R383" i="4" s="1"/>
  <c r="S383" i="4" s="1"/>
  <c r="D172" i="2"/>
  <c r="E172" i="2" s="1"/>
  <c r="R384" i="4" s="1"/>
  <c r="S384" i="4" s="1"/>
  <c r="D173" i="2"/>
  <c r="E173" i="2" s="1"/>
  <c r="R385" i="4" s="1"/>
  <c r="S385" i="4" s="1"/>
  <c r="D174" i="2"/>
  <c r="E174" i="2" s="1"/>
  <c r="R402" i="4" s="1"/>
  <c r="S402" i="4" s="1"/>
  <c r="U402" i="4" s="1"/>
  <c r="V402" i="4" s="1"/>
  <c r="D175" i="2"/>
  <c r="E175" i="2" s="1"/>
  <c r="R403" i="4" s="1"/>
  <c r="S403" i="4" s="1"/>
  <c r="D176" i="2"/>
  <c r="E176" i="2" s="1"/>
  <c r="R404" i="4" s="1"/>
  <c r="S404" i="4" s="1"/>
  <c r="D177" i="2"/>
  <c r="E177" i="2" s="1"/>
  <c r="R405" i="4" s="1"/>
  <c r="S405" i="4" s="1"/>
  <c r="U405" i="4" s="1"/>
  <c r="V405" i="4" s="1"/>
  <c r="D178" i="2"/>
  <c r="E178" i="2" s="1"/>
  <c r="R406" i="4" s="1"/>
  <c r="S406" i="4" s="1"/>
  <c r="D179" i="2"/>
  <c r="E179" i="2" s="1"/>
  <c r="R407" i="4" s="1"/>
  <c r="S407" i="4" s="1"/>
  <c r="D180" i="2"/>
  <c r="E180" i="2" s="1"/>
  <c r="R365" i="4" s="1"/>
  <c r="S365" i="4" s="1"/>
  <c r="D181" i="2"/>
  <c r="E181" i="2" s="1"/>
  <c r="R353" i="4" s="1"/>
  <c r="S353" i="4" s="1"/>
  <c r="D182" i="2"/>
  <c r="E182" i="2" s="1"/>
  <c r="R354" i="4" s="1"/>
  <c r="S354" i="4" s="1"/>
  <c r="D183" i="2"/>
  <c r="E183" i="2" s="1"/>
  <c r="R355" i="4" s="1"/>
  <c r="S355" i="4" s="1"/>
  <c r="D184" i="2"/>
  <c r="E184" i="2" s="1"/>
  <c r="R356" i="4" s="1"/>
  <c r="S356" i="4" s="1"/>
  <c r="D185" i="2"/>
  <c r="E185" i="2" s="1"/>
  <c r="R357" i="4" s="1"/>
  <c r="S357" i="4" s="1"/>
  <c r="D186" i="2"/>
  <c r="E186" i="2" s="1"/>
  <c r="R358" i="4" s="1"/>
  <c r="S358" i="4" s="1"/>
  <c r="U358" i="4" s="1"/>
  <c r="V358" i="4" s="1"/>
  <c r="D187" i="2"/>
  <c r="E187" i="2" s="1"/>
  <c r="R359" i="4" s="1"/>
  <c r="S359" i="4" s="1"/>
  <c r="D188" i="2"/>
  <c r="E188" i="2" s="1"/>
  <c r="R360" i="4" s="1"/>
  <c r="S360" i="4" s="1"/>
  <c r="D189" i="2"/>
  <c r="E189" i="2" s="1"/>
  <c r="R361" i="4" s="1"/>
  <c r="S361" i="4" s="1"/>
  <c r="D190" i="2"/>
  <c r="E190" i="2" s="1"/>
  <c r="R362" i="4" s="1"/>
  <c r="S362" i="4" s="1"/>
  <c r="D191" i="2"/>
  <c r="E191" i="2" s="1"/>
  <c r="R363" i="4" s="1"/>
  <c r="S363" i="4" s="1"/>
  <c r="D192" i="2"/>
  <c r="E192" i="2" s="1"/>
  <c r="R388" i="4" s="1"/>
  <c r="S388" i="4" s="1"/>
  <c r="D193" i="2"/>
  <c r="E193" i="2" s="1"/>
  <c r="R389" i="4" s="1"/>
  <c r="S389" i="4" s="1"/>
  <c r="D194" i="2"/>
  <c r="E194" i="2" s="1"/>
  <c r="R390" i="4" s="1"/>
  <c r="S390" i="4" s="1"/>
  <c r="D195" i="2"/>
  <c r="E195" i="2" s="1"/>
  <c r="R391" i="4" s="1"/>
  <c r="S391" i="4" s="1"/>
  <c r="D196" i="2"/>
  <c r="E196" i="2" s="1"/>
  <c r="R392" i="4" s="1"/>
  <c r="S392" i="4" s="1"/>
  <c r="D197" i="2"/>
  <c r="E197" i="2" s="1"/>
  <c r="R366" i="4" s="1"/>
  <c r="S366" i="4" s="1"/>
  <c r="D198" i="2"/>
  <c r="E198" i="2" s="1"/>
  <c r="R367" i="4" s="1"/>
  <c r="S367" i="4" s="1"/>
  <c r="D199" i="2"/>
  <c r="E199" i="2" s="1"/>
  <c r="R368" i="4" s="1"/>
  <c r="S368" i="4" s="1"/>
  <c r="D200" i="2"/>
  <c r="E200" i="2" s="1"/>
  <c r="R369" i="4" s="1"/>
  <c r="S369" i="4" s="1"/>
  <c r="D201" i="2"/>
  <c r="E201" i="2" s="1"/>
  <c r="R370" i="4" s="1"/>
  <c r="S370" i="4" s="1"/>
  <c r="D202" i="2"/>
  <c r="E202" i="2" s="1"/>
  <c r="R371" i="4" s="1"/>
  <c r="S371" i="4" s="1"/>
  <c r="D203" i="2"/>
  <c r="E203" i="2" s="1"/>
  <c r="R372" i="4" s="1"/>
  <c r="S372" i="4" s="1"/>
  <c r="D204" i="2"/>
  <c r="E204" i="2" s="1"/>
  <c r="R395" i="4" s="1"/>
  <c r="S395" i="4" s="1"/>
  <c r="D205" i="2"/>
  <c r="E205" i="2" s="1"/>
  <c r="R396" i="4" s="1"/>
  <c r="S396" i="4" s="1"/>
  <c r="D206" i="2"/>
  <c r="E206" i="2" s="1"/>
  <c r="R397" i="4" s="1"/>
  <c r="S397" i="4" s="1"/>
  <c r="U397" i="4" s="1"/>
  <c r="V397" i="4" s="1"/>
  <c r="D207" i="2"/>
  <c r="E207" i="2" s="1"/>
  <c r="R398" i="4" s="1"/>
  <c r="S398" i="4" s="1"/>
  <c r="D208" i="2"/>
  <c r="E208" i="2" s="1"/>
  <c r="R399" i="4" s="1"/>
  <c r="S399" i="4" s="1"/>
  <c r="D209" i="2"/>
  <c r="E209" i="2" s="1"/>
  <c r="R400" i="4" s="1"/>
  <c r="S400" i="4" s="1"/>
  <c r="U400" i="4" s="1"/>
  <c r="V400" i="4" s="1"/>
  <c r="D210" i="2"/>
  <c r="E210" i="2" s="1"/>
  <c r="R215" i="4" s="1"/>
  <c r="S215" i="4" s="1"/>
  <c r="U215" i="4" s="1"/>
  <c r="V215" i="4" s="1"/>
  <c r="D211" i="2"/>
  <c r="E211" i="2" s="1"/>
  <c r="R216" i="4" s="1"/>
  <c r="S216" i="4" s="1"/>
  <c r="D212" i="2"/>
  <c r="E212" i="2" s="1"/>
  <c r="R217" i="4" s="1"/>
  <c r="S217" i="4" s="1"/>
  <c r="D213" i="2"/>
  <c r="E213" i="2" s="1"/>
  <c r="R417" i="4" s="1"/>
  <c r="S417" i="4" s="1"/>
  <c r="D214" i="2"/>
  <c r="E214" i="2" s="1"/>
  <c r="R418" i="4" s="1"/>
  <c r="S418" i="4" s="1"/>
  <c r="D215" i="2"/>
  <c r="E215" i="2" s="1"/>
  <c r="R419" i="4" s="1"/>
  <c r="S419" i="4" s="1"/>
  <c r="D216" i="2"/>
  <c r="E216" i="2" s="1"/>
  <c r="R420" i="4" s="1"/>
  <c r="S420" i="4" s="1"/>
  <c r="D217" i="2"/>
  <c r="E217" i="2" s="1"/>
  <c r="R421" i="4" s="1"/>
  <c r="S421" i="4" s="1"/>
  <c r="D218" i="2"/>
  <c r="E218" i="2" s="1"/>
  <c r="R607" i="4" s="1"/>
  <c r="S607" i="4" s="1"/>
  <c r="D219" i="2"/>
  <c r="E219" i="2" s="1"/>
  <c r="R608" i="4" s="1"/>
  <c r="S608" i="4" s="1"/>
  <c r="D220" i="2"/>
  <c r="E220" i="2" s="1"/>
  <c r="R609" i="4" s="1"/>
  <c r="S609" i="4" s="1"/>
  <c r="D221" i="2"/>
  <c r="E221" i="2" s="1"/>
  <c r="R610" i="4" s="1"/>
  <c r="S610" i="4" s="1"/>
  <c r="D222" i="2"/>
  <c r="E222" i="2" s="1"/>
  <c r="R611" i="4" s="1"/>
  <c r="S611" i="4" s="1"/>
  <c r="U611" i="4" s="1"/>
  <c r="V611" i="4" s="1"/>
  <c r="D223" i="2"/>
  <c r="E223" i="2" s="1"/>
  <c r="R612" i="4" s="1"/>
  <c r="S612" i="4" s="1"/>
  <c r="U612" i="4" s="1"/>
  <c r="V612" i="4" s="1"/>
  <c r="D224" i="2"/>
  <c r="E224" i="2" s="1"/>
  <c r="R613" i="4" s="1"/>
  <c r="S613" i="4" s="1"/>
  <c r="U613" i="4" s="1"/>
  <c r="V613" i="4" s="1"/>
  <c r="D225" i="2"/>
  <c r="E225" i="2" s="1"/>
  <c r="R614" i="4" s="1"/>
  <c r="S614" i="4" s="1"/>
  <c r="D226" i="2"/>
  <c r="E226" i="2" s="1"/>
  <c r="R615" i="4" s="1"/>
  <c r="S615" i="4" s="1"/>
  <c r="D227" i="2"/>
  <c r="E227" i="2" s="1"/>
  <c r="R616" i="4" s="1"/>
  <c r="S616" i="4" s="1"/>
  <c r="U616" i="4" s="1"/>
  <c r="V616" i="4" s="1"/>
  <c r="D228" i="2"/>
  <c r="E228" i="2" s="1"/>
  <c r="R617" i="4" s="1"/>
  <c r="S617" i="4" s="1"/>
  <c r="U617" i="4" s="1"/>
  <c r="V617" i="4" s="1"/>
  <c r="D229" i="2"/>
  <c r="E229" i="2" s="1"/>
  <c r="R618" i="4" s="1"/>
  <c r="S618" i="4" s="1"/>
  <c r="D230" i="2"/>
  <c r="E230" i="2" s="1"/>
  <c r="R619" i="4" s="1"/>
  <c r="S619" i="4" s="1"/>
  <c r="U619" i="4" s="1"/>
  <c r="V619" i="4" s="1"/>
  <c r="D231" i="2"/>
  <c r="E231" i="2" s="1"/>
  <c r="R620" i="4" s="1"/>
  <c r="S620" i="4" s="1"/>
  <c r="D232" i="2"/>
  <c r="E232" i="2" s="1"/>
  <c r="R621" i="4" s="1"/>
  <c r="S621" i="4" s="1"/>
  <c r="D233" i="2"/>
  <c r="E233" i="2" s="1"/>
  <c r="R622" i="4" s="1"/>
  <c r="S622" i="4" s="1"/>
  <c r="U622" i="4" s="1"/>
  <c r="V622" i="4" s="1"/>
  <c r="D234" i="2"/>
  <c r="E234" i="2" s="1"/>
  <c r="R623" i="4" s="1"/>
  <c r="S623" i="4" s="1"/>
  <c r="D235" i="2"/>
  <c r="E235" i="2" s="1"/>
  <c r="R624" i="4" s="1"/>
  <c r="S624" i="4" s="1"/>
  <c r="D236" i="2"/>
  <c r="E236" i="2" s="1"/>
  <c r="R625" i="4" s="1"/>
  <c r="S625" i="4" s="1"/>
  <c r="D237" i="2"/>
  <c r="E237" i="2" s="1"/>
  <c r="R626" i="4" s="1"/>
  <c r="S626" i="4" s="1"/>
  <c r="U626" i="4" s="1"/>
  <c r="V626" i="4" s="1"/>
  <c r="D238" i="2"/>
  <c r="E238" i="2" s="1"/>
  <c r="R627" i="4" s="1"/>
  <c r="S627" i="4" s="1"/>
  <c r="U627" i="4" s="1"/>
  <c r="V627" i="4" s="1"/>
  <c r="D239" i="2"/>
  <c r="E239" i="2" s="1"/>
  <c r="R628" i="4" s="1"/>
  <c r="S628" i="4" s="1"/>
  <c r="D240" i="2"/>
  <c r="E240" i="2" s="1"/>
  <c r="R629" i="4" s="1"/>
  <c r="S629" i="4" s="1"/>
  <c r="D241" i="2"/>
  <c r="E241" i="2" s="1"/>
  <c r="R630" i="4" s="1"/>
  <c r="S630" i="4" s="1"/>
  <c r="D242" i="2"/>
  <c r="E242" i="2" s="1"/>
  <c r="R640" i="4" s="1"/>
  <c r="S640" i="4" s="1"/>
  <c r="D243" i="2"/>
  <c r="E243" i="2" s="1"/>
  <c r="R641" i="4" s="1"/>
  <c r="S641" i="4" s="1"/>
  <c r="D244" i="2"/>
  <c r="E244" i="2" s="1"/>
  <c r="R642" i="4" s="1"/>
  <c r="S642" i="4" s="1"/>
  <c r="U642" i="4" s="1"/>
  <c r="V642" i="4" s="1"/>
  <c r="D245" i="2"/>
  <c r="E245" i="2" s="1"/>
  <c r="R643" i="4" s="1"/>
  <c r="S643" i="4" s="1"/>
  <c r="D246" i="2"/>
  <c r="E246" i="2" s="1"/>
  <c r="R644" i="4" s="1"/>
  <c r="S644" i="4" s="1"/>
  <c r="D247" i="2"/>
  <c r="E247" i="2" s="1"/>
  <c r="R645" i="4" s="1"/>
  <c r="S645" i="4" s="1"/>
  <c r="D248" i="2"/>
  <c r="E248" i="2" s="1"/>
  <c r="R646" i="4" s="1"/>
  <c r="S646" i="4" s="1"/>
  <c r="D249" i="2"/>
  <c r="E249" i="2" s="1"/>
  <c r="R647" i="4" s="1"/>
  <c r="S647" i="4" s="1"/>
  <c r="D250" i="2"/>
  <c r="E250" i="2" s="1"/>
  <c r="R648" i="4" s="1"/>
  <c r="S648" i="4" s="1"/>
  <c r="D251" i="2"/>
  <c r="E251" i="2" s="1"/>
  <c r="R649" i="4" s="1"/>
  <c r="S649" i="4" s="1"/>
  <c r="D252" i="2"/>
  <c r="E252" i="2" s="1"/>
  <c r="R650" i="4" s="1"/>
  <c r="S650" i="4" s="1"/>
  <c r="D253" i="2"/>
  <c r="E253" i="2" s="1"/>
  <c r="R651" i="4" s="1"/>
  <c r="S651" i="4" s="1"/>
  <c r="D254" i="2"/>
  <c r="E254" i="2" s="1"/>
  <c r="R652" i="4" s="1"/>
  <c r="S652" i="4" s="1"/>
  <c r="D255" i="2"/>
  <c r="E255" i="2" s="1"/>
  <c r="R653" i="4" s="1"/>
  <c r="S653" i="4" s="1"/>
  <c r="D256" i="2"/>
  <c r="E256" i="2" s="1"/>
  <c r="R654" i="4" s="1"/>
  <c r="S654" i="4" s="1"/>
  <c r="D257" i="2"/>
  <c r="E257" i="2" s="1"/>
  <c r="R655" i="4" s="1"/>
  <c r="S655" i="4" s="1"/>
  <c r="D258" i="2"/>
  <c r="E258" i="2" s="1"/>
  <c r="R656" i="4" s="1"/>
  <c r="S656" i="4" s="1"/>
  <c r="D259" i="2"/>
  <c r="E259" i="2" s="1"/>
  <c r="R657" i="4" s="1"/>
  <c r="S657" i="4" s="1"/>
  <c r="D260" i="2"/>
  <c r="E260" i="2" s="1"/>
  <c r="R658" i="4" s="1"/>
  <c r="S658" i="4" s="1"/>
  <c r="D261" i="2"/>
  <c r="E261" i="2" s="1"/>
  <c r="R663" i="4" s="1"/>
  <c r="S663" i="4" s="1"/>
  <c r="D262" i="2"/>
  <c r="E262" i="2" s="1"/>
  <c r="R664" i="4" s="1"/>
  <c r="S664" i="4" s="1"/>
  <c r="D263" i="2"/>
  <c r="E263" i="2" s="1"/>
  <c r="R665" i="4" s="1"/>
  <c r="S665" i="4" s="1"/>
  <c r="D264" i="2"/>
  <c r="E264" i="2" s="1"/>
  <c r="R666" i="4" s="1"/>
  <c r="S666" i="4" s="1"/>
  <c r="D265" i="2"/>
  <c r="E265" i="2" s="1"/>
  <c r="R667" i="4" s="1"/>
  <c r="S667" i="4" s="1"/>
  <c r="D266" i="2"/>
  <c r="E266" i="2" s="1"/>
  <c r="R668" i="4" s="1"/>
  <c r="S668" i="4" s="1"/>
  <c r="D267" i="2"/>
  <c r="E267" i="2" s="1"/>
  <c r="R669" i="4" s="1"/>
  <c r="S669" i="4" s="1"/>
  <c r="D268" i="2"/>
  <c r="E268" i="2" s="1"/>
  <c r="R670" i="4" s="1"/>
  <c r="S670" i="4" s="1"/>
  <c r="U670" i="4" s="1"/>
  <c r="V670" i="4" s="1"/>
  <c r="D269" i="2"/>
  <c r="E269" i="2" s="1"/>
  <c r="R671" i="4" s="1"/>
  <c r="S671" i="4" s="1"/>
  <c r="D270" i="2"/>
  <c r="E270" i="2" s="1"/>
  <c r="R672" i="4" s="1"/>
  <c r="S672" i="4" s="1"/>
  <c r="D271" i="2"/>
  <c r="E271" i="2" s="1"/>
  <c r="R673" i="4" s="1"/>
  <c r="S673" i="4" s="1"/>
  <c r="D272" i="2"/>
  <c r="E272" i="2" s="1"/>
  <c r="R674" i="4" s="1"/>
  <c r="S674" i="4" s="1"/>
  <c r="D273" i="2"/>
  <c r="E273" i="2" s="1"/>
  <c r="R696" i="4" s="1"/>
  <c r="S696" i="4" s="1"/>
  <c r="D274" i="2"/>
  <c r="E274" i="2" s="1"/>
  <c r="R697" i="4" s="1"/>
  <c r="S697" i="4" s="1"/>
  <c r="U697" i="4" s="1"/>
  <c r="V697" i="4" s="1"/>
  <c r="D275" i="2"/>
  <c r="E275" i="2" s="1"/>
  <c r="R698" i="4" s="1"/>
  <c r="S698" i="4" s="1"/>
  <c r="D276" i="2"/>
  <c r="E276" i="2" s="1"/>
  <c r="R699" i="4" s="1"/>
  <c r="S699" i="4" s="1"/>
  <c r="D277" i="2"/>
  <c r="E277" i="2" s="1"/>
  <c r="R700" i="4" s="1"/>
  <c r="S700" i="4" s="1"/>
  <c r="D278" i="2"/>
  <c r="E278" i="2" s="1"/>
  <c r="R701" i="4" s="1"/>
  <c r="S701" i="4" s="1"/>
  <c r="U701" i="4" s="1"/>
  <c r="V701" i="4" s="1"/>
  <c r="D279" i="2"/>
  <c r="E279" i="2" s="1"/>
  <c r="R702" i="4" s="1"/>
  <c r="S702" i="4" s="1"/>
  <c r="D280" i="2"/>
  <c r="E280" i="2" s="1"/>
  <c r="R703" i="4" s="1"/>
  <c r="S703" i="4" s="1"/>
  <c r="D281" i="2"/>
  <c r="E281" i="2" s="1"/>
  <c r="R704" i="4" s="1"/>
  <c r="S704" i="4" s="1"/>
  <c r="U704" i="4" s="1"/>
  <c r="V704" i="4" s="1"/>
  <c r="D282" i="2"/>
  <c r="E282" i="2" s="1"/>
  <c r="R705" i="4" s="1"/>
  <c r="S705" i="4" s="1"/>
  <c r="D283" i="2"/>
  <c r="E283" i="2" s="1"/>
  <c r="R706" i="4" s="1"/>
  <c r="S706" i="4" s="1"/>
  <c r="D284" i="2"/>
  <c r="E284" i="2" s="1"/>
  <c r="R707" i="4" s="1"/>
  <c r="S707" i="4" s="1"/>
  <c r="D285" i="2"/>
  <c r="E285" i="2" s="1"/>
  <c r="R708" i="4" s="1"/>
  <c r="S708" i="4" s="1"/>
  <c r="D286" i="2"/>
  <c r="E286" i="2" s="1"/>
  <c r="R709" i="4" s="1"/>
  <c r="S709" i="4" s="1"/>
  <c r="U709" i="4" s="1"/>
  <c r="V709" i="4" s="1"/>
  <c r="D287" i="2"/>
  <c r="E287" i="2" s="1"/>
  <c r="R710" i="4" s="1"/>
  <c r="S710" i="4" s="1"/>
  <c r="D288" i="2"/>
  <c r="E288" i="2" s="1"/>
  <c r="R711" i="4" s="1"/>
  <c r="S711" i="4" s="1"/>
  <c r="D289" i="2"/>
  <c r="E289" i="2" s="1"/>
  <c r="R712" i="4" s="1"/>
  <c r="S712" i="4" s="1"/>
  <c r="D290" i="2"/>
  <c r="E290" i="2" s="1"/>
  <c r="R725" i="4" s="1"/>
  <c r="S725" i="4" s="1"/>
  <c r="D291" i="2"/>
  <c r="E291" i="2" s="1"/>
  <c r="R726" i="4" s="1"/>
  <c r="S726" i="4" s="1"/>
  <c r="D292" i="2"/>
  <c r="E292" i="2" s="1"/>
  <c r="R727" i="4" s="1"/>
  <c r="S727" i="4" s="1"/>
  <c r="D293" i="2"/>
  <c r="E293" i="2" s="1"/>
  <c r="R728" i="4" s="1"/>
  <c r="S728" i="4" s="1"/>
  <c r="D294" i="2"/>
  <c r="E294" i="2" s="1"/>
  <c r="R729" i="4" s="1"/>
  <c r="S729" i="4" s="1"/>
  <c r="D295" i="2"/>
  <c r="E295" i="2" s="1"/>
  <c r="R730" i="4" s="1"/>
  <c r="S730" i="4" s="1"/>
  <c r="D296" i="2"/>
  <c r="E296" i="2" s="1"/>
  <c r="R731" i="4" s="1"/>
  <c r="S731" i="4" s="1"/>
  <c r="D297" i="2"/>
  <c r="E297" i="2" s="1"/>
  <c r="R732" i="4" s="1"/>
  <c r="S732" i="4" s="1"/>
  <c r="D298" i="2"/>
  <c r="E298" i="2" s="1"/>
  <c r="R733" i="4" s="1"/>
  <c r="S733" i="4" s="1"/>
  <c r="D299" i="2"/>
  <c r="E299" i="2" s="1"/>
  <c r="R734" i="4" s="1"/>
  <c r="S734" i="4" s="1"/>
  <c r="D300" i="2"/>
  <c r="E300" i="2" s="1"/>
  <c r="R735" i="4" s="1"/>
  <c r="S735" i="4" s="1"/>
  <c r="D301" i="2"/>
  <c r="E301" i="2" s="1"/>
  <c r="R736" i="4" s="1"/>
  <c r="S736" i="4" s="1"/>
  <c r="D302" i="2"/>
  <c r="E302" i="2" s="1"/>
  <c r="R737" i="4" s="1"/>
  <c r="S737" i="4" s="1"/>
  <c r="U737" i="4" s="1"/>
  <c r="V737" i="4" s="1"/>
  <c r="D303" i="2"/>
  <c r="E303" i="2" s="1"/>
  <c r="R738" i="4" s="1"/>
  <c r="S738" i="4" s="1"/>
  <c r="D304" i="2"/>
  <c r="E304" i="2" s="1"/>
  <c r="R739" i="4" s="1"/>
  <c r="S739" i="4" s="1"/>
  <c r="D305" i="2"/>
  <c r="E305" i="2" s="1"/>
  <c r="R740" i="4" s="1"/>
  <c r="S740" i="4" s="1"/>
  <c r="D306" i="2"/>
  <c r="E306" i="2" s="1"/>
  <c r="R741" i="4" s="1"/>
  <c r="S741" i="4" s="1"/>
  <c r="D307" i="2"/>
  <c r="E307" i="2" s="1"/>
  <c r="R742" i="4" s="1"/>
  <c r="S742" i="4" s="1"/>
  <c r="D308" i="2"/>
  <c r="E308" i="2" s="1"/>
  <c r="R687" i="4" s="1"/>
  <c r="S687" i="4" s="1"/>
  <c r="D309" i="2"/>
  <c r="E309" i="2" s="1"/>
  <c r="R688" i="4" s="1"/>
  <c r="S688" i="4" s="1"/>
  <c r="D310" i="2"/>
  <c r="E310" i="2" s="1"/>
  <c r="R689" i="4" s="1"/>
  <c r="S689" i="4" s="1"/>
  <c r="D311" i="2"/>
  <c r="E311" i="2" s="1"/>
  <c r="R690" i="4" s="1"/>
  <c r="S690" i="4" s="1"/>
  <c r="D312" i="2"/>
  <c r="E312" i="2" s="1"/>
  <c r="R691" i="4" s="1"/>
  <c r="S691" i="4" s="1"/>
  <c r="D313" i="2"/>
  <c r="E313" i="2" s="1"/>
  <c r="R692" i="4" s="1"/>
  <c r="S692" i="4" s="1"/>
  <c r="D314" i="2"/>
  <c r="E314" i="2" s="1"/>
  <c r="R693" i="4" s="1"/>
  <c r="S693" i="4" s="1"/>
  <c r="D315" i="2"/>
  <c r="E315" i="2" s="1"/>
  <c r="R592" i="4" s="1"/>
  <c r="S592" i="4" s="1"/>
  <c r="D316" i="2"/>
  <c r="E316" i="2" s="1"/>
  <c r="R593" i="4" s="1"/>
  <c r="S593" i="4" s="1"/>
  <c r="D317" i="2"/>
  <c r="E317" i="2" s="1"/>
  <c r="R594" i="4" s="1"/>
  <c r="S594" i="4" s="1"/>
  <c r="U594" i="4" s="1"/>
  <c r="V594" i="4" s="1"/>
  <c r="D318" i="2"/>
  <c r="E318" i="2" s="1"/>
  <c r="R595" i="4" s="1"/>
  <c r="S595" i="4" s="1"/>
  <c r="U595" i="4" s="1"/>
  <c r="V595" i="4" s="1"/>
  <c r="D319" i="2"/>
  <c r="E319" i="2" s="1"/>
  <c r="R596" i="4" s="1"/>
  <c r="S596" i="4" s="1"/>
  <c r="U596" i="4" s="1"/>
  <c r="V596" i="4" s="1"/>
  <c r="D320" i="2"/>
  <c r="E320" i="2" s="1"/>
  <c r="R597" i="4" s="1"/>
  <c r="S597" i="4" s="1"/>
  <c r="D321" i="2"/>
  <c r="E321" i="2" s="1"/>
  <c r="R598" i="4" s="1"/>
  <c r="S598" i="4" s="1"/>
  <c r="U598" i="4" s="1"/>
  <c r="V598" i="4" s="1"/>
  <c r="D322" i="2"/>
  <c r="E322" i="2" s="1"/>
  <c r="R599" i="4" s="1"/>
  <c r="S599" i="4" s="1"/>
  <c r="U599" i="4" s="1"/>
  <c r="V599" i="4" s="1"/>
  <c r="D323" i="2"/>
  <c r="E323" i="2" s="1"/>
  <c r="R600" i="4" s="1"/>
  <c r="S600" i="4" s="1"/>
  <c r="U600" i="4" s="1"/>
  <c r="V600" i="4" s="1"/>
  <c r="D324" i="2"/>
  <c r="E324" i="2" s="1"/>
  <c r="R601" i="4" s="1"/>
  <c r="S601" i="4" s="1"/>
  <c r="D325" i="2"/>
  <c r="E325" i="2" s="1"/>
  <c r="R602" i="4" s="1"/>
  <c r="S602" i="4" s="1"/>
  <c r="D326" i="2"/>
  <c r="E326" i="2" s="1"/>
  <c r="R603" i="4" s="1"/>
  <c r="S603" i="4" s="1"/>
  <c r="D327" i="2"/>
  <c r="E327" i="2" s="1"/>
  <c r="R604" i="4" s="1"/>
  <c r="S604" i="4" s="1"/>
  <c r="D328" i="2"/>
  <c r="E328" i="2" s="1"/>
  <c r="R605" i="4" s="1"/>
  <c r="S605" i="4" s="1"/>
  <c r="U605" i="4" s="1"/>
  <c r="V605" i="4" s="1"/>
  <c r="D329" i="2"/>
  <c r="E329" i="2" s="1"/>
  <c r="R718" i="4" s="1"/>
  <c r="S718" i="4" s="1"/>
  <c r="U718" i="4" s="1"/>
  <c r="V718" i="4" s="1"/>
  <c r="D330" i="2"/>
  <c r="E330" i="2" s="1"/>
  <c r="R719" i="4" s="1"/>
  <c r="S719" i="4" s="1"/>
  <c r="D331" i="2"/>
  <c r="E331" i="2" s="1"/>
  <c r="R720" i="4" s="1"/>
  <c r="S720" i="4" s="1"/>
  <c r="U720" i="4" s="1"/>
  <c r="V720" i="4" s="1"/>
  <c r="D332" i="2"/>
  <c r="E332" i="2" s="1"/>
  <c r="R721" i="4" s="1"/>
  <c r="S721" i="4" s="1"/>
  <c r="D333" i="2"/>
  <c r="E333" i="2" s="1"/>
  <c r="R722" i="4" s="1"/>
  <c r="S722" i="4" s="1"/>
  <c r="U722" i="4" s="1"/>
  <c r="V722" i="4" s="1"/>
  <c r="D334" i="2"/>
  <c r="E334" i="2" s="1"/>
  <c r="R723" i="4" s="1"/>
  <c r="S723" i="4" s="1"/>
  <c r="D335" i="2"/>
  <c r="E335" i="2" s="1"/>
  <c r="R564" i="4" s="1"/>
  <c r="S564" i="4" s="1"/>
  <c r="U564" i="4" s="1"/>
  <c r="V564" i="4" s="1"/>
  <c r="D336" i="2"/>
  <c r="E336" i="2" s="1"/>
  <c r="R565" i="4" s="1"/>
  <c r="S565" i="4" s="1"/>
  <c r="D337" i="2"/>
  <c r="E337" i="2" s="1"/>
  <c r="R566" i="4" s="1"/>
  <c r="S566" i="4" s="1"/>
  <c r="U566" i="4" s="1"/>
  <c r="V566" i="4" s="1"/>
  <c r="D338" i="2"/>
  <c r="E338" i="2" s="1"/>
  <c r="R567" i="4" s="1"/>
  <c r="S567" i="4" s="1"/>
  <c r="D339" i="2"/>
  <c r="E339" i="2" s="1"/>
  <c r="R444" i="4" s="1"/>
  <c r="S444" i="4" s="1"/>
  <c r="U444" i="4" s="1"/>
  <c r="V444" i="4" s="1"/>
  <c r="D340" i="2"/>
  <c r="E340" i="2" s="1"/>
  <c r="R445" i="4" s="1"/>
  <c r="S445" i="4" s="1"/>
  <c r="U445" i="4" s="1"/>
  <c r="V445" i="4" s="1"/>
  <c r="D341" i="2"/>
  <c r="E341" i="2" s="1"/>
  <c r="R446" i="4" s="1"/>
  <c r="S446" i="4" s="1"/>
  <c r="D342" i="2"/>
  <c r="E342" i="2" s="1"/>
  <c r="R447" i="4" s="1"/>
  <c r="S447" i="4" s="1"/>
  <c r="D343" i="2"/>
  <c r="E343" i="2" s="1"/>
  <c r="R448" i="4" s="1"/>
  <c r="S448" i="4" s="1"/>
  <c r="U448" i="4" s="1"/>
  <c r="V448" i="4" s="1"/>
  <c r="D344" i="2"/>
  <c r="E344" i="2" s="1"/>
  <c r="R449" i="4" s="1"/>
  <c r="S449" i="4" s="1"/>
  <c r="U449" i="4" s="1"/>
  <c r="V449" i="4" s="1"/>
  <c r="D345" i="2"/>
  <c r="E345" i="2" s="1"/>
  <c r="R450" i="4" s="1"/>
  <c r="S450" i="4" s="1"/>
  <c r="D346" i="2"/>
  <c r="E346" i="2" s="1"/>
  <c r="R451" i="4" s="1"/>
  <c r="S451" i="4" s="1"/>
  <c r="D347" i="2"/>
  <c r="E347" i="2" s="1"/>
  <c r="R452" i="4" s="1"/>
  <c r="S452" i="4" s="1"/>
  <c r="U452" i="4" s="1"/>
  <c r="V452" i="4" s="1"/>
  <c r="D348" i="2"/>
  <c r="E348" i="2" s="1"/>
  <c r="R453" i="4" s="1"/>
  <c r="S453" i="4" s="1"/>
  <c r="D349" i="2"/>
  <c r="E349" i="2" s="1"/>
  <c r="R454" i="4" s="1"/>
  <c r="S454" i="4" s="1"/>
  <c r="D350" i="2"/>
  <c r="E350" i="2" s="1"/>
  <c r="R455" i="4" s="1"/>
  <c r="S455" i="4" s="1"/>
  <c r="D351" i="2"/>
  <c r="E351" i="2" s="1"/>
  <c r="R456" i="4" s="1"/>
  <c r="S456" i="4" s="1"/>
  <c r="D352" i="2"/>
  <c r="E352" i="2" s="1"/>
  <c r="R457" i="4" s="1"/>
  <c r="S457" i="4" s="1"/>
  <c r="U457" i="4" s="1"/>
  <c r="V457" i="4" s="1"/>
  <c r="D353" i="2"/>
  <c r="E353" i="2" s="1"/>
  <c r="R458" i="4" s="1"/>
  <c r="S458" i="4" s="1"/>
  <c r="D354" i="2"/>
  <c r="E354" i="2" s="1"/>
  <c r="R459" i="4" s="1"/>
  <c r="S459" i="4" s="1"/>
  <c r="U459" i="4" s="1"/>
  <c r="V459" i="4" s="1"/>
  <c r="D355" i="2"/>
  <c r="E355" i="2" s="1"/>
  <c r="R460" i="4" s="1"/>
  <c r="S460" i="4" s="1"/>
  <c r="U460" i="4" s="1"/>
  <c r="V460" i="4" s="1"/>
  <c r="D356" i="2"/>
  <c r="E356" i="2" s="1"/>
  <c r="R461" i="4" s="1"/>
  <c r="S461" i="4" s="1"/>
  <c r="U461" i="4" s="1"/>
  <c r="V461" i="4" s="1"/>
  <c r="D357" i="2"/>
  <c r="E357" i="2" s="1"/>
  <c r="R570" i="4" s="1"/>
  <c r="S570" i="4" s="1"/>
  <c r="U570" i="4" s="1"/>
  <c r="V570" i="4" s="1"/>
  <c r="D358" i="2"/>
  <c r="E358" i="2" s="1"/>
  <c r="R571" i="4" s="1"/>
  <c r="S571" i="4" s="1"/>
  <c r="U571" i="4" s="1"/>
  <c r="V571" i="4" s="1"/>
  <c r="D359" i="2"/>
  <c r="E359" i="2" s="1"/>
  <c r="R572" i="4" s="1"/>
  <c r="S572" i="4" s="1"/>
  <c r="U572" i="4" s="1"/>
  <c r="V572" i="4" s="1"/>
  <c r="D360" i="2"/>
  <c r="E360" i="2" s="1"/>
  <c r="R573" i="4" s="1"/>
  <c r="S573" i="4" s="1"/>
  <c r="D361" i="2"/>
  <c r="E361" i="2" s="1"/>
  <c r="R574" i="4" s="1"/>
  <c r="S574" i="4" s="1"/>
  <c r="U574" i="4" s="1"/>
  <c r="V574" i="4" s="1"/>
  <c r="D362" i="2"/>
  <c r="E362" i="2" s="1"/>
  <c r="R575" i="4" s="1"/>
  <c r="S575" i="4" s="1"/>
  <c r="U575" i="4" s="1"/>
  <c r="V575" i="4" s="1"/>
  <c r="D363" i="2"/>
  <c r="R576" i="4" s="1"/>
  <c r="S576" i="4" s="1"/>
  <c r="U576" i="4" s="1"/>
  <c r="V576" i="4" s="1"/>
  <c r="D364" i="2"/>
  <c r="E364" i="2" s="1"/>
  <c r="R577" i="4" s="1"/>
  <c r="S577" i="4" s="1"/>
  <c r="U577" i="4" s="1"/>
  <c r="V577" i="4" s="1"/>
  <c r="D365" i="2"/>
  <c r="E365" i="2" s="1"/>
  <c r="R578" i="4" s="1"/>
  <c r="S578" i="4" s="1"/>
  <c r="D366" i="2"/>
  <c r="E366" i="2" s="1"/>
  <c r="R579" i="4" s="1"/>
  <c r="S579" i="4" s="1"/>
  <c r="U579" i="4" s="1"/>
  <c r="V579" i="4" s="1"/>
  <c r="D367" i="2"/>
  <c r="E367" i="2" s="1"/>
  <c r="R580" i="4" s="1"/>
  <c r="S580" i="4" s="1"/>
  <c r="U580" i="4" s="1"/>
  <c r="V580" i="4" s="1"/>
  <c r="D368" i="2"/>
  <c r="E368" i="2" s="1"/>
  <c r="R581" i="4" s="1"/>
  <c r="S581" i="4" s="1"/>
  <c r="D369" i="2"/>
  <c r="E369" i="2" s="1"/>
  <c r="R582" i="4" s="1"/>
  <c r="S582" i="4" s="1"/>
  <c r="U582" i="4" s="1"/>
  <c r="V582" i="4" s="1"/>
  <c r="D370" i="2"/>
  <c r="E370" i="2" s="1"/>
  <c r="R583" i="4" s="1"/>
  <c r="S583" i="4" s="1"/>
  <c r="U583" i="4" s="1"/>
  <c r="V583" i="4" s="1"/>
  <c r="D371" i="2"/>
  <c r="E371" i="2" s="1"/>
  <c r="R584" i="4" s="1"/>
  <c r="S584" i="4" s="1"/>
  <c r="U584" i="4" s="1"/>
  <c r="V584" i="4" s="1"/>
  <c r="D372" i="2"/>
  <c r="E372" i="2" s="1"/>
  <c r="R585" i="4" s="1"/>
  <c r="S585" i="4" s="1"/>
  <c r="U585" i="4" s="1"/>
  <c r="V585" i="4" s="1"/>
  <c r="D373" i="2"/>
  <c r="E373" i="2" s="1"/>
  <c r="R586" i="4" s="1"/>
  <c r="S586" i="4" s="1"/>
  <c r="U586" i="4" s="1"/>
  <c r="V586" i="4" s="1"/>
  <c r="D374" i="2"/>
  <c r="E374" i="2" s="1"/>
  <c r="R523" i="4" s="1"/>
  <c r="S523" i="4" s="1"/>
  <c r="D375" i="2"/>
  <c r="E375" i="2" s="1"/>
  <c r="R524" i="4" s="1"/>
  <c r="S524" i="4" s="1"/>
  <c r="U524" i="4" s="1"/>
  <c r="V524" i="4" s="1"/>
  <c r="D376" i="2"/>
  <c r="E376" i="2" s="1"/>
  <c r="R525" i="4" s="1"/>
  <c r="S525" i="4" s="1"/>
  <c r="U525" i="4" s="1"/>
  <c r="V525" i="4" s="1"/>
  <c r="D377" i="2"/>
  <c r="E377" i="2" s="1"/>
  <c r="R526" i="4" s="1"/>
  <c r="S526" i="4" s="1"/>
  <c r="U526" i="4" s="1"/>
  <c r="V526" i="4" s="1"/>
  <c r="D378" i="2"/>
  <c r="E378" i="2" s="1"/>
  <c r="R527" i="4" s="1"/>
  <c r="S527" i="4" s="1"/>
  <c r="D379" i="2"/>
  <c r="E379" i="2" s="1"/>
  <c r="R528" i="4" s="1"/>
  <c r="S528" i="4" s="1"/>
  <c r="D380" i="2"/>
  <c r="E380" i="2" s="1"/>
  <c r="R529" i="4" s="1"/>
  <c r="S529" i="4" s="1"/>
  <c r="U529" i="4" s="1"/>
  <c r="V529" i="4" s="1"/>
  <c r="D381" i="2"/>
  <c r="E381" i="2" s="1"/>
  <c r="R530" i="4" s="1"/>
  <c r="S530" i="4" s="1"/>
  <c r="U530" i="4" s="1"/>
  <c r="V530" i="4" s="1"/>
  <c r="D382" i="2"/>
  <c r="E382" i="2" s="1"/>
  <c r="R531" i="4" s="1"/>
  <c r="S531" i="4" s="1"/>
  <c r="U531" i="4" s="1"/>
  <c r="V531" i="4" s="1"/>
  <c r="D383" i="2"/>
  <c r="E383" i="2" s="1"/>
  <c r="R532" i="4" s="1"/>
  <c r="S532" i="4" s="1"/>
  <c r="U532" i="4" s="1"/>
  <c r="V532" i="4" s="1"/>
  <c r="D384" i="2"/>
  <c r="E384" i="2" s="1"/>
  <c r="R514" i="4" s="1"/>
  <c r="S514" i="4" s="1"/>
  <c r="U514" i="4" s="1"/>
  <c r="V514" i="4" s="1"/>
  <c r="D385" i="2"/>
  <c r="E385" i="2" s="1"/>
  <c r="R515" i="4" s="1"/>
  <c r="S515" i="4" s="1"/>
  <c r="D386" i="2"/>
  <c r="E386" i="2" s="1"/>
  <c r="R555" i="4" s="1"/>
  <c r="S555" i="4" s="1"/>
  <c r="U555" i="4" s="1"/>
  <c r="V555" i="4" s="1"/>
  <c r="D387" i="2"/>
  <c r="E387" i="2" s="1"/>
  <c r="R516" i="4" s="1"/>
  <c r="S516" i="4" s="1"/>
  <c r="U516" i="4" s="1"/>
  <c r="V516" i="4" s="1"/>
  <c r="D388" i="2"/>
  <c r="E388" i="2" s="1"/>
  <c r="R556" i="4" s="1"/>
  <c r="S556" i="4" s="1"/>
  <c r="U556" i="4" s="1"/>
  <c r="V556" i="4" s="1"/>
  <c r="D389" i="2"/>
  <c r="E389" i="2" s="1"/>
  <c r="R557" i="4" s="1"/>
  <c r="S557" i="4" s="1"/>
  <c r="U557" i="4" s="1"/>
  <c r="V557" i="4" s="1"/>
  <c r="D390" i="2"/>
  <c r="E390" i="2" s="1"/>
  <c r="R517" i="4" s="1"/>
  <c r="S517" i="4" s="1"/>
  <c r="U517" i="4" s="1"/>
  <c r="V517" i="4" s="1"/>
  <c r="D391" i="2"/>
  <c r="E391" i="2" s="1"/>
  <c r="R518" i="4" s="1"/>
  <c r="S518" i="4" s="1"/>
  <c r="D392" i="2"/>
  <c r="E392" i="2" s="1"/>
  <c r="R519" i="4" s="1"/>
  <c r="S519" i="4" s="1"/>
  <c r="D393" i="2"/>
  <c r="E393" i="2" s="1"/>
  <c r="R520" i="4" s="1"/>
  <c r="S520" i="4" s="1"/>
  <c r="D394" i="2"/>
  <c r="E394" i="2" s="1"/>
  <c r="R521" i="4" s="1"/>
  <c r="S521" i="4" s="1"/>
  <c r="U521" i="4" s="1"/>
  <c r="V521" i="4" s="1"/>
  <c r="D395" i="2"/>
  <c r="E395" i="2" s="1"/>
  <c r="R470" i="4" s="1"/>
  <c r="S470" i="4" s="1"/>
  <c r="D396" i="2"/>
  <c r="E396" i="2" s="1"/>
  <c r="R471" i="4" s="1"/>
  <c r="S471" i="4" s="1"/>
  <c r="D397" i="2"/>
  <c r="E397" i="2" s="1"/>
  <c r="R472" i="4" s="1"/>
  <c r="S472" i="4" s="1"/>
  <c r="D398" i="2"/>
  <c r="E398" i="2" s="1"/>
  <c r="R473" i="4" s="1"/>
  <c r="S473" i="4" s="1"/>
  <c r="D399" i="2"/>
  <c r="E399" i="2" s="1"/>
  <c r="R474" i="4" s="1"/>
  <c r="S474" i="4" s="1"/>
  <c r="D400" i="2"/>
  <c r="E400" i="2" s="1"/>
  <c r="R475" i="4" s="1"/>
  <c r="S475" i="4" s="1"/>
  <c r="U475" i="4" s="1"/>
  <c r="V475" i="4" s="1"/>
  <c r="D401" i="2"/>
  <c r="E401" i="2" s="1"/>
  <c r="R476" i="4" s="1"/>
  <c r="S476" i="4" s="1"/>
  <c r="D402" i="2"/>
  <c r="E402" i="2" s="1"/>
  <c r="R477" i="4" s="1"/>
  <c r="S477" i="4" s="1"/>
  <c r="D403" i="2"/>
  <c r="E403" i="2" s="1"/>
  <c r="R478" i="4" s="1"/>
  <c r="S478" i="4" s="1"/>
  <c r="U478" i="4" s="1"/>
  <c r="V478" i="4" s="1"/>
  <c r="D404" i="2"/>
  <c r="E404" i="2" s="1"/>
  <c r="R479" i="4" s="1"/>
  <c r="S479" i="4" s="1"/>
  <c r="D405" i="2"/>
  <c r="E405" i="2" s="1"/>
  <c r="R483" i="4" s="1"/>
  <c r="S483" i="4" s="1"/>
  <c r="D406" i="2"/>
  <c r="E406" i="2" s="1"/>
  <c r="R484" i="4" s="1"/>
  <c r="S484" i="4" s="1"/>
  <c r="D407" i="2"/>
  <c r="E407" i="2" s="1"/>
  <c r="R485" i="4" s="1"/>
  <c r="S485" i="4" s="1"/>
  <c r="D408" i="2"/>
  <c r="E408" i="2" s="1"/>
  <c r="R486" i="4" s="1"/>
  <c r="S486" i="4" s="1"/>
  <c r="U486" i="4" s="1"/>
  <c r="V486" i="4" s="1"/>
  <c r="D409" i="2"/>
  <c r="E409" i="2" s="1"/>
  <c r="R487" i="4" s="1"/>
  <c r="S487" i="4" s="1"/>
  <c r="D410" i="2"/>
  <c r="E410" i="2" s="1"/>
  <c r="R488" i="4" s="1"/>
  <c r="S488" i="4" s="1"/>
  <c r="U488" i="4" s="1"/>
  <c r="V488" i="4" s="1"/>
  <c r="D411" i="2"/>
  <c r="E411" i="2" s="1"/>
  <c r="R489" i="4" s="1"/>
  <c r="S489" i="4" s="1"/>
  <c r="D412" i="2"/>
  <c r="E412" i="2" s="1"/>
  <c r="R490" i="4" s="1"/>
  <c r="S490" i="4" s="1"/>
  <c r="D413" i="2"/>
  <c r="E413" i="2" s="1"/>
  <c r="R491" i="4" s="1"/>
  <c r="S491" i="4" s="1"/>
  <c r="U491" i="4" s="1"/>
  <c r="V491" i="4" s="1"/>
  <c r="D414" i="2"/>
  <c r="E414" i="2" s="1"/>
  <c r="R492" i="4" s="1"/>
  <c r="S492" i="4" s="1"/>
  <c r="D415" i="2"/>
  <c r="E415" i="2" s="1"/>
  <c r="R493" i="4" s="1"/>
  <c r="S493" i="4" s="1"/>
  <c r="U493" i="4" s="1"/>
  <c r="V493" i="4" s="1"/>
  <c r="D416" i="2"/>
  <c r="E416" i="2" s="1"/>
  <c r="R494" i="4" s="1"/>
  <c r="S494" i="4" s="1"/>
  <c r="D417" i="2"/>
  <c r="E417" i="2" s="1"/>
  <c r="R495" i="4" s="1"/>
  <c r="S495" i="4" s="1"/>
  <c r="D418" i="2"/>
  <c r="E418" i="2" s="1"/>
  <c r="R496" i="4" s="1"/>
  <c r="S496" i="4" s="1"/>
  <c r="U496" i="4" s="1"/>
  <c r="V496" i="4" s="1"/>
  <c r="D419" i="2"/>
  <c r="E419" i="2" s="1"/>
  <c r="R497" i="4" s="1"/>
  <c r="S497" i="4" s="1"/>
  <c r="D420" i="2"/>
  <c r="E420" i="2" s="1"/>
  <c r="R498" i="4" s="1"/>
  <c r="S498" i="4" s="1"/>
  <c r="D421" i="2"/>
  <c r="E421" i="2" s="1"/>
  <c r="R426" i="4" s="1"/>
  <c r="S426" i="4" s="1"/>
  <c r="D422" i="2"/>
  <c r="E422" i="2" s="1"/>
  <c r="R427" i="4" s="1"/>
  <c r="S427" i="4" s="1"/>
  <c r="U427" i="4" s="1"/>
  <c r="V427" i="4" s="1"/>
  <c r="D423" i="2"/>
  <c r="E423" i="2" s="1"/>
  <c r="R428" i="4" s="1"/>
  <c r="S428" i="4" s="1"/>
  <c r="D424" i="2"/>
  <c r="E424" i="2" s="1"/>
  <c r="R429" i="4" s="1"/>
  <c r="S429" i="4" s="1"/>
  <c r="D425" i="2"/>
  <c r="E425" i="2" s="1"/>
  <c r="R430" i="4" s="1"/>
  <c r="S430" i="4" s="1"/>
  <c r="D426" i="2"/>
  <c r="E426" i="2" s="1"/>
  <c r="R431" i="4" s="1"/>
  <c r="S431" i="4" s="1"/>
  <c r="D427" i="2"/>
  <c r="E427" i="2" s="1"/>
  <c r="R432" i="4" s="1"/>
  <c r="S432" i="4" s="1"/>
  <c r="D428" i="2"/>
  <c r="E428" i="2" s="1"/>
  <c r="R433" i="4" s="1"/>
  <c r="S433" i="4" s="1"/>
  <c r="U433" i="4" s="1"/>
  <c r="V433" i="4" s="1"/>
  <c r="D429" i="2"/>
  <c r="E429" i="2" s="1"/>
  <c r="R434" i="4" s="1"/>
  <c r="S434" i="4" s="1"/>
  <c r="U434" i="4" s="1"/>
  <c r="V434" i="4" s="1"/>
  <c r="D430" i="2"/>
  <c r="E430" i="2" s="1"/>
  <c r="R435" i="4" s="1"/>
  <c r="S435" i="4" s="1"/>
  <c r="D431" i="2"/>
  <c r="E431" i="2" s="1"/>
  <c r="R436" i="4" s="1"/>
  <c r="S436" i="4" s="1"/>
  <c r="D432" i="2"/>
  <c r="E432" i="2" s="1"/>
  <c r="R437" i="4" s="1"/>
  <c r="S437" i="4" s="1"/>
  <c r="D433" i="2"/>
  <c r="E433" i="2" s="1"/>
  <c r="R537" i="4" s="1"/>
  <c r="S537" i="4" s="1"/>
  <c r="D434" i="2"/>
  <c r="E434" i="2" s="1"/>
  <c r="R538" i="4" s="1"/>
  <c r="S538" i="4" s="1"/>
  <c r="D435" i="2"/>
  <c r="E435" i="2" s="1"/>
  <c r="R539" i="4" s="1"/>
  <c r="S539" i="4" s="1"/>
  <c r="U539" i="4" s="1"/>
  <c r="V539" i="4" s="1"/>
  <c r="D436" i="2"/>
  <c r="E436" i="2" s="1"/>
  <c r="R540" i="4" s="1"/>
  <c r="S540" i="4" s="1"/>
  <c r="U540" i="4" s="1"/>
  <c r="V540" i="4" s="1"/>
  <c r="D437" i="2"/>
  <c r="E437" i="2" s="1"/>
  <c r="R541" i="4" s="1"/>
  <c r="S541" i="4" s="1"/>
  <c r="U541" i="4" s="1"/>
  <c r="V541" i="4" s="1"/>
  <c r="D438" i="2"/>
  <c r="E438" i="2" s="1"/>
  <c r="R542" i="4" s="1"/>
  <c r="S542" i="4" s="1"/>
  <c r="D439" i="2"/>
  <c r="E439" i="2" s="1"/>
  <c r="R543" i="4" s="1"/>
  <c r="S543" i="4" s="1"/>
  <c r="U543" i="4" s="1"/>
  <c r="V543" i="4" s="1"/>
  <c r="D440" i="2"/>
  <c r="E440" i="2" s="1"/>
  <c r="R544" i="4" s="1"/>
  <c r="S544" i="4" s="1"/>
  <c r="D441" i="2"/>
  <c r="E441" i="2" s="1"/>
  <c r="R545" i="4" s="1"/>
  <c r="S545" i="4" s="1"/>
  <c r="U545" i="4" s="1"/>
  <c r="V545" i="4" s="1"/>
  <c r="D442" i="2"/>
  <c r="E442" i="2" s="1"/>
  <c r="R546" i="4" s="1"/>
  <c r="S546" i="4" s="1"/>
  <c r="U546" i="4" s="1"/>
  <c r="V546" i="4" s="1"/>
  <c r="D443" i="2"/>
  <c r="E443" i="2" s="1"/>
  <c r="R547" i="4" s="1"/>
  <c r="S547" i="4" s="1"/>
  <c r="D444" i="2"/>
  <c r="E444" i="2" s="1"/>
  <c r="R548" i="4" s="1"/>
  <c r="S548" i="4" s="1"/>
  <c r="D445" i="2"/>
  <c r="E445" i="2" s="1"/>
  <c r="R549" i="4" s="1"/>
  <c r="S549" i="4" s="1"/>
  <c r="D446" i="2"/>
  <c r="E446" i="2" s="1"/>
  <c r="R550" i="4" s="1"/>
  <c r="S550" i="4" s="1"/>
  <c r="U550" i="4" s="1"/>
  <c r="V550" i="4" s="1"/>
  <c r="D447" i="2"/>
  <c r="E447" i="2" s="1"/>
  <c r="R551" i="4" s="1"/>
  <c r="S551" i="4" s="1"/>
  <c r="D448" i="2"/>
  <c r="E448" i="2" s="1"/>
  <c r="R503" i="4" s="1"/>
  <c r="S503" i="4" s="1"/>
  <c r="D449" i="2"/>
  <c r="E449" i="2" s="1"/>
  <c r="R504" i="4" s="1"/>
  <c r="S504" i="4" s="1"/>
  <c r="D450" i="2"/>
  <c r="E450" i="2" s="1"/>
  <c r="R505" i="4" s="1"/>
  <c r="S505" i="4" s="1"/>
  <c r="D451" i="2"/>
  <c r="E451" i="2" s="1"/>
  <c r="R506" i="4" s="1"/>
  <c r="S506" i="4" s="1"/>
  <c r="D452" i="2"/>
  <c r="E452" i="2" s="1"/>
  <c r="R507" i="4" s="1"/>
  <c r="S507" i="4" s="1"/>
  <c r="U507" i="4" s="1"/>
  <c r="V507" i="4" s="1"/>
  <c r="D453" i="2"/>
  <c r="E453" i="2" s="1"/>
  <c r="R508" i="4" s="1"/>
  <c r="S508" i="4" s="1"/>
  <c r="D454" i="2"/>
  <c r="E454" i="2" s="1"/>
  <c r="R509" i="4" s="1"/>
  <c r="S509" i="4" s="1"/>
  <c r="U509" i="4" s="1"/>
  <c r="V509" i="4" s="1"/>
  <c r="D455" i="2"/>
  <c r="E455" i="2" s="1"/>
  <c r="R510" i="4" s="1"/>
  <c r="S510" i="4" s="1"/>
  <c r="D456" i="2"/>
  <c r="E456" i="2" s="1"/>
  <c r="R511" i="4" s="1"/>
  <c r="S511" i="4" s="1"/>
  <c r="D457" i="2"/>
  <c r="E457" i="2" s="1"/>
  <c r="R680" i="4" s="1"/>
  <c r="S680" i="4" s="1"/>
  <c r="D458" i="2"/>
  <c r="E458" i="2" s="1"/>
  <c r="R681" i="4" s="1"/>
  <c r="S681" i="4" s="1"/>
  <c r="D459" i="2"/>
  <c r="E459" i="2" s="1"/>
  <c r="R682" i="4" s="1"/>
  <c r="S682" i="4" s="1"/>
  <c r="D460" i="2"/>
  <c r="E460" i="2" s="1"/>
  <c r="R683" i="4" s="1"/>
  <c r="S683" i="4" s="1"/>
  <c r="D461" i="2"/>
  <c r="E461" i="2" s="1"/>
  <c r="R684" i="4" s="1"/>
  <c r="S684" i="4" s="1"/>
  <c r="D462" i="2"/>
  <c r="E462" i="2" s="1"/>
  <c r="R685" i="4" s="1"/>
  <c r="S685" i="4" s="1"/>
  <c r="D463" i="2"/>
  <c r="E463" i="2" s="1"/>
  <c r="R30" i="4" s="1"/>
  <c r="S30" i="4" s="1"/>
  <c r="U30" i="4" s="1"/>
  <c r="V30" i="4" s="1"/>
  <c r="D464" i="2"/>
  <c r="E464" i="2" s="1"/>
  <c r="R31" i="4" s="1"/>
  <c r="S31" i="4" s="1"/>
  <c r="D465" i="2"/>
  <c r="E465" i="2" s="1"/>
  <c r="R32" i="4" s="1"/>
  <c r="S32" i="4" s="1"/>
  <c r="D466" i="2"/>
  <c r="E466" i="2" s="1"/>
  <c r="R33" i="4" s="1"/>
  <c r="S33" i="4" s="1"/>
  <c r="U33" i="4" s="1"/>
  <c r="V33" i="4" s="1"/>
  <c r="D467" i="2"/>
  <c r="E467" i="2" s="1"/>
  <c r="R34" i="4" s="1"/>
  <c r="S34" i="4" s="1"/>
  <c r="D468" i="2"/>
  <c r="E468" i="2" s="1"/>
  <c r="R35" i="4" s="1"/>
  <c r="S35" i="4" s="1"/>
  <c r="U35" i="4" s="1"/>
  <c r="V35" i="4" s="1"/>
  <c r="D469" i="2"/>
  <c r="E469" i="2" s="1"/>
  <c r="R36" i="4" s="1"/>
  <c r="S36" i="4" s="1"/>
  <c r="U36" i="4" s="1"/>
  <c r="V36" i="4" s="1"/>
  <c r="D470" i="2"/>
  <c r="E470" i="2" s="1"/>
  <c r="R37" i="4" s="1"/>
  <c r="S37" i="4" s="1"/>
  <c r="U37" i="4" s="1"/>
  <c r="V37" i="4" s="1"/>
  <c r="D471" i="2"/>
  <c r="E471" i="2" s="1"/>
  <c r="R38" i="4" s="1"/>
  <c r="S38" i="4" s="1"/>
  <c r="U38" i="4" s="1"/>
  <c r="V38" i="4" s="1"/>
  <c r="D472" i="2"/>
  <c r="E472" i="2" s="1"/>
  <c r="R39" i="4" s="1"/>
  <c r="S39" i="4" s="1"/>
  <c r="U39" i="4" s="1"/>
  <c r="V39" i="4" s="1"/>
  <c r="D473" i="2"/>
  <c r="E473" i="2" s="1"/>
  <c r="R40" i="4" s="1"/>
  <c r="S40" i="4" s="1"/>
  <c r="U40" i="4" s="1"/>
  <c r="V40" i="4" s="1"/>
  <c r="D474" i="2"/>
  <c r="E474" i="2" s="1"/>
  <c r="R41" i="4" s="1"/>
  <c r="S41" i="4" s="1"/>
  <c r="D475" i="2"/>
  <c r="E475" i="2" s="1"/>
  <c r="R42" i="4" s="1"/>
  <c r="S42" i="4" s="1"/>
  <c r="U42" i="4" s="1"/>
  <c r="V42" i="4" s="1"/>
  <c r="D476" i="2"/>
  <c r="E476" i="2" s="1"/>
  <c r="R43" i="4" s="1"/>
  <c r="S43" i="4" s="1"/>
  <c r="U43" i="4" s="1"/>
  <c r="V43" i="4" s="1"/>
  <c r="D477" i="2"/>
  <c r="E477" i="2" s="1"/>
  <c r="R44" i="4" s="1"/>
  <c r="S44" i="4" s="1"/>
  <c r="U44" i="4" s="1"/>
  <c r="V44" i="4" s="1"/>
  <c r="D478" i="2"/>
  <c r="E478" i="2" s="1"/>
  <c r="R45" i="4" s="1"/>
  <c r="S45" i="4" s="1"/>
  <c r="D479" i="2"/>
  <c r="E479" i="2" s="1"/>
  <c r="R46" i="4" s="1"/>
  <c r="S46" i="4" s="1"/>
  <c r="U46" i="4" s="1"/>
  <c r="V46" i="4" s="1"/>
  <c r="D480" i="2"/>
  <c r="E480" i="2" s="1"/>
  <c r="R47" i="4" s="1"/>
  <c r="S47" i="4" s="1"/>
  <c r="D481" i="2"/>
  <c r="E481" i="2" s="1"/>
  <c r="R48" i="4" s="1"/>
  <c r="S48" i="4" s="1"/>
  <c r="U48" i="4" s="1"/>
  <c r="V48" i="4" s="1"/>
  <c r="D482" i="2"/>
  <c r="E482" i="2" s="1"/>
  <c r="R49" i="4" s="1"/>
  <c r="S49" i="4" s="1"/>
  <c r="U49" i="4" s="1"/>
  <c r="V49" i="4" s="1"/>
  <c r="D483" i="2"/>
  <c r="E483" i="2" s="1"/>
  <c r="R50" i="4" s="1"/>
  <c r="S50" i="4" s="1"/>
  <c r="U50" i="4" s="1"/>
  <c r="V50" i="4" s="1"/>
  <c r="D484" i="2"/>
  <c r="E484" i="2" s="1"/>
  <c r="R106" i="4" s="1"/>
  <c r="S106" i="4" s="1"/>
  <c r="D485" i="2"/>
  <c r="E485" i="2" s="1"/>
  <c r="R107" i="4" s="1"/>
  <c r="S107" i="4" s="1"/>
  <c r="D486" i="2"/>
  <c r="E486" i="2" s="1"/>
  <c r="R108" i="4" s="1"/>
  <c r="S108" i="4" s="1"/>
  <c r="U108" i="4" s="1"/>
  <c r="V108" i="4" s="1"/>
  <c r="D487" i="2"/>
  <c r="E487" i="2" s="1"/>
  <c r="R109" i="4" s="1"/>
  <c r="S109" i="4" s="1"/>
  <c r="U109" i="4" s="1"/>
  <c r="V109" i="4" s="1"/>
  <c r="D488" i="2"/>
  <c r="E488" i="2" s="1"/>
  <c r="R110" i="4" s="1"/>
  <c r="S110" i="4" s="1"/>
  <c r="D489" i="2"/>
  <c r="E489" i="2" s="1"/>
  <c r="R111" i="4" s="1"/>
  <c r="S111" i="4" s="1"/>
  <c r="U111" i="4" s="1"/>
  <c r="V111" i="4" s="1"/>
  <c r="D490" i="2"/>
  <c r="E490" i="2" s="1"/>
  <c r="R93" i="4" s="1"/>
  <c r="S93" i="4" s="1"/>
  <c r="U93" i="4" s="1"/>
  <c r="V93" i="4" s="1"/>
  <c r="D491" i="2"/>
  <c r="E491" i="2" s="1"/>
  <c r="R94" i="4" s="1"/>
  <c r="S94" i="4" s="1"/>
  <c r="U94" i="4" s="1"/>
  <c r="V94" i="4" s="1"/>
  <c r="D492" i="2"/>
  <c r="E492" i="2" s="1"/>
  <c r="R95" i="4" s="1"/>
  <c r="S95" i="4" s="1"/>
  <c r="U95" i="4" s="1"/>
  <c r="V95" i="4" s="1"/>
  <c r="D493" i="2"/>
  <c r="E493" i="2" s="1"/>
  <c r="R96" i="4" s="1"/>
  <c r="S96" i="4" s="1"/>
  <c r="U96" i="4" s="1"/>
  <c r="V96" i="4" s="1"/>
  <c r="D494" i="2"/>
  <c r="E494" i="2" s="1"/>
  <c r="R97" i="4" s="1"/>
  <c r="S97" i="4" s="1"/>
  <c r="U97" i="4" s="1"/>
  <c r="V97" i="4" s="1"/>
  <c r="D495" i="2"/>
  <c r="E495" i="2" s="1"/>
  <c r="R98" i="4" s="1"/>
  <c r="S98" i="4" s="1"/>
  <c r="U98" i="4" s="1"/>
  <c r="V98" i="4" s="1"/>
  <c r="D496" i="2"/>
  <c r="E496" i="2" s="1"/>
  <c r="R99" i="4" s="1"/>
  <c r="S99" i="4" s="1"/>
  <c r="U99" i="4" s="1"/>
  <c r="V99" i="4" s="1"/>
  <c r="D497" i="2"/>
  <c r="E497" i="2" s="1"/>
  <c r="R100" i="4" s="1"/>
  <c r="S100" i="4" s="1"/>
  <c r="D498" i="2"/>
  <c r="E498" i="2" s="1"/>
  <c r="R101" i="4" s="1"/>
  <c r="S101" i="4" s="1"/>
  <c r="U101" i="4" s="1"/>
  <c r="V101" i="4" s="1"/>
  <c r="D499" i="2"/>
  <c r="E499" i="2" s="1"/>
  <c r="R102" i="4" s="1"/>
  <c r="S102" i="4" s="1"/>
  <c r="U102" i="4" s="1"/>
  <c r="V102" i="4" s="1"/>
  <c r="D500" i="2"/>
  <c r="E500" i="2" s="1"/>
  <c r="R103" i="4" s="1"/>
  <c r="S103" i="4" s="1"/>
  <c r="D501" i="2"/>
  <c r="E501" i="2" s="1"/>
  <c r="R104" i="4" s="1"/>
  <c r="S104" i="4" s="1"/>
  <c r="U104" i="4" s="1"/>
  <c r="V104" i="4" s="1"/>
  <c r="D502" i="2"/>
  <c r="E502" i="2" s="1"/>
  <c r="R152" i="4" s="1"/>
  <c r="S152" i="4" s="1"/>
  <c r="U152" i="4" s="1"/>
  <c r="V152" i="4" s="1"/>
  <c r="D503" i="2"/>
  <c r="E503" i="2" s="1"/>
  <c r="R153" i="4" s="1"/>
  <c r="S153" i="4" s="1"/>
  <c r="U153" i="4" s="1"/>
  <c r="V153" i="4" s="1"/>
  <c r="D504" i="2"/>
  <c r="E504" i="2" s="1"/>
  <c r="R154" i="4" s="1"/>
  <c r="S154" i="4" s="1"/>
  <c r="U154" i="4" s="1"/>
  <c r="V154" i="4" s="1"/>
  <c r="D505" i="2"/>
  <c r="E505" i="2" s="1"/>
  <c r="R155" i="4" s="1"/>
  <c r="S155" i="4" s="1"/>
  <c r="U155" i="4" s="1"/>
  <c r="V155" i="4" s="1"/>
  <c r="D506" i="2"/>
  <c r="E506" i="2" s="1"/>
  <c r="R156" i="4" s="1"/>
  <c r="S156" i="4" s="1"/>
  <c r="D507" i="2"/>
  <c r="E507" i="2" s="1"/>
  <c r="R157" i="4" s="1"/>
  <c r="S157" i="4" s="1"/>
  <c r="U157" i="4" s="1"/>
  <c r="V157" i="4" s="1"/>
  <c r="D508" i="2"/>
  <c r="E508" i="2" s="1"/>
  <c r="R158" i="4" s="1"/>
  <c r="S158" i="4" s="1"/>
  <c r="U158" i="4" s="1"/>
  <c r="V158" i="4" s="1"/>
  <c r="D509" i="2"/>
  <c r="E509" i="2" s="1"/>
  <c r="R159" i="4" s="1"/>
  <c r="S159" i="4" s="1"/>
  <c r="U159" i="4" s="1"/>
  <c r="V159" i="4" s="1"/>
  <c r="D510" i="2"/>
  <c r="E510" i="2" s="1"/>
  <c r="R78" i="4" s="1"/>
  <c r="S78" i="4" s="1"/>
  <c r="D511" i="2"/>
  <c r="E511" i="2" s="1"/>
  <c r="R79" i="4" s="1"/>
  <c r="S79" i="4" s="1"/>
  <c r="U79" i="4" s="1"/>
  <c r="V79" i="4" s="1"/>
  <c r="D512" i="2"/>
  <c r="E512" i="2" s="1"/>
  <c r="R80" i="4" s="1"/>
  <c r="S80" i="4" s="1"/>
  <c r="D513" i="2"/>
  <c r="E513" i="2" s="1"/>
  <c r="R81" i="4" s="1"/>
  <c r="S81" i="4" s="1"/>
  <c r="U81" i="4" s="1"/>
  <c r="V81" i="4" s="1"/>
  <c r="D514" i="2"/>
  <c r="E514" i="2" s="1"/>
  <c r="R82" i="4" s="1"/>
  <c r="S82" i="4" s="1"/>
  <c r="U82" i="4" s="1"/>
  <c r="V82" i="4" s="1"/>
  <c r="D515" i="2"/>
  <c r="E515" i="2" s="1"/>
  <c r="R83" i="4" s="1"/>
  <c r="S83" i="4" s="1"/>
  <c r="U83" i="4" s="1"/>
  <c r="V83" i="4" s="1"/>
  <c r="D516" i="2"/>
  <c r="E516" i="2" s="1"/>
  <c r="R54" i="4" s="1"/>
  <c r="S54" i="4" s="1"/>
  <c r="D517" i="2"/>
  <c r="E517" i="2" s="1"/>
  <c r="R55" i="4" s="1"/>
  <c r="S55" i="4" s="1"/>
  <c r="D518" i="2"/>
  <c r="E518" i="2" s="1"/>
  <c r="R56" i="4" s="1"/>
  <c r="S56" i="4" s="1"/>
  <c r="D519" i="2"/>
  <c r="E519" i="2" s="1"/>
  <c r="R57" i="4" s="1"/>
  <c r="S57" i="4" s="1"/>
  <c r="D520" i="2"/>
  <c r="E520" i="2" s="1"/>
  <c r="R58" i="4" s="1"/>
  <c r="S58" i="4" s="1"/>
  <c r="D521" i="2"/>
  <c r="E521" i="2" s="1"/>
  <c r="R59" i="4" s="1"/>
  <c r="S59" i="4" s="1"/>
  <c r="D522" i="2"/>
  <c r="E522" i="2" s="1"/>
  <c r="R60" i="4" s="1"/>
  <c r="S60" i="4" s="1"/>
  <c r="D523" i="2"/>
  <c r="E523" i="2" s="1"/>
  <c r="R61" i="4" s="1"/>
  <c r="S61" i="4" s="1"/>
  <c r="U61" i="4" s="1"/>
  <c r="V61" i="4" s="1"/>
  <c r="D524" i="2"/>
  <c r="E524" i="2" s="1"/>
  <c r="R62" i="4" s="1"/>
  <c r="S62" i="4" s="1"/>
  <c r="D525" i="2"/>
  <c r="E525" i="2" s="1"/>
  <c r="R63" i="4" s="1"/>
  <c r="S63" i="4" s="1"/>
  <c r="D526" i="2"/>
  <c r="E526" i="2" s="1"/>
  <c r="R64" i="4" s="1"/>
  <c r="S64" i="4" s="1"/>
  <c r="U64" i="4" s="1"/>
  <c r="V64" i="4" s="1"/>
  <c r="D527" i="2"/>
  <c r="E527" i="2" s="1"/>
  <c r="R70" i="4" s="1"/>
  <c r="S70" i="4" s="1"/>
  <c r="U70" i="4" s="1"/>
  <c r="V70" i="4" s="1"/>
  <c r="D528" i="2"/>
  <c r="E528" i="2" s="1"/>
  <c r="R71" i="4" s="1"/>
  <c r="S71" i="4" s="1"/>
  <c r="U71" i="4" s="1"/>
  <c r="V71" i="4" s="1"/>
  <c r="D529" i="2"/>
  <c r="E529" i="2" s="1"/>
  <c r="R72" i="4" s="1"/>
  <c r="S72" i="4" s="1"/>
  <c r="U72" i="4" s="1"/>
  <c r="V72" i="4" s="1"/>
  <c r="D530" i="2"/>
  <c r="E530" i="2" s="1"/>
  <c r="R73" i="4" s="1"/>
  <c r="S73" i="4" s="1"/>
  <c r="D531" i="2"/>
  <c r="E531" i="2" s="1"/>
  <c r="R74" i="4" s="1"/>
  <c r="S74" i="4" s="1"/>
  <c r="U74" i="4" s="1"/>
  <c r="V74" i="4" s="1"/>
  <c r="D532" i="2"/>
  <c r="E532" i="2" s="1"/>
  <c r="R11" i="4" s="1"/>
  <c r="S11" i="4" s="1"/>
  <c r="U11" i="4" s="1"/>
  <c r="V11" i="4" s="1"/>
  <c r="D533" i="2"/>
  <c r="E533" i="2" s="1"/>
  <c r="R12" i="4" s="1"/>
  <c r="S12" i="4" s="1"/>
  <c r="U12" i="4" s="1"/>
  <c r="V12" i="4" s="1"/>
  <c r="D534" i="2"/>
  <c r="E534" i="2" s="1"/>
  <c r="R13" i="4" s="1"/>
  <c r="S13" i="4" s="1"/>
  <c r="D535" i="2"/>
  <c r="E535" i="2" s="1"/>
  <c r="R14" i="4" s="1"/>
  <c r="S14" i="4" s="1"/>
  <c r="U14" i="4" s="1"/>
  <c r="V14" i="4" s="1"/>
  <c r="D536" i="2"/>
  <c r="E536" i="2" s="1"/>
  <c r="R15" i="4" s="1"/>
  <c r="S15" i="4" s="1"/>
  <c r="U15" i="4" s="1"/>
  <c r="V15" i="4" s="1"/>
  <c r="D537" i="2"/>
  <c r="E537" i="2" s="1"/>
  <c r="R16" i="4" s="1"/>
  <c r="S16" i="4" s="1"/>
  <c r="D538" i="2"/>
  <c r="E538" i="2" s="1"/>
  <c r="R17" i="4" s="1"/>
  <c r="S17" i="4" s="1"/>
  <c r="D539" i="2"/>
  <c r="E539" i="2" s="1"/>
  <c r="R18" i="4" s="1"/>
  <c r="S18" i="4" s="1"/>
  <c r="U18" i="4" s="1"/>
  <c r="V18" i="4" s="1"/>
  <c r="D540" i="2"/>
  <c r="E540" i="2" s="1"/>
  <c r="R19" i="4" s="1"/>
  <c r="S19" i="4" s="1"/>
  <c r="D541" i="2"/>
  <c r="E541" i="2" s="1"/>
  <c r="R20" i="4" s="1"/>
  <c r="S20" i="4" s="1"/>
  <c r="U20" i="4" s="1"/>
  <c r="V20" i="4" s="1"/>
  <c r="D542" i="2"/>
  <c r="E542" i="2" s="1"/>
  <c r="R21" i="4" s="1"/>
  <c r="S21" i="4" s="1"/>
  <c r="D543" i="2"/>
  <c r="E543" i="2" s="1"/>
  <c r="R22" i="4" s="1"/>
  <c r="S22" i="4" s="1"/>
  <c r="D544" i="2"/>
  <c r="E544" i="2" s="1"/>
  <c r="R23" i="4" s="1"/>
  <c r="S23" i="4" s="1"/>
  <c r="D545" i="2"/>
  <c r="E545" i="2" s="1"/>
  <c r="R24" i="4" s="1"/>
  <c r="S24" i="4" s="1"/>
  <c r="U24" i="4" s="1"/>
  <c r="V24" i="4" s="1"/>
  <c r="D546" i="2"/>
  <c r="E546" i="2" s="1"/>
  <c r="R86" i="4" s="1"/>
  <c r="S86" i="4" s="1"/>
  <c r="U86" i="4" s="1"/>
  <c r="V86" i="4" s="1"/>
  <c r="D547" i="2"/>
  <c r="E547" i="2" s="1"/>
  <c r="R87" i="4" s="1"/>
  <c r="S87" i="4" s="1"/>
  <c r="U87" i="4" s="1"/>
  <c r="V87" i="4" s="1"/>
  <c r="D548" i="2"/>
  <c r="E548" i="2" s="1"/>
  <c r="R88" i="4" s="1"/>
  <c r="S88" i="4" s="1"/>
  <c r="U88" i="4" s="1"/>
  <c r="V88" i="4" s="1"/>
  <c r="D549" i="2"/>
  <c r="E549" i="2" s="1"/>
  <c r="R89" i="4" s="1"/>
  <c r="S89" i="4" s="1"/>
  <c r="U89" i="4" s="1"/>
  <c r="V89" i="4" s="1"/>
  <c r="D550" i="2"/>
  <c r="E550" i="2" s="1"/>
  <c r="R90" i="4" s="1"/>
  <c r="S90" i="4" s="1"/>
  <c r="U90" i="4" s="1"/>
  <c r="V90" i="4" s="1"/>
  <c r="D551" i="2"/>
  <c r="E551" i="2" s="1"/>
  <c r="R91" i="4" s="1"/>
  <c r="S91" i="4" s="1"/>
  <c r="U91" i="4" s="1"/>
  <c r="V91" i="4" s="1"/>
  <c r="D552" i="2"/>
  <c r="E552" i="2" s="1"/>
  <c r="R181" i="4" s="1"/>
  <c r="S181" i="4" s="1"/>
  <c r="D553" i="2"/>
  <c r="E553" i="2" s="1"/>
  <c r="R182" i="4" s="1"/>
  <c r="S182" i="4" s="1"/>
  <c r="D554" i="2"/>
  <c r="E554" i="2" s="1"/>
  <c r="R183" i="4" s="1"/>
  <c r="S183" i="4" s="1"/>
  <c r="D555" i="2"/>
  <c r="E555" i="2" s="1"/>
  <c r="R184" i="4" s="1"/>
  <c r="S184" i="4" s="1"/>
  <c r="D556" i="2"/>
  <c r="E556" i="2" s="1"/>
  <c r="R185" i="4" s="1"/>
  <c r="S185" i="4" s="1"/>
  <c r="D557" i="2"/>
  <c r="E557" i="2" s="1"/>
  <c r="R186" i="4" s="1"/>
  <c r="S186" i="4" s="1"/>
  <c r="D558" i="2"/>
  <c r="E558" i="2" s="1"/>
  <c r="R187" i="4" s="1"/>
  <c r="S187" i="4" s="1"/>
  <c r="U187" i="4" s="1"/>
  <c r="V187" i="4" s="1"/>
  <c r="D559" i="2"/>
  <c r="E559" i="2" s="1"/>
  <c r="R188" i="4" s="1"/>
  <c r="S188" i="4" s="1"/>
  <c r="D560" i="2"/>
  <c r="E560" i="2" s="1"/>
  <c r="R189" i="4" s="1"/>
  <c r="S189" i="4" s="1"/>
  <c r="D561" i="2"/>
  <c r="E561" i="2" s="1"/>
  <c r="R190" i="4" s="1"/>
  <c r="S190" i="4" s="1"/>
  <c r="D562" i="2"/>
  <c r="E562" i="2" s="1"/>
  <c r="R191" i="4" s="1"/>
  <c r="S191" i="4" s="1"/>
  <c r="U191" i="4" s="1"/>
  <c r="V191" i="4" s="1"/>
  <c r="D563" i="2"/>
  <c r="E563" i="2" s="1"/>
  <c r="R192" i="4" s="1"/>
  <c r="S192" i="4" s="1"/>
  <c r="D564" i="2"/>
  <c r="E564" i="2" s="1"/>
  <c r="R207" i="4" s="1"/>
  <c r="S207" i="4" s="1"/>
  <c r="D565" i="2"/>
  <c r="E565" i="2" s="1"/>
  <c r="R208" i="4" s="1"/>
  <c r="S208" i="4" s="1"/>
  <c r="U208" i="4" s="1"/>
  <c r="V208" i="4" s="1"/>
  <c r="D566" i="2"/>
  <c r="E566" i="2" s="1"/>
  <c r="R209" i="4" s="1"/>
  <c r="S209" i="4" s="1"/>
  <c r="D567" i="2"/>
  <c r="E567" i="2" s="1"/>
  <c r="R210" i="4" s="1"/>
  <c r="S210" i="4" s="1"/>
  <c r="U210" i="4" s="1"/>
  <c r="V210" i="4" s="1"/>
  <c r="D568" i="2"/>
  <c r="E568" i="2" s="1"/>
  <c r="R211" i="4" s="1"/>
  <c r="S211" i="4" s="1"/>
  <c r="D569" i="2"/>
  <c r="E569" i="2" s="1"/>
  <c r="R212" i="4" s="1"/>
  <c r="S212" i="4" s="1"/>
  <c r="U212" i="4" s="1"/>
  <c r="V212" i="4" s="1"/>
  <c r="D570" i="2"/>
  <c r="E570" i="2" s="1"/>
  <c r="R213" i="4" s="1"/>
  <c r="S213" i="4" s="1"/>
  <c r="D571" i="2"/>
  <c r="E571" i="2" s="1"/>
  <c r="R161" i="4" s="1"/>
  <c r="S161" i="4" s="1"/>
  <c r="D572" i="2"/>
  <c r="E572" i="2" s="1"/>
  <c r="R162" i="4" s="1"/>
  <c r="S162" i="4" s="1"/>
  <c r="D573" i="2"/>
  <c r="E573" i="2" s="1"/>
  <c r="R163" i="4" s="1"/>
  <c r="S163" i="4" s="1"/>
  <c r="U163" i="4" s="1"/>
  <c r="V163" i="4" s="1"/>
  <c r="D574" i="2"/>
  <c r="E574" i="2" s="1"/>
  <c r="R164" i="4" s="1"/>
  <c r="S164" i="4" s="1"/>
  <c r="D575" i="2"/>
  <c r="E575" i="2" s="1"/>
  <c r="R165" i="4" s="1"/>
  <c r="S165" i="4" s="1"/>
  <c r="U165" i="4" s="1"/>
  <c r="V165" i="4" s="1"/>
  <c r="D576" i="2"/>
  <c r="E576" i="2" s="1"/>
  <c r="R166" i="4" s="1"/>
  <c r="S166" i="4" s="1"/>
  <c r="D577" i="2"/>
  <c r="E577" i="2" s="1"/>
  <c r="R167" i="4" s="1"/>
  <c r="S167" i="4" s="1"/>
  <c r="U167" i="4" s="1"/>
  <c r="V167" i="4" s="1"/>
  <c r="D578" i="2"/>
  <c r="E578" i="2" s="1"/>
  <c r="R168" i="4" s="1"/>
  <c r="S168" i="4" s="1"/>
  <c r="D579" i="2"/>
  <c r="E579" i="2" s="1"/>
  <c r="R169" i="4" s="1"/>
  <c r="S169" i="4" s="1"/>
  <c r="D580" i="2"/>
  <c r="E580" i="2" s="1"/>
  <c r="R115" i="4" s="1"/>
  <c r="S115" i="4" s="1"/>
  <c r="U115" i="4" s="1"/>
  <c r="V115" i="4" s="1"/>
  <c r="D581" i="2"/>
  <c r="E581" i="2" s="1"/>
  <c r="R116" i="4" s="1"/>
  <c r="S116" i="4" s="1"/>
  <c r="D582" i="2"/>
  <c r="E582" i="2" s="1"/>
  <c r="R117" i="4" s="1"/>
  <c r="S117" i="4" s="1"/>
  <c r="U117" i="4" s="1"/>
  <c r="V117" i="4" s="1"/>
  <c r="D583" i="2"/>
  <c r="E583" i="2" s="1"/>
  <c r="R118" i="4" s="1"/>
  <c r="S118" i="4" s="1"/>
  <c r="D584" i="2"/>
  <c r="E584" i="2" s="1"/>
  <c r="R119" i="4" s="1"/>
  <c r="S119" i="4" s="1"/>
  <c r="D585" i="2"/>
  <c r="E585" i="2" s="1"/>
  <c r="R120" i="4" s="1"/>
  <c r="S120" i="4" s="1"/>
  <c r="U120" i="4" s="1"/>
  <c r="V120" i="4" s="1"/>
  <c r="D586" i="2"/>
  <c r="E586" i="2" s="1"/>
  <c r="R144" i="4" s="1"/>
  <c r="S144" i="4" s="1"/>
  <c r="D587" i="2"/>
  <c r="E587" i="2" s="1"/>
  <c r="R145" i="4" s="1"/>
  <c r="S145" i="4" s="1"/>
  <c r="U145" i="4" s="1"/>
  <c r="V145" i="4" s="1"/>
  <c r="D588" i="2"/>
  <c r="E588" i="2" s="1"/>
  <c r="R146" i="4" s="1"/>
  <c r="S146" i="4" s="1"/>
  <c r="D589" i="2"/>
  <c r="E589" i="2" s="1"/>
  <c r="R147" i="4" s="1"/>
  <c r="S147" i="4" s="1"/>
  <c r="D590" i="2"/>
  <c r="E590" i="2" s="1"/>
  <c r="R148" i="4" s="1"/>
  <c r="S148" i="4" s="1"/>
  <c r="U148" i="4" s="1"/>
  <c r="V148" i="4" s="1"/>
  <c r="D591" i="2"/>
  <c r="E591" i="2" s="1"/>
  <c r="R149" i="4" s="1"/>
  <c r="S149" i="4" s="1"/>
  <c r="U149" i="4" s="1"/>
  <c r="V149" i="4" s="1"/>
  <c r="D592" i="2"/>
  <c r="E592" i="2" s="1"/>
  <c r="R150" i="4" s="1"/>
  <c r="S150" i="4" s="1"/>
  <c r="D593" i="2"/>
  <c r="E593" i="2" s="1"/>
  <c r="R123" i="4" s="1"/>
  <c r="S123" i="4" s="1"/>
  <c r="U123" i="4" s="1"/>
  <c r="V123" i="4" s="1"/>
  <c r="D594" i="2"/>
  <c r="E594" i="2" s="1"/>
  <c r="R124" i="4" s="1"/>
  <c r="S124" i="4" s="1"/>
  <c r="D595" i="2"/>
  <c r="E595" i="2" s="1"/>
  <c r="R125" i="4" s="1"/>
  <c r="S125" i="4" s="1"/>
  <c r="D596" i="2"/>
  <c r="E596" i="2" s="1"/>
  <c r="R126" i="4" s="1"/>
  <c r="S126" i="4" s="1"/>
  <c r="D597" i="2"/>
  <c r="E597" i="2"/>
  <c r="R127" i="4" s="1"/>
  <c r="S127" i="4" s="1"/>
  <c r="D598" i="2"/>
  <c r="E598" i="2" s="1"/>
  <c r="R128" i="4" s="1"/>
  <c r="S128" i="4" s="1"/>
  <c r="D599" i="2"/>
  <c r="E599" i="2" s="1"/>
  <c r="R129" i="4" s="1"/>
  <c r="S129" i="4" s="1"/>
  <c r="D600" i="2"/>
  <c r="E600" i="2" s="1"/>
  <c r="R195" i="4" s="1"/>
  <c r="S195" i="4" s="1"/>
  <c r="D601" i="2"/>
  <c r="E601" i="2" s="1"/>
  <c r="R196" i="4" s="1"/>
  <c r="S196" i="4" s="1"/>
  <c r="D602" i="2"/>
  <c r="E602" i="2" s="1"/>
  <c r="R197" i="4" s="1"/>
  <c r="S197" i="4" s="1"/>
  <c r="U197" i="4" s="1"/>
  <c r="V197" i="4" s="1"/>
  <c r="D603" i="2"/>
  <c r="E603" i="2" s="1"/>
  <c r="R198" i="4" s="1"/>
  <c r="S198" i="4" s="1"/>
  <c r="D604" i="2"/>
  <c r="E604" i="2"/>
  <c r="R199" i="4" s="1"/>
  <c r="S199" i="4" s="1"/>
  <c r="D605" i="2"/>
  <c r="E605" i="2" s="1"/>
  <c r="R200" i="4" s="1"/>
  <c r="S200" i="4" s="1"/>
  <c r="D606" i="2"/>
  <c r="E606" i="2" s="1"/>
  <c r="R132" i="4" s="1"/>
  <c r="S132" i="4" s="1"/>
  <c r="U132" i="4" s="1"/>
  <c r="V132" i="4" s="1"/>
  <c r="D607" i="2"/>
  <c r="E607" i="2" s="1"/>
  <c r="R133" i="4" s="1"/>
  <c r="S133" i="4" s="1"/>
  <c r="D608" i="2"/>
  <c r="E608" i="2" s="1"/>
  <c r="R134" i="4" s="1"/>
  <c r="S134" i="4" s="1"/>
  <c r="U134" i="4" s="1"/>
  <c r="V134" i="4" s="1"/>
  <c r="D609" i="2"/>
  <c r="E609" i="2" s="1"/>
  <c r="R135" i="4" s="1"/>
  <c r="S135" i="4" s="1"/>
  <c r="U135" i="4" s="1"/>
  <c r="V135" i="4" s="1"/>
  <c r="D610" i="2"/>
  <c r="E610" i="2" s="1"/>
  <c r="R136" i="4" s="1"/>
  <c r="S136" i="4" s="1"/>
  <c r="U136" i="4" s="1"/>
  <c r="V136" i="4" s="1"/>
  <c r="D611" i="2"/>
  <c r="E611" i="2" s="1"/>
  <c r="R137" i="4" s="1"/>
  <c r="S137" i="4" s="1"/>
  <c r="D612" i="2"/>
  <c r="E612" i="2" s="1"/>
  <c r="R138" i="4" s="1"/>
  <c r="S138" i="4" s="1"/>
  <c r="D613" i="2"/>
  <c r="E613" i="2" s="1"/>
  <c r="R139" i="4" s="1"/>
  <c r="S139" i="4" s="1"/>
  <c r="D614" i="2"/>
  <c r="E614" i="2" s="1"/>
  <c r="R140" i="4" s="1"/>
  <c r="S140" i="4" s="1"/>
  <c r="D615" i="2"/>
  <c r="E615" i="2" s="1"/>
  <c r="R331" i="4" s="1"/>
  <c r="S331" i="4" s="1"/>
  <c r="D616" i="2"/>
  <c r="E616" i="2" s="1"/>
  <c r="R332" i="4" s="1"/>
  <c r="S332" i="4" s="1"/>
  <c r="D617" i="2"/>
  <c r="E617" i="2" s="1"/>
  <c r="R333" i="4" s="1"/>
  <c r="S333" i="4" s="1"/>
  <c r="D618" i="2"/>
  <c r="E618" i="2" s="1"/>
  <c r="R334" i="4" s="1"/>
  <c r="S334" i="4" s="1"/>
  <c r="D619" i="2"/>
  <c r="E619" i="2" s="1"/>
  <c r="R288" i="4" s="1"/>
  <c r="S288" i="4" s="1"/>
  <c r="D620" i="2"/>
  <c r="E620" i="2" s="1"/>
  <c r="R289" i="4" s="1"/>
  <c r="S289" i="4" s="1"/>
  <c r="D621" i="2"/>
  <c r="E621" i="2" s="1"/>
  <c r="R290" i="4" s="1"/>
  <c r="S290" i="4" s="1"/>
  <c r="D622" i="2"/>
  <c r="E622" i="2" s="1"/>
  <c r="R291" i="4" s="1"/>
  <c r="S291" i="4" s="1"/>
  <c r="D623" i="2"/>
  <c r="E623" i="2" s="1"/>
  <c r="R292" i="4" s="1"/>
  <c r="S292" i="4" s="1"/>
  <c r="U292" i="4" s="1"/>
  <c r="V292" i="4" s="1"/>
  <c r="D624" i="2"/>
  <c r="E624" i="2" s="1"/>
  <c r="R293" i="4" s="1"/>
  <c r="S293" i="4" s="1"/>
  <c r="D625" i="2"/>
  <c r="E625" i="2" s="1"/>
  <c r="R294" i="4" s="1"/>
  <c r="S294" i="4" s="1"/>
  <c r="D626" i="2"/>
  <c r="E626" i="2" s="1"/>
  <c r="R295" i="4" s="1"/>
  <c r="S295" i="4" s="1"/>
  <c r="D627" i="2"/>
  <c r="E627" i="2" s="1"/>
  <c r="R296" i="4" s="1"/>
  <c r="S296" i="4" s="1"/>
  <c r="D628" i="2"/>
  <c r="E628" i="2" s="1"/>
  <c r="R297" i="4" s="1"/>
  <c r="S297" i="4" s="1"/>
  <c r="D629" i="2"/>
  <c r="E629" i="2" s="1"/>
  <c r="R298" i="4" s="1"/>
  <c r="S298" i="4" s="1"/>
  <c r="U298" i="4" s="1"/>
  <c r="V298" i="4" s="1"/>
  <c r="D630" i="2"/>
  <c r="E630" i="2" s="1"/>
  <c r="R344" i="4" s="1"/>
  <c r="S344" i="4" s="1"/>
  <c r="D631" i="2"/>
  <c r="E631" i="2" s="1"/>
  <c r="R345" i="4" s="1"/>
  <c r="S345" i="4" s="1"/>
  <c r="D632" i="2"/>
  <c r="E632" i="2" s="1"/>
  <c r="R346" i="4" s="1"/>
  <c r="S346" i="4" s="1"/>
  <c r="D633" i="2"/>
  <c r="E633" i="2" s="1"/>
  <c r="R347" i="4" s="1"/>
  <c r="S347" i="4" s="1"/>
  <c r="D634" i="2"/>
  <c r="E634" i="2" s="1"/>
  <c r="R348" i="4" s="1"/>
  <c r="S348" i="4" s="1"/>
  <c r="D635" i="2"/>
  <c r="E635" i="2" s="1"/>
  <c r="R349" i="4" s="1"/>
  <c r="S349" i="4" s="1"/>
  <c r="D636" i="2"/>
  <c r="E636" i="2" s="1"/>
  <c r="R350" i="4" s="1"/>
  <c r="S350" i="4" s="1"/>
  <c r="D637" i="2"/>
  <c r="E637" i="2" s="1"/>
  <c r="R351" i="4" s="1"/>
  <c r="S351" i="4" s="1"/>
  <c r="D638" i="2"/>
  <c r="E638" i="2" s="1"/>
  <c r="R303" i="4" s="1"/>
  <c r="S303" i="4" s="1"/>
  <c r="D639" i="2"/>
  <c r="E639" i="2" s="1"/>
  <c r="R304" i="4" s="1"/>
  <c r="S304" i="4" s="1"/>
  <c r="D640" i="2"/>
  <c r="E640" i="2" s="1"/>
  <c r="R305" i="4" s="1"/>
  <c r="S305" i="4" s="1"/>
  <c r="D641" i="2"/>
  <c r="E641" i="2" s="1"/>
  <c r="R306" i="4" s="1"/>
  <c r="S306" i="4" s="1"/>
  <c r="D642" i="2"/>
  <c r="E642" i="2" s="1"/>
  <c r="R307" i="4" s="1"/>
  <c r="S307" i="4" s="1"/>
  <c r="D643" i="2"/>
  <c r="E643" i="2" s="1"/>
  <c r="R308" i="4" s="1"/>
  <c r="S308" i="4" s="1"/>
  <c r="U308" i="4" s="1"/>
  <c r="V308" i="4" s="1"/>
  <c r="D644" i="2"/>
  <c r="E644" i="2" s="1"/>
  <c r="R309" i="4" s="1"/>
  <c r="S309" i="4" s="1"/>
  <c r="D645" i="2"/>
  <c r="E645" i="2" s="1"/>
  <c r="R341" i="4" s="1"/>
  <c r="S341" i="4" s="1"/>
  <c r="D646" i="2"/>
  <c r="E646" i="2" s="1"/>
  <c r="R338" i="4" s="1"/>
  <c r="S338" i="4" s="1"/>
  <c r="D647" i="2"/>
  <c r="E647" i="2" s="1"/>
  <c r="R339" i="4" s="1"/>
  <c r="S339" i="4" s="1"/>
  <c r="D648" i="2"/>
  <c r="E648" i="2" s="1"/>
  <c r="R320" i="4" s="1"/>
  <c r="S320" i="4" s="1"/>
  <c r="D649" i="2"/>
  <c r="E649" i="2" s="1"/>
  <c r="R321" i="4" s="1"/>
  <c r="S321" i="4" s="1"/>
  <c r="D650" i="2"/>
  <c r="E650" i="2" s="1"/>
  <c r="R322" i="4" s="1"/>
  <c r="S322" i="4" s="1"/>
  <c r="D651" i="2"/>
  <c r="E651" i="2" s="1"/>
  <c r="R323" i="4" s="1"/>
  <c r="S323" i="4" s="1"/>
  <c r="D652" i="2"/>
  <c r="E652" i="2" s="1"/>
  <c r="R324" i="4" s="1"/>
  <c r="S324" i="4" s="1"/>
  <c r="D653" i="2"/>
  <c r="E653" i="2" s="1"/>
  <c r="R325" i="4" s="1"/>
  <c r="S325" i="4" s="1"/>
  <c r="D654" i="2"/>
  <c r="E654" i="2" s="1"/>
  <c r="R326" i="4" s="1"/>
  <c r="S326" i="4" s="1"/>
  <c r="D655" i="2"/>
  <c r="E655" i="2" s="1"/>
  <c r="R312" i="4" s="1"/>
  <c r="S312" i="4" s="1"/>
  <c r="D656" i="2"/>
  <c r="E656" i="2" s="1"/>
  <c r="R313" i="4" s="1"/>
  <c r="S313" i="4" s="1"/>
  <c r="D657" i="2"/>
  <c r="E657" i="2" s="1"/>
  <c r="R314" i="4" s="1"/>
  <c r="S314" i="4" s="1"/>
  <c r="D658" i="2"/>
  <c r="E658" i="2" s="1"/>
  <c r="R315" i="4" s="1"/>
  <c r="S315" i="4" s="1"/>
  <c r="D659" i="2"/>
  <c r="E659" i="2" s="1"/>
  <c r="R316" i="4" s="1"/>
  <c r="S316" i="4" s="1"/>
  <c r="D660" i="2"/>
  <c r="E660" i="2" s="1"/>
  <c r="R317" i="4" s="1"/>
  <c r="S317" i="4" s="1"/>
  <c r="D661" i="2"/>
  <c r="E661" i="2" s="1"/>
  <c r="R318" i="4" s="1"/>
  <c r="S318" i="4" s="1"/>
  <c r="D662" i="2"/>
  <c r="E662" i="2" s="1"/>
  <c r="R771" i="4" s="1"/>
  <c r="S771" i="4" s="1"/>
  <c r="D663" i="2"/>
  <c r="E663" i="2" s="1"/>
  <c r="R806" i="4" s="1"/>
  <c r="S806" i="4" s="1"/>
  <c r="U806" i="4" s="1"/>
  <c r="V806" i="4" s="1"/>
  <c r="D664" i="2"/>
  <c r="E664" i="2" s="1"/>
  <c r="R772" i="4" s="1"/>
  <c r="S772" i="4" s="1"/>
  <c r="D665" i="2"/>
  <c r="E665" i="2" s="1"/>
  <c r="R773" i="4" s="1"/>
  <c r="S773" i="4" s="1"/>
  <c r="D666" i="2"/>
  <c r="E666" i="2" s="1"/>
  <c r="R774" i="4" s="1"/>
  <c r="S774" i="4" s="1"/>
  <c r="D667" i="2"/>
  <c r="E667" i="2" s="1"/>
  <c r="R775" i="4" s="1"/>
  <c r="S775" i="4" s="1"/>
  <c r="U775" i="4" s="1"/>
  <c r="V775" i="4" s="1"/>
  <c r="D668" i="2"/>
  <c r="E668" i="2" s="1"/>
  <c r="R776" i="4" s="1"/>
  <c r="S776" i="4" s="1"/>
  <c r="D669" i="2"/>
  <c r="E669" i="2" s="1"/>
  <c r="R777" i="4" s="1"/>
  <c r="S777" i="4" s="1"/>
  <c r="D670" i="2"/>
  <c r="E670" i="2" s="1"/>
  <c r="R778" i="4" s="1"/>
  <c r="S778" i="4" s="1"/>
  <c r="D671" i="2"/>
  <c r="E671" i="2" s="1"/>
  <c r="R779" i="4" s="1"/>
  <c r="S779" i="4" s="1"/>
  <c r="U779" i="4" s="1"/>
  <c r="V779" i="4" s="1"/>
  <c r="D672" i="2"/>
  <c r="E672" i="2" s="1"/>
  <c r="R780" i="4" s="1"/>
  <c r="S780" i="4" s="1"/>
  <c r="U780" i="4" s="1"/>
  <c r="V780" i="4" s="1"/>
  <c r="D673" i="2"/>
  <c r="E673" i="2" s="1"/>
  <c r="R781" i="4" s="1"/>
  <c r="S781" i="4" s="1"/>
  <c r="D674" i="2"/>
  <c r="E674" i="2" s="1"/>
  <c r="R782" i="4" s="1"/>
  <c r="S782" i="4" s="1"/>
  <c r="D675" i="2"/>
  <c r="E675" i="2" s="1"/>
  <c r="R783" i="4" s="1"/>
  <c r="S783" i="4" s="1"/>
  <c r="D676" i="2"/>
  <c r="E676" i="2" s="1"/>
  <c r="R784" i="4" s="1"/>
  <c r="S784" i="4" s="1"/>
  <c r="D677" i="2"/>
  <c r="E677" i="2" s="1"/>
  <c r="R785" i="4" s="1"/>
  <c r="S785" i="4" s="1"/>
  <c r="D678" i="2"/>
  <c r="E678" i="2" s="1"/>
  <c r="R786" i="4" s="1"/>
  <c r="S786" i="4" s="1"/>
  <c r="U786" i="4" s="1"/>
  <c r="V786" i="4" s="1"/>
  <c r="D679" i="2"/>
  <c r="E679" i="2" s="1"/>
  <c r="R751" i="4" s="1"/>
  <c r="S751" i="4" s="1"/>
  <c r="D680" i="2"/>
  <c r="E680" i="2" s="1"/>
  <c r="R752" i="4" s="1"/>
  <c r="S752" i="4" s="1"/>
  <c r="D681" i="2"/>
  <c r="E681" i="2" s="1"/>
  <c r="R753" i="4" s="1"/>
  <c r="S753" i="4" s="1"/>
  <c r="D682" i="2"/>
  <c r="E682" i="2" s="1"/>
  <c r="R754" i="4" s="1"/>
  <c r="S754" i="4" s="1"/>
  <c r="D683" i="2"/>
  <c r="E683" i="2" s="1"/>
  <c r="R755" i="4" s="1"/>
  <c r="S755" i="4" s="1"/>
  <c r="D684" i="2"/>
  <c r="E684" i="2" s="1"/>
  <c r="R756" i="4" s="1"/>
  <c r="S756" i="4" s="1"/>
  <c r="D685" i="2"/>
  <c r="E685" i="2" s="1"/>
  <c r="R757" i="4" s="1"/>
  <c r="S757" i="4" s="1"/>
  <c r="D686" i="2"/>
  <c r="E686" i="2" s="1"/>
  <c r="R794" i="4" s="1"/>
  <c r="S794" i="4" s="1"/>
  <c r="D687" i="2"/>
  <c r="E687" i="2" s="1"/>
  <c r="R795" i="4" s="1"/>
  <c r="S795" i="4" s="1"/>
  <c r="D688" i="2"/>
  <c r="E688" i="2" s="1"/>
  <c r="R796" i="4" s="1"/>
  <c r="S796" i="4" s="1"/>
  <c r="D689" i="2"/>
  <c r="E689" i="2" s="1"/>
  <c r="R797" i="4" s="1"/>
  <c r="S797" i="4" s="1"/>
  <c r="D690" i="2"/>
  <c r="E690" i="2" s="1"/>
  <c r="R798" i="4" s="1"/>
  <c r="S798" i="4" s="1"/>
  <c r="D691" i="2"/>
  <c r="E691" i="2" s="1"/>
  <c r="R799" i="4" s="1"/>
  <c r="S799" i="4" s="1"/>
  <c r="D692" i="2"/>
  <c r="E692" i="2" s="1"/>
  <c r="R800" i="4" s="1"/>
  <c r="S800" i="4" s="1"/>
  <c r="D693" i="2"/>
  <c r="E693" i="2" s="1"/>
  <c r="R802" i="4" s="1"/>
  <c r="S802" i="4" s="1"/>
  <c r="D694" i="2"/>
  <c r="E694" i="2" s="1"/>
  <c r="R803" i="4" s="1"/>
  <c r="S803" i="4" s="1"/>
  <c r="D695" i="2"/>
  <c r="E695" i="2" s="1"/>
  <c r="R813" i="4" s="1"/>
  <c r="S813" i="4" s="1"/>
  <c r="D696" i="2"/>
  <c r="E696" i="2" s="1"/>
  <c r="R814" i="4" s="1"/>
  <c r="S814" i="4" s="1"/>
  <c r="D697" i="2"/>
  <c r="E697" i="2" s="1"/>
  <c r="R815" i="4" s="1"/>
  <c r="S815" i="4" s="1"/>
  <c r="D698" i="2"/>
  <c r="E698" i="2" s="1"/>
  <c r="R816" i="4" s="1"/>
  <c r="S816" i="4" s="1"/>
  <c r="D699" i="2"/>
  <c r="E699" i="2" s="1"/>
  <c r="R817" i="4" s="1"/>
  <c r="S817" i="4" s="1"/>
  <c r="D700" i="2"/>
  <c r="E700" i="2" s="1"/>
  <c r="R818" i="4" s="1"/>
  <c r="S818" i="4" s="1"/>
  <c r="U818" i="4" s="1"/>
  <c r="V818" i="4" s="1"/>
  <c r="D701" i="2"/>
  <c r="E701" i="2" s="1"/>
  <c r="R819" i="4" s="1"/>
  <c r="S819" i="4" s="1"/>
  <c r="U819" i="4" s="1"/>
  <c r="V819" i="4" s="1"/>
  <c r="D702" i="2"/>
  <c r="E702" i="2" s="1"/>
  <c r="R820" i="4" s="1"/>
  <c r="S820" i="4" s="1"/>
  <c r="D703" i="2"/>
  <c r="E703" i="2" s="1"/>
  <c r="R821" i="4" s="1"/>
  <c r="S821" i="4" s="1"/>
  <c r="D704" i="2"/>
  <c r="E704" i="2" s="1"/>
  <c r="R822" i="4" s="1"/>
  <c r="S822" i="4" s="1"/>
  <c r="D705" i="2"/>
  <c r="E705" i="2" s="1"/>
  <c r="R823" i="4" s="1"/>
  <c r="S823" i="4" s="1"/>
  <c r="D706" i="2"/>
  <c r="E706" i="2"/>
  <c r="R824" i="4" s="1"/>
  <c r="S824" i="4" s="1"/>
  <c r="U824" i="4" s="1"/>
  <c r="V824" i="4" s="1"/>
  <c r="D707" i="2"/>
  <c r="E707" i="2" s="1"/>
  <c r="R825" i="4" s="1"/>
  <c r="S825" i="4" s="1"/>
  <c r="D708" i="2"/>
  <c r="E708" i="2" s="1"/>
  <c r="R826" i="4" s="1"/>
  <c r="S826" i="4" s="1"/>
  <c r="D709" i="2"/>
  <c r="E709" i="2" s="1"/>
  <c r="R827" i="4" s="1"/>
  <c r="S827" i="4" s="1"/>
  <c r="D710" i="2"/>
  <c r="E710" i="2" s="1"/>
  <c r="R807" i="4" s="1"/>
  <c r="S807" i="4" s="1"/>
  <c r="U807" i="4" s="1"/>
  <c r="V807" i="4" s="1"/>
  <c r="D711" i="2"/>
  <c r="E711" i="2" s="1"/>
  <c r="R808" i="4" s="1"/>
  <c r="S808" i="4" s="1"/>
  <c r="D712" i="2"/>
  <c r="E712" i="2" s="1"/>
  <c r="R809" i="4" s="1"/>
  <c r="S809" i="4" s="1"/>
  <c r="U809" i="4" s="1"/>
  <c r="V809" i="4" s="1"/>
  <c r="D713" i="2"/>
  <c r="E713" i="2" s="1"/>
  <c r="R760" i="4" s="1"/>
  <c r="S760" i="4" s="1"/>
  <c r="D714" i="2"/>
  <c r="E714" i="2" s="1"/>
  <c r="R761" i="4" s="1"/>
  <c r="S761" i="4" s="1"/>
  <c r="D715" i="2"/>
  <c r="E715" i="2" s="1"/>
  <c r="R762" i="4" s="1"/>
  <c r="S762" i="4" s="1"/>
  <c r="D716" i="2"/>
  <c r="E716" i="2" s="1"/>
  <c r="R763" i="4" s="1"/>
  <c r="S763" i="4" s="1"/>
  <c r="D717" i="2"/>
  <c r="E717" i="2" s="1"/>
  <c r="R764" i="4" s="1"/>
  <c r="S764" i="4" s="1"/>
  <c r="U764" i="4" s="1"/>
  <c r="V764" i="4" s="1"/>
  <c r="D718" i="2"/>
  <c r="E718" i="2" s="1"/>
  <c r="R765" i="4" s="1"/>
  <c r="S765" i="4" s="1"/>
  <c r="D719" i="2"/>
  <c r="E719" i="2" s="1"/>
  <c r="R766" i="4" s="1"/>
  <c r="S766" i="4" s="1"/>
  <c r="D720" i="2"/>
  <c r="E720" i="2" s="1"/>
  <c r="R767" i="4" s="1"/>
  <c r="S767" i="4" s="1"/>
  <c r="D721" i="2"/>
  <c r="E721" i="2" s="1"/>
  <c r="R768" i="4" s="1"/>
  <c r="S768" i="4" s="1"/>
  <c r="D722" i="2"/>
  <c r="E722" i="2" s="1"/>
  <c r="R769" i="4" s="1"/>
  <c r="S769" i="4" s="1"/>
  <c r="D723" i="2"/>
  <c r="E723" i="2" s="1"/>
  <c r="R887" i="4" s="1"/>
  <c r="S887" i="4" s="1"/>
  <c r="U887" i="4" s="1"/>
  <c r="V887" i="4" s="1"/>
  <c r="D724" i="2"/>
  <c r="E724" i="2" s="1"/>
  <c r="R888" i="4" s="1"/>
  <c r="S888" i="4" s="1"/>
  <c r="D725" i="2"/>
  <c r="E725" i="2" s="1"/>
  <c r="R889" i="4" s="1"/>
  <c r="S889" i="4" s="1"/>
  <c r="D726" i="2"/>
  <c r="E726" i="2" s="1"/>
  <c r="R890" i="4" s="1"/>
  <c r="S890" i="4" s="1"/>
  <c r="D727" i="2"/>
  <c r="E727" i="2" s="1"/>
  <c r="R891" i="4" s="1"/>
  <c r="S891" i="4" s="1"/>
  <c r="U891" i="4" s="1"/>
  <c r="V891" i="4" s="1"/>
  <c r="D728" i="2"/>
  <c r="E728" i="2" s="1"/>
  <c r="R892" i="4" s="1"/>
  <c r="S892" i="4" s="1"/>
  <c r="U892" i="4" s="1"/>
  <c r="V892" i="4" s="1"/>
  <c r="D729" i="2"/>
  <c r="E729" i="2" s="1"/>
  <c r="R893" i="4" s="1"/>
  <c r="S893" i="4" s="1"/>
  <c r="U893" i="4" s="1"/>
  <c r="V893" i="4" s="1"/>
  <c r="D730" i="2"/>
  <c r="E730" i="2" s="1"/>
  <c r="R894" i="4" s="1"/>
  <c r="S894" i="4" s="1"/>
  <c r="D731" i="2"/>
  <c r="E731" i="2" s="1"/>
  <c r="R895" i="4" s="1"/>
  <c r="S895" i="4" s="1"/>
  <c r="D732" i="2"/>
  <c r="E732" i="2" s="1"/>
  <c r="R896" i="4" s="1"/>
  <c r="S896" i="4" s="1"/>
  <c r="D733" i="2"/>
  <c r="E733" i="2" s="1"/>
  <c r="R897" i="4" s="1"/>
  <c r="S897" i="4" s="1"/>
  <c r="D734" i="2"/>
  <c r="E734" i="2" s="1"/>
  <c r="R898" i="4" s="1"/>
  <c r="S898" i="4" s="1"/>
  <c r="D735" i="2"/>
  <c r="E735" i="2" s="1"/>
  <c r="R899" i="4" s="1"/>
  <c r="S899" i="4" s="1"/>
  <c r="D736" i="2"/>
  <c r="E736" i="2" s="1"/>
  <c r="R900" i="4" s="1"/>
  <c r="S900" i="4" s="1"/>
  <c r="D737" i="2"/>
  <c r="E737" i="2" s="1"/>
  <c r="R901" i="4" s="1"/>
  <c r="S901" i="4" s="1"/>
  <c r="D738" i="2"/>
  <c r="E738" i="2" s="1"/>
  <c r="R903" i="4" s="1"/>
  <c r="S903" i="4" s="1"/>
  <c r="D739" i="2"/>
  <c r="E739" i="2" s="1"/>
  <c r="R904" i="4" s="1"/>
  <c r="S904" i="4" s="1"/>
  <c r="D740" i="2"/>
  <c r="E740" i="2" s="1"/>
  <c r="R905" i="4" s="1"/>
  <c r="S905" i="4" s="1"/>
  <c r="U905" i="4" s="1"/>
  <c r="V905" i="4" s="1"/>
  <c r="D741" i="2"/>
  <c r="E741" i="2" s="1"/>
  <c r="R906" i="4" s="1"/>
  <c r="S906" i="4" s="1"/>
  <c r="D742" i="2"/>
  <c r="E742" i="2" s="1"/>
  <c r="R907" i="4" s="1"/>
  <c r="S907" i="4" s="1"/>
  <c r="D743" i="2"/>
  <c r="E743" i="2" s="1"/>
  <c r="R832" i="4" s="1"/>
  <c r="S832" i="4" s="1"/>
  <c r="D744" i="2"/>
  <c r="E744" i="2" s="1"/>
  <c r="R833" i="4" s="1"/>
  <c r="S833" i="4" s="1"/>
  <c r="D745" i="2"/>
  <c r="E745" i="2" s="1"/>
  <c r="R834" i="4" s="1"/>
  <c r="S834" i="4" s="1"/>
  <c r="U834" i="4" s="1"/>
  <c r="V834" i="4" s="1"/>
  <c r="D746" i="2"/>
  <c r="E746" i="2" s="1"/>
  <c r="R835" i="4" s="1"/>
  <c r="S835" i="4" s="1"/>
  <c r="D747" i="2"/>
  <c r="E747" i="2" s="1"/>
  <c r="R836" i="4" s="1"/>
  <c r="S836" i="4" s="1"/>
  <c r="U836" i="4" s="1"/>
  <c r="V836" i="4" s="1"/>
  <c r="D748" i="2"/>
  <c r="E748" i="2" s="1"/>
  <c r="R837" i="4" s="1"/>
  <c r="S837" i="4" s="1"/>
  <c r="D749" i="2"/>
  <c r="E749" i="2" s="1"/>
  <c r="R838" i="4" s="1"/>
  <c r="S838" i="4" s="1"/>
  <c r="U838" i="4" s="1"/>
  <c r="V838" i="4" s="1"/>
  <c r="D750" i="2"/>
  <c r="E750" i="2" s="1"/>
  <c r="R867" i="4" s="1"/>
  <c r="S867" i="4" s="1"/>
  <c r="D751" i="2"/>
  <c r="E751" i="2" s="1"/>
  <c r="R868" i="4" s="1"/>
  <c r="S868" i="4" s="1"/>
  <c r="D752" i="2"/>
  <c r="E752" i="2" s="1"/>
  <c r="R869" i="4" s="1"/>
  <c r="S869" i="4" s="1"/>
  <c r="D753" i="2"/>
  <c r="E753" i="2" s="1"/>
  <c r="R870" i="4" s="1"/>
  <c r="S870" i="4" s="1"/>
  <c r="D754" i="2"/>
  <c r="E754" i="2" s="1"/>
  <c r="R871" i="4" s="1"/>
  <c r="S871" i="4" s="1"/>
  <c r="D755" i="2"/>
  <c r="E755" i="2" s="1"/>
  <c r="R872" i="4" s="1"/>
  <c r="S872" i="4" s="1"/>
  <c r="D756" i="2"/>
  <c r="E756" i="2" s="1"/>
  <c r="R873" i="4" s="1"/>
  <c r="S873" i="4" s="1"/>
  <c r="D757" i="2"/>
  <c r="E757" i="2" s="1"/>
  <c r="R874" i="4" s="1"/>
  <c r="S874" i="4" s="1"/>
  <c r="D758" i="2"/>
  <c r="E758" i="2" s="1"/>
  <c r="R875" i="4" s="1"/>
  <c r="S875" i="4" s="1"/>
  <c r="D759" i="2"/>
  <c r="E759" i="2" s="1"/>
  <c r="R855" i="4" s="1"/>
  <c r="S855" i="4" s="1"/>
  <c r="D760" i="2"/>
  <c r="E760" i="2" s="1"/>
  <c r="R856" i="4" s="1"/>
  <c r="S856" i="4" s="1"/>
  <c r="D761" i="2"/>
  <c r="E761" i="2" s="1"/>
  <c r="R857" i="4" s="1"/>
  <c r="S857" i="4" s="1"/>
  <c r="D762" i="2"/>
  <c r="E762" i="2" s="1"/>
  <c r="R858" i="4" s="1"/>
  <c r="S858" i="4" s="1"/>
  <c r="D763" i="2"/>
  <c r="E763" i="2" s="1"/>
  <c r="R859" i="4" s="1"/>
  <c r="S859" i="4" s="1"/>
  <c r="D764" i="2"/>
  <c r="E764" i="2" s="1"/>
  <c r="R860" i="4" s="1"/>
  <c r="S860" i="4" s="1"/>
  <c r="D765" i="2"/>
  <c r="E765" i="2" s="1"/>
  <c r="R861" i="4" s="1"/>
  <c r="S861" i="4" s="1"/>
  <c r="D766" i="2"/>
  <c r="E766" i="2" s="1"/>
  <c r="R862" i="4" s="1"/>
  <c r="S862" i="4" s="1"/>
  <c r="D767" i="2"/>
  <c r="E767" i="2" s="1"/>
  <c r="R863" i="4" s="1"/>
  <c r="S863" i="4" s="1"/>
  <c r="D768" i="2"/>
  <c r="E768" i="2" s="1"/>
  <c r="R879" i="4" s="1"/>
  <c r="S879" i="4" s="1"/>
  <c r="D769" i="2"/>
  <c r="E769" i="2" s="1"/>
  <c r="R880" i="4" s="1"/>
  <c r="S880" i="4" s="1"/>
  <c r="D770" i="2"/>
  <c r="E770" i="2" s="1"/>
  <c r="R881" i="4" s="1"/>
  <c r="S881" i="4" s="1"/>
  <c r="D771" i="2"/>
  <c r="E771" i="2" s="1"/>
  <c r="R843" i="4" s="1"/>
  <c r="S843" i="4" s="1"/>
  <c r="D772" i="2"/>
  <c r="E772" i="2" s="1"/>
  <c r="R844" i="4" s="1"/>
  <c r="S844" i="4" s="1"/>
  <c r="D773" i="2"/>
  <c r="E773" i="2" s="1"/>
  <c r="R845" i="4" s="1"/>
  <c r="S845" i="4" s="1"/>
  <c r="D774" i="2"/>
  <c r="E774" i="2" s="1"/>
  <c r="R846" i="4" s="1"/>
  <c r="S846" i="4" s="1"/>
  <c r="D775" i="2"/>
  <c r="E775" i="2" s="1"/>
  <c r="R847" i="4" s="1"/>
  <c r="S847" i="4" s="1"/>
  <c r="U847" i="4" s="1"/>
  <c r="V847" i="4" s="1"/>
  <c r="D776" i="2"/>
  <c r="E776" i="2" s="1"/>
  <c r="R848" i="4" s="1"/>
  <c r="S848" i="4" s="1"/>
  <c r="U848" i="4" s="1"/>
  <c r="V848" i="4" s="1"/>
  <c r="D777" i="2"/>
  <c r="E777" i="2" s="1"/>
  <c r="R849" i="4" s="1"/>
  <c r="S849" i="4" s="1"/>
  <c r="D778" i="2"/>
  <c r="E778" i="2" s="1"/>
  <c r="R850" i="4" s="1"/>
  <c r="S850" i="4" s="1"/>
  <c r="D779" i="2"/>
  <c r="E779" i="2" s="1"/>
  <c r="R743" i="4" s="1"/>
  <c r="S743" i="4" s="1"/>
  <c r="U743" i="4" s="1"/>
  <c r="V743" i="4" s="1"/>
  <c r="D780" i="2"/>
  <c r="E780" i="2" s="1"/>
  <c r="R694" i="4" s="1"/>
  <c r="S694" i="4" s="1"/>
  <c r="U694" i="4" s="1"/>
  <c r="V694" i="4" s="1"/>
  <c r="D781" i="2"/>
  <c r="E781" i="2" s="1"/>
  <c r="R462" i="4" s="1"/>
  <c r="S462" i="4" s="1"/>
  <c r="U462" i="4" s="1"/>
  <c r="V462" i="4" s="1"/>
  <c r="D782" i="2"/>
  <c r="E782" i="2" s="1"/>
  <c r="R587" i="4" s="1"/>
  <c r="S587" i="4" s="1"/>
  <c r="U587" i="4" s="1"/>
  <c r="V587" i="4" s="1"/>
  <c r="D783" i="2"/>
  <c r="E783" i="2" s="1"/>
  <c r="R533" i="4" s="1"/>
  <c r="S533" i="4" s="1"/>
  <c r="U533" i="4" s="1"/>
  <c r="V533" i="4" s="1"/>
  <c r="D784" i="2"/>
  <c r="E784" i="2" s="1"/>
  <c r="R558" i="4" s="1"/>
  <c r="S558" i="4" s="1"/>
  <c r="U558" i="4" s="1"/>
  <c r="V558" i="4" s="1"/>
  <c r="D785" i="2"/>
  <c r="E785" i="2" s="1"/>
  <c r="R438" i="4" s="1"/>
  <c r="S438" i="4" s="1"/>
  <c r="D786" i="2"/>
  <c r="E786" i="2" s="1"/>
  <c r="R552" i="4" s="1"/>
  <c r="S552" i="4" s="1"/>
  <c r="D787" i="2"/>
  <c r="E787" i="2" s="1"/>
  <c r="R512" i="4" s="1"/>
  <c r="S512" i="4" s="1"/>
  <c r="U512" i="4" s="1"/>
  <c r="V512" i="4" s="1"/>
  <c r="D788" i="2"/>
  <c r="E788" i="2" s="1"/>
  <c r="R84" i="4" s="1"/>
  <c r="S84" i="4" s="1"/>
  <c r="U84" i="4" s="1"/>
  <c r="V84" i="4" s="1"/>
  <c r="D789" i="2"/>
  <c r="E789" i="2" s="1"/>
  <c r="R65" i="4" s="1"/>
  <c r="S65" i="4" s="1"/>
  <c r="U65" i="4" s="1"/>
  <c r="V65" i="4" s="1"/>
  <c r="D790" i="2"/>
  <c r="E790" i="2" s="1"/>
  <c r="R25" i="4" s="1"/>
  <c r="S25" i="4" s="1"/>
  <c r="U25" i="4" s="1"/>
  <c r="V25" i="4" s="1"/>
  <c r="D791" i="2"/>
  <c r="E791" i="2" s="1"/>
  <c r="R130" i="4" s="1"/>
  <c r="S130" i="4" s="1"/>
  <c r="D792" i="2"/>
  <c r="E792" i="2" s="1"/>
  <c r="R201" i="4" s="1"/>
  <c r="S201" i="4" s="1"/>
  <c r="D793" i="2"/>
  <c r="E793" i="2" s="1"/>
  <c r="R141" i="4" s="1"/>
  <c r="S141" i="4" s="1"/>
  <c r="D794" i="2"/>
  <c r="E794" i="2" s="1"/>
  <c r="R335" i="4" s="1"/>
  <c r="S335" i="4" s="1"/>
  <c r="U335" i="4" s="1"/>
  <c r="V335" i="4" s="1"/>
  <c r="D795" i="2"/>
  <c r="E795" i="2" s="1"/>
  <c r="R828" i="4" s="1"/>
  <c r="S828" i="4" s="1"/>
  <c r="U828" i="4" s="1"/>
  <c r="V828" i="4" s="1"/>
  <c r="D796" i="2"/>
  <c r="E796" i="2" s="1"/>
  <c r="R864" i="4" s="1"/>
  <c r="S864" i="4" s="1"/>
  <c r="D797" i="2"/>
  <c r="E797" i="2" s="1"/>
  <c r="R882" i="4" s="1"/>
  <c r="S882" i="4" s="1"/>
  <c r="D798" i="2"/>
  <c r="E798" i="2" s="1"/>
  <c r="R865" i="4" s="1"/>
  <c r="S865" i="4" s="1"/>
  <c r="D799" i="2"/>
  <c r="E799" i="2" s="1"/>
  <c r="R631" i="4" s="1"/>
  <c r="S631" i="4" s="1"/>
  <c r="U631" i="4" s="1"/>
  <c r="V631" i="4" s="1"/>
  <c r="D800" i="2"/>
  <c r="E800" i="2" s="1"/>
  <c r="R632" i="4" s="1"/>
  <c r="S632" i="4" s="1"/>
  <c r="U632" i="4" s="1"/>
  <c r="V632" i="4" s="1"/>
  <c r="D801" i="2"/>
  <c r="E801" i="2" s="1"/>
  <c r="R659" i="4" s="1"/>
  <c r="S659" i="4" s="1"/>
  <c r="D802" i="2"/>
  <c r="E802" i="2" s="1"/>
  <c r="R66" i="4" s="1"/>
  <c r="S66" i="4" s="1"/>
  <c r="U66" i="4" s="1"/>
  <c r="V66" i="4" s="1"/>
  <c r="D803" i="2"/>
  <c r="E803" i="2" s="1"/>
  <c r="R202" i="4" s="1"/>
  <c r="S202" i="4" s="1"/>
  <c r="D804" i="2"/>
  <c r="E804" i="2" s="1"/>
  <c r="R51" i="4" s="1"/>
  <c r="S51" i="4" s="1"/>
  <c r="U51" i="4" s="1"/>
  <c r="V51" i="4" s="1"/>
  <c r="D805" i="2"/>
  <c r="E805" i="2" s="1"/>
  <c r="R829" i="4" s="1"/>
  <c r="S829" i="4" s="1"/>
  <c r="D806" i="2"/>
  <c r="E806" i="2" s="1"/>
  <c r="R787" i="4" s="1"/>
  <c r="S787" i="4" s="1"/>
  <c r="U787" i="4" s="1"/>
  <c r="V787" i="4" s="1"/>
  <c r="D807" i="2"/>
  <c r="E807" i="2" s="1"/>
  <c r="R463" i="4" s="1"/>
  <c r="S463" i="4" s="1"/>
  <c r="D808" i="2"/>
  <c r="E808" i="2" s="1"/>
  <c r="R373" i="4" s="1"/>
  <c r="S373" i="4" s="1"/>
  <c r="D809" i="2"/>
  <c r="E809" i="2" s="1"/>
  <c r="R883" i="4" s="1"/>
  <c r="S883" i="4" s="1"/>
  <c r="U883" i="4" s="1"/>
  <c r="V883" i="4" s="1"/>
  <c r="D810" i="2"/>
  <c r="E810" i="2" s="1"/>
  <c r="R393" i="4" s="1"/>
  <c r="S393" i="4" s="1"/>
  <c r="D811" i="2"/>
  <c r="E811" i="2" s="1"/>
  <c r="R422" i="4" s="1"/>
  <c r="S422" i="4" s="1"/>
  <c r="D812" i="2"/>
  <c r="E812" i="2" s="1"/>
  <c r="R851" i="4" s="1"/>
  <c r="S851" i="4" s="1"/>
  <c r="U851" i="4" s="1"/>
  <c r="V851" i="4" s="1"/>
  <c r="D813" i="2"/>
  <c r="E813" i="2" s="1"/>
  <c r="R310" i="4" s="1"/>
  <c r="S310" i="4" s="1"/>
  <c r="D814" i="2"/>
  <c r="E814" i="2" s="1"/>
  <c r="R464" i="4" s="1"/>
  <c r="S464" i="4" s="1"/>
  <c r="U464" i="4" s="1"/>
  <c r="V464" i="4" s="1"/>
  <c r="D815" i="2"/>
  <c r="E815" i="2" s="1"/>
  <c r="R534" i="4" s="1"/>
  <c r="S534" i="4" s="1"/>
  <c r="D816" i="2"/>
  <c r="E816" i="2" s="1"/>
  <c r="R170" i="4" s="1"/>
  <c r="S170" i="4" s="1"/>
  <c r="D817" i="2"/>
  <c r="E817" i="2" s="1"/>
  <c r="R299" i="4" s="1"/>
  <c r="S299" i="4" s="1"/>
  <c r="D818" i="2"/>
  <c r="E818" i="2" s="1"/>
  <c r="R830" i="4" s="1"/>
  <c r="S830" i="4" s="1"/>
  <c r="D819" i="2"/>
  <c r="E819" i="2" s="1"/>
  <c r="R839" i="4" s="1"/>
  <c r="S839" i="4" s="1"/>
  <c r="U839" i="4" s="1"/>
  <c r="V839" i="4" s="1"/>
  <c r="D820" i="2"/>
  <c r="E820" i="2" s="1"/>
  <c r="D821" i="2"/>
  <c r="E821" i="2" s="1"/>
  <c r="D822" i="2"/>
  <c r="E822" i="2" s="1"/>
  <c r="R852" i="4" s="1"/>
  <c r="S852" i="4" s="1"/>
  <c r="D823" i="2"/>
  <c r="E823" i="2" s="1"/>
  <c r="R26" i="4" s="1"/>
  <c r="S26" i="4" s="1"/>
  <c r="D824" i="2"/>
  <c r="E824" i="2" s="1"/>
  <c r="R553" i="4" s="1"/>
  <c r="S553" i="4" s="1"/>
  <c r="D825" i="2"/>
  <c r="E825" i="2" s="1"/>
  <c r="R559" i="4" s="1"/>
  <c r="S559" i="4" s="1"/>
  <c r="D826" i="2"/>
  <c r="E826" i="2"/>
  <c r="R300" i="4" s="1"/>
  <c r="S300" i="4" s="1"/>
  <c r="D827" i="2"/>
  <c r="E827" i="2" s="1"/>
  <c r="R744" i="4" s="1"/>
  <c r="S744" i="4" s="1"/>
  <c r="U744" i="4" s="1"/>
  <c r="V744" i="4" s="1"/>
  <c r="D828" i="2"/>
  <c r="E828" i="2" s="1"/>
  <c r="R675" i="4" s="1"/>
  <c r="S675" i="4" s="1"/>
  <c r="D829" i="2"/>
  <c r="E829" i="2" s="1"/>
  <c r="R633" i="4" s="1"/>
  <c r="S633" i="4" s="1"/>
  <c r="D830" i="2"/>
  <c r="E830" i="2" s="1"/>
  <c r="R408" i="4" s="1"/>
  <c r="S408" i="4" s="1"/>
  <c r="D831" i="2"/>
  <c r="E831" i="2" s="1"/>
  <c r="R713" i="4" s="1"/>
  <c r="S713" i="4" s="1"/>
  <c r="D832" i="2"/>
  <c r="E832" i="2" s="1"/>
  <c r="R568" i="4" s="1"/>
  <c r="S568" i="4" s="1"/>
  <c r="U568" i="4" s="1"/>
  <c r="V568" i="4" s="1"/>
  <c r="D833" i="2"/>
  <c r="E833" i="2" s="1"/>
  <c r="R660" i="4" s="1"/>
  <c r="S660" i="4" s="1"/>
  <c r="D834" i="2"/>
  <c r="E834" i="2" s="1"/>
  <c r="R52" i="4" s="1"/>
  <c r="S52" i="4" s="1"/>
  <c r="U52" i="4" s="1"/>
  <c r="V52" i="4" s="1"/>
  <c r="D835" i="2"/>
  <c r="E835" i="2" s="1"/>
  <c r="R853" i="4" s="1"/>
  <c r="S853" i="4" s="1"/>
  <c r="D836" i="2"/>
  <c r="E836" i="2" s="1"/>
  <c r="R634" i="4" s="1"/>
  <c r="S634" i="4" s="1"/>
  <c r="U634" i="4" s="1"/>
  <c r="V634" i="4" s="1"/>
  <c r="D837" i="2"/>
  <c r="E837" i="2" s="1"/>
  <c r="R409" i="4" s="1"/>
  <c r="S409" i="4" s="1"/>
  <c r="D838" i="2"/>
  <c r="E838" i="2" s="1"/>
  <c r="R745" i="4" s="1"/>
  <c r="S745" i="4" s="1"/>
  <c r="D839" i="2"/>
  <c r="E839" i="2" s="1"/>
  <c r="R876" i="4" s="1"/>
  <c r="S876" i="4" s="1"/>
  <c r="D840" i="2"/>
  <c r="E840" i="2" s="1"/>
  <c r="R884" i="4" s="1"/>
  <c r="S884" i="4" s="1"/>
  <c r="D841" i="2"/>
  <c r="E841" i="2" s="1"/>
  <c r="R635" i="4" s="1"/>
  <c r="S635" i="4" s="1"/>
  <c r="U635" i="4" s="1"/>
  <c r="V635" i="4" s="1"/>
  <c r="D842" i="2"/>
  <c r="E842" i="2" s="1"/>
  <c r="R480" i="4" s="1"/>
  <c r="S480" i="4" s="1"/>
  <c r="D843" i="2"/>
  <c r="E843" i="2" s="1"/>
  <c r="R746" i="4" s="1"/>
  <c r="S746" i="4" s="1"/>
  <c r="D844" i="2"/>
  <c r="E844" i="2" s="1"/>
  <c r="R112" i="4" s="1"/>
  <c r="S112" i="4" s="1"/>
  <c r="U112" i="4" s="1"/>
  <c r="V112" i="4" s="1"/>
  <c r="D845" i="2"/>
  <c r="E845" i="2" s="1"/>
  <c r="R67" i="4" s="1"/>
  <c r="S67" i="4" s="1"/>
  <c r="D846" i="2"/>
  <c r="E846" i="2" s="1"/>
  <c r="R588" i="4" s="1"/>
  <c r="S588" i="4" s="1"/>
  <c r="U588" i="4" s="1"/>
  <c r="V588" i="4" s="1"/>
  <c r="D847" i="2"/>
  <c r="E847" i="2" s="1"/>
  <c r="R589" i="4" s="1"/>
  <c r="S589" i="4" s="1"/>
  <c r="U589" i="4" s="1"/>
  <c r="V589" i="4" s="1"/>
  <c r="D848" i="2"/>
  <c r="E848" i="2" s="1"/>
  <c r="R121" i="4" s="1"/>
  <c r="S121" i="4" s="1"/>
  <c r="D849" i="2"/>
  <c r="E849" i="2" s="1"/>
  <c r="R636" i="4" s="1"/>
  <c r="S636" i="4" s="1"/>
  <c r="D850" i="2"/>
  <c r="E850" i="2" s="1"/>
  <c r="R637" i="4" s="1"/>
  <c r="S637" i="4" s="1"/>
  <c r="D851" i="2"/>
  <c r="E851" i="2" s="1"/>
  <c r="R638" i="4" s="1"/>
  <c r="S638" i="4" s="1"/>
  <c r="U638" i="4" s="1"/>
  <c r="V638" i="4" s="1"/>
  <c r="D852" i="2"/>
  <c r="E852" i="2" s="1"/>
  <c r="R676" i="4" s="1"/>
  <c r="S676" i="4" s="1"/>
  <c r="D853" i="2"/>
  <c r="E853" i="2"/>
  <c r="R677" i="4" s="1"/>
  <c r="S677" i="4" s="1"/>
  <c r="D854" i="2"/>
  <c r="E854" i="2" s="1"/>
  <c r="R678" i="4" s="1"/>
  <c r="S678" i="4" s="1"/>
  <c r="D855" i="2"/>
  <c r="E855" i="2" s="1"/>
  <c r="R747" i="4" s="1"/>
  <c r="S747" i="4" s="1"/>
  <c r="U747" i="4" s="1"/>
  <c r="V747" i="4" s="1"/>
  <c r="D856" i="2"/>
  <c r="E856" i="2" s="1"/>
  <c r="R748" i="4" s="1"/>
  <c r="S748" i="4" s="1"/>
  <c r="D857" i="2"/>
  <c r="E857" i="2" s="1"/>
  <c r="R178" i="4" s="1"/>
  <c r="S178" i="4" s="1"/>
  <c r="U178" i="4" s="1"/>
  <c r="V178" i="4" s="1"/>
  <c r="D858" i="2"/>
  <c r="E858" i="2" s="1"/>
  <c r="R179" i="4" s="1"/>
  <c r="S179" i="4" s="1"/>
  <c r="D859" i="2"/>
  <c r="E859" i="2" s="1"/>
  <c r="R749" i="4" s="1"/>
  <c r="S749" i="4" s="1"/>
  <c r="D860" i="2"/>
  <c r="E860" i="2"/>
  <c r="R203" i="4" s="1"/>
  <c r="S203" i="4" s="1"/>
  <c r="D861" i="2"/>
  <c r="E861" i="2" s="1"/>
  <c r="R204" i="4" s="1"/>
  <c r="S204" i="4" s="1"/>
  <c r="D862" i="2"/>
  <c r="E862" i="2" s="1"/>
  <c r="R205" i="4" s="1"/>
  <c r="S205" i="4" s="1"/>
  <c r="D863" i="2"/>
  <c r="E863" i="2" s="1"/>
  <c r="R499" i="4" s="1"/>
  <c r="S499" i="4" s="1"/>
  <c r="D864" i="2"/>
  <c r="E864" i="2" s="1"/>
  <c r="R500" i="4" s="1"/>
  <c r="S500" i="4" s="1"/>
  <c r="U500" i="4" s="1"/>
  <c r="V500" i="4" s="1"/>
  <c r="D865" i="2"/>
  <c r="E865" i="2" s="1"/>
  <c r="R501" i="4" s="1"/>
  <c r="S501" i="4" s="1"/>
  <c r="D866" i="2"/>
  <c r="E866" i="2" s="1"/>
  <c r="R386" i="4" s="1"/>
  <c r="S386" i="4" s="1"/>
  <c r="D867" i="2"/>
  <c r="E867" i="2" s="1"/>
  <c r="R171" i="4" s="1"/>
  <c r="S171" i="4" s="1"/>
  <c r="D868" i="2"/>
  <c r="E868" i="2" s="1"/>
  <c r="R714" i="4" s="1"/>
  <c r="S714" i="4" s="1"/>
  <c r="D869" i="2"/>
  <c r="E869" i="2" s="1"/>
  <c r="R715" i="4" s="1"/>
  <c r="S715" i="4" s="1"/>
  <c r="D870" i="2"/>
  <c r="E870" i="2" s="1"/>
  <c r="R716" i="4" s="1"/>
  <c r="S716" i="4" s="1"/>
  <c r="D871" i="2"/>
  <c r="E871" i="2" s="1"/>
  <c r="R439" i="4" s="1"/>
  <c r="S439" i="4" s="1"/>
  <c r="U439" i="4" s="1"/>
  <c r="V439" i="4" s="1"/>
  <c r="D872" i="2"/>
  <c r="E872" i="2" s="1"/>
  <c r="R661" i="4" s="1"/>
  <c r="S661" i="4" s="1"/>
  <c r="D873" i="2"/>
  <c r="E873" i="2" s="1"/>
  <c r="R560" i="4" s="1"/>
  <c r="S560" i="4" s="1"/>
  <c r="U560" i="4" s="1"/>
  <c r="V560" i="4" s="1"/>
  <c r="D874" i="2"/>
  <c r="E874" i="2" s="1"/>
  <c r="R415" i="4" s="1"/>
  <c r="S415" i="4" s="1"/>
  <c r="D875" i="2"/>
  <c r="E875" i="2" s="1"/>
  <c r="R908" i="4" s="1"/>
  <c r="S908" i="4" s="1"/>
  <c r="U908" i="4" s="1"/>
  <c r="V908" i="4" s="1"/>
  <c r="D876" i="2"/>
  <c r="E876" i="2" s="1"/>
  <c r="R440" i="4" s="1"/>
  <c r="S440" i="4" s="1"/>
  <c r="D877" i="2"/>
  <c r="E877" i="2" s="1"/>
  <c r="R441" i="4" s="1"/>
  <c r="S441" i="4" s="1"/>
  <c r="D878" i="2"/>
  <c r="E878" i="2" s="1"/>
  <c r="R442" i="4" s="1"/>
  <c r="S442" i="4" s="1"/>
  <c r="D879" i="2"/>
  <c r="E879" i="2" s="1"/>
  <c r="R561" i="4" s="1"/>
  <c r="S561" i="4" s="1"/>
  <c r="U561" i="4" s="1"/>
  <c r="V561" i="4" s="1"/>
  <c r="D880" i="2"/>
  <c r="E880" i="2" s="1"/>
  <c r="R562" i="4" s="1"/>
  <c r="S562" i="4" s="1"/>
  <c r="U562" i="4" s="1"/>
  <c r="V562" i="4" s="1"/>
  <c r="D881" i="2"/>
  <c r="E881" i="2" s="1"/>
  <c r="R840" i="4" s="1"/>
  <c r="S840" i="4" s="1"/>
  <c r="U840" i="4" s="1"/>
  <c r="V840" i="4" s="1"/>
  <c r="D882" i="2"/>
  <c r="E882" i="2" s="1"/>
  <c r="R27" i="4" s="1"/>
  <c r="S27" i="4" s="1"/>
  <c r="U27" i="4" s="1"/>
  <c r="V27" i="4" s="1"/>
  <c r="D883" i="2"/>
  <c r="E883" i="2" s="1"/>
  <c r="R481" i="4" s="1"/>
  <c r="S481" i="4" s="1"/>
  <c r="D884" i="2"/>
  <c r="E884" i="2" s="1"/>
  <c r="R423" i="4" s="1"/>
  <c r="S423" i="4" s="1"/>
  <c r="D885" i="2"/>
  <c r="E885" i="2" s="1"/>
  <c r="R424" i="4" s="1"/>
  <c r="S424" i="4" s="1"/>
  <c r="D886" i="2"/>
  <c r="E886" i="2" s="1"/>
  <c r="R336" i="4" s="1"/>
  <c r="S336" i="4" s="1"/>
  <c r="D887" i="2"/>
  <c r="E887" i="2" s="1"/>
  <c r="R535" i="4" s="1"/>
  <c r="S535" i="4" s="1"/>
  <c r="U535" i="4" s="1"/>
  <c r="V535" i="4" s="1"/>
  <c r="D888" i="2"/>
  <c r="E888" i="2" s="1"/>
  <c r="R224" i="4" s="1"/>
  <c r="S224" i="4" s="1"/>
  <c r="D889" i="2"/>
  <c r="E889" i="2" s="1"/>
  <c r="R374" i="4" s="1"/>
  <c r="S374" i="4" s="1"/>
  <c r="D890" i="2"/>
  <c r="E890" i="2" s="1"/>
  <c r="R788" i="4" s="1"/>
  <c r="S788" i="4" s="1"/>
  <c r="D891" i="2"/>
  <c r="E891" i="2" s="1"/>
  <c r="R789" i="4" s="1"/>
  <c r="S789" i="4" s="1"/>
  <c r="D892" i="2"/>
  <c r="E892" i="2" s="1"/>
  <c r="R790" i="4" s="1"/>
  <c r="S790" i="4" s="1"/>
  <c r="D893" i="2"/>
  <c r="E893" i="2" s="1"/>
  <c r="R791" i="4" s="1"/>
  <c r="S791" i="4" s="1"/>
  <c r="D894" i="2"/>
  <c r="E894" i="2" s="1"/>
  <c r="R75" i="4" s="1"/>
  <c r="S75" i="4" s="1"/>
  <c r="D895" i="2"/>
  <c r="E895" i="2" s="1"/>
  <c r="R76" i="4" s="1"/>
  <c r="S76" i="4" s="1"/>
  <c r="D896" i="2"/>
  <c r="E896" i="2" s="1"/>
  <c r="R193" i="4" s="1"/>
  <c r="S193" i="4" s="1"/>
  <c r="D897" i="2"/>
  <c r="E897" i="2" s="1"/>
  <c r="R513" i="4" s="1"/>
  <c r="S513" i="4" s="1"/>
  <c r="U513" i="4" s="1"/>
  <c r="V513" i="4" s="1"/>
  <c r="D898" i="2"/>
  <c r="E898" i="2" s="1"/>
  <c r="R804" i="4" s="1"/>
  <c r="S804" i="4" s="1"/>
  <c r="D899" i="2"/>
  <c r="E899" i="2" s="1"/>
  <c r="R301" i="4" s="1"/>
  <c r="S301" i="4" s="1"/>
  <c r="U301" i="4" s="1"/>
  <c r="V301" i="4" s="1"/>
  <c r="D900" i="2"/>
  <c r="E900" i="2" s="1"/>
  <c r="R225" i="4" s="1"/>
  <c r="S225" i="4" s="1"/>
  <c r="D901" i="2"/>
  <c r="E901" i="2" s="1"/>
  <c r="R465" i="4" s="1"/>
  <c r="S465" i="4" s="1"/>
  <c r="D902" i="2"/>
  <c r="E902" i="2" s="1"/>
  <c r="R466" i="4" s="1"/>
  <c r="S466" i="4" s="1"/>
  <c r="U466" i="4" s="1"/>
  <c r="V466" i="4" s="1"/>
  <c r="D903" i="2"/>
  <c r="E903" i="2" s="1"/>
  <c r="R467" i="4" s="1"/>
  <c r="S467" i="4" s="1"/>
  <c r="D904" i="2"/>
  <c r="E904" i="2" s="1"/>
  <c r="R468" i="4" s="1"/>
  <c r="S468" i="4" s="1"/>
  <c r="D905" i="2"/>
  <c r="E905" i="2" s="1"/>
  <c r="R758" i="4" s="1"/>
  <c r="S758" i="4" s="1"/>
  <c r="D906" i="2"/>
  <c r="E906" i="2" s="1"/>
  <c r="D4" i="2"/>
  <c r="E4" i="2" s="1"/>
  <c r="U901" i="4" l="1"/>
  <c r="V901" i="4" s="1"/>
  <c r="M352" i="4"/>
  <c r="L590" i="4"/>
  <c r="M590" i="4"/>
  <c r="N590" i="4"/>
  <c r="O590" i="4"/>
  <c r="P590" i="4"/>
  <c r="L28" i="4"/>
  <c r="M28" i="4"/>
  <c r="N28" i="4"/>
  <c r="O28" i="4"/>
  <c r="P28" i="4"/>
  <c r="L810" i="4"/>
  <c r="M810" i="4"/>
  <c r="N810" i="4"/>
  <c r="O810" i="4"/>
  <c r="P810" i="4"/>
  <c r="L234" i="4"/>
  <c r="M234" i="4"/>
  <c r="N234" i="4"/>
  <c r="O234" i="4"/>
  <c r="P234" i="4"/>
  <c r="L261" i="4"/>
  <c r="M261" i="4"/>
  <c r="N261" i="4"/>
  <c r="O261" i="4"/>
  <c r="P261" i="4"/>
  <c r="L375" i="4"/>
  <c r="M375" i="4"/>
  <c r="N375" i="4"/>
  <c r="O375" i="4"/>
  <c r="P375" i="4"/>
  <c r="L401" i="4"/>
  <c r="M401" i="4"/>
  <c r="N401" i="4"/>
  <c r="O401" i="4"/>
  <c r="P401" i="4"/>
  <c r="L352" i="4"/>
  <c r="N352" i="4"/>
  <c r="O352" i="4"/>
  <c r="P352" i="4"/>
  <c r="L394" i="4"/>
  <c r="M394" i="4"/>
  <c r="N394" i="4"/>
  <c r="O394" i="4"/>
  <c r="P394" i="4"/>
  <c r="L606" i="4"/>
  <c r="M606" i="4"/>
  <c r="N606" i="4"/>
  <c r="O606" i="4"/>
  <c r="P606" i="4"/>
  <c r="L639" i="4"/>
  <c r="M639" i="4"/>
  <c r="N639" i="4"/>
  <c r="O639" i="4"/>
  <c r="P639" i="4"/>
  <c r="L662" i="4"/>
  <c r="M662" i="4"/>
  <c r="N662" i="4"/>
  <c r="O662" i="4"/>
  <c r="P662" i="4"/>
  <c r="L724" i="4"/>
  <c r="M724" i="4"/>
  <c r="N724" i="4"/>
  <c r="O724" i="4"/>
  <c r="P724" i="4"/>
  <c r="L443" i="4"/>
  <c r="M443" i="4"/>
  <c r="N443" i="4"/>
  <c r="O443" i="4"/>
  <c r="P443" i="4"/>
  <c r="L569" i="4"/>
  <c r="M569" i="4"/>
  <c r="N569" i="4"/>
  <c r="O569" i="4"/>
  <c r="P569" i="4"/>
  <c r="L92" i="4"/>
  <c r="M92" i="4"/>
  <c r="N92" i="4"/>
  <c r="O92" i="4"/>
  <c r="P92" i="4"/>
  <c r="L151" i="4"/>
  <c r="M151" i="4"/>
  <c r="N151" i="4"/>
  <c r="O151" i="4"/>
  <c r="P151" i="4"/>
  <c r="L10" i="4"/>
  <c r="M10" i="4"/>
  <c r="N10" i="4"/>
  <c r="O10" i="4"/>
  <c r="P10" i="4"/>
  <c r="L180" i="4"/>
  <c r="M180" i="4"/>
  <c r="N180" i="4"/>
  <c r="O180" i="4"/>
  <c r="P180" i="4"/>
  <c r="L122" i="4"/>
  <c r="M122" i="4"/>
  <c r="N122" i="4"/>
  <c r="O122" i="4"/>
  <c r="P122" i="4"/>
  <c r="L327" i="4"/>
  <c r="M327" i="4"/>
  <c r="N327" i="4"/>
  <c r="O327" i="4"/>
  <c r="P327" i="4"/>
  <c r="L342" i="4"/>
  <c r="M342" i="4"/>
  <c r="N342" i="4"/>
  <c r="O342" i="4"/>
  <c r="P342" i="4"/>
  <c r="L302" i="4"/>
  <c r="M302" i="4"/>
  <c r="N302" i="4"/>
  <c r="O302" i="4"/>
  <c r="P302" i="4"/>
  <c r="L770" i="4"/>
  <c r="M770" i="4"/>
  <c r="N770" i="4"/>
  <c r="O770" i="4"/>
  <c r="P770" i="4"/>
  <c r="L811" i="4"/>
  <c r="M811" i="4"/>
  <c r="N811" i="4"/>
  <c r="O811" i="4"/>
  <c r="P811" i="4"/>
  <c r="L885" i="4"/>
  <c r="M885" i="4"/>
  <c r="N885" i="4"/>
  <c r="O885" i="4"/>
  <c r="P885" i="4"/>
  <c r="L831" i="4"/>
  <c r="M831" i="4"/>
  <c r="N831" i="4"/>
  <c r="O831" i="4"/>
  <c r="P831" i="4"/>
  <c r="L877" i="4"/>
  <c r="M877" i="4"/>
  <c r="N877" i="4"/>
  <c r="O877" i="4"/>
  <c r="P877" i="4"/>
  <c r="L410" i="4"/>
  <c r="M410" i="4"/>
  <c r="N410" i="4"/>
  <c r="O410" i="4"/>
  <c r="P410" i="4"/>
  <c r="L218" i="4"/>
  <c r="M218" i="4"/>
  <c r="N218" i="4"/>
  <c r="O218" i="4"/>
  <c r="P218" i="4"/>
  <c r="L226" i="4"/>
  <c r="M226" i="4"/>
  <c r="N226" i="4"/>
  <c r="O226" i="4"/>
  <c r="P226" i="4"/>
  <c r="L235" i="4"/>
  <c r="M235" i="4"/>
  <c r="N235" i="4"/>
  <c r="O235" i="4"/>
  <c r="P235" i="4"/>
  <c r="L279" i="4"/>
  <c r="M279" i="4"/>
  <c r="N279" i="4"/>
  <c r="O279" i="4"/>
  <c r="P279" i="4"/>
  <c r="L250" i="4"/>
  <c r="M250" i="4"/>
  <c r="N250" i="4"/>
  <c r="O250" i="4"/>
  <c r="P250" i="4"/>
  <c r="L251" i="4"/>
  <c r="M251" i="4"/>
  <c r="N251" i="4"/>
  <c r="O251" i="4"/>
  <c r="P251" i="4"/>
  <c r="L273" i="4"/>
  <c r="M273" i="4"/>
  <c r="N273" i="4"/>
  <c r="O273" i="4"/>
  <c r="P273" i="4"/>
  <c r="L274" i="4"/>
  <c r="M274" i="4"/>
  <c r="N274" i="4"/>
  <c r="O274" i="4"/>
  <c r="P274" i="4"/>
  <c r="L172" i="4"/>
  <c r="M172" i="4"/>
  <c r="N172" i="4"/>
  <c r="O172" i="4"/>
  <c r="P172" i="4"/>
  <c r="L262" i="4"/>
  <c r="M262" i="4"/>
  <c r="N262" i="4"/>
  <c r="O262" i="4"/>
  <c r="P262" i="4"/>
  <c r="L387" i="4"/>
  <c r="M387" i="4"/>
  <c r="N387" i="4"/>
  <c r="O387" i="4"/>
  <c r="P387" i="4"/>
  <c r="L364" i="4"/>
  <c r="M364" i="4"/>
  <c r="N364" i="4"/>
  <c r="O364" i="4"/>
  <c r="P364" i="4"/>
  <c r="L214" i="4"/>
  <c r="M214" i="4"/>
  <c r="N214" i="4"/>
  <c r="O214" i="4"/>
  <c r="P214" i="4"/>
  <c r="L416" i="4"/>
  <c r="M416" i="4"/>
  <c r="N416" i="4"/>
  <c r="O416" i="4"/>
  <c r="P416" i="4"/>
  <c r="L695" i="4"/>
  <c r="M695" i="4"/>
  <c r="N695" i="4"/>
  <c r="O695" i="4"/>
  <c r="P695" i="4"/>
  <c r="L686" i="4"/>
  <c r="M686" i="4"/>
  <c r="N686" i="4"/>
  <c r="O686" i="4"/>
  <c r="P686" i="4"/>
  <c r="L591" i="4"/>
  <c r="M591" i="4"/>
  <c r="N591" i="4"/>
  <c r="O591" i="4"/>
  <c r="P591" i="4"/>
  <c r="L717" i="4"/>
  <c r="M717" i="4"/>
  <c r="N717" i="4"/>
  <c r="O717" i="4"/>
  <c r="P717" i="4"/>
  <c r="L563" i="4"/>
  <c r="M563" i="4"/>
  <c r="N563" i="4"/>
  <c r="O563" i="4"/>
  <c r="P563" i="4"/>
  <c r="L522" i="4"/>
  <c r="M522" i="4"/>
  <c r="N522" i="4"/>
  <c r="O522" i="4"/>
  <c r="P522" i="4"/>
  <c r="L554" i="4"/>
  <c r="M554" i="4"/>
  <c r="N554" i="4"/>
  <c r="O554" i="4"/>
  <c r="P554" i="4"/>
  <c r="L469" i="4"/>
  <c r="M469" i="4"/>
  <c r="N469" i="4"/>
  <c r="O469" i="4"/>
  <c r="P469" i="4"/>
  <c r="L482" i="4"/>
  <c r="M482" i="4"/>
  <c r="N482" i="4"/>
  <c r="O482" i="4"/>
  <c r="P482" i="4"/>
  <c r="L425" i="4"/>
  <c r="M425" i="4"/>
  <c r="N425" i="4"/>
  <c r="O425" i="4"/>
  <c r="P425" i="4"/>
  <c r="L536" i="4"/>
  <c r="M536" i="4"/>
  <c r="N536" i="4"/>
  <c r="O536" i="4"/>
  <c r="P536" i="4"/>
  <c r="L502" i="4"/>
  <c r="K502" i="4" s="1"/>
  <c r="J502" i="4" s="1"/>
  <c r="M502" i="4"/>
  <c r="N502" i="4"/>
  <c r="O502" i="4"/>
  <c r="P502" i="4"/>
  <c r="L679" i="4"/>
  <c r="M679" i="4"/>
  <c r="N679" i="4"/>
  <c r="O679" i="4"/>
  <c r="P679" i="4"/>
  <c r="L29" i="4"/>
  <c r="M29" i="4"/>
  <c r="N29" i="4"/>
  <c r="O29" i="4"/>
  <c r="P29" i="4"/>
  <c r="L105" i="4"/>
  <c r="M105" i="4"/>
  <c r="N105" i="4"/>
  <c r="O105" i="4"/>
  <c r="P105" i="4"/>
  <c r="L77" i="4"/>
  <c r="M77" i="4"/>
  <c r="N77" i="4"/>
  <c r="O77" i="4"/>
  <c r="P77" i="4"/>
  <c r="L53" i="4"/>
  <c r="M53" i="4"/>
  <c r="N53" i="4"/>
  <c r="O53" i="4"/>
  <c r="P53" i="4"/>
  <c r="L68" i="4"/>
  <c r="M68" i="4"/>
  <c r="N68" i="4"/>
  <c r="O68" i="4"/>
  <c r="P68" i="4"/>
  <c r="L69" i="4"/>
  <c r="M69" i="4"/>
  <c r="N69" i="4"/>
  <c r="O69" i="4"/>
  <c r="P69" i="4"/>
  <c r="L85" i="4"/>
  <c r="M85" i="4"/>
  <c r="N85" i="4"/>
  <c r="O85" i="4"/>
  <c r="P85" i="4"/>
  <c r="L206" i="4"/>
  <c r="M206" i="4"/>
  <c r="N206" i="4"/>
  <c r="O206" i="4"/>
  <c r="P206" i="4"/>
  <c r="L160" i="4"/>
  <c r="M160" i="4"/>
  <c r="N160" i="4"/>
  <c r="O160" i="4"/>
  <c r="P160" i="4"/>
  <c r="L113" i="4"/>
  <c r="M113" i="4"/>
  <c r="N113" i="4"/>
  <c r="O113" i="4"/>
  <c r="P113" i="4"/>
  <c r="L114" i="4"/>
  <c r="M114" i="4"/>
  <c r="N114" i="4"/>
  <c r="O114" i="4"/>
  <c r="P114" i="4"/>
  <c r="L142" i="4"/>
  <c r="M142" i="4"/>
  <c r="N142" i="4"/>
  <c r="O142" i="4"/>
  <c r="P142" i="4"/>
  <c r="L143" i="4"/>
  <c r="M143" i="4"/>
  <c r="N143" i="4"/>
  <c r="O143" i="4"/>
  <c r="P143" i="4"/>
  <c r="L194" i="4"/>
  <c r="M194" i="4"/>
  <c r="N194" i="4"/>
  <c r="O194" i="4"/>
  <c r="P194" i="4"/>
  <c r="L131" i="4"/>
  <c r="M131" i="4"/>
  <c r="N131" i="4"/>
  <c r="O131" i="4"/>
  <c r="P131" i="4"/>
  <c r="L328" i="4"/>
  <c r="M328" i="4"/>
  <c r="N328" i="4"/>
  <c r="O328" i="4"/>
  <c r="P328" i="4"/>
  <c r="L329" i="4"/>
  <c r="M329" i="4"/>
  <c r="N329" i="4"/>
  <c r="O329" i="4"/>
  <c r="P329" i="4"/>
  <c r="L330" i="4"/>
  <c r="M330" i="4"/>
  <c r="N330" i="4"/>
  <c r="O330" i="4"/>
  <c r="P330" i="4"/>
  <c r="L286" i="4"/>
  <c r="M286" i="4"/>
  <c r="N286" i="4"/>
  <c r="O286" i="4"/>
  <c r="P286" i="4"/>
  <c r="L287" i="4"/>
  <c r="M287" i="4"/>
  <c r="N287" i="4"/>
  <c r="O287" i="4"/>
  <c r="P287" i="4"/>
  <c r="L343" i="4"/>
  <c r="M343" i="4"/>
  <c r="N343" i="4"/>
  <c r="O343" i="4"/>
  <c r="P343" i="4"/>
  <c r="L340" i="4"/>
  <c r="M340" i="4"/>
  <c r="N340" i="4"/>
  <c r="O340" i="4"/>
  <c r="P340" i="4"/>
  <c r="L337" i="4"/>
  <c r="M337" i="4"/>
  <c r="N337" i="4"/>
  <c r="O337" i="4"/>
  <c r="P337" i="4"/>
  <c r="L319" i="4"/>
  <c r="M319" i="4"/>
  <c r="N319" i="4"/>
  <c r="O319" i="4"/>
  <c r="P319" i="4"/>
  <c r="L311" i="4"/>
  <c r="M311" i="4"/>
  <c r="N311" i="4"/>
  <c r="O311" i="4"/>
  <c r="P311" i="4"/>
  <c r="L750" i="4"/>
  <c r="M750" i="4"/>
  <c r="N750" i="4"/>
  <c r="O750" i="4"/>
  <c r="P750" i="4"/>
  <c r="L792" i="4"/>
  <c r="M792" i="4"/>
  <c r="N792" i="4"/>
  <c r="O792" i="4"/>
  <c r="P792" i="4"/>
  <c r="L793" i="4"/>
  <c r="M793" i="4"/>
  <c r="N793" i="4"/>
  <c r="O793" i="4"/>
  <c r="P793" i="4"/>
  <c r="L801" i="4"/>
  <c r="M801" i="4"/>
  <c r="N801" i="4"/>
  <c r="O801" i="4"/>
  <c r="P801" i="4"/>
  <c r="L812" i="4"/>
  <c r="M812" i="4"/>
  <c r="N812" i="4"/>
  <c r="O812" i="4"/>
  <c r="P812" i="4"/>
  <c r="L805" i="4"/>
  <c r="M805" i="4"/>
  <c r="N805" i="4"/>
  <c r="O805" i="4"/>
  <c r="P805" i="4"/>
  <c r="L759" i="4"/>
  <c r="M759" i="4"/>
  <c r="N759" i="4"/>
  <c r="O759" i="4"/>
  <c r="P759" i="4"/>
  <c r="L886" i="4"/>
  <c r="M886" i="4"/>
  <c r="N886" i="4"/>
  <c r="O886" i="4"/>
  <c r="P886" i="4"/>
  <c r="L902" i="4"/>
  <c r="M902" i="4"/>
  <c r="N902" i="4"/>
  <c r="O902" i="4"/>
  <c r="P902" i="4"/>
  <c r="L866" i="4"/>
  <c r="M866" i="4"/>
  <c r="N866" i="4"/>
  <c r="O866" i="4"/>
  <c r="P866" i="4"/>
  <c r="L854" i="4"/>
  <c r="M854" i="4"/>
  <c r="N854" i="4"/>
  <c r="O854" i="4"/>
  <c r="P854" i="4"/>
  <c r="L878" i="4"/>
  <c r="M878" i="4"/>
  <c r="N878" i="4"/>
  <c r="O878" i="4"/>
  <c r="P878" i="4"/>
  <c r="L841" i="4"/>
  <c r="M841" i="4"/>
  <c r="N841" i="4"/>
  <c r="O841" i="4"/>
  <c r="P841" i="4"/>
  <c r="L842" i="4"/>
  <c r="M842" i="4"/>
  <c r="N842" i="4"/>
  <c r="O842" i="4"/>
  <c r="P842" i="4"/>
  <c r="L411" i="4"/>
  <c r="M411" i="4"/>
  <c r="N411" i="4"/>
  <c r="O411" i="4"/>
  <c r="P411" i="4"/>
  <c r="L412" i="4"/>
  <c r="M412" i="4"/>
  <c r="N412" i="4"/>
  <c r="O412" i="4"/>
  <c r="P412" i="4"/>
  <c r="L413" i="4"/>
  <c r="M413" i="4"/>
  <c r="N413" i="4"/>
  <c r="O413" i="4"/>
  <c r="P413" i="4"/>
  <c r="L414" i="4"/>
  <c r="M414" i="4"/>
  <c r="N414" i="4"/>
  <c r="O414" i="4"/>
  <c r="P414" i="4"/>
  <c r="L219" i="4"/>
  <c r="M219" i="4"/>
  <c r="N219" i="4"/>
  <c r="O219" i="4"/>
  <c r="P219" i="4"/>
  <c r="L220" i="4"/>
  <c r="M220" i="4"/>
  <c r="N220" i="4"/>
  <c r="O220" i="4"/>
  <c r="P220" i="4"/>
  <c r="L221" i="4"/>
  <c r="M221" i="4"/>
  <c r="N221" i="4"/>
  <c r="O221" i="4"/>
  <c r="P221" i="4"/>
  <c r="L222" i="4"/>
  <c r="M222" i="4"/>
  <c r="N222" i="4"/>
  <c r="O222" i="4"/>
  <c r="P222" i="4"/>
  <c r="L223" i="4"/>
  <c r="M223" i="4"/>
  <c r="N223" i="4"/>
  <c r="O223" i="4"/>
  <c r="P223" i="4"/>
  <c r="L227" i="4"/>
  <c r="M227" i="4"/>
  <c r="N227" i="4"/>
  <c r="O227" i="4"/>
  <c r="P227" i="4"/>
  <c r="L228" i="4"/>
  <c r="M228" i="4"/>
  <c r="N228" i="4"/>
  <c r="O228" i="4"/>
  <c r="P228" i="4"/>
  <c r="L229" i="4"/>
  <c r="M229" i="4"/>
  <c r="N229" i="4"/>
  <c r="O229" i="4"/>
  <c r="P229" i="4"/>
  <c r="L230" i="4"/>
  <c r="M230" i="4"/>
  <c r="N230" i="4"/>
  <c r="O230" i="4"/>
  <c r="P230" i="4"/>
  <c r="L231" i="4"/>
  <c r="M231" i="4"/>
  <c r="N231" i="4"/>
  <c r="O231" i="4"/>
  <c r="P231" i="4"/>
  <c r="L232" i="4"/>
  <c r="M232" i="4"/>
  <c r="N232" i="4"/>
  <c r="O232" i="4"/>
  <c r="P232" i="4"/>
  <c r="L233" i="4"/>
  <c r="M233" i="4"/>
  <c r="N233" i="4"/>
  <c r="O233" i="4"/>
  <c r="P233" i="4"/>
  <c r="L236" i="4"/>
  <c r="M236" i="4"/>
  <c r="N236" i="4"/>
  <c r="O236" i="4"/>
  <c r="P236" i="4"/>
  <c r="L237" i="4"/>
  <c r="M237" i="4"/>
  <c r="N237" i="4"/>
  <c r="O237" i="4"/>
  <c r="P237" i="4"/>
  <c r="L238" i="4"/>
  <c r="M238" i="4"/>
  <c r="N238" i="4"/>
  <c r="O238" i="4"/>
  <c r="P238" i="4"/>
  <c r="L239" i="4"/>
  <c r="M239" i="4"/>
  <c r="N239" i="4"/>
  <c r="O239" i="4"/>
  <c r="P239" i="4"/>
  <c r="L240" i="4"/>
  <c r="M240" i="4"/>
  <c r="N240" i="4"/>
  <c r="O240" i="4"/>
  <c r="P240" i="4"/>
  <c r="L241" i="4"/>
  <c r="M241" i="4"/>
  <c r="N241" i="4"/>
  <c r="O241" i="4"/>
  <c r="P241" i="4"/>
  <c r="L242" i="4"/>
  <c r="M242" i="4"/>
  <c r="N242" i="4"/>
  <c r="O242" i="4"/>
  <c r="P242" i="4"/>
  <c r="L243" i="4"/>
  <c r="M243" i="4"/>
  <c r="N243" i="4"/>
  <c r="O243" i="4"/>
  <c r="P243" i="4"/>
  <c r="L244" i="4"/>
  <c r="M244" i="4"/>
  <c r="N244" i="4"/>
  <c r="O244" i="4"/>
  <c r="P244" i="4"/>
  <c r="L245" i="4"/>
  <c r="M245" i="4"/>
  <c r="N245" i="4"/>
  <c r="O245" i="4"/>
  <c r="P245" i="4"/>
  <c r="L246" i="4"/>
  <c r="M246" i="4"/>
  <c r="N246" i="4"/>
  <c r="O246" i="4"/>
  <c r="P246" i="4"/>
  <c r="L247" i="4"/>
  <c r="M247" i="4"/>
  <c r="N247" i="4"/>
  <c r="O247" i="4"/>
  <c r="P247" i="4"/>
  <c r="L248" i="4"/>
  <c r="M248" i="4"/>
  <c r="N248" i="4"/>
  <c r="O248" i="4"/>
  <c r="P248" i="4"/>
  <c r="L249" i="4"/>
  <c r="M249" i="4"/>
  <c r="N249" i="4"/>
  <c r="O249" i="4"/>
  <c r="P249" i="4"/>
  <c r="L280" i="4"/>
  <c r="M280" i="4"/>
  <c r="N280" i="4"/>
  <c r="O280" i="4"/>
  <c r="P280" i="4"/>
  <c r="L281" i="4"/>
  <c r="M281" i="4"/>
  <c r="N281" i="4"/>
  <c r="O281" i="4"/>
  <c r="P281" i="4"/>
  <c r="L282" i="4"/>
  <c r="M282" i="4"/>
  <c r="N282" i="4"/>
  <c r="O282" i="4"/>
  <c r="P282" i="4"/>
  <c r="L283" i="4"/>
  <c r="M283" i="4"/>
  <c r="N283" i="4"/>
  <c r="O283" i="4"/>
  <c r="P283" i="4"/>
  <c r="L284" i="4"/>
  <c r="M284" i="4"/>
  <c r="N284" i="4"/>
  <c r="O284" i="4"/>
  <c r="P284" i="4"/>
  <c r="L285" i="4"/>
  <c r="M285" i="4"/>
  <c r="N285" i="4"/>
  <c r="O285" i="4"/>
  <c r="P285" i="4"/>
  <c r="L252" i="4"/>
  <c r="M252" i="4"/>
  <c r="N252" i="4"/>
  <c r="O252" i="4"/>
  <c r="P252" i="4"/>
  <c r="L253" i="4"/>
  <c r="M253" i="4"/>
  <c r="N253" i="4"/>
  <c r="O253" i="4"/>
  <c r="P253" i="4"/>
  <c r="L254" i="4"/>
  <c r="M254" i="4"/>
  <c r="N254" i="4"/>
  <c r="O254" i="4"/>
  <c r="P254" i="4"/>
  <c r="L255" i="4"/>
  <c r="M255" i="4"/>
  <c r="N255" i="4"/>
  <c r="O255" i="4"/>
  <c r="P255" i="4"/>
  <c r="L256" i="4"/>
  <c r="M256" i="4"/>
  <c r="N256" i="4"/>
  <c r="O256" i="4"/>
  <c r="P256" i="4"/>
  <c r="L257" i="4"/>
  <c r="M257" i="4"/>
  <c r="N257" i="4"/>
  <c r="O257" i="4"/>
  <c r="P257" i="4"/>
  <c r="L258" i="4"/>
  <c r="M258" i="4"/>
  <c r="N258" i="4"/>
  <c r="O258" i="4"/>
  <c r="P258" i="4"/>
  <c r="L259" i="4"/>
  <c r="M259" i="4"/>
  <c r="N259" i="4"/>
  <c r="O259" i="4"/>
  <c r="P259" i="4"/>
  <c r="L260" i="4"/>
  <c r="M260" i="4"/>
  <c r="N260" i="4"/>
  <c r="O260" i="4"/>
  <c r="P260" i="4"/>
  <c r="L275" i="4"/>
  <c r="M275" i="4"/>
  <c r="N275" i="4"/>
  <c r="O275" i="4"/>
  <c r="P275" i="4"/>
  <c r="L276" i="4"/>
  <c r="M276" i="4"/>
  <c r="N276" i="4"/>
  <c r="O276" i="4"/>
  <c r="P276" i="4"/>
  <c r="L277" i="4"/>
  <c r="M277" i="4"/>
  <c r="N277" i="4"/>
  <c r="O277" i="4"/>
  <c r="P277" i="4"/>
  <c r="L278" i="4"/>
  <c r="M278" i="4"/>
  <c r="N278" i="4"/>
  <c r="O278" i="4"/>
  <c r="P278" i="4"/>
  <c r="L173" i="4"/>
  <c r="M173" i="4"/>
  <c r="N173" i="4"/>
  <c r="O173" i="4"/>
  <c r="P173" i="4"/>
  <c r="L174" i="4"/>
  <c r="M174" i="4"/>
  <c r="N174" i="4"/>
  <c r="O174" i="4"/>
  <c r="P174" i="4"/>
  <c r="L175" i="4"/>
  <c r="M175" i="4"/>
  <c r="N175" i="4"/>
  <c r="O175" i="4"/>
  <c r="P175" i="4"/>
  <c r="L176" i="4"/>
  <c r="M176" i="4"/>
  <c r="N176" i="4"/>
  <c r="O176" i="4"/>
  <c r="P176" i="4"/>
  <c r="L177" i="4"/>
  <c r="M177" i="4"/>
  <c r="N177" i="4"/>
  <c r="O177" i="4"/>
  <c r="P177" i="4"/>
  <c r="L263" i="4"/>
  <c r="M263" i="4"/>
  <c r="N263" i="4"/>
  <c r="O263" i="4"/>
  <c r="P263" i="4"/>
  <c r="L264" i="4"/>
  <c r="M264" i="4"/>
  <c r="N264" i="4"/>
  <c r="O264" i="4"/>
  <c r="P264" i="4"/>
  <c r="L265" i="4"/>
  <c r="M265" i="4"/>
  <c r="N265" i="4"/>
  <c r="O265" i="4"/>
  <c r="P265" i="4"/>
  <c r="L266" i="4"/>
  <c r="M266" i="4"/>
  <c r="N266" i="4"/>
  <c r="O266" i="4"/>
  <c r="P266" i="4"/>
  <c r="L267" i="4"/>
  <c r="M267" i="4"/>
  <c r="N267" i="4"/>
  <c r="O267" i="4"/>
  <c r="P267" i="4"/>
  <c r="L268" i="4"/>
  <c r="M268" i="4"/>
  <c r="N268" i="4"/>
  <c r="O268" i="4"/>
  <c r="P268" i="4"/>
  <c r="L269" i="4"/>
  <c r="M269" i="4"/>
  <c r="N269" i="4"/>
  <c r="O269" i="4"/>
  <c r="P269" i="4"/>
  <c r="L270" i="4"/>
  <c r="M270" i="4"/>
  <c r="N270" i="4"/>
  <c r="O270" i="4"/>
  <c r="P270" i="4"/>
  <c r="L271" i="4"/>
  <c r="M271" i="4"/>
  <c r="N271" i="4"/>
  <c r="O271" i="4"/>
  <c r="P271" i="4"/>
  <c r="L272" i="4"/>
  <c r="M272" i="4"/>
  <c r="N272" i="4"/>
  <c r="O272" i="4"/>
  <c r="P272" i="4"/>
  <c r="L376" i="4"/>
  <c r="M376" i="4"/>
  <c r="N376" i="4"/>
  <c r="O376" i="4"/>
  <c r="P376" i="4"/>
  <c r="L377" i="4"/>
  <c r="M377" i="4"/>
  <c r="N377" i="4"/>
  <c r="O377" i="4"/>
  <c r="P377" i="4"/>
  <c r="L378" i="4"/>
  <c r="M378" i="4"/>
  <c r="N378" i="4"/>
  <c r="O378" i="4"/>
  <c r="P378" i="4"/>
  <c r="L379" i="4"/>
  <c r="M379" i="4"/>
  <c r="N379" i="4"/>
  <c r="O379" i="4"/>
  <c r="P379" i="4"/>
  <c r="L380" i="4"/>
  <c r="M380" i="4"/>
  <c r="N380" i="4"/>
  <c r="O380" i="4"/>
  <c r="P380" i="4"/>
  <c r="L381" i="4"/>
  <c r="M381" i="4"/>
  <c r="N381" i="4"/>
  <c r="O381" i="4"/>
  <c r="P381" i="4"/>
  <c r="L382" i="4"/>
  <c r="M382" i="4"/>
  <c r="N382" i="4"/>
  <c r="O382" i="4"/>
  <c r="P382" i="4"/>
  <c r="L383" i="4"/>
  <c r="M383" i="4"/>
  <c r="N383" i="4"/>
  <c r="O383" i="4"/>
  <c r="P383" i="4"/>
  <c r="L384" i="4"/>
  <c r="M384" i="4"/>
  <c r="N384" i="4"/>
  <c r="O384" i="4"/>
  <c r="P384" i="4"/>
  <c r="L385" i="4"/>
  <c r="M385" i="4"/>
  <c r="N385" i="4"/>
  <c r="O385" i="4"/>
  <c r="P385" i="4"/>
  <c r="L402" i="4"/>
  <c r="M402" i="4"/>
  <c r="N402" i="4"/>
  <c r="O402" i="4"/>
  <c r="P402" i="4"/>
  <c r="L403" i="4"/>
  <c r="M403" i="4"/>
  <c r="N403" i="4"/>
  <c r="O403" i="4"/>
  <c r="P403" i="4"/>
  <c r="L404" i="4"/>
  <c r="M404" i="4"/>
  <c r="N404" i="4"/>
  <c r="O404" i="4"/>
  <c r="P404" i="4"/>
  <c r="L405" i="4"/>
  <c r="M405" i="4"/>
  <c r="N405" i="4"/>
  <c r="O405" i="4"/>
  <c r="P405" i="4"/>
  <c r="L406" i="4"/>
  <c r="M406" i="4"/>
  <c r="N406" i="4"/>
  <c r="O406" i="4"/>
  <c r="P406" i="4"/>
  <c r="L407" i="4"/>
  <c r="M407" i="4"/>
  <c r="N407" i="4"/>
  <c r="O407" i="4"/>
  <c r="P407" i="4"/>
  <c r="L365" i="4"/>
  <c r="M365" i="4"/>
  <c r="N365" i="4"/>
  <c r="O365" i="4"/>
  <c r="P365" i="4"/>
  <c r="L353" i="4"/>
  <c r="M353" i="4"/>
  <c r="N353" i="4"/>
  <c r="O353" i="4"/>
  <c r="P353" i="4"/>
  <c r="L354" i="4"/>
  <c r="M354" i="4"/>
  <c r="N354" i="4"/>
  <c r="O354" i="4"/>
  <c r="P354" i="4"/>
  <c r="L355" i="4"/>
  <c r="M355" i="4"/>
  <c r="N355" i="4"/>
  <c r="O355" i="4"/>
  <c r="P355" i="4"/>
  <c r="L356" i="4"/>
  <c r="M356" i="4"/>
  <c r="N356" i="4"/>
  <c r="O356" i="4"/>
  <c r="P356" i="4"/>
  <c r="L357" i="4"/>
  <c r="M357" i="4"/>
  <c r="N357" i="4"/>
  <c r="O357" i="4"/>
  <c r="P357" i="4"/>
  <c r="L358" i="4"/>
  <c r="M358" i="4"/>
  <c r="N358" i="4"/>
  <c r="O358" i="4"/>
  <c r="P358" i="4"/>
  <c r="L359" i="4"/>
  <c r="M359" i="4"/>
  <c r="N359" i="4"/>
  <c r="O359" i="4"/>
  <c r="P359" i="4"/>
  <c r="L360" i="4"/>
  <c r="M360" i="4"/>
  <c r="N360" i="4"/>
  <c r="O360" i="4"/>
  <c r="P360" i="4"/>
  <c r="L361" i="4"/>
  <c r="M361" i="4"/>
  <c r="N361" i="4"/>
  <c r="O361" i="4"/>
  <c r="P361" i="4"/>
  <c r="L362" i="4"/>
  <c r="M362" i="4"/>
  <c r="N362" i="4"/>
  <c r="O362" i="4"/>
  <c r="P362" i="4"/>
  <c r="L363" i="4"/>
  <c r="M363" i="4"/>
  <c r="N363" i="4"/>
  <c r="O363" i="4"/>
  <c r="P363" i="4"/>
  <c r="L388" i="4"/>
  <c r="M388" i="4"/>
  <c r="N388" i="4"/>
  <c r="O388" i="4"/>
  <c r="P388" i="4"/>
  <c r="L389" i="4"/>
  <c r="M389" i="4"/>
  <c r="N389" i="4"/>
  <c r="O389" i="4"/>
  <c r="P389" i="4"/>
  <c r="L390" i="4"/>
  <c r="M390" i="4"/>
  <c r="N390" i="4"/>
  <c r="O390" i="4"/>
  <c r="P390" i="4"/>
  <c r="L391" i="4"/>
  <c r="M391" i="4"/>
  <c r="N391" i="4"/>
  <c r="O391" i="4"/>
  <c r="P391" i="4"/>
  <c r="L392" i="4"/>
  <c r="M392" i="4"/>
  <c r="N392" i="4"/>
  <c r="O392" i="4"/>
  <c r="P392" i="4"/>
  <c r="L366" i="4"/>
  <c r="M366" i="4"/>
  <c r="N366" i="4"/>
  <c r="O366" i="4"/>
  <c r="P366" i="4"/>
  <c r="L367" i="4"/>
  <c r="M367" i="4"/>
  <c r="N367" i="4"/>
  <c r="O367" i="4"/>
  <c r="P367" i="4"/>
  <c r="L368" i="4"/>
  <c r="M368" i="4"/>
  <c r="N368" i="4"/>
  <c r="O368" i="4"/>
  <c r="P368" i="4"/>
  <c r="L369" i="4"/>
  <c r="M369" i="4"/>
  <c r="N369" i="4"/>
  <c r="O369" i="4"/>
  <c r="P369" i="4"/>
  <c r="L370" i="4"/>
  <c r="M370" i="4"/>
  <c r="N370" i="4"/>
  <c r="O370" i="4"/>
  <c r="P370" i="4"/>
  <c r="L371" i="4"/>
  <c r="M371" i="4"/>
  <c r="N371" i="4"/>
  <c r="O371" i="4"/>
  <c r="P371" i="4"/>
  <c r="L372" i="4"/>
  <c r="M372" i="4"/>
  <c r="N372" i="4"/>
  <c r="O372" i="4"/>
  <c r="P372" i="4"/>
  <c r="L395" i="4"/>
  <c r="M395" i="4"/>
  <c r="N395" i="4"/>
  <c r="O395" i="4"/>
  <c r="P395" i="4"/>
  <c r="L396" i="4"/>
  <c r="M396" i="4"/>
  <c r="N396" i="4"/>
  <c r="O396" i="4"/>
  <c r="P396" i="4"/>
  <c r="L397" i="4"/>
  <c r="M397" i="4"/>
  <c r="N397" i="4"/>
  <c r="O397" i="4"/>
  <c r="P397" i="4"/>
  <c r="L398" i="4"/>
  <c r="M398" i="4"/>
  <c r="N398" i="4"/>
  <c r="O398" i="4"/>
  <c r="P398" i="4"/>
  <c r="L399" i="4"/>
  <c r="M399" i="4"/>
  <c r="N399" i="4"/>
  <c r="O399" i="4"/>
  <c r="P399" i="4"/>
  <c r="L400" i="4"/>
  <c r="M400" i="4"/>
  <c r="N400" i="4"/>
  <c r="O400" i="4"/>
  <c r="P400" i="4"/>
  <c r="L215" i="4"/>
  <c r="M215" i="4"/>
  <c r="N215" i="4"/>
  <c r="O215" i="4"/>
  <c r="P215" i="4"/>
  <c r="L216" i="4"/>
  <c r="M216" i="4"/>
  <c r="N216" i="4"/>
  <c r="O216" i="4"/>
  <c r="P216" i="4"/>
  <c r="L217" i="4"/>
  <c r="M217" i="4"/>
  <c r="N217" i="4"/>
  <c r="O217" i="4"/>
  <c r="P217" i="4"/>
  <c r="L417" i="4"/>
  <c r="M417" i="4"/>
  <c r="N417" i="4"/>
  <c r="O417" i="4"/>
  <c r="P417" i="4"/>
  <c r="L418" i="4"/>
  <c r="M418" i="4"/>
  <c r="N418" i="4"/>
  <c r="O418" i="4"/>
  <c r="P418" i="4"/>
  <c r="L419" i="4"/>
  <c r="M419" i="4"/>
  <c r="N419" i="4"/>
  <c r="O419" i="4"/>
  <c r="P419" i="4"/>
  <c r="L420" i="4"/>
  <c r="M420" i="4"/>
  <c r="N420" i="4"/>
  <c r="O420" i="4"/>
  <c r="P420" i="4"/>
  <c r="L421" i="4"/>
  <c r="M421" i="4"/>
  <c r="N421" i="4"/>
  <c r="O421" i="4"/>
  <c r="P421" i="4"/>
  <c r="L607" i="4"/>
  <c r="M607" i="4"/>
  <c r="N607" i="4"/>
  <c r="O607" i="4"/>
  <c r="P607" i="4"/>
  <c r="L608" i="4"/>
  <c r="M608" i="4"/>
  <c r="N608" i="4"/>
  <c r="O608" i="4"/>
  <c r="P608" i="4"/>
  <c r="L609" i="4"/>
  <c r="M609" i="4"/>
  <c r="N609" i="4"/>
  <c r="O609" i="4"/>
  <c r="P609" i="4"/>
  <c r="L610" i="4"/>
  <c r="M610" i="4"/>
  <c r="N610" i="4"/>
  <c r="O610" i="4"/>
  <c r="P610" i="4"/>
  <c r="L611" i="4"/>
  <c r="M611" i="4"/>
  <c r="N611" i="4"/>
  <c r="O611" i="4"/>
  <c r="P611" i="4"/>
  <c r="L612" i="4"/>
  <c r="M612" i="4"/>
  <c r="N612" i="4"/>
  <c r="O612" i="4"/>
  <c r="P612" i="4"/>
  <c r="L613" i="4"/>
  <c r="M613" i="4"/>
  <c r="N613" i="4"/>
  <c r="O613" i="4"/>
  <c r="P613" i="4"/>
  <c r="L614" i="4"/>
  <c r="M614" i="4"/>
  <c r="N614" i="4"/>
  <c r="O614" i="4"/>
  <c r="P614" i="4"/>
  <c r="L615" i="4"/>
  <c r="M615" i="4"/>
  <c r="N615" i="4"/>
  <c r="O615" i="4"/>
  <c r="P615" i="4"/>
  <c r="L616" i="4"/>
  <c r="M616" i="4"/>
  <c r="N616" i="4"/>
  <c r="O616" i="4"/>
  <c r="P616" i="4"/>
  <c r="L617" i="4"/>
  <c r="M617" i="4"/>
  <c r="N617" i="4"/>
  <c r="O617" i="4"/>
  <c r="P617" i="4"/>
  <c r="L618" i="4"/>
  <c r="M618" i="4"/>
  <c r="N618" i="4"/>
  <c r="O618" i="4"/>
  <c r="P618" i="4"/>
  <c r="L619" i="4"/>
  <c r="M619" i="4"/>
  <c r="N619" i="4"/>
  <c r="O619" i="4"/>
  <c r="P619" i="4"/>
  <c r="L620" i="4"/>
  <c r="M620" i="4"/>
  <c r="N620" i="4"/>
  <c r="O620" i="4"/>
  <c r="P620" i="4"/>
  <c r="L621" i="4"/>
  <c r="M621" i="4"/>
  <c r="N621" i="4"/>
  <c r="O621" i="4"/>
  <c r="P621" i="4"/>
  <c r="L622" i="4"/>
  <c r="M622" i="4"/>
  <c r="N622" i="4"/>
  <c r="O622" i="4"/>
  <c r="P622" i="4"/>
  <c r="L623" i="4"/>
  <c r="M623" i="4"/>
  <c r="N623" i="4"/>
  <c r="O623" i="4"/>
  <c r="P623" i="4"/>
  <c r="L624" i="4"/>
  <c r="M624" i="4"/>
  <c r="N624" i="4"/>
  <c r="O624" i="4"/>
  <c r="P624" i="4"/>
  <c r="L625" i="4"/>
  <c r="M625" i="4"/>
  <c r="N625" i="4"/>
  <c r="O625" i="4"/>
  <c r="P625" i="4"/>
  <c r="L626" i="4"/>
  <c r="M626" i="4"/>
  <c r="N626" i="4"/>
  <c r="O626" i="4"/>
  <c r="P626" i="4"/>
  <c r="L627" i="4"/>
  <c r="M627" i="4"/>
  <c r="N627" i="4"/>
  <c r="O627" i="4"/>
  <c r="P627" i="4"/>
  <c r="L628" i="4"/>
  <c r="M628" i="4"/>
  <c r="N628" i="4"/>
  <c r="O628" i="4"/>
  <c r="P628" i="4"/>
  <c r="L629" i="4"/>
  <c r="M629" i="4"/>
  <c r="N629" i="4"/>
  <c r="O629" i="4"/>
  <c r="P629" i="4"/>
  <c r="L630" i="4"/>
  <c r="M630" i="4"/>
  <c r="N630" i="4"/>
  <c r="O630" i="4"/>
  <c r="P630" i="4"/>
  <c r="L640" i="4"/>
  <c r="M640" i="4"/>
  <c r="N640" i="4"/>
  <c r="O640" i="4"/>
  <c r="P640" i="4"/>
  <c r="L641" i="4"/>
  <c r="M641" i="4"/>
  <c r="N641" i="4"/>
  <c r="O641" i="4"/>
  <c r="P641" i="4"/>
  <c r="L642" i="4"/>
  <c r="M642" i="4"/>
  <c r="N642" i="4"/>
  <c r="O642" i="4"/>
  <c r="P642" i="4"/>
  <c r="L643" i="4"/>
  <c r="M643" i="4"/>
  <c r="N643" i="4"/>
  <c r="O643" i="4"/>
  <c r="P643" i="4"/>
  <c r="L644" i="4"/>
  <c r="M644" i="4"/>
  <c r="N644" i="4"/>
  <c r="O644" i="4"/>
  <c r="P644" i="4"/>
  <c r="L645" i="4"/>
  <c r="M645" i="4"/>
  <c r="N645" i="4"/>
  <c r="O645" i="4"/>
  <c r="P645" i="4"/>
  <c r="L646" i="4"/>
  <c r="M646" i="4"/>
  <c r="N646" i="4"/>
  <c r="O646" i="4"/>
  <c r="P646" i="4"/>
  <c r="L647" i="4"/>
  <c r="M647" i="4"/>
  <c r="N647" i="4"/>
  <c r="O647" i="4"/>
  <c r="P647" i="4"/>
  <c r="L648" i="4"/>
  <c r="M648" i="4"/>
  <c r="N648" i="4"/>
  <c r="O648" i="4"/>
  <c r="P648" i="4"/>
  <c r="L649" i="4"/>
  <c r="M649" i="4"/>
  <c r="N649" i="4"/>
  <c r="O649" i="4"/>
  <c r="P649" i="4"/>
  <c r="L650" i="4"/>
  <c r="M650" i="4"/>
  <c r="N650" i="4"/>
  <c r="O650" i="4"/>
  <c r="P650" i="4"/>
  <c r="L651" i="4"/>
  <c r="M651" i="4"/>
  <c r="N651" i="4"/>
  <c r="O651" i="4"/>
  <c r="P651" i="4"/>
  <c r="L652" i="4"/>
  <c r="M652" i="4"/>
  <c r="N652" i="4"/>
  <c r="O652" i="4"/>
  <c r="P652" i="4"/>
  <c r="L653" i="4"/>
  <c r="M653" i="4"/>
  <c r="N653" i="4"/>
  <c r="O653" i="4"/>
  <c r="P653" i="4"/>
  <c r="L654" i="4"/>
  <c r="M654" i="4"/>
  <c r="N654" i="4"/>
  <c r="O654" i="4"/>
  <c r="P654" i="4"/>
  <c r="L655" i="4"/>
  <c r="M655" i="4"/>
  <c r="N655" i="4"/>
  <c r="O655" i="4"/>
  <c r="P655" i="4"/>
  <c r="L656" i="4"/>
  <c r="M656" i="4"/>
  <c r="N656" i="4"/>
  <c r="O656" i="4"/>
  <c r="P656" i="4"/>
  <c r="L657" i="4"/>
  <c r="M657" i="4"/>
  <c r="N657" i="4"/>
  <c r="O657" i="4"/>
  <c r="P657" i="4"/>
  <c r="L658" i="4"/>
  <c r="M658" i="4"/>
  <c r="N658" i="4"/>
  <c r="O658" i="4"/>
  <c r="P658" i="4"/>
  <c r="L663" i="4"/>
  <c r="M663" i="4"/>
  <c r="N663" i="4"/>
  <c r="O663" i="4"/>
  <c r="P663" i="4"/>
  <c r="L664" i="4"/>
  <c r="M664" i="4"/>
  <c r="N664" i="4"/>
  <c r="O664" i="4"/>
  <c r="P664" i="4"/>
  <c r="L665" i="4"/>
  <c r="M665" i="4"/>
  <c r="N665" i="4"/>
  <c r="O665" i="4"/>
  <c r="P665" i="4"/>
  <c r="L666" i="4"/>
  <c r="M666" i="4"/>
  <c r="N666" i="4"/>
  <c r="O666" i="4"/>
  <c r="P666" i="4"/>
  <c r="L667" i="4"/>
  <c r="M667" i="4"/>
  <c r="N667" i="4"/>
  <c r="O667" i="4"/>
  <c r="P667" i="4"/>
  <c r="L668" i="4"/>
  <c r="M668" i="4"/>
  <c r="N668" i="4"/>
  <c r="O668" i="4"/>
  <c r="P668" i="4"/>
  <c r="L669" i="4"/>
  <c r="M669" i="4"/>
  <c r="N669" i="4"/>
  <c r="O669" i="4"/>
  <c r="P669" i="4"/>
  <c r="L670" i="4"/>
  <c r="M670" i="4"/>
  <c r="N670" i="4"/>
  <c r="O670" i="4"/>
  <c r="P670" i="4"/>
  <c r="L671" i="4"/>
  <c r="M671" i="4"/>
  <c r="N671" i="4"/>
  <c r="O671" i="4"/>
  <c r="P671" i="4"/>
  <c r="L672" i="4"/>
  <c r="M672" i="4"/>
  <c r="N672" i="4"/>
  <c r="O672" i="4"/>
  <c r="P672" i="4"/>
  <c r="L673" i="4"/>
  <c r="M673" i="4"/>
  <c r="N673" i="4"/>
  <c r="O673" i="4"/>
  <c r="P673" i="4"/>
  <c r="L674" i="4"/>
  <c r="M674" i="4"/>
  <c r="N674" i="4"/>
  <c r="O674" i="4"/>
  <c r="P674" i="4"/>
  <c r="L696" i="4"/>
  <c r="M696" i="4"/>
  <c r="N696" i="4"/>
  <c r="O696" i="4"/>
  <c r="P696" i="4"/>
  <c r="L697" i="4"/>
  <c r="M697" i="4"/>
  <c r="N697" i="4"/>
  <c r="O697" i="4"/>
  <c r="P697" i="4"/>
  <c r="L698" i="4"/>
  <c r="M698" i="4"/>
  <c r="N698" i="4"/>
  <c r="O698" i="4"/>
  <c r="P698" i="4"/>
  <c r="L699" i="4"/>
  <c r="M699" i="4"/>
  <c r="N699" i="4"/>
  <c r="O699" i="4"/>
  <c r="P699" i="4"/>
  <c r="L700" i="4"/>
  <c r="M700" i="4"/>
  <c r="N700" i="4"/>
  <c r="O700" i="4"/>
  <c r="P700" i="4"/>
  <c r="L701" i="4"/>
  <c r="M701" i="4"/>
  <c r="N701" i="4"/>
  <c r="O701" i="4"/>
  <c r="P701" i="4"/>
  <c r="L702" i="4"/>
  <c r="M702" i="4"/>
  <c r="N702" i="4"/>
  <c r="O702" i="4"/>
  <c r="P702" i="4"/>
  <c r="L703" i="4"/>
  <c r="M703" i="4"/>
  <c r="N703" i="4"/>
  <c r="O703" i="4"/>
  <c r="P703" i="4"/>
  <c r="L704" i="4"/>
  <c r="M704" i="4"/>
  <c r="N704" i="4"/>
  <c r="O704" i="4"/>
  <c r="P704" i="4"/>
  <c r="L705" i="4"/>
  <c r="M705" i="4"/>
  <c r="N705" i="4"/>
  <c r="O705" i="4"/>
  <c r="P705" i="4"/>
  <c r="L706" i="4"/>
  <c r="M706" i="4"/>
  <c r="N706" i="4"/>
  <c r="O706" i="4"/>
  <c r="P706" i="4"/>
  <c r="L707" i="4"/>
  <c r="M707" i="4"/>
  <c r="N707" i="4"/>
  <c r="O707" i="4"/>
  <c r="P707" i="4"/>
  <c r="L708" i="4"/>
  <c r="M708" i="4"/>
  <c r="N708" i="4"/>
  <c r="O708" i="4"/>
  <c r="P708" i="4"/>
  <c r="L709" i="4"/>
  <c r="M709" i="4"/>
  <c r="N709" i="4"/>
  <c r="O709" i="4"/>
  <c r="P709" i="4"/>
  <c r="L710" i="4"/>
  <c r="M710" i="4"/>
  <c r="N710" i="4"/>
  <c r="O710" i="4"/>
  <c r="P710" i="4"/>
  <c r="L711" i="4"/>
  <c r="M711" i="4"/>
  <c r="N711" i="4"/>
  <c r="O711" i="4"/>
  <c r="P711" i="4"/>
  <c r="L712" i="4"/>
  <c r="M712" i="4"/>
  <c r="N712" i="4"/>
  <c r="O712" i="4"/>
  <c r="P712" i="4"/>
  <c r="L725" i="4"/>
  <c r="M725" i="4"/>
  <c r="N725" i="4"/>
  <c r="O725" i="4"/>
  <c r="P725" i="4"/>
  <c r="L726" i="4"/>
  <c r="M726" i="4"/>
  <c r="N726" i="4"/>
  <c r="O726" i="4"/>
  <c r="P726" i="4"/>
  <c r="L727" i="4"/>
  <c r="M727" i="4"/>
  <c r="N727" i="4"/>
  <c r="O727" i="4"/>
  <c r="P727" i="4"/>
  <c r="L728" i="4"/>
  <c r="M728" i="4"/>
  <c r="N728" i="4"/>
  <c r="O728" i="4"/>
  <c r="P728" i="4"/>
  <c r="L729" i="4"/>
  <c r="M729" i="4"/>
  <c r="N729" i="4"/>
  <c r="O729" i="4"/>
  <c r="P729" i="4"/>
  <c r="L730" i="4"/>
  <c r="M730" i="4"/>
  <c r="N730" i="4"/>
  <c r="O730" i="4"/>
  <c r="P730" i="4"/>
  <c r="L731" i="4"/>
  <c r="M731" i="4"/>
  <c r="N731" i="4"/>
  <c r="O731" i="4"/>
  <c r="P731" i="4"/>
  <c r="L732" i="4"/>
  <c r="M732" i="4"/>
  <c r="N732" i="4"/>
  <c r="O732" i="4"/>
  <c r="P732" i="4"/>
  <c r="L733" i="4"/>
  <c r="M733" i="4"/>
  <c r="N733" i="4"/>
  <c r="O733" i="4"/>
  <c r="P733" i="4"/>
  <c r="L734" i="4"/>
  <c r="M734" i="4"/>
  <c r="N734" i="4"/>
  <c r="O734" i="4"/>
  <c r="P734" i="4"/>
  <c r="L735" i="4"/>
  <c r="M735" i="4"/>
  <c r="N735" i="4"/>
  <c r="O735" i="4"/>
  <c r="P735" i="4"/>
  <c r="L736" i="4"/>
  <c r="M736" i="4"/>
  <c r="N736" i="4"/>
  <c r="O736" i="4"/>
  <c r="P736" i="4"/>
  <c r="L737" i="4"/>
  <c r="M737" i="4"/>
  <c r="N737" i="4"/>
  <c r="O737" i="4"/>
  <c r="P737" i="4"/>
  <c r="L738" i="4"/>
  <c r="M738" i="4"/>
  <c r="N738" i="4"/>
  <c r="O738" i="4"/>
  <c r="P738" i="4"/>
  <c r="L739" i="4"/>
  <c r="M739" i="4"/>
  <c r="N739" i="4"/>
  <c r="O739" i="4"/>
  <c r="P739" i="4"/>
  <c r="L740" i="4"/>
  <c r="M740" i="4"/>
  <c r="N740" i="4"/>
  <c r="O740" i="4"/>
  <c r="P740" i="4"/>
  <c r="L741" i="4"/>
  <c r="M741" i="4"/>
  <c r="N741" i="4"/>
  <c r="O741" i="4"/>
  <c r="P741" i="4"/>
  <c r="L742" i="4"/>
  <c r="M742" i="4"/>
  <c r="N742" i="4"/>
  <c r="O742" i="4"/>
  <c r="P742" i="4"/>
  <c r="L687" i="4"/>
  <c r="M687" i="4"/>
  <c r="N687" i="4"/>
  <c r="O687" i="4"/>
  <c r="P687" i="4"/>
  <c r="L688" i="4"/>
  <c r="M688" i="4"/>
  <c r="N688" i="4"/>
  <c r="O688" i="4"/>
  <c r="P688" i="4"/>
  <c r="L689" i="4"/>
  <c r="M689" i="4"/>
  <c r="N689" i="4"/>
  <c r="O689" i="4"/>
  <c r="P689" i="4"/>
  <c r="L690" i="4"/>
  <c r="M690" i="4"/>
  <c r="N690" i="4"/>
  <c r="O690" i="4"/>
  <c r="P690" i="4"/>
  <c r="L691" i="4"/>
  <c r="M691" i="4"/>
  <c r="N691" i="4"/>
  <c r="O691" i="4"/>
  <c r="P691" i="4"/>
  <c r="L692" i="4"/>
  <c r="M692" i="4"/>
  <c r="N692" i="4"/>
  <c r="O692" i="4"/>
  <c r="P692" i="4"/>
  <c r="L693" i="4"/>
  <c r="M693" i="4"/>
  <c r="N693" i="4"/>
  <c r="O693" i="4"/>
  <c r="P693" i="4"/>
  <c r="L592" i="4"/>
  <c r="M592" i="4"/>
  <c r="N592" i="4"/>
  <c r="O592" i="4"/>
  <c r="P592" i="4"/>
  <c r="L593" i="4"/>
  <c r="M593" i="4"/>
  <c r="N593" i="4"/>
  <c r="O593" i="4"/>
  <c r="P593" i="4"/>
  <c r="L594" i="4"/>
  <c r="M594" i="4"/>
  <c r="N594" i="4"/>
  <c r="O594" i="4"/>
  <c r="P594" i="4"/>
  <c r="L595" i="4"/>
  <c r="M595" i="4"/>
  <c r="N595" i="4"/>
  <c r="O595" i="4"/>
  <c r="P595" i="4"/>
  <c r="L596" i="4"/>
  <c r="M596" i="4"/>
  <c r="N596" i="4"/>
  <c r="O596" i="4"/>
  <c r="P596" i="4"/>
  <c r="L597" i="4"/>
  <c r="M597" i="4"/>
  <c r="N597" i="4"/>
  <c r="O597" i="4"/>
  <c r="P597" i="4"/>
  <c r="L598" i="4"/>
  <c r="M598" i="4"/>
  <c r="N598" i="4"/>
  <c r="O598" i="4"/>
  <c r="P598" i="4"/>
  <c r="L599" i="4"/>
  <c r="M599" i="4"/>
  <c r="N599" i="4"/>
  <c r="O599" i="4"/>
  <c r="P599" i="4"/>
  <c r="L600" i="4"/>
  <c r="M600" i="4"/>
  <c r="N600" i="4"/>
  <c r="O600" i="4"/>
  <c r="P600" i="4"/>
  <c r="L601" i="4"/>
  <c r="M601" i="4"/>
  <c r="N601" i="4"/>
  <c r="O601" i="4"/>
  <c r="P601" i="4"/>
  <c r="L602" i="4"/>
  <c r="M602" i="4"/>
  <c r="N602" i="4"/>
  <c r="O602" i="4"/>
  <c r="P602" i="4"/>
  <c r="L603" i="4"/>
  <c r="M603" i="4"/>
  <c r="N603" i="4"/>
  <c r="O603" i="4"/>
  <c r="P603" i="4"/>
  <c r="L604" i="4"/>
  <c r="M604" i="4"/>
  <c r="N604" i="4"/>
  <c r="O604" i="4"/>
  <c r="P604" i="4"/>
  <c r="L605" i="4"/>
  <c r="M605" i="4"/>
  <c r="N605" i="4"/>
  <c r="O605" i="4"/>
  <c r="P605" i="4"/>
  <c r="L718" i="4"/>
  <c r="M718" i="4"/>
  <c r="N718" i="4"/>
  <c r="O718" i="4"/>
  <c r="P718" i="4"/>
  <c r="L719" i="4"/>
  <c r="M719" i="4"/>
  <c r="N719" i="4"/>
  <c r="O719" i="4"/>
  <c r="P719" i="4"/>
  <c r="L720" i="4"/>
  <c r="M720" i="4"/>
  <c r="N720" i="4"/>
  <c r="O720" i="4"/>
  <c r="P720" i="4"/>
  <c r="L721" i="4"/>
  <c r="M721" i="4"/>
  <c r="N721" i="4"/>
  <c r="O721" i="4"/>
  <c r="P721" i="4"/>
  <c r="L722" i="4"/>
  <c r="M722" i="4"/>
  <c r="N722" i="4"/>
  <c r="O722" i="4"/>
  <c r="P722" i="4"/>
  <c r="L723" i="4"/>
  <c r="M723" i="4"/>
  <c r="N723" i="4"/>
  <c r="O723" i="4"/>
  <c r="P723" i="4"/>
  <c r="L564" i="4"/>
  <c r="M564" i="4"/>
  <c r="N564" i="4"/>
  <c r="O564" i="4"/>
  <c r="P564" i="4"/>
  <c r="L565" i="4"/>
  <c r="M565" i="4"/>
  <c r="N565" i="4"/>
  <c r="O565" i="4"/>
  <c r="P565" i="4"/>
  <c r="L566" i="4"/>
  <c r="M566" i="4"/>
  <c r="N566" i="4"/>
  <c r="O566" i="4"/>
  <c r="P566" i="4"/>
  <c r="L567" i="4"/>
  <c r="M567" i="4"/>
  <c r="N567" i="4"/>
  <c r="O567" i="4"/>
  <c r="P567" i="4"/>
  <c r="L444" i="4"/>
  <c r="M444" i="4"/>
  <c r="N444" i="4"/>
  <c r="O444" i="4"/>
  <c r="P444" i="4"/>
  <c r="L445" i="4"/>
  <c r="M445" i="4"/>
  <c r="N445" i="4"/>
  <c r="O445" i="4"/>
  <c r="P445" i="4"/>
  <c r="L446" i="4"/>
  <c r="M446" i="4"/>
  <c r="N446" i="4"/>
  <c r="O446" i="4"/>
  <c r="P446" i="4"/>
  <c r="L447" i="4"/>
  <c r="M447" i="4"/>
  <c r="N447" i="4"/>
  <c r="O447" i="4"/>
  <c r="P447" i="4"/>
  <c r="L448" i="4"/>
  <c r="M448" i="4"/>
  <c r="N448" i="4"/>
  <c r="O448" i="4"/>
  <c r="P448" i="4"/>
  <c r="L449" i="4"/>
  <c r="M449" i="4"/>
  <c r="N449" i="4"/>
  <c r="O449" i="4"/>
  <c r="P449" i="4"/>
  <c r="L450" i="4"/>
  <c r="M450" i="4"/>
  <c r="N450" i="4"/>
  <c r="O450" i="4"/>
  <c r="P450" i="4"/>
  <c r="L451" i="4"/>
  <c r="M451" i="4"/>
  <c r="N451" i="4"/>
  <c r="O451" i="4"/>
  <c r="P451" i="4"/>
  <c r="L452" i="4"/>
  <c r="M452" i="4"/>
  <c r="N452" i="4"/>
  <c r="O452" i="4"/>
  <c r="P452" i="4"/>
  <c r="L453" i="4"/>
  <c r="M453" i="4"/>
  <c r="N453" i="4"/>
  <c r="O453" i="4"/>
  <c r="P453" i="4"/>
  <c r="L454" i="4"/>
  <c r="M454" i="4"/>
  <c r="N454" i="4"/>
  <c r="O454" i="4"/>
  <c r="P454" i="4"/>
  <c r="L455" i="4"/>
  <c r="M455" i="4"/>
  <c r="N455" i="4"/>
  <c r="O455" i="4"/>
  <c r="P455" i="4"/>
  <c r="L456" i="4"/>
  <c r="M456" i="4"/>
  <c r="N456" i="4"/>
  <c r="O456" i="4"/>
  <c r="P456" i="4"/>
  <c r="L457" i="4"/>
  <c r="M457" i="4"/>
  <c r="N457" i="4"/>
  <c r="O457" i="4"/>
  <c r="P457" i="4"/>
  <c r="L458" i="4"/>
  <c r="M458" i="4"/>
  <c r="N458" i="4"/>
  <c r="O458" i="4"/>
  <c r="P458" i="4"/>
  <c r="L459" i="4"/>
  <c r="M459" i="4"/>
  <c r="N459" i="4"/>
  <c r="O459" i="4"/>
  <c r="P459" i="4"/>
  <c r="L460" i="4"/>
  <c r="M460" i="4"/>
  <c r="N460" i="4"/>
  <c r="O460" i="4"/>
  <c r="P460" i="4"/>
  <c r="L461" i="4"/>
  <c r="M461" i="4"/>
  <c r="N461" i="4"/>
  <c r="O461" i="4"/>
  <c r="P461" i="4"/>
  <c r="L570" i="4"/>
  <c r="M570" i="4"/>
  <c r="N570" i="4"/>
  <c r="O570" i="4"/>
  <c r="P570" i="4"/>
  <c r="L571" i="4"/>
  <c r="M571" i="4"/>
  <c r="N571" i="4"/>
  <c r="O571" i="4"/>
  <c r="P571" i="4"/>
  <c r="L572" i="4"/>
  <c r="M572" i="4"/>
  <c r="N572" i="4"/>
  <c r="O572" i="4"/>
  <c r="P572" i="4"/>
  <c r="L573" i="4"/>
  <c r="M573" i="4"/>
  <c r="N573" i="4"/>
  <c r="O573" i="4"/>
  <c r="P573" i="4"/>
  <c r="L574" i="4"/>
  <c r="M574" i="4"/>
  <c r="N574" i="4"/>
  <c r="O574" i="4"/>
  <c r="P574" i="4"/>
  <c r="L575" i="4"/>
  <c r="M575" i="4"/>
  <c r="N575" i="4"/>
  <c r="O575" i="4"/>
  <c r="P575" i="4"/>
  <c r="L576" i="4"/>
  <c r="K576" i="4" s="1"/>
  <c r="M576" i="4"/>
  <c r="N576" i="4"/>
  <c r="O576" i="4"/>
  <c r="P576" i="4"/>
  <c r="L577" i="4"/>
  <c r="M577" i="4"/>
  <c r="N577" i="4"/>
  <c r="O577" i="4"/>
  <c r="P577" i="4"/>
  <c r="L578" i="4"/>
  <c r="M578" i="4"/>
  <c r="N578" i="4"/>
  <c r="O578" i="4"/>
  <c r="P578" i="4"/>
  <c r="L579" i="4"/>
  <c r="M579" i="4"/>
  <c r="N579" i="4"/>
  <c r="O579" i="4"/>
  <c r="P579" i="4"/>
  <c r="L580" i="4"/>
  <c r="M580" i="4"/>
  <c r="N580" i="4"/>
  <c r="O580" i="4"/>
  <c r="P580" i="4"/>
  <c r="L581" i="4"/>
  <c r="M581" i="4"/>
  <c r="N581" i="4"/>
  <c r="O581" i="4"/>
  <c r="P581" i="4"/>
  <c r="L582" i="4"/>
  <c r="M582" i="4"/>
  <c r="N582" i="4"/>
  <c r="O582" i="4"/>
  <c r="P582" i="4"/>
  <c r="L583" i="4"/>
  <c r="M583" i="4"/>
  <c r="N583" i="4"/>
  <c r="O583" i="4"/>
  <c r="P583" i="4"/>
  <c r="L584" i="4"/>
  <c r="M584" i="4"/>
  <c r="N584" i="4"/>
  <c r="O584" i="4"/>
  <c r="P584" i="4"/>
  <c r="L585" i="4"/>
  <c r="M585" i="4"/>
  <c r="N585" i="4"/>
  <c r="O585" i="4"/>
  <c r="P585" i="4"/>
  <c r="L586" i="4"/>
  <c r="M586" i="4"/>
  <c r="N586" i="4"/>
  <c r="O586" i="4"/>
  <c r="P586" i="4"/>
  <c r="L523" i="4"/>
  <c r="M523" i="4"/>
  <c r="N523" i="4"/>
  <c r="O523" i="4"/>
  <c r="P523" i="4"/>
  <c r="L524" i="4"/>
  <c r="M524" i="4"/>
  <c r="N524" i="4"/>
  <c r="O524" i="4"/>
  <c r="P524" i="4"/>
  <c r="L525" i="4"/>
  <c r="M525" i="4"/>
  <c r="N525" i="4"/>
  <c r="O525" i="4"/>
  <c r="P525" i="4"/>
  <c r="L526" i="4"/>
  <c r="M526" i="4"/>
  <c r="N526" i="4"/>
  <c r="O526" i="4"/>
  <c r="P526" i="4"/>
  <c r="L527" i="4"/>
  <c r="M527" i="4"/>
  <c r="N527" i="4"/>
  <c r="O527" i="4"/>
  <c r="P527" i="4"/>
  <c r="L528" i="4"/>
  <c r="M528" i="4"/>
  <c r="N528" i="4"/>
  <c r="O528" i="4"/>
  <c r="P528" i="4"/>
  <c r="L529" i="4"/>
  <c r="M529" i="4"/>
  <c r="N529" i="4"/>
  <c r="O529" i="4"/>
  <c r="P529" i="4"/>
  <c r="L530" i="4"/>
  <c r="M530" i="4"/>
  <c r="N530" i="4"/>
  <c r="O530" i="4"/>
  <c r="P530" i="4"/>
  <c r="L531" i="4"/>
  <c r="M531" i="4"/>
  <c r="N531" i="4"/>
  <c r="O531" i="4"/>
  <c r="P531" i="4"/>
  <c r="L532" i="4"/>
  <c r="M532" i="4"/>
  <c r="N532" i="4"/>
  <c r="O532" i="4"/>
  <c r="P532" i="4"/>
  <c r="L514" i="4"/>
  <c r="M514" i="4"/>
  <c r="N514" i="4"/>
  <c r="O514" i="4"/>
  <c r="P514" i="4"/>
  <c r="L515" i="4"/>
  <c r="M515" i="4"/>
  <c r="N515" i="4"/>
  <c r="O515" i="4"/>
  <c r="P515" i="4"/>
  <c r="L555" i="4"/>
  <c r="M555" i="4"/>
  <c r="N555" i="4"/>
  <c r="O555" i="4"/>
  <c r="P555" i="4"/>
  <c r="L516" i="4"/>
  <c r="M516" i="4"/>
  <c r="N516" i="4"/>
  <c r="O516" i="4"/>
  <c r="P516" i="4"/>
  <c r="L556" i="4"/>
  <c r="M556" i="4"/>
  <c r="N556" i="4"/>
  <c r="O556" i="4"/>
  <c r="P556" i="4"/>
  <c r="L557" i="4"/>
  <c r="M557" i="4"/>
  <c r="N557" i="4"/>
  <c r="O557" i="4"/>
  <c r="P557" i="4"/>
  <c r="L517" i="4"/>
  <c r="M517" i="4"/>
  <c r="N517" i="4"/>
  <c r="O517" i="4"/>
  <c r="P517" i="4"/>
  <c r="L518" i="4"/>
  <c r="M518" i="4"/>
  <c r="N518" i="4"/>
  <c r="O518" i="4"/>
  <c r="P518" i="4"/>
  <c r="L519" i="4"/>
  <c r="M519" i="4"/>
  <c r="N519" i="4"/>
  <c r="O519" i="4"/>
  <c r="P519" i="4"/>
  <c r="L520" i="4"/>
  <c r="M520" i="4"/>
  <c r="N520" i="4"/>
  <c r="O520" i="4"/>
  <c r="P520" i="4"/>
  <c r="L521" i="4"/>
  <c r="M521" i="4"/>
  <c r="N521" i="4"/>
  <c r="O521" i="4"/>
  <c r="P521" i="4"/>
  <c r="L470" i="4"/>
  <c r="M470" i="4"/>
  <c r="N470" i="4"/>
  <c r="O470" i="4"/>
  <c r="P470" i="4"/>
  <c r="L471" i="4"/>
  <c r="M471" i="4"/>
  <c r="N471" i="4"/>
  <c r="O471" i="4"/>
  <c r="P471" i="4"/>
  <c r="L472" i="4"/>
  <c r="M472" i="4"/>
  <c r="N472" i="4"/>
  <c r="O472" i="4"/>
  <c r="P472" i="4"/>
  <c r="L473" i="4"/>
  <c r="M473" i="4"/>
  <c r="N473" i="4"/>
  <c r="O473" i="4"/>
  <c r="P473" i="4"/>
  <c r="L474" i="4"/>
  <c r="M474" i="4"/>
  <c r="N474" i="4"/>
  <c r="O474" i="4"/>
  <c r="P474" i="4"/>
  <c r="L475" i="4"/>
  <c r="M475" i="4"/>
  <c r="N475" i="4"/>
  <c r="O475" i="4"/>
  <c r="P475" i="4"/>
  <c r="L476" i="4"/>
  <c r="M476" i="4"/>
  <c r="N476" i="4"/>
  <c r="O476" i="4"/>
  <c r="P476" i="4"/>
  <c r="L477" i="4"/>
  <c r="M477" i="4"/>
  <c r="N477" i="4"/>
  <c r="O477" i="4"/>
  <c r="P477" i="4"/>
  <c r="L478" i="4"/>
  <c r="M478" i="4"/>
  <c r="N478" i="4"/>
  <c r="O478" i="4"/>
  <c r="P478" i="4"/>
  <c r="L479" i="4"/>
  <c r="M479" i="4"/>
  <c r="N479" i="4"/>
  <c r="O479" i="4"/>
  <c r="P479" i="4"/>
  <c r="L483" i="4"/>
  <c r="M483" i="4"/>
  <c r="N483" i="4"/>
  <c r="O483" i="4"/>
  <c r="P483" i="4"/>
  <c r="L484" i="4"/>
  <c r="M484" i="4"/>
  <c r="N484" i="4"/>
  <c r="O484" i="4"/>
  <c r="P484" i="4"/>
  <c r="L485" i="4"/>
  <c r="M485" i="4"/>
  <c r="N485" i="4"/>
  <c r="O485" i="4"/>
  <c r="P485" i="4"/>
  <c r="L486" i="4"/>
  <c r="M486" i="4"/>
  <c r="N486" i="4"/>
  <c r="O486" i="4"/>
  <c r="P486" i="4"/>
  <c r="L487" i="4"/>
  <c r="M487" i="4"/>
  <c r="N487" i="4"/>
  <c r="O487" i="4"/>
  <c r="P487" i="4"/>
  <c r="L488" i="4"/>
  <c r="M488" i="4"/>
  <c r="N488" i="4"/>
  <c r="O488" i="4"/>
  <c r="P488" i="4"/>
  <c r="L489" i="4"/>
  <c r="M489" i="4"/>
  <c r="N489" i="4"/>
  <c r="O489" i="4"/>
  <c r="P489" i="4"/>
  <c r="L490" i="4"/>
  <c r="M490" i="4"/>
  <c r="N490" i="4"/>
  <c r="O490" i="4"/>
  <c r="P490" i="4"/>
  <c r="L491" i="4"/>
  <c r="M491" i="4"/>
  <c r="N491" i="4"/>
  <c r="O491" i="4"/>
  <c r="P491" i="4"/>
  <c r="L492" i="4"/>
  <c r="M492" i="4"/>
  <c r="N492" i="4"/>
  <c r="O492" i="4"/>
  <c r="P492" i="4"/>
  <c r="L493" i="4"/>
  <c r="M493" i="4"/>
  <c r="N493" i="4"/>
  <c r="O493" i="4"/>
  <c r="P493" i="4"/>
  <c r="L494" i="4"/>
  <c r="M494" i="4"/>
  <c r="N494" i="4"/>
  <c r="O494" i="4"/>
  <c r="P494" i="4"/>
  <c r="L495" i="4"/>
  <c r="M495" i="4"/>
  <c r="N495" i="4"/>
  <c r="O495" i="4"/>
  <c r="P495" i="4"/>
  <c r="L496" i="4"/>
  <c r="M496" i="4"/>
  <c r="N496" i="4"/>
  <c r="O496" i="4"/>
  <c r="P496" i="4"/>
  <c r="L497" i="4"/>
  <c r="M497" i="4"/>
  <c r="N497" i="4"/>
  <c r="O497" i="4"/>
  <c r="P497" i="4"/>
  <c r="L498" i="4"/>
  <c r="M498" i="4"/>
  <c r="N498" i="4"/>
  <c r="O498" i="4"/>
  <c r="P498" i="4"/>
  <c r="L426" i="4"/>
  <c r="M426" i="4"/>
  <c r="N426" i="4"/>
  <c r="O426" i="4"/>
  <c r="P426" i="4"/>
  <c r="L427" i="4"/>
  <c r="M427" i="4"/>
  <c r="N427" i="4"/>
  <c r="O427" i="4"/>
  <c r="P427" i="4"/>
  <c r="L428" i="4"/>
  <c r="M428" i="4"/>
  <c r="N428" i="4"/>
  <c r="O428" i="4"/>
  <c r="P428" i="4"/>
  <c r="L429" i="4"/>
  <c r="M429" i="4"/>
  <c r="N429" i="4"/>
  <c r="O429" i="4"/>
  <c r="P429" i="4"/>
  <c r="L430" i="4"/>
  <c r="M430" i="4"/>
  <c r="N430" i="4"/>
  <c r="O430" i="4"/>
  <c r="P430" i="4"/>
  <c r="L431" i="4"/>
  <c r="M431" i="4"/>
  <c r="N431" i="4"/>
  <c r="O431" i="4"/>
  <c r="P431" i="4"/>
  <c r="L432" i="4"/>
  <c r="M432" i="4"/>
  <c r="N432" i="4"/>
  <c r="O432" i="4"/>
  <c r="P432" i="4"/>
  <c r="L433" i="4"/>
  <c r="M433" i="4"/>
  <c r="N433" i="4"/>
  <c r="O433" i="4"/>
  <c r="P433" i="4"/>
  <c r="L434" i="4"/>
  <c r="M434" i="4"/>
  <c r="N434" i="4"/>
  <c r="O434" i="4"/>
  <c r="P434" i="4"/>
  <c r="L435" i="4"/>
  <c r="M435" i="4"/>
  <c r="N435" i="4"/>
  <c r="O435" i="4"/>
  <c r="P435" i="4"/>
  <c r="L436" i="4"/>
  <c r="M436" i="4"/>
  <c r="N436" i="4"/>
  <c r="O436" i="4"/>
  <c r="P436" i="4"/>
  <c r="L437" i="4"/>
  <c r="M437" i="4"/>
  <c r="N437" i="4"/>
  <c r="O437" i="4"/>
  <c r="P437" i="4"/>
  <c r="L537" i="4"/>
  <c r="M537" i="4"/>
  <c r="N537" i="4"/>
  <c r="O537" i="4"/>
  <c r="P537" i="4"/>
  <c r="L538" i="4"/>
  <c r="M538" i="4"/>
  <c r="N538" i="4"/>
  <c r="O538" i="4"/>
  <c r="P538" i="4"/>
  <c r="L539" i="4"/>
  <c r="M539" i="4"/>
  <c r="N539" i="4"/>
  <c r="O539" i="4"/>
  <c r="P539" i="4"/>
  <c r="L540" i="4"/>
  <c r="M540" i="4"/>
  <c r="N540" i="4"/>
  <c r="O540" i="4"/>
  <c r="P540" i="4"/>
  <c r="L541" i="4"/>
  <c r="M541" i="4"/>
  <c r="N541" i="4"/>
  <c r="O541" i="4"/>
  <c r="P541" i="4"/>
  <c r="L542" i="4"/>
  <c r="M542" i="4"/>
  <c r="N542" i="4"/>
  <c r="O542" i="4"/>
  <c r="P542" i="4"/>
  <c r="L543" i="4"/>
  <c r="M543" i="4"/>
  <c r="N543" i="4"/>
  <c r="O543" i="4"/>
  <c r="P543" i="4"/>
  <c r="L544" i="4"/>
  <c r="M544" i="4"/>
  <c r="N544" i="4"/>
  <c r="O544" i="4"/>
  <c r="P544" i="4"/>
  <c r="L545" i="4"/>
  <c r="M545" i="4"/>
  <c r="N545" i="4"/>
  <c r="O545" i="4"/>
  <c r="P545" i="4"/>
  <c r="L546" i="4"/>
  <c r="M546" i="4"/>
  <c r="N546" i="4"/>
  <c r="O546" i="4"/>
  <c r="P546" i="4"/>
  <c r="L547" i="4"/>
  <c r="M547" i="4"/>
  <c r="N547" i="4"/>
  <c r="O547" i="4"/>
  <c r="P547" i="4"/>
  <c r="L548" i="4"/>
  <c r="M548" i="4"/>
  <c r="N548" i="4"/>
  <c r="O548" i="4"/>
  <c r="P548" i="4"/>
  <c r="L549" i="4"/>
  <c r="M549" i="4"/>
  <c r="N549" i="4"/>
  <c r="O549" i="4"/>
  <c r="P549" i="4"/>
  <c r="L550" i="4"/>
  <c r="M550" i="4"/>
  <c r="N550" i="4"/>
  <c r="O550" i="4"/>
  <c r="P550" i="4"/>
  <c r="L551" i="4"/>
  <c r="M551" i="4"/>
  <c r="N551" i="4"/>
  <c r="O551" i="4"/>
  <c r="P551" i="4"/>
  <c r="L503" i="4"/>
  <c r="M503" i="4"/>
  <c r="N503" i="4"/>
  <c r="O503" i="4"/>
  <c r="P503" i="4"/>
  <c r="L504" i="4"/>
  <c r="M504" i="4"/>
  <c r="N504" i="4"/>
  <c r="O504" i="4"/>
  <c r="P504" i="4"/>
  <c r="L505" i="4"/>
  <c r="M505" i="4"/>
  <c r="N505" i="4"/>
  <c r="O505" i="4"/>
  <c r="P505" i="4"/>
  <c r="L506" i="4"/>
  <c r="M506" i="4"/>
  <c r="N506" i="4"/>
  <c r="O506" i="4"/>
  <c r="P506" i="4"/>
  <c r="L507" i="4"/>
  <c r="M507" i="4"/>
  <c r="N507" i="4"/>
  <c r="O507" i="4"/>
  <c r="P507" i="4"/>
  <c r="L508" i="4"/>
  <c r="M508" i="4"/>
  <c r="N508" i="4"/>
  <c r="O508" i="4"/>
  <c r="P508" i="4"/>
  <c r="L509" i="4"/>
  <c r="M509" i="4"/>
  <c r="N509" i="4"/>
  <c r="O509" i="4"/>
  <c r="P509" i="4"/>
  <c r="L510" i="4"/>
  <c r="M510" i="4"/>
  <c r="N510" i="4"/>
  <c r="O510" i="4"/>
  <c r="P510" i="4"/>
  <c r="L511" i="4"/>
  <c r="M511" i="4"/>
  <c r="N511" i="4"/>
  <c r="O511" i="4"/>
  <c r="P511" i="4"/>
  <c r="L680" i="4"/>
  <c r="M680" i="4"/>
  <c r="N680" i="4"/>
  <c r="O680" i="4"/>
  <c r="P680" i="4"/>
  <c r="L681" i="4"/>
  <c r="M681" i="4"/>
  <c r="N681" i="4"/>
  <c r="O681" i="4"/>
  <c r="P681" i="4"/>
  <c r="L682" i="4"/>
  <c r="M682" i="4"/>
  <c r="N682" i="4"/>
  <c r="O682" i="4"/>
  <c r="P682" i="4"/>
  <c r="L683" i="4"/>
  <c r="M683" i="4"/>
  <c r="N683" i="4"/>
  <c r="O683" i="4"/>
  <c r="P683" i="4"/>
  <c r="L684" i="4"/>
  <c r="M684" i="4"/>
  <c r="N684" i="4"/>
  <c r="O684" i="4"/>
  <c r="P684" i="4"/>
  <c r="L685" i="4"/>
  <c r="M685" i="4"/>
  <c r="N685" i="4"/>
  <c r="O685" i="4"/>
  <c r="P685" i="4"/>
  <c r="L30" i="4"/>
  <c r="M30" i="4"/>
  <c r="N30" i="4"/>
  <c r="O30" i="4"/>
  <c r="P30" i="4"/>
  <c r="L31" i="4"/>
  <c r="M31" i="4"/>
  <c r="N31" i="4"/>
  <c r="O31" i="4"/>
  <c r="P31" i="4"/>
  <c r="L32" i="4"/>
  <c r="M32" i="4"/>
  <c r="N32" i="4"/>
  <c r="O32" i="4"/>
  <c r="P32" i="4"/>
  <c r="L33" i="4"/>
  <c r="M33" i="4"/>
  <c r="N33" i="4"/>
  <c r="O33" i="4"/>
  <c r="P33" i="4"/>
  <c r="L34" i="4"/>
  <c r="M34" i="4"/>
  <c r="N34" i="4"/>
  <c r="O34" i="4"/>
  <c r="P34" i="4"/>
  <c r="L35" i="4"/>
  <c r="M35" i="4"/>
  <c r="N35" i="4"/>
  <c r="O35" i="4"/>
  <c r="P35" i="4"/>
  <c r="L36" i="4"/>
  <c r="M36" i="4"/>
  <c r="N36" i="4"/>
  <c r="O36" i="4"/>
  <c r="P36" i="4"/>
  <c r="L37" i="4"/>
  <c r="M37" i="4"/>
  <c r="N37" i="4"/>
  <c r="O37" i="4"/>
  <c r="P37" i="4"/>
  <c r="L38" i="4"/>
  <c r="M38" i="4"/>
  <c r="N38" i="4"/>
  <c r="O38" i="4"/>
  <c r="P38" i="4"/>
  <c r="L39" i="4"/>
  <c r="M39" i="4"/>
  <c r="N39" i="4"/>
  <c r="O39" i="4"/>
  <c r="P39" i="4"/>
  <c r="L40" i="4"/>
  <c r="M40" i="4"/>
  <c r="N40" i="4"/>
  <c r="O40" i="4"/>
  <c r="P40" i="4"/>
  <c r="L41" i="4"/>
  <c r="M41" i="4"/>
  <c r="N41" i="4"/>
  <c r="O41" i="4"/>
  <c r="P41" i="4"/>
  <c r="L42" i="4"/>
  <c r="M42" i="4"/>
  <c r="N42" i="4"/>
  <c r="O42" i="4"/>
  <c r="P42" i="4"/>
  <c r="L43" i="4"/>
  <c r="M43" i="4"/>
  <c r="N43" i="4"/>
  <c r="O43" i="4"/>
  <c r="P43" i="4"/>
  <c r="L44" i="4"/>
  <c r="M44" i="4"/>
  <c r="N44" i="4"/>
  <c r="O44" i="4"/>
  <c r="P44" i="4"/>
  <c r="L45" i="4"/>
  <c r="M45" i="4"/>
  <c r="N45" i="4"/>
  <c r="O45" i="4"/>
  <c r="P45" i="4"/>
  <c r="L46" i="4"/>
  <c r="M46" i="4"/>
  <c r="N46" i="4"/>
  <c r="O46" i="4"/>
  <c r="P46" i="4"/>
  <c r="L47" i="4"/>
  <c r="M47" i="4"/>
  <c r="N47" i="4"/>
  <c r="O47" i="4"/>
  <c r="P47" i="4"/>
  <c r="L48" i="4"/>
  <c r="M48" i="4"/>
  <c r="N48" i="4"/>
  <c r="O48" i="4"/>
  <c r="P48" i="4"/>
  <c r="L49" i="4"/>
  <c r="M49" i="4"/>
  <c r="N49" i="4"/>
  <c r="O49" i="4"/>
  <c r="P49" i="4"/>
  <c r="L50" i="4"/>
  <c r="M50" i="4"/>
  <c r="N50" i="4"/>
  <c r="O50" i="4"/>
  <c r="P50" i="4"/>
  <c r="L106" i="4"/>
  <c r="M106" i="4"/>
  <c r="N106" i="4"/>
  <c r="O106" i="4"/>
  <c r="P106" i="4"/>
  <c r="L107" i="4"/>
  <c r="M107" i="4"/>
  <c r="N107" i="4"/>
  <c r="O107" i="4"/>
  <c r="P107" i="4"/>
  <c r="L108" i="4"/>
  <c r="M108" i="4"/>
  <c r="N108" i="4"/>
  <c r="O108" i="4"/>
  <c r="P108" i="4"/>
  <c r="L109" i="4"/>
  <c r="M109" i="4"/>
  <c r="N109" i="4"/>
  <c r="O109" i="4"/>
  <c r="P109" i="4"/>
  <c r="L110" i="4"/>
  <c r="M110" i="4"/>
  <c r="N110" i="4"/>
  <c r="O110" i="4"/>
  <c r="P110" i="4"/>
  <c r="L111" i="4"/>
  <c r="M111" i="4"/>
  <c r="N111" i="4"/>
  <c r="O111" i="4"/>
  <c r="P111" i="4"/>
  <c r="L93" i="4"/>
  <c r="M93" i="4"/>
  <c r="N93" i="4"/>
  <c r="O93" i="4"/>
  <c r="P93" i="4"/>
  <c r="L94" i="4"/>
  <c r="M94" i="4"/>
  <c r="N94" i="4"/>
  <c r="O94" i="4"/>
  <c r="P94" i="4"/>
  <c r="L95" i="4"/>
  <c r="M95" i="4"/>
  <c r="N95" i="4"/>
  <c r="O95" i="4"/>
  <c r="P95" i="4"/>
  <c r="L96" i="4"/>
  <c r="M96" i="4"/>
  <c r="N96" i="4"/>
  <c r="O96" i="4"/>
  <c r="P96" i="4"/>
  <c r="L97" i="4"/>
  <c r="M97" i="4"/>
  <c r="N97" i="4"/>
  <c r="O97" i="4"/>
  <c r="P97" i="4"/>
  <c r="L98" i="4"/>
  <c r="M98" i="4"/>
  <c r="N98" i="4"/>
  <c r="O98" i="4"/>
  <c r="P98" i="4"/>
  <c r="L99" i="4"/>
  <c r="M99" i="4"/>
  <c r="N99" i="4"/>
  <c r="O99" i="4"/>
  <c r="P99" i="4"/>
  <c r="L100" i="4"/>
  <c r="M100" i="4"/>
  <c r="N100" i="4"/>
  <c r="O100" i="4"/>
  <c r="P100" i="4"/>
  <c r="L101" i="4"/>
  <c r="M101" i="4"/>
  <c r="N101" i="4"/>
  <c r="O101" i="4"/>
  <c r="P101" i="4"/>
  <c r="L102" i="4"/>
  <c r="M102" i="4"/>
  <c r="N102" i="4"/>
  <c r="O102" i="4"/>
  <c r="P102" i="4"/>
  <c r="L103" i="4"/>
  <c r="M103" i="4"/>
  <c r="N103" i="4"/>
  <c r="O103" i="4"/>
  <c r="P103" i="4"/>
  <c r="L104" i="4"/>
  <c r="M104" i="4"/>
  <c r="N104" i="4"/>
  <c r="O104" i="4"/>
  <c r="P104" i="4"/>
  <c r="L152" i="4"/>
  <c r="M152" i="4"/>
  <c r="N152" i="4"/>
  <c r="O152" i="4"/>
  <c r="P152" i="4"/>
  <c r="L153" i="4"/>
  <c r="M153" i="4"/>
  <c r="N153" i="4"/>
  <c r="O153" i="4"/>
  <c r="P153" i="4"/>
  <c r="L154" i="4"/>
  <c r="M154" i="4"/>
  <c r="N154" i="4"/>
  <c r="O154" i="4"/>
  <c r="P154" i="4"/>
  <c r="L155" i="4"/>
  <c r="M155" i="4"/>
  <c r="N155" i="4"/>
  <c r="O155" i="4"/>
  <c r="P155" i="4"/>
  <c r="L156" i="4"/>
  <c r="M156" i="4"/>
  <c r="N156" i="4"/>
  <c r="O156" i="4"/>
  <c r="P156" i="4"/>
  <c r="L157" i="4"/>
  <c r="M157" i="4"/>
  <c r="N157" i="4"/>
  <c r="O157" i="4"/>
  <c r="P157" i="4"/>
  <c r="L158" i="4"/>
  <c r="M158" i="4"/>
  <c r="N158" i="4"/>
  <c r="O158" i="4"/>
  <c r="P158" i="4"/>
  <c r="L159" i="4"/>
  <c r="M159" i="4"/>
  <c r="N159" i="4"/>
  <c r="O159" i="4"/>
  <c r="P159" i="4"/>
  <c r="L78" i="4"/>
  <c r="M78" i="4"/>
  <c r="N78" i="4"/>
  <c r="O78" i="4"/>
  <c r="P78" i="4"/>
  <c r="L79" i="4"/>
  <c r="M79" i="4"/>
  <c r="N79" i="4"/>
  <c r="O79" i="4"/>
  <c r="P79" i="4"/>
  <c r="L80" i="4"/>
  <c r="M80" i="4"/>
  <c r="N80" i="4"/>
  <c r="O80" i="4"/>
  <c r="P80" i="4"/>
  <c r="L81" i="4"/>
  <c r="M81" i="4"/>
  <c r="N81" i="4"/>
  <c r="O81" i="4"/>
  <c r="P81" i="4"/>
  <c r="L82" i="4"/>
  <c r="M82" i="4"/>
  <c r="N82" i="4"/>
  <c r="O82" i="4"/>
  <c r="P82" i="4"/>
  <c r="L83" i="4"/>
  <c r="M83" i="4"/>
  <c r="N83" i="4"/>
  <c r="O83" i="4"/>
  <c r="P83" i="4"/>
  <c r="L54" i="4"/>
  <c r="M54" i="4"/>
  <c r="N54" i="4"/>
  <c r="O54" i="4"/>
  <c r="P54" i="4"/>
  <c r="L55" i="4"/>
  <c r="M55" i="4"/>
  <c r="N55" i="4"/>
  <c r="O55" i="4"/>
  <c r="P55" i="4"/>
  <c r="L56" i="4"/>
  <c r="M56" i="4"/>
  <c r="N56" i="4"/>
  <c r="O56" i="4"/>
  <c r="P56" i="4"/>
  <c r="L57" i="4"/>
  <c r="M57" i="4"/>
  <c r="N57" i="4"/>
  <c r="O57" i="4"/>
  <c r="P57" i="4"/>
  <c r="L58" i="4"/>
  <c r="M58" i="4"/>
  <c r="N58" i="4"/>
  <c r="O58" i="4"/>
  <c r="P58" i="4"/>
  <c r="L59" i="4"/>
  <c r="M59" i="4"/>
  <c r="N59" i="4"/>
  <c r="O59" i="4"/>
  <c r="P59" i="4"/>
  <c r="L60" i="4"/>
  <c r="M60" i="4"/>
  <c r="N60" i="4"/>
  <c r="O60" i="4"/>
  <c r="P60" i="4"/>
  <c r="L61" i="4"/>
  <c r="M61" i="4"/>
  <c r="N61" i="4"/>
  <c r="O61" i="4"/>
  <c r="P61" i="4"/>
  <c r="L62" i="4"/>
  <c r="M62" i="4"/>
  <c r="N62" i="4"/>
  <c r="O62" i="4"/>
  <c r="P62" i="4"/>
  <c r="L63" i="4"/>
  <c r="M63" i="4"/>
  <c r="N63" i="4"/>
  <c r="O63" i="4"/>
  <c r="P63" i="4"/>
  <c r="L64" i="4"/>
  <c r="M64" i="4"/>
  <c r="N64" i="4"/>
  <c r="O64" i="4"/>
  <c r="P64" i="4"/>
  <c r="L70" i="4"/>
  <c r="M70" i="4"/>
  <c r="N70" i="4"/>
  <c r="O70" i="4"/>
  <c r="P70" i="4"/>
  <c r="L71" i="4"/>
  <c r="M71" i="4"/>
  <c r="N71" i="4"/>
  <c r="O71" i="4"/>
  <c r="P71" i="4"/>
  <c r="L72" i="4"/>
  <c r="M72" i="4"/>
  <c r="N72" i="4"/>
  <c r="O72" i="4"/>
  <c r="P72" i="4"/>
  <c r="L73" i="4"/>
  <c r="M73" i="4"/>
  <c r="N73" i="4"/>
  <c r="O73" i="4"/>
  <c r="P73" i="4"/>
  <c r="L74" i="4"/>
  <c r="M74" i="4"/>
  <c r="N74" i="4"/>
  <c r="O74" i="4"/>
  <c r="P74" i="4"/>
  <c r="L11" i="4"/>
  <c r="M11" i="4"/>
  <c r="N11" i="4"/>
  <c r="O11" i="4"/>
  <c r="P11" i="4"/>
  <c r="L12" i="4"/>
  <c r="M12" i="4"/>
  <c r="N12" i="4"/>
  <c r="O12" i="4"/>
  <c r="P12" i="4"/>
  <c r="L13" i="4"/>
  <c r="M13" i="4"/>
  <c r="N13" i="4"/>
  <c r="O13" i="4"/>
  <c r="P13" i="4"/>
  <c r="L14" i="4"/>
  <c r="M14" i="4"/>
  <c r="N14" i="4"/>
  <c r="O14" i="4"/>
  <c r="P14" i="4"/>
  <c r="L15" i="4"/>
  <c r="M15" i="4"/>
  <c r="N15" i="4"/>
  <c r="O15" i="4"/>
  <c r="P15" i="4"/>
  <c r="L16" i="4"/>
  <c r="M16" i="4"/>
  <c r="N16" i="4"/>
  <c r="O16" i="4"/>
  <c r="P16" i="4"/>
  <c r="L17" i="4"/>
  <c r="M17" i="4"/>
  <c r="N17" i="4"/>
  <c r="O17" i="4"/>
  <c r="P17" i="4"/>
  <c r="L18" i="4"/>
  <c r="M18" i="4"/>
  <c r="N18" i="4"/>
  <c r="O18" i="4"/>
  <c r="P18" i="4"/>
  <c r="L19" i="4"/>
  <c r="M19" i="4"/>
  <c r="N19" i="4"/>
  <c r="O19" i="4"/>
  <c r="P19" i="4"/>
  <c r="L20" i="4"/>
  <c r="M20" i="4"/>
  <c r="N20" i="4"/>
  <c r="O20" i="4"/>
  <c r="P20" i="4"/>
  <c r="L21" i="4"/>
  <c r="M21" i="4"/>
  <c r="N21" i="4"/>
  <c r="O21" i="4"/>
  <c r="P21" i="4"/>
  <c r="L22" i="4"/>
  <c r="M22" i="4"/>
  <c r="N22" i="4"/>
  <c r="O22" i="4"/>
  <c r="P22" i="4"/>
  <c r="L23" i="4"/>
  <c r="M23" i="4"/>
  <c r="N23" i="4"/>
  <c r="O23" i="4"/>
  <c r="P23" i="4"/>
  <c r="L24" i="4"/>
  <c r="M24" i="4"/>
  <c r="N24" i="4"/>
  <c r="O24" i="4"/>
  <c r="P24" i="4"/>
  <c r="L86" i="4"/>
  <c r="M86" i="4"/>
  <c r="N86" i="4"/>
  <c r="O86" i="4"/>
  <c r="P86" i="4"/>
  <c r="L87" i="4"/>
  <c r="M87" i="4"/>
  <c r="N87" i="4"/>
  <c r="O87" i="4"/>
  <c r="P87" i="4"/>
  <c r="L88" i="4"/>
  <c r="M88" i="4"/>
  <c r="N88" i="4"/>
  <c r="O88" i="4"/>
  <c r="P88" i="4"/>
  <c r="L89" i="4"/>
  <c r="M89" i="4"/>
  <c r="N89" i="4"/>
  <c r="O89" i="4"/>
  <c r="P89" i="4"/>
  <c r="L90" i="4"/>
  <c r="M90" i="4"/>
  <c r="N90" i="4"/>
  <c r="O90" i="4"/>
  <c r="P90" i="4"/>
  <c r="L91" i="4"/>
  <c r="M91" i="4"/>
  <c r="N91" i="4"/>
  <c r="O91" i="4"/>
  <c r="P91" i="4"/>
  <c r="L181" i="4"/>
  <c r="M181" i="4"/>
  <c r="N181" i="4"/>
  <c r="O181" i="4"/>
  <c r="P181" i="4"/>
  <c r="L182" i="4"/>
  <c r="M182" i="4"/>
  <c r="N182" i="4"/>
  <c r="O182" i="4"/>
  <c r="P182" i="4"/>
  <c r="L183" i="4"/>
  <c r="M183" i="4"/>
  <c r="N183" i="4"/>
  <c r="O183" i="4"/>
  <c r="P183" i="4"/>
  <c r="L184" i="4"/>
  <c r="M184" i="4"/>
  <c r="N184" i="4"/>
  <c r="O184" i="4"/>
  <c r="P184" i="4"/>
  <c r="L185" i="4"/>
  <c r="M185" i="4"/>
  <c r="N185" i="4"/>
  <c r="O185" i="4"/>
  <c r="P185" i="4"/>
  <c r="L186" i="4"/>
  <c r="M186" i="4"/>
  <c r="N186" i="4"/>
  <c r="O186" i="4"/>
  <c r="P186" i="4"/>
  <c r="L187" i="4"/>
  <c r="M187" i="4"/>
  <c r="N187" i="4"/>
  <c r="O187" i="4"/>
  <c r="P187" i="4"/>
  <c r="L188" i="4"/>
  <c r="M188" i="4"/>
  <c r="N188" i="4"/>
  <c r="O188" i="4"/>
  <c r="P188" i="4"/>
  <c r="L189" i="4"/>
  <c r="M189" i="4"/>
  <c r="N189" i="4"/>
  <c r="O189" i="4"/>
  <c r="P189" i="4"/>
  <c r="L190" i="4"/>
  <c r="M190" i="4"/>
  <c r="N190" i="4"/>
  <c r="O190" i="4"/>
  <c r="P190" i="4"/>
  <c r="L191" i="4"/>
  <c r="M191" i="4"/>
  <c r="N191" i="4"/>
  <c r="O191" i="4"/>
  <c r="P191" i="4"/>
  <c r="L192" i="4"/>
  <c r="M192" i="4"/>
  <c r="N192" i="4"/>
  <c r="O192" i="4"/>
  <c r="P192" i="4"/>
  <c r="L207" i="4"/>
  <c r="M207" i="4"/>
  <c r="N207" i="4"/>
  <c r="O207" i="4"/>
  <c r="P207" i="4"/>
  <c r="L208" i="4"/>
  <c r="M208" i="4"/>
  <c r="N208" i="4"/>
  <c r="O208" i="4"/>
  <c r="P208" i="4"/>
  <c r="L209" i="4"/>
  <c r="M209" i="4"/>
  <c r="N209" i="4"/>
  <c r="O209" i="4"/>
  <c r="P209" i="4"/>
  <c r="L210" i="4"/>
  <c r="M210" i="4"/>
  <c r="N210" i="4"/>
  <c r="O210" i="4"/>
  <c r="P210" i="4"/>
  <c r="L211" i="4"/>
  <c r="M211" i="4"/>
  <c r="N211" i="4"/>
  <c r="O211" i="4"/>
  <c r="P211" i="4"/>
  <c r="L212" i="4"/>
  <c r="M212" i="4"/>
  <c r="N212" i="4"/>
  <c r="O212" i="4"/>
  <c r="P212" i="4"/>
  <c r="L213" i="4"/>
  <c r="M213" i="4"/>
  <c r="N213" i="4"/>
  <c r="O213" i="4"/>
  <c r="P213" i="4"/>
  <c r="L161" i="4"/>
  <c r="M161" i="4"/>
  <c r="N161" i="4"/>
  <c r="O161" i="4"/>
  <c r="P161" i="4"/>
  <c r="L162" i="4"/>
  <c r="M162" i="4"/>
  <c r="N162" i="4"/>
  <c r="O162" i="4"/>
  <c r="P162" i="4"/>
  <c r="L163" i="4"/>
  <c r="M163" i="4"/>
  <c r="N163" i="4"/>
  <c r="O163" i="4"/>
  <c r="P163" i="4"/>
  <c r="L164" i="4"/>
  <c r="M164" i="4"/>
  <c r="N164" i="4"/>
  <c r="O164" i="4"/>
  <c r="P164" i="4"/>
  <c r="L165" i="4"/>
  <c r="M165" i="4"/>
  <c r="N165" i="4"/>
  <c r="O165" i="4"/>
  <c r="P165" i="4"/>
  <c r="L166" i="4"/>
  <c r="M166" i="4"/>
  <c r="N166" i="4"/>
  <c r="O166" i="4"/>
  <c r="P166" i="4"/>
  <c r="L167" i="4"/>
  <c r="M167" i="4"/>
  <c r="N167" i="4"/>
  <c r="O167" i="4"/>
  <c r="P167" i="4"/>
  <c r="L168" i="4"/>
  <c r="M168" i="4"/>
  <c r="N168" i="4"/>
  <c r="O168" i="4"/>
  <c r="P168" i="4"/>
  <c r="L169" i="4"/>
  <c r="M169" i="4"/>
  <c r="N169" i="4"/>
  <c r="O169" i="4"/>
  <c r="P169" i="4"/>
  <c r="L115" i="4"/>
  <c r="M115" i="4"/>
  <c r="N115" i="4"/>
  <c r="O115" i="4"/>
  <c r="P115" i="4"/>
  <c r="L116" i="4"/>
  <c r="M116" i="4"/>
  <c r="N116" i="4"/>
  <c r="O116" i="4"/>
  <c r="P116" i="4"/>
  <c r="L117" i="4"/>
  <c r="M117" i="4"/>
  <c r="N117" i="4"/>
  <c r="O117" i="4"/>
  <c r="P117" i="4"/>
  <c r="L118" i="4"/>
  <c r="M118" i="4"/>
  <c r="N118" i="4"/>
  <c r="O118" i="4"/>
  <c r="P118" i="4"/>
  <c r="L119" i="4"/>
  <c r="M119" i="4"/>
  <c r="N119" i="4"/>
  <c r="O119" i="4"/>
  <c r="P119" i="4"/>
  <c r="L120" i="4"/>
  <c r="M120" i="4"/>
  <c r="N120" i="4"/>
  <c r="O120" i="4"/>
  <c r="P120" i="4"/>
  <c r="L144" i="4"/>
  <c r="M144" i="4"/>
  <c r="N144" i="4"/>
  <c r="O144" i="4"/>
  <c r="P144" i="4"/>
  <c r="L145" i="4"/>
  <c r="M145" i="4"/>
  <c r="N145" i="4"/>
  <c r="O145" i="4"/>
  <c r="P145" i="4"/>
  <c r="L146" i="4"/>
  <c r="M146" i="4"/>
  <c r="N146" i="4"/>
  <c r="O146" i="4"/>
  <c r="P146" i="4"/>
  <c r="L147" i="4"/>
  <c r="M147" i="4"/>
  <c r="N147" i="4"/>
  <c r="O147" i="4"/>
  <c r="P147" i="4"/>
  <c r="L148" i="4"/>
  <c r="M148" i="4"/>
  <c r="N148" i="4"/>
  <c r="O148" i="4"/>
  <c r="P148" i="4"/>
  <c r="L149" i="4"/>
  <c r="M149" i="4"/>
  <c r="N149" i="4"/>
  <c r="O149" i="4"/>
  <c r="P149" i="4"/>
  <c r="L150" i="4"/>
  <c r="M150" i="4"/>
  <c r="N150" i="4"/>
  <c r="O150" i="4"/>
  <c r="P150" i="4"/>
  <c r="L123" i="4"/>
  <c r="M123" i="4"/>
  <c r="N123" i="4"/>
  <c r="O123" i="4"/>
  <c r="P123" i="4"/>
  <c r="L124" i="4"/>
  <c r="M124" i="4"/>
  <c r="N124" i="4"/>
  <c r="O124" i="4"/>
  <c r="P124" i="4"/>
  <c r="L125" i="4"/>
  <c r="M125" i="4"/>
  <c r="N125" i="4"/>
  <c r="O125" i="4"/>
  <c r="P125" i="4"/>
  <c r="L126" i="4"/>
  <c r="M126" i="4"/>
  <c r="N126" i="4"/>
  <c r="O126" i="4"/>
  <c r="P126" i="4"/>
  <c r="L127" i="4"/>
  <c r="M127" i="4"/>
  <c r="N127" i="4"/>
  <c r="O127" i="4"/>
  <c r="P127" i="4"/>
  <c r="L128" i="4"/>
  <c r="M128" i="4"/>
  <c r="N128" i="4"/>
  <c r="O128" i="4"/>
  <c r="P128" i="4"/>
  <c r="L129" i="4"/>
  <c r="M129" i="4"/>
  <c r="N129" i="4"/>
  <c r="O129" i="4"/>
  <c r="P129" i="4"/>
  <c r="L195" i="4"/>
  <c r="M195" i="4"/>
  <c r="N195" i="4"/>
  <c r="O195" i="4"/>
  <c r="P195" i="4"/>
  <c r="L196" i="4"/>
  <c r="M196" i="4"/>
  <c r="N196" i="4"/>
  <c r="O196" i="4"/>
  <c r="P196" i="4"/>
  <c r="L197" i="4"/>
  <c r="M197" i="4"/>
  <c r="N197" i="4"/>
  <c r="O197" i="4"/>
  <c r="P197" i="4"/>
  <c r="L198" i="4"/>
  <c r="M198" i="4"/>
  <c r="N198" i="4"/>
  <c r="O198" i="4"/>
  <c r="P198" i="4"/>
  <c r="L199" i="4"/>
  <c r="M199" i="4"/>
  <c r="N199" i="4"/>
  <c r="O199" i="4"/>
  <c r="P199" i="4"/>
  <c r="L200" i="4"/>
  <c r="M200" i="4"/>
  <c r="N200" i="4"/>
  <c r="O200" i="4"/>
  <c r="P200" i="4"/>
  <c r="L132" i="4"/>
  <c r="M132" i="4"/>
  <c r="N132" i="4"/>
  <c r="O132" i="4"/>
  <c r="P132" i="4"/>
  <c r="L133" i="4"/>
  <c r="M133" i="4"/>
  <c r="N133" i="4"/>
  <c r="O133" i="4"/>
  <c r="P133" i="4"/>
  <c r="L134" i="4"/>
  <c r="M134" i="4"/>
  <c r="N134" i="4"/>
  <c r="O134" i="4"/>
  <c r="P134" i="4"/>
  <c r="L135" i="4"/>
  <c r="M135" i="4"/>
  <c r="N135" i="4"/>
  <c r="O135" i="4"/>
  <c r="P135" i="4"/>
  <c r="L136" i="4"/>
  <c r="M136" i="4"/>
  <c r="N136" i="4"/>
  <c r="O136" i="4"/>
  <c r="P136" i="4"/>
  <c r="L137" i="4"/>
  <c r="M137" i="4"/>
  <c r="N137" i="4"/>
  <c r="O137" i="4"/>
  <c r="P137" i="4"/>
  <c r="L138" i="4"/>
  <c r="M138" i="4"/>
  <c r="N138" i="4"/>
  <c r="O138" i="4"/>
  <c r="P138" i="4"/>
  <c r="L139" i="4"/>
  <c r="M139" i="4"/>
  <c r="N139" i="4"/>
  <c r="O139" i="4"/>
  <c r="P139" i="4"/>
  <c r="L140" i="4"/>
  <c r="M140" i="4"/>
  <c r="N140" i="4"/>
  <c r="O140" i="4"/>
  <c r="P140" i="4"/>
  <c r="L331" i="4"/>
  <c r="M331" i="4"/>
  <c r="N331" i="4"/>
  <c r="O331" i="4"/>
  <c r="P331" i="4"/>
  <c r="L332" i="4"/>
  <c r="M332" i="4"/>
  <c r="N332" i="4"/>
  <c r="O332" i="4"/>
  <c r="P332" i="4"/>
  <c r="L333" i="4"/>
  <c r="M333" i="4"/>
  <c r="N333" i="4"/>
  <c r="O333" i="4"/>
  <c r="P333" i="4"/>
  <c r="L334" i="4"/>
  <c r="M334" i="4"/>
  <c r="N334" i="4"/>
  <c r="O334" i="4"/>
  <c r="P334" i="4"/>
  <c r="L288" i="4"/>
  <c r="M288" i="4"/>
  <c r="N288" i="4"/>
  <c r="O288" i="4"/>
  <c r="P288" i="4"/>
  <c r="L289" i="4"/>
  <c r="M289" i="4"/>
  <c r="N289" i="4"/>
  <c r="O289" i="4"/>
  <c r="P289" i="4"/>
  <c r="L290" i="4"/>
  <c r="M290" i="4"/>
  <c r="N290" i="4"/>
  <c r="O290" i="4"/>
  <c r="P290" i="4"/>
  <c r="L291" i="4"/>
  <c r="M291" i="4"/>
  <c r="N291" i="4"/>
  <c r="O291" i="4"/>
  <c r="P291" i="4"/>
  <c r="L292" i="4"/>
  <c r="M292" i="4"/>
  <c r="N292" i="4"/>
  <c r="O292" i="4"/>
  <c r="P292" i="4"/>
  <c r="L293" i="4"/>
  <c r="M293" i="4"/>
  <c r="N293" i="4"/>
  <c r="O293" i="4"/>
  <c r="P293" i="4"/>
  <c r="L294" i="4"/>
  <c r="M294" i="4"/>
  <c r="N294" i="4"/>
  <c r="O294" i="4"/>
  <c r="P294" i="4"/>
  <c r="L295" i="4"/>
  <c r="M295" i="4"/>
  <c r="N295" i="4"/>
  <c r="O295" i="4"/>
  <c r="P295" i="4"/>
  <c r="L296" i="4"/>
  <c r="M296" i="4"/>
  <c r="N296" i="4"/>
  <c r="O296" i="4"/>
  <c r="P296" i="4"/>
  <c r="L297" i="4"/>
  <c r="M297" i="4"/>
  <c r="N297" i="4"/>
  <c r="O297" i="4"/>
  <c r="P297" i="4"/>
  <c r="L298" i="4"/>
  <c r="M298" i="4"/>
  <c r="N298" i="4"/>
  <c r="O298" i="4"/>
  <c r="P298" i="4"/>
  <c r="L344" i="4"/>
  <c r="M344" i="4"/>
  <c r="N344" i="4"/>
  <c r="O344" i="4"/>
  <c r="P344" i="4"/>
  <c r="L345" i="4"/>
  <c r="M345" i="4"/>
  <c r="N345" i="4"/>
  <c r="O345" i="4"/>
  <c r="P345" i="4"/>
  <c r="L346" i="4"/>
  <c r="M346" i="4"/>
  <c r="N346" i="4"/>
  <c r="O346" i="4"/>
  <c r="P346" i="4"/>
  <c r="L347" i="4"/>
  <c r="M347" i="4"/>
  <c r="N347" i="4"/>
  <c r="O347" i="4"/>
  <c r="P347" i="4"/>
  <c r="L348" i="4"/>
  <c r="M348" i="4"/>
  <c r="N348" i="4"/>
  <c r="O348" i="4"/>
  <c r="P348" i="4"/>
  <c r="L349" i="4"/>
  <c r="M349" i="4"/>
  <c r="N349" i="4"/>
  <c r="O349" i="4"/>
  <c r="P349" i="4"/>
  <c r="L350" i="4"/>
  <c r="M350" i="4"/>
  <c r="N350" i="4"/>
  <c r="O350" i="4"/>
  <c r="P350" i="4"/>
  <c r="L351" i="4"/>
  <c r="M351" i="4"/>
  <c r="N351" i="4"/>
  <c r="O351" i="4"/>
  <c r="P351" i="4"/>
  <c r="L303" i="4"/>
  <c r="M303" i="4"/>
  <c r="N303" i="4"/>
  <c r="O303" i="4"/>
  <c r="P303" i="4"/>
  <c r="L304" i="4"/>
  <c r="M304" i="4"/>
  <c r="N304" i="4"/>
  <c r="O304" i="4"/>
  <c r="P304" i="4"/>
  <c r="L305" i="4"/>
  <c r="M305" i="4"/>
  <c r="N305" i="4"/>
  <c r="O305" i="4"/>
  <c r="P305" i="4"/>
  <c r="L306" i="4"/>
  <c r="M306" i="4"/>
  <c r="N306" i="4"/>
  <c r="O306" i="4"/>
  <c r="P306" i="4"/>
  <c r="L307" i="4"/>
  <c r="M307" i="4"/>
  <c r="N307" i="4"/>
  <c r="O307" i="4"/>
  <c r="P307" i="4"/>
  <c r="L308" i="4"/>
  <c r="M308" i="4"/>
  <c r="N308" i="4"/>
  <c r="O308" i="4"/>
  <c r="P308" i="4"/>
  <c r="L309" i="4"/>
  <c r="M309" i="4"/>
  <c r="N309" i="4"/>
  <c r="O309" i="4"/>
  <c r="P309" i="4"/>
  <c r="L341" i="4"/>
  <c r="M341" i="4"/>
  <c r="N341" i="4"/>
  <c r="O341" i="4"/>
  <c r="P341" i="4"/>
  <c r="L338" i="4"/>
  <c r="M338" i="4"/>
  <c r="N338" i="4"/>
  <c r="O338" i="4"/>
  <c r="P338" i="4"/>
  <c r="L339" i="4"/>
  <c r="M339" i="4"/>
  <c r="N339" i="4"/>
  <c r="O339" i="4"/>
  <c r="P339" i="4"/>
  <c r="L320" i="4"/>
  <c r="M320" i="4"/>
  <c r="N320" i="4"/>
  <c r="O320" i="4"/>
  <c r="P320" i="4"/>
  <c r="L321" i="4"/>
  <c r="M321" i="4"/>
  <c r="N321" i="4"/>
  <c r="O321" i="4"/>
  <c r="P321" i="4"/>
  <c r="L322" i="4"/>
  <c r="M322" i="4"/>
  <c r="N322" i="4"/>
  <c r="O322" i="4"/>
  <c r="P322" i="4"/>
  <c r="L323" i="4"/>
  <c r="M323" i="4"/>
  <c r="N323" i="4"/>
  <c r="O323" i="4"/>
  <c r="P323" i="4"/>
  <c r="L324" i="4"/>
  <c r="M324" i="4"/>
  <c r="N324" i="4"/>
  <c r="O324" i="4"/>
  <c r="P324" i="4"/>
  <c r="L325" i="4"/>
  <c r="M325" i="4"/>
  <c r="N325" i="4"/>
  <c r="O325" i="4"/>
  <c r="P325" i="4"/>
  <c r="L326" i="4"/>
  <c r="M326" i="4"/>
  <c r="N326" i="4"/>
  <c r="O326" i="4"/>
  <c r="P326" i="4"/>
  <c r="L312" i="4"/>
  <c r="M312" i="4"/>
  <c r="N312" i="4"/>
  <c r="O312" i="4"/>
  <c r="P312" i="4"/>
  <c r="L313" i="4"/>
  <c r="M313" i="4"/>
  <c r="N313" i="4"/>
  <c r="O313" i="4"/>
  <c r="P313" i="4"/>
  <c r="L314" i="4"/>
  <c r="M314" i="4"/>
  <c r="N314" i="4"/>
  <c r="O314" i="4"/>
  <c r="P314" i="4"/>
  <c r="L315" i="4"/>
  <c r="M315" i="4"/>
  <c r="N315" i="4"/>
  <c r="O315" i="4"/>
  <c r="P315" i="4"/>
  <c r="L316" i="4"/>
  <c r="M316" i="4"/>
  <c r="N316" i="4"/>
  <c r="O316" i="4"/>
  <c r="P316" i="4"/>
  <c r="L317" i="4"/>
  <c r="M317" i="4"/>
  <c r="N317" i="4"/>
  <c r="O317" i="4"/>
  <c r="P317" i="4"/>
  <c r="L318" i="4"/>
  <c r="M318" i="4"/>
  <c r="N318" i="4"/>
  <c r="O318" i="4"/>
  <c r="P318" i="4"/>
  <c r="L771" i="4"/>
  <c r="M771" i="4"/>
  <c r="N771" i="4"/>
  <c r="O771" i="4"/>
  <c r="P771" i="4"/>
  <c r="L806" i="4"/>
  <c r="M806" i="4"/>
  <c r="N806" i="4"/>
  <c r="O806" i="4"/>
  <c r="P806" i="4"/>
  <c r="L772" i="4"/>
  <c r="M772" i="4"/>
  <c r="N772" i="4"/>
  <c r="O772" i="4"/>
  <c r="P772" i="4"/>
  <c r="L773" i="4"/>
  <c r="M773" i="4"/>
  <c r="N773" i="4"/>
  <c r="O773" i="4"/>
  <c r="P773" i="4"/>
  <c r="L774" i="4"/>
  <c r="M774" i="4"/>
  <c r="N774" i="4"/>
  <c r="O774" i="4"/>
  <c r="P774" i="4"/>
  <c r="L775" i="4"/>
  <c r="M775" i="4"/>
  <c r="N775" i="4"/>
  <c r="O775" i="4"/>
  <c r="P775" i="4"/>
  <c r="L776" i="4"/>
  <c r="M776" i="4"/>
  <c r="N776" i="4"/>
  <c r="O776" i="4"/>
  <c r="P776" i="4"/>
  <c r="L777" i="4"/>
  <c r="M777" i="4"/>
  <c r="N777" i="4"/>
  <c r="O777" i="4"/>
  <c r="P777" i="4"/>
  <c r="L778" i="4"/>
  <c r="M778" i="4"/>
  <c r="N778" i="4"/>
  <c r="O778" i="4"/>
  <c r="P778" i="4"/>
  <c r="L779" i="4"/>
  <c r="M779" i="4"/>
  <c r="N779" i="4"/>
  <c r="O779" i="4"/>
  <c r="P779" i="4"/>
  <c r="L780" i="4"/>
  <c r="M780" i="4"/>
  <c r="N780" i="4"/>
  <c r="O780" i="4"/>
  <c r="P780" i="4"/>
  <c r="L781" i="4"/>
  <c r="M781" i="4"/>
  <c r="N781" i="4"/>
  <c r="O781" i="4"/>
  <c r="P781" i="4"/>
  <c r="L782" i="4"/>
  <c r="M782" i="4"/>
  <c r="N782" i="4"/>
  <c r="O782" i="4"/>
  <c r="P782" i="4"/>
  <c r="L783" i="4"/>
  <c r="M783" i="4"/>
  <c r="N783" i="4"/>
  <c r="O783" i="4"/>
  <c r="P783" i="4"/>
  <c r="L784" i="4"/>
  <c r="M784" i="4"/>
  <c r="N784" i="4"/>
  <c r="O784" i="4"/>
  <c r="P784" i="4"/>
  <c r="L785" i="4"/>
  <c r="M785" i="4"/>
  <c r="N785" i="4"/>
  <c r="O785" i="4"/>
  <c r="P785" i="4"/>
  <c r="L786" i="4"/>
  <c r="M786" i="4"/>
  <c r="N786" i="4"/>
  <c r="O786" i="4"/>
  <c r="P786" i="4"/>
  <c r="L751" i="4"/>
  <c r="M751" i="4"/>
  <c r="N751" i="4"/>
  <c r="O751" i="4"/>
  <c r="P751" i="4"/>
  <c r="L752" i="4"/>
  <c r="M752" i="4"/>
  <c r="N752" i="4"/>
  <c r="O752" i="4"/>
  <c r="P752" i="4"/>
  <c r="L753" i="4"/>
  <c r="M753" i="4"/>
  <c r="N753" i="4"/>
  <c r="O753" i="4"/>
  <c r="P753" i="4"/>
  <c r="L754" i="4"/>
  <c r="M754" i="4"/>
  <c r="N754" i="4"/>
  <c r="O754" i="4"/>
  <c r="P754" i="4"/>
  <c r="L755" i="4"/>
  <c r="M755" i="4"/>
  <c r="N755" i="4"/>
  <c r="O755" i="4"/>
  <c r="P755" i="4"/>
  <c r="L756" i="4"/>
  <c r="M756" i="4"/>
  <c r="N756" i="4"/>
  <c r="O756" i="4"/>
  <c r="P756" i="4"/>
  <c r="L757" i="4"/>
  <c r="M757" i="4"/>
  <c r="N757" i="4"/>
  <c r="O757" i="4"/>
  <c r="P757" i="4"/>
  <c r="L794" i="4"/>
  <c r="M794" i="4"/>
  <c r="N794" i="4"/>
  <c r="O794" i="4"/>
  <c r="P794" i="4"/>
  <c r="L795" i="4"/>
  <c r="M795" i="4"/>
  <c r="N795" i="4"/>
  <c r="O795" i="4"/>
  <c r="P795" i="4"/>
  <c r="L796" i="4"/>
  <c r="M796" i="4"/>
  <c r="N796" i="4"/>
  <c r="O796" i="4"/>
  <c r="P796" i="4"/>
  <c r="L797" i="4"/>
  <c r="M797" i="4"/>
  <c r="N797" i="4"/>
  <c r="O797" i="4"/>
  <c r="P797" i="4"/>
  <c r="L798" i="4"/>
  <c r="M798" i="4"/>
  <c r="N798" i="4"/>
  <c r="O798" i="4"/>
  <c r="P798" i="4"/>
  <c r="L799" i="4"/>
  <c r="M799" i="4"/>
  <c r="N799" i="4"/>
  <c r="O799" i="4"/>
  <c r="P799" i="4"/>
  <c r="L800" i="4"/>
  <c r="M800" i="4"/>
  <c r="N800" i="4"/>
  <c r="O800" i="4"/>
  <c r="P800" i="4"/>
  <c r="L802" i="4"/>
  <c r="M802" i="4"/>
  <c r="N802" i="4"/>
  <c r="O802" i="4"/>
  <c r="P802" i="4"/>
  <c r="L803" i="4"/>
  <c r="M803" i="4"/>
  <c r="N803" i="4"/>
  <c r="O803" i="4"/>
  <c r="P803" i="4"/>
  <c r="L813" i="4"/>
  <c r="M813" i="4"/>
  <c r="N813" i="4"/>
  <c r="O813" i="4"/>
  <c r="P813" i="4"/>
  <c r="L814" i="4"/>
  <c r="M814" i="4"/>
  <c r="N814" i="4"/>
  <c r="O814" i="4"/>
  <c r="P814" i="4"/>
  <c r="L815" i="4"/>
  <c r="M815" i="4"/>
  <c r="N815" i="4"/>
  <c r="O815" i="4"/>
  <c r="P815" i="4"/>
  <c r="L816" i="4"/>
  <c r="M816" i="4"/>
  <c r="N816" i="4"/>
  <c r="O816" i="4"/>
  <c r="P816" i="4"/>
  <c r="L817" i="4"/>
  <c r="M817" i="4"/>
  <c r="N817" i="4"/>
  <c r="O817" i="4"/>
  <c r="P817" i="4"/>
  <c r="L818" i="4"/>
  <c r="M818" i="4"/>
  <c r="N818" i="4"/>
  <c r="O818" i="4"/>
  <c r="P818" i="4"/>
  <c r="L819" i="4"/>
  <c r="M819" i="4"/>
  <c r="N819" i="4"/>
  <c r="O819" i="4"/>
  <c r="P819" i="4"/>
  <c r="L820" i="4"/>
  <c r="M820" i="4"/>
  <c r="N820" i="4"/>
  <c r="O820" i="4"/>
  <c r="P820" i="4"/>
  <c r="L821" i="4"/>
  <c r="M821" i="4"/>
  <c r="N821" i="4"/>
  <c r="O821" i="4"/>
  <c r="P821" i="4"/>
  <c r="L822" i="4"/>
  <c r="M822" i="4"/>
  <c r="N822" i="4"/>
  <c r="O822" i="4"/>
  <c r="P822" i="4"/>
  <c r="L823" i="4"/>
  <c r="M823" i="4"/>
  <c r="N823" i="4"/>
  <c r="O823" i="4"/>
  <c r="P823" i="4"/>
  <c r="L824" i="4"/>
  <c r="M824" i="4"/>
  <c r="N824" i="4"/>
  <c r="O824" i="4"/>
  <c r="P824" i="4"/>
  <c r="L825" i="4"/>
  <c r="M825" i="4"/>
  <c r="N825" i="4"/>
  <c r="O825" i="4"/>
  <c r="P825" i="4"/>
  <c r="L826" i="4"/>
  <c r="M826" i="4"/>
  <c r="N826" i="4"/>
  <c r="O826" i="4"/>
  <c r="P826" i="4"/>
  <c r="L827" i="4"/>
  <c r="M827" i="4"/>
  <c r="N827" i="4"/>
  <c r="O827" i="4"/>
  <c r="P827" i="4"/>
  <c r="L807" i="4"/>
  <c r="M807" i="4"/>
  <c r="N807" i="4"/>
  <c r="O807" i="4"/>
  <c r="P807" i="4"/>
  <c r="L808" i="4"/>
  <c r="M808" i="4"/>
  <c r="N808" i="4"/>
  <c r="O808" i="4"/>
  <c r="P808" i="4"/>
  <c r="L809" i="4"/>
  <c r="M809" i="4"/>
  <c r="N809" i="4"/>
  <c r="O809" i="4"/>
  <c r="P809" i="4"/>
  <c r="L760" i="4"/>
  <c r="M760" i="4"/>
  <c r="N760" i="4"/>
  <c r="O760" i="4"/>
  <c r="P760" i="4"/>
  <c r="L761" i="4"/>
  <c r="M761" i="4"/>
  <c r="N761" i="4"/>
  <c r="O761" i="4"/>
  <c r="P761" i="4"/>
  <c r="L762" i="4"/>
  <c r="M762" i="4"/>
  <c r="N762" i="4"/>
  <c r="O762" i="4"/>
  <c r="P762" i="4"/>
  <c r="L763" i="4"/>
  <c r="M763" i="4"/>
  <c r="N763" i="4"/>
  <c r="O763" i="4"/>
  <c r="P763" i="4"/>
  <c r="L764" i="4"/>
  <c r="M764" i="4"/>
  <c r="N764" i="4"/>
  <c r="O764" i="4"/>
  <c r="P764" i="4"/>
  <c r="L765" i="4"/>
  <c r="M765" i="4"/>
  <c r="N765" i="4"/>
  <c r="O765" i="4"/>
  <c r="P765" i="4"/>
  <c r="L766" i="4"/>
  <c r="M766" i="4"/>
  <c r="N766" i="4"/>
  <c r="O766" i="4"/>
  <c r="P766" i="4"/>
  <c r="L767" i="4"/>
  <c r="M767" i="4"/>
  <c r="N767" i="4"/>
  <c r="O767" i="4"/>
  <c r="P767" i="4"/>
  <c r="L768" i="4"/>
  <c r="M768" i="4"/>
  <c r="N768" i="4"/>
  <c r="O768" i="4"/>
  <c r="P768" i="4"/>
  <c r="L769" i="4"/>
  <c r="M769" i="4"/>
  <c r="N769" i="4"/>
  <c r="O769" i="4"/>
  <c r="P769" i="4"/>
  <c r="L887" i="4"/>
  <c r="M887" i="4"/>
  <c r="N887" i="4"/>
  <c r="O887" i="4"/>
  <c r="P887" i="4"/>
  <c r="L888" i="4"/>
  <c r="M888" i="4"/>
  <c r="N888" i="4"/>
  <c r="O888" i="4"/>
  <c r="P888" i="4"/>
  <c r="L889" i="4"/>
  <c r="M889" i="4"/>
  <c r="N889" i="4"/>
  <c r="O889" i="4"/>
  <c r="P889" i="4"/>
  <c r="L890" i="4"/>
  <c r="M890" i="4"/>
  <c r="N890" i="4"/>
  <c r="O890" i="4"/>
  <c r="P890" i="4"/>
  <c r="L891" i="4"/>
  <c r="M891" i="4"/>
  <c r="N891" i="4"/>
  <c r="O891" i="4"/>
  <c r="P891" i="4"/>
  <c r="L892" i="4"/>
  <c r="M892" i="4"/>
  <c r="N892" i="4"/>
  <c r="O892" i="4"/>
  <c r="P892" i="4"/>
  <c r="L893" i="4"/>
  <c r="M893" i="4"/>
  <c r="N893" i="4"/>
  <c r="O893" i="4"/>
  <c r="P893" i="4"/>
  <c r="L894" i="4"/>
  <c r="M894" i="4"/>
  <c r="N894" i="4"/>
  <c r="O894" i="4"/>
  <c r="P894" i="4"/>
  <c r="L895" i="4"/>
  <c r="M895" i="4"/>
  <c r="N895" i="4"/>
  <c r="O895" i="4"/>
  <c r="P895" i="4"/>
  <c r="L896" i="4"/>
  <c r="M896" i="4"/>
  <c r="N896" i="4"/>
  <c r="O896" i="4"/>
  <c r="P896" i="4"/>
  <c r="L897" i="4"/>
  <c r="M897" i="4"/>
  <c r="N897" i="4"/>
  <c r="O897" i="4"/>
  <c r="P897" i="4"/>
  <c r="L898" i="4"/>
  <c r="M898" i="4"/>
  <c r="N898" i="4"/>
  <c r="O898" i="4"/>
  <c r="P898" i="4"/>
  <c r="L899" i="4"/>
  <c r="M899" i="4"/>
  <c r="N899" i="4"/>
  <c r="O899" i="4"/>
  <c r="P899" i="4"/>
  <c r="L900" i="4"/>
  <c r="M900" i="4"/>
  <c r="N900" i="4"/>
  <c r="O900" i="4"/>
  <c r="P900" i="4"/>
  <c r="L901" i="4"/>
  <c r="M901" i="4"/>
  <c r="N901" i="4"/>
  <c r="O901" i="4"/>
  <c r="P901" i="4"/>
  <c r="L903" i="4"/>
  <c r="M903" i="4"/>
  <c r="N903" i="4"/>
  <c r="O903" i="4"/>
  <c r="P903" i="4"/>
  <c r="L904" i="4"/>
  <c r="M904" i="4"/>
  <c r="N904" i="4"/>
  <c r="O904" i="4"/>
  <c r="P904" i="4"/>
  <c r="L905" i="4"/>
  <c r="M905" i="4"/>
  <c r="N905" i="4"/>
  <c r="O905" i="4"/>
  <c r="P905" i="4"/>
  <c r="L906" i="4"/>
  <c r="M906" i="4"/>
  <c r="N906" i="4"/>
  <c r="O906" i="4"/>
  <c r="P906" i="4"/>
  <c r="L907" i="4"/>
  <c r="M907" i="4"/>
  <c r="N907" i="4"/>
  <c r="O907" i="4"/>
  <c r="P907" i="4"/>
  <c r="L832" i="4"/>
  <c r="M832" i="4"/>
  <c r="N832" i="4"/>
  <c r="O832" i="4"/>
  <c r="P832" i="4"/>
  <c r="L833" i="4"/>
  <c r="M833" i="4"/>
  <c r="N833" i="4"/>
  <c r="O833" i="4"/>
  <c r="P833" i="4"/>
  <c r="L834" i="4"/>
  <c r="M834" i="4"/>
  <c r="N834" i="4"/>
  <c r="O834" i="4"/>
  <c r="P834" i="4"/>
  <c r="L835" i="4"/>
  <c r="M835" i="4"/>
  <c r="N835" i="4"/>
  <c r="O835" i="4"/>
  <c r="P835" i="4"/>
  <c r="L836" i="4"/>
  <c r="M836" i="4"/>
  <c r="N836" i="4"/>
  <c r="O836" i="4"/>
  <c r="P836" i="4"/>
  <c r="L837" i="4"/>
  <c r="M837" i="4"/>
  <c r="N837" i="4"/>
  <c r="O837" i="4"/>
  <c r="P837" i="4"/>
  <c r="L838" i="4"/>
  <c r="M838" i="4"/>
  <c r="N838" i="4"/>
  <c r="O838" i="4"/>
  <c r="P838" i="4"/>
  <c r="L867" i="4"/>
  <c r="M867" i="4"/>
  <c r="N867" i="4"/>
  <c r="O867" i="4"/>
  <c r="P867" i="4"/>
  <c r="L868" i="4"/>
  <c r="M868" i="4"/>
  <c r="N868" i="4"/>
  <c r="O868" i="4"/>
  <c r="P868" i="4"/>
  <c r="L869" i="4"/>
  <c r="M869" i="4"/>
  <c r="N869" i="4"/>
  <c r="O869" i="4"/>
  <c r="P869" i="4"/>
  <c r="L870" i="4"/>
  <c r="M870" i="4"/>
  <c r="N870" i="4"/>
  <c r="O870" i="4"/>
  <c r="P870" i="4"/>
  <c r="L871" i="4"/>
  <c r="M871" i="4"/>
  <c r="N871" i="4"/>
  <c r="O871" i="4"/>
  <c r="P871" i="4"/>
  <c r="L872" i="4"/>
  <c r="M872" i="4"/>
  <c r="N872" i="4"/>
  <c r="O872" i="4"/>
  <c r="P872" i="4"/>
  <c r="L873" i="4"/>
  <c r="M873" i="4"/>
  <c r="N873" i="4"/>
  <c r="O873" i="4"/>
  <c r="P873" i="4"/>
  <c r="L874" i="4"/>
  <c r="M874" i="4"/>
  <c r="N874" i="4"/>
  <c r="O874" i="4"/>
  <c r="P874" i="4"/>
  <c r="L875" i="4"/>
  <c r="M875" i="4"/>
  <c r="N875" i="4"/>
  <c r="O875" i="4"/>
  <c r="P875" i="4"/>
  <c r="L855" i="4"/>
  <c r="M855" i="4"/>
  <c r="N855" i="4"/>
  <c r="O855" i="4"/>
  <c r="P855" i="4"/>
  <c r="L856" i="4"/>
  <c r="M856" i="4"/>
  <c r="N856" i="4"/>
  <c r="O856" i="4"/>
  <c r="P856" i="4"/>
  <c r="L857" i="4"/>
  <c r="M857" i="4"/>
  <c r="N857" i="4"/>
  <c r="O857" i="4"/>
  <c r="P857" i="4"/>
  <c r="L858" i="4"/>
  <c r="M858" i="4"/>
  <c r="N858" i="4"/>
  <c r="O858" i="4"/>
  <c r="P858" i="4"/>
  <c r="L859" i="4"/>
  <c r="M859" i="4"/>
  <c r="N859" i="4"/>
  <c r="O859" i="4"/>
  <c r="P859" i="4"/>
  <c r="L860" i="4"/>
  <c r="M860" i="4"/>
  <c r="N860" i="4"/>
  <c r="O860" i="4"/>
  <c r="P860" i="4"/>
  <c r="L861" i="4"/>
  <c r="M861" i="4"/>
  <c r="N861" i="4"/>
  <c r="O861" i="4"/>
  <c r="P861" i="4"/>
  <c r="L862" i="4"/>
  <c r="M862" i="4"/>
  <c r="N862" i="4"/>
  <c r="O862" i="4"/>
  <c r="P862" i="4"/>
  <c r="L863" i="4"/>
  <c r="M863" i="4"/>
  <c r="N863" i="4"/>
  <c r="O863" i="4"/>
  <c r="P863" i="4"/>
  <c r="L879" i="4"/>
  <c r="M879" i="4"/>
  <c r="N879" i="4"/>
  <c r="O879" i="4"/>
  <c r="P879" i="4"/>
  <c r="L880" i="4"/>
  <c r="M880" i="4"/>
  <c r="N880" i="4"/>
  <c r="O880" i="4"/>
  <c r="P880" i="4"/>
  <c r="L881" i="4"/>
  <c r="M881" i="4"/>
  <c r="N881" i="4"/>
  <c r="O881" i="4"/>
  <c r="P881" i="4"/>
  <c r="L843" i="4"/>
  <c r="M843" i="4"/>
  <c r="N843" i="4"/>
  <c r="O843" i="4"/>
  <c r="P843" i="4"/>
  <c r="L844" i="4"/>
  <c r="M844" i="4"/>
  <c r="N844" i="4"/>
  <c r="O844" i="4"/>
  <c r="P844" i="4"/>
  <c r="L845" i="4"/>
  <c r="M845" i="4"/>
  <c r="N845" i="4"/>
  <c r="O845" i="4"/>
  <c r="P845" i="4"/>
  <c r="L846" i="4"/>
  <c r="M846" i="4"/>
  <c r="N846" i="4"/>
  <c r="O846" i="4"/>
  <c r="P846" i="4"/>
  <c r="L847" i="4"/>
  <c r="M847" i="4"/>
  <c r="N847" i="4"/>
  <c r="O847" i="4"/>
  <c r="P847" i="4"/>
  <c r="L848" i="4"/>
  <c r="M848" i="4"/>
  <c r="N848" i="4"/>
  <c r="O848" i="4"/>
  <c r="P848" i="4"/>
  <c r="L849" i="4"/>
  <c r="M849" i="4"/>
  <c r="N849" i="4"/>
  <c r="O849" i="4"/>
  <c r="P849" i="4"/>
  <c r="L850" i="4"/>
  <c r="M850" i="4"/>
  <c r="N850" i="4"/>
  <c r="O850" i="4"/>
  <c r="P850" i="4"/>
  <c r="L743" i="4"/>
  <c r="M743" i="4"/>
  <c r="N743" i="4"/>
  <c r="O743" i="4"/>
  <c r="P743" i="4"/>
  <c r="L694" i="4"/>
  <c r="M694" i="4"/>
  <c r="N694" i="4"/>
  <c r="O694" i="4"/>
  <c r="P694" i="4"/>
  <c r="L462" i="4"/>
  <c r="M462" i="4"/>
  <c r="N462" i="4"/>
  <c r="O462" i="4"/>
  <c r="P462" i="4"/>
  <c r="L587" i="4"/>
  <c r="M587" i="4"/>
  <c r="N587" i="4"/>
  <c r="O587" i="4"/>
  <c r="P587" i="4"/>
  <c r="L533" i="4"/>
  <c r="M533" i="4"/>
  <c r="N533" i="4"/>
  <c r="O533" i="4"/>
  <c r="P533" i="4"/>
  <c r="L558" i="4"/>
  <c r="M558" i="4"/>
  <c r="N558" i="4"/>
  <c r="O558" i="4"/>
  <c r="P558" i="4"/>
  <c r="L438" i="4"/>
  <c r="M438" i="4"/>
  <c r="N438" i="4"/>
  <c r="O438" i="4"/>
  <c r="P438" i="4"/>
  <c r="L552" i="4"/>
  <c r="M552" i="4"/>
  <c r="N552" i="4"/>
  <c r="O552" i="4"/>
  <c r="P552" i="4"/>
  <c r="L512" i="4"/>
  <c r="M512" i="4"/>
  <c r="N512" i="4"/>
  <c r="O512" i="4"/>
  <c r="P512" i="4"/>
  <c r="L84" i="4"/>
  <c r="M84" i="4"/>
  <c r="N84" i="4"/>
  <c r="O84" i="4"/>
  <c r="P84" i="4"/>
  <c r="L65" i="4"/>
  <c r="M65" i="4"/>
  <c r="N65" i="4"/>
  <c r="O65" i="4"/>
  <c r="P65" i="4"/>
  <c r="L25" i="4"/>
  <c r="M25" i="4"/>
  <c r="N25" i="4"/>
  <c r="O25" i="4"/>
  <c r="P25" i="4"/>
  <c r="L130" i="4"/>
  <c r="M130" i="4"/>
  <c r="N130" i="4"/>
  <c r="O130" i="4"/>
  <c r="P130" i="4"/>
  <c r="L201" i="4"/>
  <c r="M201" i="4"/>
  <c r="N201" i="4"/>
  <c r="O201" i="4"/>
  <c r="P201" i="4"/>
  <c r="L141" i="4"/>
  <c r="M141" i="4"/>
  <c r="N141" i="4"/>
  <c r="O141" i="4"/>
  <c r="P141" i="4"/>
  <c r="L335" i="4"/>
  <c r="M335" i="4"/>
  <c r="N335" i="4"/>
  <c r="O335" i="4"/>
  <c r="P335" i="4"/>
  <c r="L828" i="4"/>
  <c r="M828" i="4"/>
  <c r="N828" i="4"/>
  <c r="O828" i="4"/>
  <c r="P828" i="4"/>
  <c r="L864" i="4"/>
  <c r="M864" i="4"/>
  <c r="N864" i="4"/>
  <c r="O864" i="4"/>
  <c r="P864" i="4"/>
  <c r="L882" i="4"/>
  <c r="M882" i="4"/>
  <c r="N882" i="4"/>
  <c r="O882" i="4"/>
  <c r="P882" i="4"/>
  <c r="L865" i="4"/>
  <c r="M865" i="4"/>
  <c r="N865" i="4"/>
  <c r="O865" i="4"/>
  <c r="P865" i="4"/>
  <c r="L631" i="4"/>
  <c r="M631" i="4"/>
  <c r="N631" i="4"/>
  <c r="O631" i="4"/>
  <c r="P631" i="4"/>
  <c r="L632" i="4"/>
  <c r="M632" i="4"/>
  <c r="N632" i="4"/>
  <c r="O632" i="4"/>
  <c r="P632" i="4"/>
  <c r="L659" i="4"/>
  <c r="M659" i="4"/>
  <c r="N659" i="4"/>
  <c r="O659" i="4"/>
  <c r="P659" i="4"/>
  <c r="L66" i="4"/>
  <c r="M66" i="4"/>
  <c r="N66" i="4"/>
  <c r="O66" i="4"/>
  <c r="P66" i="4"/>
  <c r="L202" i="4"/>
  <c r="M202" i="4"/>
  <c r="N202" i="4"/>
  <c r="O202" i="4"/>
  <c r="P202" i="4"/>
  <c r="L51" i="4"/>
  <c r="M51" i="4"/>
  <c r="N51" i="4"/>
  <c r="O51" i="4"/>
  <c r="P51" i="4"/>
  <c r="L829" i="4"/>
  <c r="M829" i="4"/>
  <c r="N829" i="4"/>
  <c r="O829" i="4"/>
  <c r="P829" i="4"/>
  <c r="L787" i="4"/>
  <c r="M787" i="4"/>
  <c r="N787" i="4"/>
  <c r="O787" i="4"/>
  <c r="P787" i="4"/>
  <c r="L463" i="4"/>
  <c r="M463" i="4"/>
  <c r="N463" i="4"/>
  <c r="O463" i="4"/>
  <c r="P463" i="4"/>
  <c r="L373" i="4"/>
  <c r="M373" i="4"/>
  <c r="N373" i="4"/>
  <c r="O373" i="4"/>
  <c r="P373" i="4"/>
  <c r="L883" i="4"/>
  <c r="M883" i="4"/>
  <c r="N883" i="4"/>
  <c r="O883" i="4"/>
  <c r="P883" i="4"/>
  <c r="L393" i="4"/>
  <c r="M393" i="4"/>
  <c r="N393" i="4"/>
  <c r="O393" i="4"/>
  <c r="P393" i="4"/>
  <c r="L422" i="4"/>
  <c r="M422" i="4"/>
  <c r="N422" i="4"/>
  <c r="O422" i="4"/>
  <c r="P422" i="4"/>
  <c r="L851" i="4"/>
  <c r="M851" i="4"/>
  <c r="N851" i="4"/>
  <c r="O851" i="4"/>
  <c r="P851" i="4"/>
  <c r="L310" i="4"/>
  <c r="M310" i="4"/>
  <c r="N310" i="4"/>
  <c r="O310" i="4"/>
  <c r="P310" i="4"/>
  <c r="L464" i="4"/>
  <c r="M464" i="4"/>
  <c r="N464" i="4"/>
  <c r="O464" i="4"/>
  <c r="P464" i="4"/>
  <c r="L534" i="4"/>
  <c r="M534" i="4"/>
  <c r="N534" i="4"/>
  <c r="O534" i="4"/>
  <c r="P534" i="4"/>
  <c r="L170" i="4"/>
  <c r="M170" i="4"/>
  <c r="N170" i="4"/>
  <c r="O170" i="4"/>
  <c r="P170" i="4"/>
  <c r="L299" i="4"/>
  <c r="M299" i="4"/>
  <c r="N299" i="4"/>
  <c r="O299" i="4"/>
  <c r="P299" i="4"/>
  <c r="L830" i="4"/>
  <c r="M830" i="4"/>
  <c r="N830" i="4"/>
  <c r="O830" i="4"/>
  <c r="P830" i="4"/>
  <c r="L839" i="4"/>
  <c r="M839" i="4"/>
  <c r="N839" i="4"/>
  <c r="O839" i="4"/>
  <c r="P839" i="4"/>
  <c r="L852" i="4"/>
  <c r="M852" i="4"/>
  <c r="N852" i="4"/>
  <c r="O852" i="4"/>
  <c r="P852" i="4"/>
  <c r="L26" i="4"/>
  <c r="M26" i="4"/>
  <c r="N26" i="4"/>
  <c r="O26" i="4"/>
  <c r="P26" i="4"/>
  <c r="L553" i="4"/>
  <c r="M553" i="4"/>
  <c r="N553" i="4"/>
  <c r="O553" i="4"/>
  <c r="P553" i="4"/>
  <c r="L559" i="4"/>
  <c r="M559" i="4"/>
  <c r="N559" i="4"/>
  <c r="O559" i="4"/>
  <c r="P559" i="4"/>
  <c r="L300" i="4"/>
  <c r="M300" i="4"/>
  <c r="N300" i="4"/>
  <c r="O300" i="4"/>
  <c r="P300" i="4"/>
  <c r="L744" i="4"/>
  <c r="M744" i="4"/>
  <c r="N744" i="4"/>
  <c r="O744" i="4"/>
  <c r="P744" i="4"/>
  <c r="L675" i="4"/>
  <c r="M675" i="4"/>
  <c r="N675" i="4"/>
  <c r="O675" i="4"/>
  <c r="P675" i="4"/>
  <c r="L633" i="4"/>
  <c r="M633" i="4"/>
  <c r="N633" i="4"/>
  <c r="O633" i="4"/>
  <c r="P633" i="4"/>
  <c r="L408" i="4"/>
  <c r="M408" i="4"/>
  <c r="N408" i="4"/>
  <c r="O408" i="4"/>
  <c r="P408" i="4"/>
  <c r="L713" i="4"/>
  <c r="M713" i="4"/>
  <c r="N713" i="4"/>
  <c r="O713" i="4"/>
  <c r="P713" i="4"/>
  <c r="L568" i="4"/>
  <c r="M568" i="4"/>
  <c r="N568" i="4"/>
  <c r="O568" i="4"/>
  <c r="P568" i="4"/>
  <c r="L660" i="4"/>
  <c r="M660" i="4"/>
  <c r="N660" i="4"/>
  <c r="O660" i="4"/>
  <c r="P660" i="4"/>
  <c r="L52" i="4"/>
  <c r="M52" i="4"/>
  <c r="N52" i="4"/>
  <c r="O52" i="4"/>
  <c r="P52" i="4"/>
  <c r="L853" i="4"/>
  <c r="M853" i="4"/>
  <c r="N853" i="4"/>
  <c r="O853" i="4"/>
  <c r="P853" i="4"/>
  <c r="L634" i="4"/>
  <c r="M634" i="4"/>
  <c r="N634" i="4"/>
  <c r="O634" i="4"/>
  <c r="P634" i="4"/>
  <c r="L409" i="4"/>
  <c r="M409" i="4"/>
  <c r="N409" i="4"/>
  <c r="O409" i="4"/>
  <c r="P409" i="4"/>
  <c r="L745" i="4"/>
  <c r="M745" i="4"/>
  <c r="N745" i="4"/>
  <c r="O745" i="4"/>
  <c r="P745" i="4"/>
  <c r="L876" i="4"/>
  <c r="M876" i="4"/>
  <c r="N876" i="4"/>
  <c r="O876" i="4"/>
  <c r="P876" i="4"/>
  <c r="L884" i="4"/>
  <c r="M884" i="4"/>
  <c r="N884" i="4"/>
  <c r="O884" i="4"/>
  <c r="P884" i="4"/>
  <c r="L635" i="4"/>
  <c r="M635" i="4"/>
  <c r="N635" i="4"/>
  <c r="O635" i="4"/>
  <c r="P635" i="4"/>
  <c r="L480" i="4"/>
  <c r="M480" i="4"/>
  <c r="N480" i="4"/>
  <c r="O480" i="4"/>
  <c r="P480" i="4"/>
  <c r="L746" i="4"/>
  <c r="M746" i="4"/>
  <c r="N746" i="4"/>
  <c r="O746" i="4"/>
  <c r="P746" i="4"/>
  <c r="L112" i="4"/>
  <c r="M112" i="4"/>
  <c r="N112" i="4"/>
  <c r="O112" i="4"/>
  <c r="P112" i="4"/>
  <c r="L67" i="4"/>
  <c r="M67" i="4"/>
  <c r="N67" i="4"/>
  <c r="O67" i="4"/>
  <c r="P67" i="4"/>
  <c r="L588" i="4"/>
  <c r="M588" i="4"/>
  <c r="N588" i="4"/>
  <c r="O588" i="4"/>
  <c r="P588" i="4"/>
  <c r="L589" i="4"/>
  <c r="M589" i="4"/>
  <c r="N589" i="4"/>
  <c r="O589" i="4"/>
  <c r="P589" i="4"/>
  <c r="L121" i="4"/>
  <c r="M121" i="4"/>
  <c r="N121" i="4"/>
  <c r="O121" i="4"/>
  <c r="P121" i="4"/>
  <c r="L636" i="4"/>
  <c r="M636" i="4"/>
  <c r="N636" i="4"/>
  <c r="O636" i="4"/>
  <c r="P636" i="4"/>
  <c r="L637" i="4"/>
  <c r="M637" i="4"/>
  <c r="N637" i="4"/>
  <c r="O637" i="4"/>
  <c r="P637" i="4"/>
  <c r="L638" i="4"/>
  <c r="M638" i="4"/>
  <c r="N638" i="4"/>
  <c r="O638" i="4"/>
  <c r="P638" i="4"/>
  <c r="L676" i="4"/>
  <c r="M676" i="4"/>
  <c r="N676" i="4"/>
  <c r="O676" i="4"/>
  <c r="P676" i="4"/>
  <c r="L677" i="4"/>
  <c r="M677" i="4"/>
  <c r="N677" i="4"/>
  <c r="O677" i="4"/>
  <c r="P677" i="4"/>
  <c r="L678" i="4"/>
  <c r="M678" i="4"/>
  <c r="N678" i="4"/>
  <c r="O678" i="4"/>
  <c r="P678" i="4"/>
  <c r="L747" i="4"/>
  <c r="M747" i="4"/>
  <c r="N747" i="4"/>
  <c r="O747" i="4"/>
  <c r="P747" i="4"/>
  <c r="L748" i="4"/>
  <c r="M748" i="4"/>
  <c r="N748" i="4"/>
  <c r="O748" i="4"/>
  <c r="P748" i="4"/>
  <c r="L178" i="4"/>
  <c r="M178" i="4"/>
  <c r="N178" i="4"/>
  <c r="O178" i="4"/>
  <c r="P178" i="4"/>
  <c r="L179" i="4"/>
  <c r="M179" i="4"/>
  <c r="N179" i="4"/>
  <c r="O179" i="4"/>
  <c r="P179" i="4"/>
  <c r="L749" i="4"/>
  <c r="M749" i="4"/>
  <c r="N749" i="4"/>
  <c r="O749" i="4"/>
  <c r="P749" i="4"/>
  <c r="L203" i="4"/>
  <c r="M203" i="4"/>
  <c r="N203" i="4"/>
  <c r="O203" i="4"/>
  <c r="P203" i="4"/>
  <c r="L204" i="4"/>
  <c r="M204" i="4"/>
  <c r="N204" i="4"/>
  <c r="O204" i="4"/>
  <c r="P204" i="4"/>
  <c r="L205" i="4"/>
  <c r="M205" i="4"/>
  <c r="N205" i="4"/>
  <c r="O205" i="4"/>
  <c r="P205" i="4"/>
  <c r="L499" i="4"/>
  <c r="M499" i="4"/>
  <c r="N499" i="4"/>
  <c r="O499" i="4"/>
  <c r="P499" i="4"/>
  <c r="L500" i="4"/>
  <c r="M500" i="4"/>
  <c r="N500" i="4"/>
  <c r="O500" i="4"/>
  <c r="P500" i="4"/>
  <c r="L501" i="4"/>
  <c r="M501" i="4"/>
  <c r="N501" i="4"/>
  <c r="O501" i="4"/>
  <c r="P501" i="4"/>
  <c r="L386" i="4"/>
  <c r="M386" i="4"/>
  <c r="N386" i="4"/>
  <c r="O386" i="4"/>
  <c r="P386" i="4"/>
  <c r="L171" i="4"/>
  <c r="M171" i="4"/>
  <c r="N171" i="4"/>
  <c r="O171" i="4"/>
  <c r="P171" i="4"/>
  <c r="L714" i="4"/>
  <c r="M714" i="4"/>
  <c r="N714" i="4"/>
  <c r="O714" i="4"/>
  <c r="P714" i="4"/>
  <c r="L715" i="4"/>
  <c r="M715" i="4"/>
  <c r="N715" i="4"/>
  <c r="O715" i="4"/>
  <c r="P715" i="4"/>
  <c r="L716" i="4"/>
  <c r="M716" i="4"/>
  <c r="N716" i="4"/>
  <c r="O716" i="4"/>
  <c r="P716" i="4"/>
  <c r="L439" i="4"/>
  <c r="M439" i="4"/>
  <c r="N439" i="4"/>
  <c r="O439" i="4"/>
  <c r="P439" i="4"/>
  <c r="L661" i="4"/>
  <c r="M661" i="4"/>
  <c r="N661" i="4"/>
  <c r="O661" i="4"/>
  <c r="P661" i="4"/>
  <c r="L560" i="4"/>
  <c r="M560" i="4"/>
  <c r="N560" i="4"/>
  <c r="O560" i="4"/>
  <c r="P560" i="4"/>
  <c r="L415" i="4"/>
  <c r="M415" i="4"/>
  <c r="N415" i="4"/>
  <c r="O415" i="4"/>
  <c r="P415" i="4"/>
  <c r="L908" i="4"/>
  <c r="M908" i="4"/>
  <c r="N908" i="4"/>
  <c r="O908" i="4"/>
  <c r="P908" i="4"/>
  <c r="L440" i="4"/>
  <c r="M440" i="4"/>
  <c r="N440" i="4"/>
  <c r="O440" i="4"/>
  <c r="P440" i="4"/>
  <c r="L441" i="4"/>
  <c r="M441" i="4"/>
  <c r="N441" i="4"/>
  <c r="O441" i="4"/>
  <c r="P441" i="4"/>
  <c r="L442" i="4"/>
  <c r="M442" i="4"/>
  <c r="N442" i="4"/>
  <c r="O442" i="4"/>
  <c r="P442" i="4"/>
  <c r="L561" i="4"/>
  <c r="M561" i="4"/>
  <c r="N561" i="4"/>
  <c r="O561" i="4"/>
  <c r="P561" i="4"/>
  <c r="L562" i="4"/>
  <c r="M562" i="4"/>
  <c r="N562" i="4"/>
  <c r="O562" i="4"/>
  <c r="P562" i="4"/>
  <c r="L840" i="4"/>
  <c r="M840" i="4"/>
  <c r="N840" i="4"/>
  <c r="O840" i="4"/>
  <c r="P840" i="4"/>
  <c r="L27" i="4"/>
  <c r="M27" i="4"/>
  <c r="N27" i="4"/>
  <c r="O27" i="4"/>
  <c r="P27" i="4"/>
  <c r="L481" i="4"/>
  <c r="M481" i="4"/>
  <c r="N481" i="4"/>
  <c r="O481" i="4"/>
  <c r="P481" i="4"/>
  <c r="L423" i="4"/>
  <c r="M423" i="4"/>
  <c r="N423" i="4"/>
  <c r="O423" i="4"/>
  <c r="P423" i="4"/>
  <c r="L424" i="4"/>
  <c r="M424" i="4"/>
  <c r="N424" i="4"/>
  <c r="O424" i="4"/>
  <c r="P424" i="4"/>
  <c r="L336" i="4"/>
  <c r="M336" i="4"/>
  <c r="N336" i="4"/>
  <c r="O336" i="4"/>
  <c r="P336" i="4"/>
  <c r="L535" i="4"/>
  <c r="M535" i="4"/>
  <c r="N535" i="4"/>
  <c r="O535" i="4"/>
  <c r="P535" i="4"/>
  <c r="L224" i="4"/>
  <c r="M224" i="4"/>
  <c r="N224" i="4"/>
  <c r="O224" i="4"/>
  <c r="P224" i="4"/>
  <c r="L374" i="4"/>
  <c r="M374" i="4"/>
  <c r="N374" i="4"/>
  <c r="O374" i="4"/>
  <c r="P374" i="4"/>
  <c r="L788" i="4"/>
  <c r="M788" i="4"/>
  <c r="N788" i="4"/>
  <c r="O788" i="4"/>
  <c r="P788" i="4"/>
  <c r="L789" i="4"/>
  <c r="M789" i="4"/>
  <c r="N789" i="4"/>
  <c r="O789" i="4"/>
  <c r="P789" i="4"/>
  <c r="L790" i="4"/>
  <c r="M790" i="4"/>
  <c r="N790" i="4"/>
  <c r="O790" i="4"/>
  <c r="P790" i="4"/>
  <c r="L791" i="4"/>
  <c r="M791" i="4"/>
  <c r="N791" i="4"/>
  <c r="O791" i="4"/>
  <c r="P791" i="4"/>
  <c r="L75" i="4"/>
  <c r="M75" i="4"/>
  <c r="N75" i="4"/>
  <c r="O75" i="4"/>
  <c r="P75" i="4"/>
  <c r="L76" i="4"/>
  <c r="M76" i="4"/>
  <c r="N76" i="4"/>
  <c r="O76" i="4"/>
  <c r="P76" i="4"/>
  <c r="L193" i="4"/>
  <c r="M193" i="4"/>
  <c r="N193" i="4"/>
  <c r="O193" i="4"/>
  <c r="P193" i="4"/>
  <c r="L513" i="4"/>
  <c r="M513" i="4"/>
  <c r="N513" i="4"/>
  <c r="O513" i="4"/>
  <c r="P513" i="4"/>
  <c r="L804" i="4"/>
  <c r="M804" i="4"/>
  <c r="N804" i="4"/>
  <c r="O804" i="4"/>
  <c r="P804" i="4"/>
  <c r="L301" i="4"/>
  <c r="M301" i="4"/>
  <c r="N301" i="4"/>
  <c r="O301" i="4"/>
  <c r="P301" i="4"/>
  <c r="L225" i="4"/>
  <c r="M225" i="4"/>
  <c r="N225" i="4"/>
  <c r="O225" i="4"/>
  <c r="P225" i="4"/>
  <c r="L465" i="4"/>
  <c r="M465" i="4"/>
  <c r="N465" i="4"/>
  <c r="O465" i="4"/>
  <c r="P465" i="4"/>
  <c r="L466" i="4"/>
  <c r="M466" i="4"/>
  <c r="N466" i="4"/>
  <c r="O466" i="4"/>
  <c r="P466" i="4"/>
  <c r="L467" i="4"/>
  <c r="M467" i="4"/>
  <c r="N467" i="4"/>
  <c r="O467" i="4"/>
  <c r="P467" i="4"/>
  <c r="L468" i="4"/>
  <c r="M468" i="4"/>
  <c r="N468" i="4"/>
  <c r="O468" i="4"/>
  <c r="P468" i="4"/>
  <c r="L758" i="4"/>
  <c r="M758" i="4"/>
  <c r="N758" i="4"/>
  <c r="O758" i="4"/>
  <c r="P758" i="4"/>
  <c r="K10" i="4" l="1"/>
  <c r="J10" i="4" s="1"/>
  <c r="T10" i="4" s="1"/>
  <c r="K713" i="4"/>
  <c r="J713" i="4" s="1"/>
  <c r="T713" i="4" s="1"/>
  <c r="U713" i="4" s="1"/>
  <c r="V713" i="4" s="1"/>
  <c r="K869" i="4"/>
  <c r="J869" i="4" s="1"/>
  <c r="T869" i="4" s="1"/>
  <c r="U869" i="4" s="1"/>
  <c r="V869" i="4" s="1"/>
  <c r="K833" i="4"/>
  <c r="J833" i="4" s="1"/>
  <c r="T833" i="4" s="1"/>
  <c r="U833" i="4" s="1"/>
  <c r="V833" i="4" s="1"/>
  <c r="K900" i="4"/>
  <c r="J900" i="4" s="1"/>
  <c r="T900" i="4" s="1"/>
  <c r="U900" i="4" s="1"/>
  <c r="V900" i="4" s="1"/>
  <c r="K892" i="4"/>
  <c r="J892" i="4" s="1"/>
  <c r="T892" i="4" s="1"/>
  <c r="K767" i="4"/>
  <c r="J767" i="4" s="1"/>
  <c r="T767" i="4" s="1"/>
  <c r="U767" i="4" s="1"/>
  <c r="V767" i="4" s="1"/>
  <c r="K809" i="4"/>
  <c r="J809" i="4" s="1"/>
  <c r="T809" i="4" s="1"/>
  <c r="K822" i="4"/>
  <c r="J822" i="4" s="1"/>
  <c r="T822" i="4" s="1"/>
  <c r="U822" i="4" s="1"/>
  <c r="V822" i="4" s="1"/>
  <c r="K814" i="4"/>
  <c r="J814" i="4" s="1"/>
  <c r="T814" i="4" s="1"/>
  <c r="U814" i="4" s="1"/>
  <c r="V814" i="4" s="1"/>
  <c r="K752" i="4"/>
  <c r="J752" i="4" s="1"/>
  <c r="T752" i="4" s="1"/>
  <c r="U752" i="4" s="1"/>
  <c r="V752" i="4" s="1"/>
  <c r="K780" i="4"/>
  <c r="J780" i="4" s="1"/>
  <c r="T780" i="4" s="1"/>
  <c r="K772" i="4"/>
  <c r="J772" i="4" s="1"/>
  <c r="T772" i="4" s="1"/>
  <c r="U772" i="4" s="1"/>
  <c r="V772" i="4" s="1"/>
  <c r="K313" i="4"/>
  <c r="J313" i="4" s="1"/>
  <c r="T313" i="4" s="1"/>
  <c r="U313" i="4" s="1"/>
  <c r="V313" i="4" s="1"/>
  <c r="K320" i="4"/>
  <c r="J320" i="4" s="1"/>
  <c r="T320" i="4" s="1"/>
  <c r="U320" i="4" s="1"/>
  <c r="V320" i="4" s="1"/>
  <c r="K305" i="4"/>
  <c r="J305" i="4" s="1"/>
  <c r="T305" i="4" s="1"/>
  <c r="U305" i="4" s="1"/>
  <c r="V305" i="4" s="1"/>
  <c r="K346" i="4"/>
  <c r="J346" i="4" s="1"/>
  <c r="T346" i="4" s="1"/>
  <c r="U346" i="4" s="1"/>
  <c r="V346" i="4" s="1"/>
  <c r="K332" i="4"/>
  <c r="J332" i="4" s="1"/>
  <c r="T332" i="4" s="1"/>
  <c r="U332" i="4" s="1"/>
  <c r="V332" i="4" s="1"/>
  <c r="K134" i="4"/>
  <c r="J134" i="4" s="1"/>
  <c r="T134" i="4" s="1"/>
  <c r="K195" i="4"/>
  <c r="J195" i="4" s="1"/>
  <c r="T195" i="4" s="1"/>
  <c r="U195" i="4" s="1"/>
  <c r="V195" i="4" s="1"/>
  <c r="K150" i="4"/>
  <c r="J150" i="4" s="1"/>
  <c r="T150" i="4" s="1"/>
  <c r="U150" i="4" s="1"/>
  <c r="V150" i="4" s="1"/>
  <c r="K23" i="4"/>
  <c r="J23" i="4" s="1"/>
  <c r="T23" i="4" s="1"/>
  <c r="U23" i="4" s="1"/>
  <c r="V23" i="4" s="1"/>
  <c r="K61" i="4"/>
  <c r="J61" i="4" s="1"/>
  <c r="T61" i="4" s="1"/>
  <c r="K796" i="4"/>
  <c r="J796" i="4" s="1"/>
  <c r="T796" i="4" s="1"/>
  <c r="U796" i="4" s="1"/>
  <c r="V796" i="4" s="1"/>
  <c r="K293" i="4"/>
  <c r="J293" i="4" s="1"/>
  <c r="T293" i="4" s="1"/>
  <c r="U293" i="4" s="1"/>
  <c r="V293" i="4" s="1"/>
  <c r="K511" i="4"/>
  <c r="J511" i="4" s="1"/>
  <c r="T511" i="4" s="1"/>
  <c r="U511" i="4" s="1"/>
  <c r="V511" i="4" s="1"/>
  <c r="K568" i="4"/>
  <c r="J568" i="4" s="1"/>
  <c r="T568" i="4" s="1"/>
  <c r="K553" i="4"/>
  <c r="J553" i="4" s="1"/>
  <c r="T553" i="4" s="1"/>
  <c r="U553" i="4" s="1"/>
  <c r="V553" i="4" s="1"/>
  <c r="K373" i="4"/>
  <c r="J373" i="4" s="1"/>
  <c r="T373" i="4" s="1"/>
  <c r="U373" i="4" s="1"/>
  <c r="V373" i="4" s="1"/>
  <c r="K632" i="4"/>
  <c r="J632" i="4" s="1"/>
  <c r="T632" i="4" s="1"/>
  <c r="K201" i="4"/>
  <c r="J201" i="4" s="1"/>
  <c r="T201" i="4" s="1"/>
  <c r="U201" i="4" s="1"/>
  <c r="V201" i="4" s="1"/>
  <c r="K558" i="4"/>
  <c r="J558" i="4" s="1"/>
  <c r="T558" i="4" s="1"/>
  <c r="K848" i="4"/>
  <c r="J848" i="4" s="1"/>
  <c r="T848" i="4" s="1"/>
  <c r="K879" i="4"/>
  <c r="J879" i="4" s="1"/>
  <c r="T879" i="4" s="1"/>
  <c r="U879" i="4" s="1"/>
  <c r="V879" i="4" s="1"/>
  <c r="K856" i="4"/>
  <c r="J856" i="4" s="1"/>
  <c r="T856" i="4" s="1"/>
  <c r="U856" i="4" s="1"/>
  <c r="V856" i="4" s="1"/>
  <c r="K435" i="4"/>
  <c r="J435" i="4" s="1"/>
  <c r="T435" i="4" s="1"/>
  <c r="U435" i="4" s="1"/>
  <c r="V435" i="4" s="1"/>
  <c r="K664" i="4"/>
  <c r="J664" i="4" s="1"/>
  <c r="T664" i="4" s="1"/>
  <c r="U664" i="4" s="1"/>
  <c r="V664" i="4" s="1"/>
  <c r="K467" i="4"/>
  <c r="J467" i="4" s="1"/>
  <c r="T467" i="4" s="1"/>
  <c r="U467" i="4" s="1"/>
  <c r="V467" i="4" s="1"/>
  <c r="K170" i="4"/>
  <c r="J170" i="4" s="1"/>
  <c r="T170" i="4" s="1"/>
  <c r="U170" i="4" s="1"/>
  <c r="V170" i="4" s="1"/>
  <c r="K76" i="4"/>
  <c r="J76" i="4" s="1"/>
  <c r="T76" i="4" s="1"/>
  <c r="U76" i="4" s="1"/>
  <c r="V76" i="4" s="1"/>
  <c r="K535" i="4"/>
  <c r="J535" i="4" s="1"/>
  <c r="T535" i="4" s="1"/>
  <c r="K561" i="4"/>
  <c r="J561" i="4" s="1"/>
  <c r="T561" i="4" s="1"/>
  <c r="K439" i="4"/>
  <c r="J439" i="4" s="1"/>
  <c r="T439" i="4" s="1"/>
  <c r="K499" i="4"/>
  <c r="J499" i="4" s="1"/>
  <c r="T499" i="4" s="1"/>
  <c r="U499" i="4" s="1"/>
  <c r="V499" i="4" s="1"/>
  <c r="K747" i="4"/>
  <c r="J747" i="4" s="1"/>
  <c r="T747" i="4" s="1"/>
  <c r="K589" i="4"/>
  <c r="J589" i="4" s="1"/>
  <c r="T589" i="4" s="1"/>
  <c r="K876" i="4"/>
  <c r="J876" i="4" s="1"/>
  <c r="T876" i="4" s="1"/>
  <c r="U876" i="4" s="1"/>
  <c r="V876" i="4" s="1"/>
  <c r="K543" i="4"/>
  <c r="J543" i="4" s="1"/>
  <c r="T543" i="4" s="1"/>
  <c r="K436" i="4"/>
  <c r="J436" i="4" s="1"/>
  <c r="T436" i="4" s="1"/>
  <c r="U436" i="4" s="1"/>
  <c r="V436" i="4" s="1"/>
  <c r="K428" i="4"/>
  <c r="J428" i="4" s="1"/>
  <c r="T428" i="4" s="1"/>
  <c r="U428" i="4" s="1"/>
  <c r="V428" i="4" s="1"/>
  <c r="K493" i="4"/>
  <c r="J493" i="4" s="1"/>
  <c r="T493" i="4" s="1"/>
  <c r="K485" i="4"/>
  <c r="J485" i="4" s="1"/>
  <c r="T485" i="4" s="1"/>
  <c r="U485" i="4" s="1"/>
  <c r="V485" i="4" s="1"/>
  <c r="K474" i="4"/>
  <c r="J474" i="4" s="1"/>
  <c r="T474" i="4" s="1"/>
  <c r="U474" i="4" s="1"/>
  <c r="V474" i="4" s="1"/>
  <c r="K518" i="4"/>
  <c r="J518" i="4" s="1"/>
  <c r="T518" i="4" s="1"/>
  <c r="U518" i="4" s="1"/>
  <c r="V518" i="4" s="1"/>
  <c r="K532" i="4"/>
  <c r="J532" i="4" s="1"/>
  <c r="T532" i="4" s="1"/>
  <c r="K524" i="4"/>
  <c r="J524" i="4" s="1"/>
  <c r="T524" i="4" s="1"/>
  <c r="K580" i="4"/>
  <c r="J580" i="4" s="1"/>
  <c r="T580" i="4" s="1"/>
  <c r="K572" i="4"/>
  <c r="J572" i="4" s="1"/>
  <c r="T572" i="4" s="1"/>
  <c r="K456" i="4"/>
  <c r="J456" i="4" s="1"/>
  <c r="T456" i="4" s="1"/>
  <c r="U456" i="4" s="1"/>
  <c r="V456" i="4" s="1"/>
  <c r="K448" i="4"/>
  <c r="J448" i="4" s="1"/>
  <c r="T448" i="4" s="1"/>
  <c r="K564" i="4"/>
  <c r="J564" i="4" s="1"/>
  <c r="T564" i="4" s="1"/>
  <c r="K604" i="4"/>
  <c r="J604" i="4" s="1"/>
  <c r="T604" i="4" s="1"/>
  <c r="U604" i="4" s="1"/>
  <c r="V604" i="4" s="1"/>
  <c r="K596" i="4"/>
  <c r="J596" i="4" s="1"/>
  <c r="T596" i="4" s="1"/>
  <c r="K690" i="4"/>
  <c r="J690" i="4" s="1"/>
  <c r="T690" i="4" s="1"/>
  <c r="U690" i="4" s="1"/>
  <c r="V690" i="4" s="1"/>
  <c r="K738" i="4"/>
  <c r="J738" i="4" s="1"/>
  <c r="T738" i="4" s="1"/>
  <c r="U738" i="4" s="1"/>
  <c r="V738" i="4" s="1"/>
  <c r="K730" i="4"/>
  <c r="J730" i="4" s="1"/>
  <c r="T730" i="4" s="1"/>
  <c r="U730" i="4" s="1"/>
  <c r="V730" i="4" s="1"/>
  <c r="K710" i="4"/>
  <c r="J710" i="4" s="1"/>
  <c r="T710" i="4" s="1"/>
  <c r="U710" i="4" s="1"/>
  <c r="V710" i="4" s="1"/>
  <c r="K702" i="4"/>
  <c r="J702" i="4" s="1"/>
  <c r="T702" i="4" s="1"/>
  <c r="U702" i="4" s="1"/>
  <c r="V702" i="4" s="1"/>
  <c r="K673" i="4"/>
  <c r="J673" i="4" s="1"/>
  <c r="T673" i="4" s="1"/>
  <c r="U673" i="4" s="1"/>
  <c r="V673" i="4" s="1"/>
  <c r="K665" i="4"/>
  <c r="J665" i="4" s="1"/>
  <c r="T665" i="4" s="1"/>
  <c r="U665" i="4" s="1"/>
  <c r="V665" i="4" s="1"/>
  <c r="K653" i="4"/>
  <c r="J653" i="4" s="1"/>
  <c r="T653" i="4" s="1"/>
  <c r="U653" i="4" s="1"/>
  <c r="V653" i="4" s="1"/>
  <c r="K645" i="4"/>
  <c r="J645" i="4" s="1"/>
  <c r="T645" i="4" s="1"/>
  <c r="U645" i="4" s="1"/>
  <c r="V645" i="4" s="1"/>
  <c r="K628" i="4"/>
  <c r="J628" i="4" s="1"/>
  <c r="T628" i="4" s="1"/>
  <c r="U628" i="4" s="1"/>
  <c r="V628" i="4" s="1"/>
  <c r="K620" i="4"/>
  <c r="J620" i="4" s="1"/>
  <c r="T620" i="4" s="1"/>
  <c r="U620" i="4" s="1"/>
  <c r="V620" i="4" s="1"/>
  <c r="K612" i="4"/>
  <c r="J612" i="4" s="1"/>
  <c r="T612" i="4" s="1"/>
  <c r="K419" i="4"/>
  <c r="J419" i="4" s="1"/>
  <c r="T419" i="4" s="1"/>
  <c r="U419" i="4" s="1"/>
  <c r="V419" i="4" s="1"/>
  <c r="K398" i="4"/>
  <c r="J398" i="4" s="1"/>
  <c r="T398" i="4" s="1"/>
  <c r="U398" i="4" s="1"/>
  <c r="V398" i="4" s="1"/>
  <c r="K368" i="4"/>
  <c r="J368" i="4" s="1"/>
  <c r="T368" i="4" s="1"/>
  <c r="U368" i="4" s="1"/>
  <c r="V368" i="4" s="1"/>
  <c r="K363" i="4"/>
  <c r="J363" i="4" s="1"/>
  <c r="T363" i="4" s="1"/>
  <c r="U363" i="4" s="1"/>
  <c r="V363" i="4" s="1"/>
  <c r="K355" i="4"/>
  <c r="J355" i="4" s="1"/>
  <c r="T355" i="4" s="1"/>
  <c r="U355" i="4" s="1"/>
  <c r="V355" i="4" s="1"/>
  <c r="K403" i="4"/>
  <c r="J403" i="4" s="1"/>
  <c r="T403" i="4" s="1"/>
  <c r="U403" i="4" s="1"/>
  <c r="V403" i="4" s="1"/>
  <c r="K379" i="4"/>
  <c r="J379" i="4" s="1"/>
  <c r="T379" i="4" s="1"/>
  <c r="U379" i="4" s="1"/>
  <c r="V379" i="4" s="1"/>
  <c r="K268" i="4"/>
  <c r="J268" i="4" s="1"/>
  <c r="T268" i="4" s="1"/>
  <c r="U268" i="4" s="1"/>
  <c r="V268" i="4" s="1"/>
  <c r="K175" i="4"/>
  <c r="J175" i="4" s="1"/>
  <c r="T175" i="4" s="1"/>
  <c r="U175" i="4" s="1"/>
  <c r="V175" i="4" s="1"/>
  <c r="K259" i="4"/>
  <c r="J259" i="4" s="1"/>
  <c r="T259" i="4" s="1"/>
  <c r="U259" i="4" s="1"/>
  <c r="V259" i="4" s="1"/>
  <c r="K285" i="4"/>
  <c r="J285" i="4" s="1"/>
  <c r="T285" i="4" s="1"/>
  <c r="U285" i="4" s="1"/>
  <c r="V285" i="4" s="1"/>
  <c r="K247" i="4"/>
  <c r="J247" i="4" s="1"/>
  <c r="T247" i="4" s="1"/>
  <c r="U247" i="4" s="1"/>
  <c r="V247" i="4" s="1"/>
  <c r="K239" i="4"/>
  <c r="J239" i="4" s="1"/>
  <c r="T239" i="4" s="1"/>
  <c r="K229" i="4"/>
  <c r="J229" i="4" s="1"/>
  <c r="T229" i="4" s="1"/>
  <c r="U229" i="4" s="1"/>
  <c r="V229" i="4" s="1"/>
  <c r="K414" i="4"/>
  <c r="J414" i="4" s="1"/>
  <c r="T414" i="4" s="1"/>
  <c r="K866" i="4"/>
  <c r="J866" i="4" s="1"/>
  <c r="T866" i="4" s="1"/>
  <c r="U866" i="4" s="1"/>
  <c r="V866" i="4" s="1"/>
  <c r="K792" i="4"/>
  <c r="J792" i="4" s="1"/>
  <c r="T792" i="4" s="1"/>
  <c r="K286" i="4"/>
  <c r="J286" i="4" s="1"/>
  <c r="T286" i="4" s="1"/>
  <c r="U286" i="4" s="1"/>
  <c r="V286" i="4" s="1"/>
  <c r="K114" i="4"/>
  <c r="J114" i="4" s="1"/>
  <c r="T114" i="4" s="1"/>
  <c r="U114" i="4" s="1"/>
  <c r="V114" i="4" s="1"/>
  <c r="K77" i="4"/>
  <c r="J77" i="4" s="1"/>
  <c r="T77" i="4" s="1"/>
  <c r="U77" i="4" s="1"/>
  <c r="V77" i="4" s="1"/>
  <c r="K469" i="4"/>
  <c r="J469" i="4" s="1"/>
  <c r="T469" i="4" s="1"/>
  <c r="K416" i="4"/>
  <c r="J416" i="4" s="1"/>
  <c r="T416" i="4" s="1"/>
  <c r="U416" i="4" s="1"/>
  <c r="V416" i="4" s="1"/>
  <c r="K251" i="4"/>
  <c r="J251" i="4" s="1"/>
  <c r="T251" i="4" s="1"/>
  <c r="K831" i="4"/>
  <c r="J831" i="4" s="1"/>
  <c r="T831" i="4" s="1"/>
  <c r="U831" i="4" s="1"/>
  <c r="V831" i="4" s="1"/>
  <c r="K180" i="4"/>
  <c r="J180" i="4" s="1"/>
  <c r="T180" i="4" s="1"/>
  <c r="U180" i="4" s="1"/>
  <c r="V180" i="4" s="1"/>
  <c r="K639" i="4"/>
  <c r="J639" i="4" s="1"/>
  <c r="T639" i="4" s="1"/>
  <c r="U639" i="4" s="1"/>
  <c r="V639" i="4" s="1"/>
  <c r="K375" i="4"/>
  <c r="J375" i="4" s="1"/>
  <c r="T375" i="4" s="1"/>
  <c r="U375" i="4" s="1"/>
  <c r="V375" i="4" s="1"/>
  <c r="K242" i="4"/>
  <c r="J242" i="4" s="1"/>
  <c r="T242" i="4" s="1"/>
  <c r="U242" i="4" s="1"/>
  <c r="V242" i="4" s="1"/>
  <c r="K221" i="4"/>
  <c r="J221" i="4" s="1"/>
  <c r="T221" i="4" s="1"/>
  <c r="U221" i="4" s="1"/>
  <c r="V221" i="4" s="1"/>
  <c r="K812" i="4"/>
  <c r="J812" i="4" s="1"/>
  <c r="T812" i="4" s="1"/>
  <c r="U812" i="4" s="1"/>
  <c r="V812" i="4" s="1"/>
  <c r="K340" i="4"/>
  <c r="J340" i="4" s="1"/>
  <c r="T340" i="4" s="1"/>
  <c r="U340" i="4" s="1"/>
  <c r="V340" i="4" s="1"/>
  <c r="K194" i="4"/>
  <c r="J194" i="4" s="1"/>
  <c r="T194" i="4" s="1"/>
  <c r="U194" i="4" s="1"/>
  <c r="V194" i="4" s="1"/>
  <c r="K69" i="4"/>
  <c r="J69" i="4" s="1"/>
  <c r="T69" i="4" s="1"/>
  <c r="U69" i="4" s="1"/>
  <c r="V69" i="4" s="1"/>
  <c r="K536" i="4"/>
  <c r="J536" i="4" s="1"/>
  <c r="T536" i="4" s="1"/>
  <c r="K591" i="4"/>
  <c r="J591" i="4" s="1"/>
  <c r="T591" i="4" s="1"/>
  <c r="K172" i="4"/>
  <c r="J172" i="4" s="1"/>
  <c r="T172" i="4" s="1"/>
  <c r="U172" i="4" s="1"/>
  <c r="V172" i="4" s="1"/>
  <c r="K218" i="4"/>
  <c r="J218" i="4" s="1"/>
  <c r="T218" i="4" s="1"/>
  <c r="K342" i="4"/>
  <c r="J342" i="4" s="1"/>
  <c r="T342" i="4" s="1"/>
  <c r="U342" i="4" s="1"/>
  <c r="V342" i="4" s="1"/>
  <c r="K443" i="4"/>
  <c r="J443" i="4" s="1"/>
  <c r="T443" i="4" s="1"/>
  <c r="K590" i="4"/>
  <c r="J590" i="4" s="1"/>
  <c r="T590" i="4" s="1"/>
  <c r="U590" i="4" s="1"/>
  <c r="V590" i="4" s="1"/>
  <c r="K468" i="4"/>
  <c r="J468" i="4" s="1"/>
  <c r="T468" i="4" s="1"/>
  <c r="U468" i="4" s="1"/>
  <c r="V468" i="4" s="1"/>
  <c r="K193" i="4"/>
  <c r="J193" i="4" s="1"/>
  <c r="T193" i="4" s="1"/>
  <c r="U193" i="4" s="1"/>
  <c r="V193" i="4" s="1"/>
  <c r="K224" i="4"/>
  <c r="J224" i="4" s="1"/>
  <c r="T224" i="4" s="1"/>
  <c r="U224" i="4" s="1"/>
  <c r="V224" i="4" s="1"/>
  <c r="K562" i="4"/>
  <c r="J562" i="4" s="1"/>
  <c r="T562" i="4" s="1"/>
  <c r="K661" i="4"/>
  <c r="J661" i="4" s="1"/>
  <c r="T661" i="4" s="1"/>
  <c r="U661" i="4" s="1"/>
  <c r="V661" i="4" s="1"/>
  <c r="K500" i="4"/>
  <c r="J500" i="4" s="1"/>
  <c r="T500" i="4" s="1"/>
  <c r="K748" i="4"/>
  <c r="J748" i="4" s="1"/>
  <c r="T748" i="4" s="1"/>
  <c r="U748" i="4" s="1"/>
  <c r="V748" i="4" s="1"/>
  <c r="K121" i="4"/>
  <c r="J121" i="4" s="1"/>
  <c r="T121" i="4" s="1"/>
  <c r="U121" i="4" s="1"/>
  <c r="V121" i="4" s="1"/>
  <c r="K884" i="4"/>
  <c r="J884" i="4" s="1"/>
  <c r="T884" i="4" s="1"/>
  <c r="U884" i="4" s="1"/>
  <c r="V884" i="4" s="1"/>
  <c r="K119" i="4"/>
  <c r="J119" i="4" s="1"/>
  <c r="T119" i="4" s="1"/>
  <c r="U119" i="4" s="1"/>
  <c r="V119" i="4" s="1"/>
  <c r="K166" i="4"/>
  <c r="J166" i="4" s="1"/>
  <c r="T166" i="4" s="1"/>
  <c r="U166" i="4" s="1"/>
  <c r="V166" i="4" s="1"/>
  <c r="K211" i="4"/>
  <c r="J211" i="4" s="1"/>
  <c r="T211" i="4" s="1"/>
  <c r="U211" i="4" s="1"/>
  <c r="V211" i="4" s="1"/>
  <c r="K189" i="4"/>
  <c r="J189" i="4" s="1"/>
  <c r="T189" i="4" s="1"/>
  <c r="U189" i="4" s="1"/>
  <c r="V189" i="4" s="1"/>
  <c r="K181" i="4"/>
  <c r="J181" i="4" s="1"/>
  <c r="T181" i="4" s="1"/>
  <c r="U181" i="4" s="1"/>
  <c r="V181" i="4" s="1"/>
  <c r="K15" i="4"/>
  <c r="J15" i="4" s="1"/>
  <c r="T15" i="4" s="1"/>
  <c r="K71" i="4"/>
  <c r="J71" i="4" s="1"/>
  <c r="T71" i="4" s="1"/>
  <c r="K58" i="4"/>
  <c r="J58" i="4" s="1"/>
  <c r="T58" i="4" s="1"/>
  <c r="U58" i="4" s="1"/>
  <c r="V58" i="4" s="1"/>
  <c r="K80" i="4"/>
  <c r="J80" i="4" s="1"/>
  <c r="T80" i="4" s="1"/>
  <c r="U80" i="4" s="1"/>
  <c r="V80" i="4" s="1"/>
  <c r="K154" i="4"/>
  <c r="J154" i="4" s="1"/>
  <c r="T154" i="4" s="1"/>
  <c r="K99" i="4"/>
  <c r="J99" i="4" s="1"/>
  <c r="T99" i="4" s="1"/>
  <c r="K110" i="4"/>
  <c r="J110" i="4" s="1"/>
  <c r="T110" i="4" s="1"/>
  <c r="U110" i="4" s="1"/>
  <c r="V110" i="4" s="1"/>
  <c r="K47" i="4"/>
  <c r="J47" i="4" s="1"/>
  <c r="T47" i="4" s="1"/>
  <c r="U47" i="4" s="1"/>
  <c r="V47" i="4" s="1"/>
  <c r="K39" i="4"/>
  <c r="J39" i="4" s="1"/>
  <c r="T39" i="4" s="1"/>
  <c r="K31" i="4"/>
  <c r="J31" i="4" s="1"/>
  <c r="T31" i="4" s="1"/>
  <c r="U31" i="4" s="1"/>
  <c r="V31" i="4" s="1"/>
  <c r="K503" i="4"/>
  <c r="J503" i="4" s="1"/>
  <c r="T503" i="4" s="1"/>
  <c r="U503" i="4" s="1"/>
  <c r="V503" i="4" s="1"/>
  <c r="K544" i="4"/>
  <c r="J544" i="4" s="1"/>
  <c r="T544" i="4" s="1"/>
  <c r="U544" i="4" s="1"/>
  <c r="V544" i="4" s="1"/>
  <c r="K437" i="4"/>
  <c r="J437" i="4" s="1"/>
  <c r="T437" i="4" s="1"/>
  <c r="U437" i="4" s="1"/>
  <c r="V437" i="4" s="1"/>
  <c r="K429" i="4"/>
  <c r="J429" i="4" s="1"/>
  <c r="T429" i="4" s="1"/>
  <c r="U429" i="4" s="1"/>
  <c r="V429" i="4" s="1"/>
  <c r="K494" i="4"/>
  <c r="J494" i="4" s="1"/>
  <c r="T494" i="4" s="1"/>
  <c r="U494" i="4" s="1"/>
  <c r="V494" i="4" s="1"/>
  <c r="K486" i="4"/>
  <c r="J486" i="4" s="1"/>
  <c r="T486" i="4" s="1"/>
  <c r="K475" i="4"/>
  <c r="J475" i="4" s="1"/>
  <c r="T475" i="4" s="1"/>
  <c r="K519" i="4"/>
  <c r="J519" i="4" s="1"/>
  <c r="T519" i="4" s="1"/>
  <c r="U519" i="4" s="1"/>
  <c r="V519" i="4" s="1"/>
  <c r="K514" i="4"/>
  <c r="J514" i="4" s="1"/>
  <c r="T514" i="4" s="1"/>
  <c r="K525" i="4"/>
  <c r="J525" i="4" s="1"/>
  <c r="T525" i="4" s="1"/>
  <c r="K581" i="4"/>
  <c r="J581" i="4" s="1"/>
  <c r="T581" i="4" s="1"/>
  <c r="U581" i="4" s="1"/>
  <c r="V581" i="4" s="1"/>
  <c r="K573" i="4"/>
  <c r="J573" i="4" s="1"/>
  <c r="T573" i="4" s="1"/>
  <c r="U573" i="4" s="1"/>
  <c r="V573" i="4" s="1"/>
  <c r="K457" i="4"/>
  <c r="J457" i="4" s="1"/>
  <c r="T457" i="4" s="1"/>
  <c r="K449" i="4"/>
  <c r="J449" i="4" s="1"/>
  <c r="T449" i="4" s="1"/>
  <c r="K565" i="4"/>
  <c r="J565" i="4" s="1"/>
  <c r="T565" i="4" s="1"/>
  <c r="U565" i="4" s="1"/>
  <c r="V565" i="4" s="1"/>
  <c r="K605" i="4"/>
  <c r="J605" i="4" s="1"/>
  <c r="T605" i="4" s="1"/>
  <c r="K597" i="4"/>
  <c r="J597" i="4" s="1"/>
  <c r="T597" i="4" s="1"/>
  <c r="U597" i="4" s="1"/>
  <c r="V597" i="4" s="1"/>
  <c r="K691" i="4"/>
  <c r="J691" i="4" s="1"/>
  <c r="T691" i="4" s="1"/>
  <c r="U691" i="4" s="1"/>
  <c r="V691" i="4" s="1"/>
  <c r="K739" i="4"/>
  <c r="J739" i="4" s="1"/>
  <c r="T739" i="4" s="1"/>
  <c r="U739" i="4" s="1"/>
  <c r="V739" i="4" s="1"/>
  <c r="K731" i="4"/>
  <c r="J731" i="4" s="1"/>
  <c r="T731" i="4" s="1"/>
  <c r="U731" i="4" s="1"/>
  <c r="V731" i="4" s="1"/>
  <c r="K711" i="4"/>
  <c r="J711" i="4" s="1"/>
  <c r="T711" i="4" s="1"/>
  <c r="U711" i="4" s="1"/>
  <c r="V711" i="4" s="1"/>
  <c r="K703" i="4"/>
  <c r="J703" i="4" s="1"/>
  <c r="T703" i="4" s="1"/>
  <c r="U703" i="4" s="1"/>
  <c r="V703" i="4" s="1"/>
  <c r="K674" i="4"/>
  <c r="J674" i="4" s="1"/>
  <c r="T674" i="4" s="1"/>
  <c r="U674" i="4" s="1"/>
  <c r="V674" i="4" s="1"/>
  <c r="K666" i="4"/>
  <c r="J666" i="4" s="1"/>
  <c r="T666" i="4" s="1"/>
  <c r="U666" i="4" s="1"/>
  <c r="V666" i="4" s="1"/>
  <c r="K654" i="4"/>
  <c r="J654" i="4" s="1"/>
  <c r="T654" i="4" s="1"/>
  <c r="U654" i="4" s="1"/>
  <c r="V654" i="4" s="1"/>
  <c r="K646" i="4"/>
  <c r="J646" i="4" s="1"/>
  <c r="T646" i="4" s="1"/>
  <c r="U646" i="4" s="1"/>
  <c r="V646" i="4" s="1"/>
  <c r="K629" i="4"/>
  <c r="J629" i="4" s="1"/>
  <c r="T629" i="4" s="1"/>
  <c r="U629" i="4" s="1"/>
  <c r="V629" i="4" s="1"/>
  <c r="K621" i="4"/>
  <c r="J621" i="4" s="1"/>
  <c r="T621" i="4" s="1"/>
  <c r="U621" i="4" s="1"/>
  <c r="V621" i="4" s="1"/>
  <c r="K613" i="4"/>
  <c r="J613" i="4" s="1"/>
  <c r="T613" i="4" s="1"/>
  <c r="K420" i="4"/>
  <c r="J420" i="4" s="1"/>
  <c r="T420" i="4" s="1"/>
  <c r="U420" i="4" s="1"/>
  <c r="V420" i="4" s="1"/>
  <c r="K399" i="4"/>
  <c r="J399" i="4" s="1"/>
  <c r="T399" i="4" s="1"/>
  <c r="U399" i="4" s="1"/>
  <c r="V399" i="4" s="1"/>
  <c r="K369" i="4"/>
  <c r="J369" i="4" s="1"/>
  <c r="T369" i="4" s="1"/>
  <c r="U369" i="4" s="1"/>
  <c r="V369" i="4" s="1"/>
  <c r="K388" i="4"/>
  <c r="J388" i="4" s="1"/>
  <c r="T388" i="4" s="1"/>
  <c r="U388" i="4" s="1"/>
  <c r="V388" i="4" s="1"/>
  <c r="K356" i="4"/>
  <c r="J356" i="4" s="1"/>
  <c r="T356" i="4" s="1"/>
  <c r="U356" i="4" s="1"/>
  <c r="V356" i="4" s="1"/>
  <c r="K404" i="4"/>
  <c r="J404" i="4" s="1"/>
  <c r="T404" i="4" s="1"/>
  <c r="U404" i="4" s="1"/>
  <c r="V404" i="4" s="1"/>
  <c r="K380" i="4"/>
  <c r="J380" i="4" s="1"/>
  <c r="T380" i="4" s="1"/>
  <c r="U380" i="4" s="1"/>
  <c r="V380" i="4" s="1"/>
  <c r="K269" i="4"/>
  <c r="J269" i="4" s="1"/>
  <c r="T269" i="4" s="1"/>
  <c r="U269" i="4" s="1"/>
  <c r="V269" i="4" s="1"/>
  <c r="K176" i="4"/>
  <c r="J176" i="4" s="1"/>
  <c r="T176" i="4" s="1"/>
  <c r="U176" i="4" s="1"/>
  <c r="V176" i="4" s="1"/>
  <c r="K260" i="4"/>
  <c r="J260" i="4" s="1"/>
  <c r="T260" i="4" s="1"/>
  <c r="U260" i="4" s="1"/>
  <c r="V260" i="4" s="1"/>
  <c r="K252" i="4"/>
  <c r="J252" i="4" s="1"/>
  <c r="T252" i="4" s="1"/>
  <c r="U252" i="4" s="1"/>
  <c r="V252" i="4" s="1"/>
  <c r="K248" i="4"/>
  <c r="J248" i="4" s="1"/>
  <c r="T248" i="4" s="1"/>
  <c r="K240" i="4"/>
  <c r="J240" i="4" s="1"/>
  <c r="T240" i="4" s="1"/>
  <c r="U240" i="4" s="1"/>
  <c r="V240" i="4" s="1"/>
  <c r="K230" i="4"/>
  <c r="J230" i="4" s="1"/>
  <c r="T230" i="4" s="1"/>
  <c r="U230" i="4" s="1"/>
  <c r="V230" i="4" s="1"/>
  <c r="K219" i="4"/>
  <c r="J219" i="4" s="1"/>
  <c r="T219" i="4" s="1"/>
  <c r="U219" i="4" s="1"/>
  <c r="V219" i="4" s="1"/>
  <c r="K854" i="4"/>
  <c r="J854" i="4" s="1"/>
  <c r="T854" i="4" s="1"/>
  <c r="U854" i="4" s="1"/>
  <c r="V854" i="4" s="1"/>
  <c r="K793" i="4"/>
  <c r="J793" i="4" s="1"/>
  <c r="T793" i="4" s="1"/>
  <c r="K287" i="4"/>
  <c r="J287" i="4" s="1"/>
  <c r="T287" i="4" s="1"/>
  <c r="U287" i="4" s="1"/>
  <c r="V287" i="4" s="1"/>
  <c r="K142" i="4"/>
  <c r="J142" i="4" s="1"/>
  <c r="T142" i="4" s="1"/>
  <c r="U142" i="4" s="1"/>
  <c r="V142" i="4" s="1"/>
  <c r="K53" i="4"/>
  <c r="J53" i="4" s="1"/>
  <c r="T53" i="4" s="1"/>
  <c r="K482" i="4"/>
  <c r="J482" i="4" s="1"/>
  <c r="T482" i="4" s="1"/>
  <c r="U482" i="4" s="1"/>
  <c r="V482" i="4" s="1"/>
  <c r="K695" i="4"/>
  <c r="J695" i="4" s="1"/>
  <c r="T695" i="4" s="1"/>
  <c r="K273" i="4"/>
  <c r="J273" i="4" s="1"/>
  <c r="T273" i="4" s="1"/>
  <c r="U273" i="4" s="1"/>
  <c r="V273" i="4" s="1"/>
  <c r="K877" i="4"/>
  <c r="J877" i="4" s="1"/>
  <c r="T877" i="4" s="1"/>
  <c r="U877" i="4" s="1"/>
  <c r="V877" i="4" s="1"/>
  <c r="K122" i="4"/>
  <c r="J122" i="4" s="1"/>
  <c r="T122" i="4" s="1"/>
  <c r="U122" i="4" s="1"/>
  <c r="V122" i="4" s="1"/>
  <c r="K662" i="4"/>
  <c r="J662" i="4" s="1"/>
  <c r="T662" i="4" s="1"/>
  <c r="U662" i="4" s="1"/>
  <c r="V662" i="4" s="1"/>
  <c r="K401" i="4"/>
  <c r="J401" i="4" s="1"/>
  <c r="T401" i="4" s="1"/>
  <c r="U401" i="4" s="1"/>
  <c r="V401" i="4" s="1"/>
  <c r="K788" i="4"/>
  <c r="J788" i="4" s="1"/>
  <c r="T788" i="4" s="1"/>
  <c r="U788" i="4" s="1"/>
  <c r="V788" i="4" s="1"/>
  <c r="K301" i="4"/>
  <c r="J301" i="4" s="1"/>
  <c r="T301" i="4" s="1"/>
  <c r="K789" i="4"/>
  <c r="J789" i="4" s="1"/>
  <c r="T789" i="4" s="1"/>
  <c r="U789" i="4" s="1"/>
  <c r="V789" i="4" s="1"/>
  <c r="K481" i="4"/>
  <c r="J481" i="4" s="1"/>
  <c r="T481" i="4" s="1"/>
  <c r="U481" i="4" s="1"/>
  <c r="V481" i="4" s="1"/>
  <c r="K908" i="4"/>
  <c r="J908" i="4" s="1"/>
  <c r="T908" i="4" s="1"/>
  <c r="K171" i="4"/>
  <c r="J171" i="4" s="1"/>
  <c r="T171" i="4" s="1"/>
  <c r="U171" i="4" s="1"/>
  <c r="V171" i="4" s="1"/>
  <c r="K749" i="4"/>
  <c r="J749" i="4" s="1"/>
  <c r="T749" i="4" s="1"/>
  <c r="U749" i="4" s="1"/>
  <c r="V749" i="4" s="1"/>
  <c r="K638" i="4"/>
  <c r="J638" i="4" s="1"/>
  <c r="T638" i="4" s="1"/>
  <c r="K746" i="4"/>
  <c r="J746" i="4" s="1"/>
  <c r="T746" i="4" s="1"/>
  <c r="U746" i="4" s="1"/>
  <c r="V746" i="4" s="1"/>
  <c r="K853" i="4"/>
  <c r="J853" i="4" s="1"/>
  <c r="T853" i="4" s="1"/>
  <c r="U853" i="4" s="1"/>
  <c r="V853" i="4" s="1"/>
  <c r="K744" i="4"/>
  <c r="J744" i="4" s="1"/>
  <c r="T744" i="4" s="1"/>
  <c r="K839" i="4"/>
  <c r="J839" i="4" s="1"/>
  <c r="T839" i="4" s="1"/>
  <c r="K422" i="4"/>
  <c r="J422" i="4" s="1"/>
  <c r="T422" i="4" s="1"/>
  <c r="U422" i="4" s="1"/>
  <c r="V422" i="4" s="1"/>
  <c r="K202" i="4"/>
  <c r="J202" i="4" s="1"/>
  <c r="T202" i="4" s="1"/>
  <c r="U202" i="4" s="1"/>
  <c r="V202" i="4" s="1"/>
  <c r="K828" i="4"/>
  <c r="J828" i="4" s="1"/>
  <c r="T828" i="4" s="1"/>
  <c r="K512" i="4"/>
  <c r="J512" i="4" s="1"/>
  <c r="T512" i="4" s="1"/>
  <c r="K743" i="4"/>
  <c r="J743" i="4" s="1"/>
  <c r="T743" i="4" s="1"/>
  <c r="K843" i="4"/>
  <c r="J843" i="4" s="1"/>
  <c r="T843" i="4" s="1"/>
  <c r="U843" i="4" s="1"/>
  <c r="V843" i="4" s="1"/>
  <c r="K859" i="4"/>
  <c r="J859" i="4" s="1"/>
  <c r="T859" i="4" s="1"/>
  <c r="U859" i="4" s="1"/>
  <c r="V859" i="4" s="1"/>
  <c r="K872" i="4"/>
  <c r="J872" i="4" s="1"/>
  <c r="T872" i="4" s="1"/>
  <c r="U872" i="4" s="1"/>
  <c r="V872" i="4" s="1"/>
  <c r="K836" i="4"/>
  <c r="J836" i="4" s="1"/>
  <c r="T836" i="4" s="1"/>
  <c r="K904" i="4"/>
  <c r="J904" i="4" s="1"/>
  <c r="T904" i="4" s="1"/>
  <c r="U904" i="4" s="1"/>
  <c r="V904" i="4" s="1"/>
  <c r="K895" i="4"/>
  <c r="J895" i="4" s="1"/>
  <c r="T895" i="4" s="1"/>
  <c r="U895" i="4" s="1"/>
  <c r="V895" i="4" s="1"/>
  <c r="K887" i="4"/>
  <c r="J887" i="4" s="1"/>
  <c r="T887" i="4" s="1"/>
  <c r="K762" i="4"/>
  <c r="J762" i="4" s="1"/>
  <c r="T762" i="4" s="1"/>
  <c r="U762" i="4" s="1"/>
  <c r="V762" i="4" s="1"/>
  <c r="K825" i="4"/>
  <c r="J825" i="4" s="1"/>
  <c r="T825" i="4" s="1"/>
  <c r="U825" i="4" s="1"/>
  <c r="V825" i="4" s="1"/>
  <c r="K817" i="4"/>
  <c r="J817" i="4" s="1"/>
  <c r="T817" i="4" s="1"/>
  <c r="U817" i="4" s="1"/>
  <c r="V817" i="4" s="1"/>
  <c r="K799" i="4"/>
  <c r="J799" i="4" s="1"/>
  <c r="T799" i="4" s="1"/>
  <c r="U799" i="4" s="1"/>
  <c r="V799" i="4" s="1"/>
  <c r="K755" i="4"/>
  <c r="J755" i="4" s="1"/>
  <c r="T755" i="4" s="1"/>
  <c r="U755" i="4" s="1"/>
  <c r="V755" i="4" s="1"/>
  <c r="K783" i="4"/>
  <c r="J783" i="4" s="1"/>
  <c r="T783" i="4" s="1"/>
  <c r="U783" i="4" s="1"/>
  <c r="V783" i="4" s="1"/>
  <c r="K775" i="4"/>
  <c r="J775" i="4" s="1"/>
  <c r="T775" i="4" s="1"/>
  <c r="K316" i="4"/>
  <c r="J316" i="4" s="1"/>
  <c r="T316" i="4" s="1"/>
  <c r="U316" i="4" s="1"/>
  <c r="V316" i="4" s="1"/>
  <c r="K323" i="4"/>
  <c r="J323" i="4" s="1"/>
  <c r="T323" i="4" s="1"/>
  <c r="U323" i="4" s="1"/>
  <c r="V323" i="4" s="1"/>
  <c r="K308" i="4"/>
  <c r="J308" i="4" s="1"/>
  <c r="T308" i="4" s="1"/>
  <c r="K349" i="4"/>
  <c r="J349" i="4" s="1"/>
  <c r="T349" i="4" s="1"/>
  <c r="U349" i="4" s="1"/>
  <c r="V349" i="4" s="1"/>
  <c r="K296" i="4"/>
  <c r="J296" i="4" s="1"/>
  <c r="T296" i="4" s="1"/>
  <c r="U296" i="4" s="1"/>
  <c r="V296" i="4" s="1"/>
  <c r="K288" i="4"/>
  <c r="J288" i="4" s="1"/>
  <c r="T288" i="4" s="1"/>
  <c r="U288" i="4" s="1"/>
  <c r="V288" i="4" s="1"/>
  <c r="K137" i="4"/>
  <c r="J137" i="4" s="1"/>
  <c r="T137" i="4" s="1"/>
  <c r="U137" i="4" s="1"/>
  <c r="V137" i="4" s="1"/>
  <c r="K198" i="4"/>
  <c r="J198" i="4" s="1"/>
  <c r="T198" i="4" s="1"/>
  <c r="U198" i="4" s="1"/>
  <c r="V198" i="4" s="1"/>
  <c r="K125" i="4"/>
  <c r="J125" i="4" s="1"/>
  <c r="T125" i="4" s="1"/>
  <c r="U125" i="4" s="1"/>
  <c r="V125" i="4" s="1"/>
  <c r="K145" i="4"/>
  <c r="J145" i="4" s="1"/>
  <c r="T145" i="4" s="1"/>
  <c r="K169" i="4"/>
  <c r="J169" i="4" s="1"/>
  <c r="T169" i="4" s="1"/>
  <c r="U169" i="4" s="1"/>
  <c r="V169" i="4" s="1"/>
  <c r="K161" i="4"/>
  <c r="J161" i="4" s="1"/>
  <c r="T161" i="4" s="1"/>
  <c r="U161" i="4" s="1"/>
  <c r="V161" i="4" s="1"/>
  <c r="K192" i="4"/>
  <c r="J192" i="4" s="1"/>
  <c r="T192" i="4" s="1"/>
  <c r="U192" i="4" s="1"/>
  <c r="V192" i="4" s="1"/>
  <c r="K184" i="4"/>
  <c r="J184" i="4" s="1"/>
  <c r="T184" i="4" s="1"/>
  <c r="U184" i="4" s="1"/>
  <c r="V184" i="4" s="1"/>
  <c r="K87" i="4"/>
  <c r="J87" i="4" s="1"/>
  <c r="T87" i="4" s="1"/>
  <c r="K18" i="4"/>
  <c r="J18" i="4" s="1"/>
  <c r="T18" i="4" s="1"/>
  <c r="K74" i="4"/>
  <c r="J74" i="4" s="1"/>
  <c r="T74" i="4" s="1"/>
  <c r="K83" i="4"/>
  <c r="J83" i="4" s="1"/>
  <c r="T83" i="4" s="1"/>
  <c r="K157" i="4"/>
  <c r="J157" i="4" s="1"/>
  <c r="T157" i="4" s="1"/>
  <c r="K102" i="4"/>
  <c r="J102" i="4" s="1"/>
  <c r="T102" i="4" s="1"/>
  <c r="K94" i="4"/>
  <c r="J94" i="4" s="1"/>
  <c r="T94" i="4" s="1"/>
  <c r="K50" i="4"/>
  <c r="J50" i="4" s="1"/>
  <c r="T50" i="4" s="1"/>
  <c r="K42" i="4"/>
  <c r="J42" i="4" s="1"/>
  <c r="T42" i="4" s="1"/>
  <c r="K34" i="4"/>
  <c r="J34" i="4" s="1"/>
  <c r="T34" i="4" s="1"/>
  <c r="U34" i="4" s="1"/>
  <c r="V34" i="4" s="1"/>
  <c r="K682" i="4"/>
  <c r="J682" i="4" s="1"/>
  <c r="T682" i="4" s="1"/>
  <c r="U682" i="4" s="1"/>
  <c r="V682" i="4" s="1"/>
  <c r="K506" i="4"/>
  <c r="J506" i="4" s="1"/>
  <c r="T506" i="4" s="1"/>
  <c r="U506" i="4" s="1"/>
  <c r="V506" i="4" s="1"/>
  <c r="K547" i="4"/>
  <c r="J547" i="4" s="1"/>
  <c r="T547" i="4" s="1"/>
  <c r="U547" i="4" s="1"/>
  <c r="V547" i="4" s="1"/>
  <c r="K539" i="4"/>
  <c r="J539" i="4" s="1"/>
  <c r="T539" i="4" s="1"/>
  <c r="K432" i="4"/>
  <c r="J432" i="4" s="1"/>
  <c r="T432" i="4" s="1"/>
  <c r="U432" i="4" s="1"/>
  <c r="V432" i="4" s="1"/>
  <c r="K497" i="4"/>
  <c r="J497" i="4" s="1"/>
  <c r="T497" i="4" s="1"/>
  <c r="U497" i="4" s="1"/>
  <c r="V497" i="4" s="1"/>
  <c r="K489" i="4"/>
  <c r="J489" i="4" s="1"/>
  <c r="T489" i="4" s="1"/>
  <c r="U489" i="4" s="1"/>
  <c r="V489" i="4" s="1"/>
  <c r="K478" i="4"/>
  <c r="J478" i="4" s="1"/>
  <c r="T478" i="4" s="1"/>
  <c r="K470" i="4"/>
  <c r="J470" i="4" s="1"/>
  <c r="T470" i="4" s="1"/>
  <c r="U470" i="4" s="1"/>
  <c r="V470" i="4" s="1"/>
  <c r="K516" i="4"/>
  <c r="J516" i="4" s="1"/>
  <c r="T516" i="4" s="1"/>
  <c r="K528" i="4"/>
  <c r="J528" i="4" s="1"/>
  <c r="T528" i="4" s="1"/>
  <c r="U528" i="4" s="1"/>
  <c r="V528" i="4" s="1"/>
  <c r="K584" i="4"/>
  <c r="J584" i="4" s="1"/>
  <c r="T584" i="4" s="1"/>
  <c r="J576" i="4"/>
  <c r="T576" i="4" s="1"/>
  <c r="K460" i="4"/>
  <c r="J460" i="4" s="1"/>
  <c r="T460" i="4" s="1"/>
  <c r="K452" i="4"/>
  <c r="J452" i="4" s="1"/>
  <c r="T452" i="4" s="1"/>
  <c r="K444" i="4"/>
  <c r="J444" i="4" s="1"/>
  <c r="T444" i="4" s="1"/>
  <c r="K720" i="4"/>
  <c r="J720" i="4" s="1"/>
  <c r="T720" i="4" s="1"/>
  <c r="K600" i="4"/>
  <c r="J600" i="4" s="1"/>
  <c r="T600" i="4" s="1"/>
  <c r="K592" i="4"/>
  <c r="J592" i="4" s="1"/>
  <c r="T592" i="4" s="1"/>
  <c r="U592" i="4" s="1"/>
  <c r="V592" i="4" s="1"/>
  <c r="K742" i="4"/>
  <c r="J742" i="4" s="1"/>
  <c r="T742" i="4" s="1"/>
  <c r="U742" i="4" s="1"/>
  <c r="V742" i="4" s="1"/>
  <c r="K734" i="4"/>
  <c r="J734" i="4" s="1"/>
  <c r="T734" i="4" s="1"/>
  <c r="U734" i="4" s="1"/>
  <c r="V734" i="4" s="1"/>
  <c r="K726" i="4"/>
  <c r="J726" i="4" s="1"/>
  <c r="T726" i="4" s="1"/>
  <c r="U726" i="4" s="1"/>
  <c r="V726" i="4" s="1"/>
  <c r="K706" i="4"/>
  <c r="J706" i="4" s="1"/>
  <c r="T706" i="4" s="1"/>
  <c r="U706" i="4" s="1"/>
  <c r="V706" i="4" s="1"/>
  <c r="K698" i="4"/>
  <c r="J698" i="4" s="1"/>
  <c r="T698" i="4" s="1"/>
  <c r="U698" i="4" s="1"/>
  <c r="V698" i="4" s="1"/>
  <c r="K669" i="4"/>
  <c r="J669" i="4" s="1"/>
  <c r="T669" i="4" s="1"/>
  <c r="U669" i="4" s="1"/>
  <c r="V669" i="4" s="1"/>
  <c r="K657" i="4"/>
  <c r="J657" i="4" s="1"/>
  <c r="T657" i="4" s="1"/>
  <c r="U657" i="4" s="1"/>
  <c r="V657" i="4" s="1"/>
  <c r="K649" i="4"/>
  <c r="J649" i="4" s="1"/>
  <c r="T649" i="4" s="1"/>
  <c r="U649" i="4" s="1"/>
  <c r="V649" i="4" s="1"/>
  <c r="K641" i="4"/>
  <c r="J641" i="4" s="1"/>
  <c r="T641" i="4" s="1"/>
  <c r="U641" i="4" s="1"/>
  <c r="V641" i="4" s="1"/>
  <c r="K624" i="4"/>
  <c r="J624" i="4" s="1"/>
  <c r="T624" i="4" s="1"/>
  <c r="U624" i="4" s="1"/>
  <c r="V624" i="4" s="1"/>
  <c r="K616" i="4"/>
  <c r="J616" i="4" s="1"/>
  <c r="T616" i="4" s="1"/>
  <c r="K608" i="4"/>
  <c r="J608" i="4" s="1"/>
  <c r="T608" i="4" s="1"/>
  <c r="U608" i="4" s="1"/>
  <c r="V608" i="4" s="1"/>
  <c r="K216" i="4"/>
  <c r="J216" i="4" s="1"/>
  <c r="T216" i="4" s="1"/>
  <c r="U216" i="4" s="1"/>
  <c r="V216" i="4" s="1"/>
  <c r="K372" i="4"/>
  <c r="J372" i="4" s="1"/>
  <c r="T372" i="4" s="1"/>
  <c r="U372" i="4" s="1"/>
  <c r="V372" i="4" s="1"/>
  <c r="K391" i="4"/>
  <c r="J391" i="4" s="1"/>
  <c r="T391" i="4" s="1"/>
  <c r="U391" i="4" s="1"/>
  <c r="V391" i="4" s="1"/>
  <c r="K359" i="4"/>
  <c r="J359" i="4" s="1"/>
  <c r="T359" i="4" s="1"/>
  <c r="U359" i="4" s="1"/>
  <c r="V359" i="4" s="1"/>
  <c r="K407" i="4"/>
  <c r="J407" i="4" s="1"/>
  <c r="T407" i="4" s="1"/>
  <c r="U407" i="4" s="1"/>
  <c r="V407" i="4" s="1"/>
  <c r="K383" i="4"/>
  <c r="J383" i="4" s="1"/>
  <c r="T383" i="4" s="1"/>
  <c r="U383" i="4" s="1"/>
  <c r="V383" i="4" s="1"/>
  <c r="K272" i="4"/>
  <c r="J272" i="4" s="1"/>
  <c r="T272" i="4" s="1"/>
  <c r="K264" i="4"/>
  <c r="J264" i="4" s="1"/>
  <c r="T264" i="4" s="1"/>
  <c r="U264" i="4" s="1"/>
  <c r="V264" i="4" s="1"/>
  <c r="K277" i="4"/>
  <c r="J277" i="4" s="1"/>
  <c r="T277" i="4" s="1"/>
  <c r="U277" i="4" s="1"/>
  <c r="V277" i="4" s="1"/>
  <c r="K255" i="4"/>
  <c r="J255" i="4" s="1"/>
  <c r="T255" i="4" s="1"/>
  <c r="U255" i="4" s="1"/>
  <c r="V255" i="4" s="1"/>
  <c r="K281" i="4"/>
  <c r="J281" i="4" s="1"/>
  <c r="T281" i="4" s="1"/>
  <c r="U281" i="4" s="1"/>
  <c r="V281" i="4" s="1"/>
  <c r="K243" i="4"/>
  <c r="J243" i="4" s="1"/>
  <c r="T243" i="4" s="1"/>
  <c r="U243" i="4" s="1"/>
  <c r="V243" i="4" s="1"/>
  <c r="K233" i="4"/>
  <c r="J233" i="4" s="1"/>
  <c r="T233" i="4" s="1"/>
  <c r="U233" i="4" s="1"/>
  <c r="V233" i="4" s="1"/>
  <c r="K222" i="4"/>
  <c r="J222" i="4" s="1"/>
  <c r="T222" i="4" s="1"/>
  <c r="U222" i="4" s="1"/>
  <c r="V222" i="4" s="1"/>
  <c r="K842" i="4"/>
  <c r="J842" i="4" s="1"/>
  <c r="T842" i="4" s="1"/>
  <c r="U842" i="4" s="1"/>
  <c r="V842" i="4" s="1"/>
  <c r="K805" i="4"/>
  <c r="J805" i="4" s="1"/>
  <c r="T805" i="4" s="1"/>
  <c r="K337" i="4"/>
  <c r="J337" i="4" s="1"/>
  <c r="T337" i="4" s="1"/>
  <c r="U337" i="4" s="1"/>
  <c r="V337" i="4" s="1"/>
  <c r="K131" i="4"/>
  <c r="J131" i="4" s="1"/>
  <c r="T131" i="4" s="1"/>
  <c r="K85" i="4"/>
  <c r="J85" i="4" s="1"/>
  <c r="T85" i="4" s="1"/>
  <c r="U85" i="4" s="1"/>
  <c r="V85" i="4" s="1"/>
  <c r="T502" i="4"/>
  <c r="K717" i="4"/>
  <c r="J717" i="4" s="1"/>
  <c r="T717" i="4" s="1"/>
  <c r="K262" i="4"/>
  <c r="J262" i="4" s="1"/>
  <c r="T262" i="4" s="1"/>
  <c r="K226" i="4"/>
  <c r="J226" i="4" s="1"/>
  <c r="T226" i="4" s="1"/>
  <c r="U226" i="4" s="1"/>
  <c r="V226" i="4" s="1"/>
  <c r="K302" i="4"/>
  <c r="J302" i="4" s="1"/>
  <c r="T302" i="4" s="1"/>
  <c r="U302" i="4" s="1"/>
  <c r="V302" i="4" s="1"/>
  <c r="K569" i="4"/>
  <c r="J569" i="4" s="1"/>
  <c r="T569" i="4" s="1"/>
  <c r="U569" i="4" s="1"/>
  <c r="V569" i="4" s="1"/>
  <c r="K28" i="4"/>
  <c r="J28" i="4" s="1"/>
  <c r="T28" i="4" s="1"/>
  <c r="U28" i="4" s="1"/>
  <c r="V28" i="4" s="1"/>
  <c r="K27" i="4"/>
  <c r="J27" i="4" s="1"/>
  <c r="T27" i="4" s="1"/>
  <c r="K466" i="4"/>
  <c r="J466" i="4" s="1"/>
  <c r="T466" i="4" s="1"/>
  <c r="K75" i="4"/>
  <c r="J75" i="4" s="1"/>
  <c r="T75" i="4" s="1"/>
  <c r="U75" i="4" s="1"/>
  <c r="V75" i="4" s="1"/>
  <c r="K336" i="4"/>
  <c r="J336" i="4" s="1"/>
  <c r="T336" i="4" s="1"/>
  <c r="U336" i="4" s="1"/>
  <c r="V336" i="4" s="1"/>
  <c r="K442" i="4"/>
  <c r="J442" i="4" s="1"/>
  <c r="T442" i="4" s="1"/>
  <c r="U442" i="4" s="1"/>
  <c r="V442" i="4" s="1"/>
  <c r="K716" i="4"/>
  <c r="J716" i="4" s="1"/>
  <c r="T716" i="4" s="1"/>
  <c r="U716" i="4" s="1"/>
  <c r="V716" i="4" s="1"/>
  <c r="K205" i="4"/>
  <c r="J205" i="4" s="1"/>
  <c r="T205" i="4" s="1"/>
  <c r="U205" i="4" s="1"/>
  <c r="V205" i="4" s="1"/>
  <c r="K678" i="4"/>
  <c r="J678" i="4" s="1"/>
  <c r="T678" i="4" s="1"/>
  <c r="U678" i="4" s="1"/>
  <c r="V678" i="4" s="1"/>
  <c r="K588" i="4"/>
  <c r="J588" i="4" s="1"/>
  <c r="T588" i="4" s="1"/>
  <c r="K745" i="4"/>
  <c r="J745" i="4" s="1"/>
  <c r="T745" i="4" s="1"/>
  <c r="U745" i="4" s="1"/>
  <c r="V745" i="4" s="1"/>
  <c r="K408" i="4"/>
  <c r="J408" i="4" s="1"/>
  <c r="T408" i="4" s="1"/>
  <c r="U408" i="4" s="1"/>
  <c r="V408" i="4" s="1"/>
  <c r="K852" i="4"/>
  <c r="J852" i="4" s="1"/>
  <c r="T852" i="4" s="1"/>
  <c r="U852" i="4" s="1"/>
  <c r="V852" i="4" s="1"/>
  <c r="K464" i="4"/>
  <c r="J464" i="4" s="1"/>
  <c r="T464" i="4" s="1"/>
  <c r="K787" i="4"/>
  <c r="J787" i="4" s="1"/>
  <c r="T787" i="4" s="1"/>
  <c r="K865" i="4"/>
  <c r="J865" i="4" s="1"/>
  <c r="T865" i="4" s="1"/>
  <c r="U865" i="4" s="1"/>
  <c r="V865" i="4" s="1"/>
  <c r="K25" i="4"/>
  <c r="J25" i="4" s="1"/>
  <c r="T25" i="4" s="1"/>
  <c r="K587" i="4"/>
  <c r="J587" i="4" s="1"/>
  <c r="T587" i="4" s="1"/>
  <c r="K846" i="4"/>
  <c r="J846" i="4" s="1"/>
  <c r="T846" i="4" s="1"/>
  <c r="U846" i="4" s="1"/>
  <c r="V846" i="4" s="1"/>
  <c r="K862" i="4"/>
  <c r="J862" i="4" s="1"/>
  <c r="T862" i="4" s="1"/>
  <c r="U862" i="4" s="1"/>
  <c r="V862" i="4" s="1"/>
  <c r="K875" i="4"/>
  <c r="J875" i="4" s="1"/>
  <c r="T875" i="4" s="1"/>
  <c r="U875" i="4" s="1"/>
  <c r="V875" i="4" s="1"/>
  <c r="K867" i="4"/>
  <c r="J867" i="4" s="1"/>
  <c r="T867" i="4" s="1"/>
  <c r="U867" i="4" s="1"/>
  <c r="V867" i="4" s="1"/>
  <c r="K907" i="4"/>
  <c r="J907" i="4" s="1"/>
  <c r="T907" i="4" s="1"/>
  <c r="U907" i="4" s="1"/>
  <c r="V907" i="4" s="1"/>
  <c r="K898" i="4"/>
  <c r="J898" i="4" s="1"/>
  <c r="T898" i="4" s="1"/>
  <c r="U898" i="4" s="1"/>
  <c r="V898" i="4" s="1"/>
  <c r="K890" i="4"/>
  <c r="J890" i="4" s="1"/>
  <c r="T890" i="4" s="1"/>
  <c r="U890" i="4" s="1"/>
  <c r="V890" i="4" s="1"/>
  <c r="K765" i="4"/>
  <c r="J765" i="4" s="1"/>
  <c r="T765" i="4" s="1"/>
  <c r="U765" i="4" s="1"/>
  <c r="V765" i="4" s="1"/>
  <c r="K807" i="4"/>
  <c r="J807" i="4" s="1"/>
  <c r="T807" i="4" s="1"/>
  <c r="K820" i="4"/>
  <c r="J820" i="4" s="1"/>
  <c r="T820" i="4" s="1"/>
  <c r="U820" i="4" s="1"/>
  <c r="V820" i="4" s="1"/>
  <c r="K803" i="4"/>
  <c r="J803" i="4" s="1"/>
  <c r="T803" i="4" s="1"/>
  <c r="U803" i="4" s="1"/>
  <c r="V803" i="4" s="1"/>
  <c r="K794" i="4"/>
  <c r="J794" i="4" s="1"/>
  <c r="T794" i="4" s="1"/>
  <c r="U794" i="4" s="1"/>
  <c r="V794" i="4" s="1"/>
  <c r="K786" i="4"/>
  <c r="J786" i="4" s="1"/>
  <c r="T786" i="4" s="1"/>
  <c r="K778" i="4"/>
  <c r="J778" i="4" s="1"/>
  <c r="T778" i="4" s="1"/>
  <c r="U778" i="4" s="1"/>
  <c r="V778" i="4" s="1"/>
  <c r="K771" i="4"/>
  <c r="J771" i="4" s="1"/>
  <c r="T771" i="4" s="1"/>
  <c r="U771" i="4" s="1"/>
  <c r="V771" i="4" s="1"/>
  <c r="K326" i="4"/>
  <c r="J326" i="4" s="1"/>
  <c r="T326" i="4" s="1"/>
  <c r="U326" i="4" s="1"/>
  <c r="V326" i="4" s="1"/>
  <c r="K338" i="4"/>
  <c r="J338" i="4" s="1"/>
  <c r="T338" i="4" s="1"/>
  <c r="U338" i="4" s="1"/>
  <c r="V338" i="4" s="1"/>
  <c r="K303" i="4"/>
  <c r="J303" i="4" s="1"/>
  <c r="T303" i="4" s="1"/>
  <c r="U303" i="4" s="1"/>
  <c r="V303" i="4" s="1"/>
  <c r="K344" i="4"/>
  <c r="J344" i="4" s="1"/>
  <c r="T344" i="4" s="1"/>
  <c r="U344" i="4" s="1"/>
  <c r="V344" i="4" s="1"/>
  <c r="K291" i="4"/>
  <c r="J291" i="4" s="1"/>
  <c r="T291" i="4" s="1"/>
  <c r="U291" i="4" s="1"/>
  <c r="V291" i="4" s="1"/>
  <c r="K140" i="4"/>
  <c r="J140" i="4" s="1"/>
  <c r="T140" i="4" s="1"/>
  <c r="U140" i="4" s="1"/>
  <c r="V140" i="4" s="1"/>
  <c r="K132" i="4"/>
  <c r="J132" i="4" s="1"/>
  <c r="T132" i="4" s="1"/>
  <c r="K128" i="4"/>
  <c r="J128" i="4" s="1"/>
  <c r="T128" i="4" s="1"/>
  <c r="U128" i="4" s="1"/>
  <c r="V128" i="4" s="1"/>
  <c r="K148" i="4"/>
  <c r="J148" i="4" s="1"/>
  <c r="T148" i="4" s="1"/>
  <c r="K117" i="4"/>
  <c r="J117" i="4" s="1"/>
  <c r="T117" i="4" s="1"/>
  <c r="K164" i="4"/>
  <c r="J164" i="4" s="1"/>
  <c r="T164" i="4" s="1"/>
  <c r="U164" i="4" s="1"/>
  <c r="V164" i="4" s="1"/>
  <c r="K209" i="4"/>
  <c r="J209" i="4" s="1"/>
  <c r="T209" i="4" s="1"/>
  <c r="U209" i="4" s="1"/>
  <c r="V209" i="4" s="1"/>
  <c r="K187" i="4"/>
  <c r="J187" i="4" s="1"/>
  <c r="T187" i="4" s="1"/>
  <c r="K90" i="4"/>
  <c r="J90" i="4" s="1"/>
  <c r="T90" i="4" s="1"/>
  <c r="K21" i="4"/>
  <c r="J21" i="4" s="1"/>
  <c r="T21" i="4" s="1"/>
  <c r="U21" i="4" s="1"/>
  <c r="V21" i="4" s="1"/>
  <c r="K13" i="4"/>
  <c r="J13" i="4" s="1"/>
  <c r="T13" i="4" s="1"/>
  <c r="U13" i="4" s="1"/>
  <c r="V13" i="4" s="1"/>
  <c r="K64" i="4"/>
  <c r="J64" i="4" s="1"/>
  <c r="T64" i="4" s="1"/>
  <c r="K56" i="4"/>
  <c r="J56" i="4" s="1"/>
  <c r="T56" i="4" s="1"/>
  <c r="U56" i="4" s="1"/>
  <c r="V56" i="4" s="1"/>
  <c r="K78" i="4"/>
  <c r="J78" i="4" s="1"/>
  <c r="T78" i="4" s="1"/>
  <c r="U78" i="4" s="1"/>
  <c r="V78" i="4" s="1"/>
  <c r="K152" i="4"/>
  <c r="J152" i="4" s="1"/>
  <c r="T152" i="4" s="1"/>
  <c r="K97" i="4"/>
  <c r="J97" i="4" s="1"/>
  <c r="T97" i="4" s="1"/>
  <c r="K108" i="4"/>
  <c r="J108" i="4" s="1"/>
  <c r="T108" i="4" s="1"/>
  <c r="K45" i="4"/>
  <c r="J45" i="4" s="1"/>
  <c r="T45" i="4" s="1"/>
  <c r="U45" i="4" s="1"/>
  <c r="V45" i="4" s="1"/>
  <c r="K37" i="4"/>
  <c r="J37" i="4" s="1"/>
  <c r="T37" i="4" s="1"/>
  <c r="K685" i="4"/>
  <c r="J685" i="4" s="1"/>
  <c r="T685" i="4" s="1"/>
  <c r="U685" i="4" s="1"/>
  <c r="V685" i="4" s="1"/>
  <c r="K509" i="4"/>
  <c r="J509" i="4" s="1"/>
  <c r="T509" i="4" s="1"/>
  <c r="K550" i="4"/>
  <c r="J550" i="4" s="1"/>
  <c r="T550" i="4" s="1"/>
  <c r="K542" i="4"/>
  <c r="J542" i="4" s="1"/>
  <c r="T542" i="4" s="1"/>
  <c r="U542" i="4" s="1"/>
  <c r="V542" i="4" s="1"/>
  <c r="K427" i="4"/>
  <c r="J427" i="4" s="1"/>
  <c r="T427" i="4" s="1"/>
  <c r="K492" i="4"/>
  <c r="J492" i="4" s="1"/>
  <c r="T492" i="4" s="1"/>
  <c r="U492" i="4" s="1"/>
  <c r="V492" i="4" s="1"/>
  <c r="K484" i="4"/>
  <c r="J484" i="4" s="1"/>
  <c r="T484" i="4" s="1"/>
  <c r="U484" i="4" s="1"/>
  <c r="V484" i="4" s="1"/>
  <c r="K473" i="4"/>
  <c r="J473" i="4" s="1"/>
  <c r="T473" i="4" s="1"/>
  <c r="U473" i="4" s="1"/>
  <c r="V473" i="4" s="1"/>
  <c r="K517" i="4"/>
  <c r="J517" i="4" s="1"/>
  <c r="T517" i="4" s="1"/>
  <c r="K531" i="4"/>
  <c r="J531" i="4" s="1"/>
  <c r="T531" i="4" s="1"/>
  <c r="K523" i="4"/>
  <c r="J523" i="4" s="1"/>
  <c r="T523" i="4" s="1"/>
  <c r="U523" i="4" s="1"/>
  <c r="V523" i="4" s="1"/>
  <c r="K579" i="4"/>
  <c r="J579" i="4" s="1"/>
  <c r="T579" i="4" s="1"/>
  <c r="K571" i="4"/>
  <c r="J571" i="4" s="1"/>
  <c r="T571" i="4" s="1"/>
  <c r="K455" i="4"/>
  <c r="J455" i="4" s="1"/>
  <c r="T455" i="4" s="1"/>
  <c r="U455" i="4" s="1"/>
  <c r="V455" i="4" s="1"/>
  <c r="K447" i="4"/>
  <c r="J447" i="4" s="1"/>
  <c r="T447" i="4" s="1"/>
  <c r="U447" i="4" s="1"/>
  <c r="V447" i="4" s="1"/>
  <c r="K723" i="4"/>
  <c r="J723" i="4" s="1"/>
  <c r="T723" i="4" s="1"/>
  <c r="U723" i="4" s="1"/>
  <c r="V723" i="4" s="1"/>
  <c r="K603" i="4"/>
  <c r="J603" i="4" s="1"/>
  <c r="T603" i="4" s="1"/>
  <c r="U603" i="4" s="1"/>
  <c r="V603" i="4" s="1"/>
  <c r="K595" i="4"/>
  <c r="J595" i="4" s="1"/>
  <c r="T595" i="4" s="1"/>
  <c r="K689" i="4"/>
  <c r="J689" i="4" s="1"/>
  <c r="T689" i="4" s="1"/>
  <c r="U689" i="4" s="1"/>
  <c r="V689" i="4" s="1"/>
  <c r="K737" i="4"/>
  <c r="J737" i="4" s="1"/>
  <c r="T737" i="4" s="1"/>
  <c r="K729" i="4"/>
  <c r="J729" i="4" s="1"/>
  <c r="T729" i="4" s="1"/>
  <c r="U729" i="4" s="1"/>
  <c r="V729" i="4" s="1"/>
  <c r="K709" i="4"/>
  <c r="J709" i="4" s="1"/>
  <c r="T709" i="4" s="1"/>
  <c r="K701" i="4"/>
  <c r="J701" i="4" s="1"/>
  <c r="T701" i="4" s="1"/>
  <c r="K672" i="4"/>
  <c r="J672" i="4" s="1"/>
  <c r="T672" i="4" s="1"/>
  <c r="U672" i="4" s="1"/>
  <c r="V672" i="4" s="1"/>
  <c r="K652" i="4"/>
  <c r="J652" i="4" s="1"/>
  <c r="T652" i="4" s="1"/>
  <c r="U652" i="4" s="1"/>
  <c r="V652" i="4" s="1"/>
  <c r="K644" i="4"/>
  <c r="J644" i="4" s="1"/>
  <c r="T644" i="4" s="1"/>
  <c r="U644" i="4" s="1"/>
  <c r="V644" i="4" s="1"/>
  <c r="K627" i="4"/>
  <c r="J627" i="4" s="1"/>
  <c r="T627" i="4" s="1"/>
  <c r="K619" i="4"/>
  <c r="J619" i="4" s="1"/>
  <c r="T619" i="4" s="1"/>
  <c r="K611" i="4"/>
  <c r="J611" i="4" s="1"/>
  <c r="T611" i="4" s="1"/>
  <c r="K418" i="4"/>
  <c r="J418" i="4" s="1"/>
  <c r="T418" i="4" s="1"/>
  <c r="U418" i="4" s="1"/>
  <c r="V418" i="4" s="1"/>
  <c r="K397" i="4"/>
  <c r="J397" i="4" s="1"/>
  <c r="T397" i="4" s="1"/>
  <c r="K367" i="4"/>
  <c r="J367" i="4" s="1"/>
  <c r="T367" i="4" s="1"/>
  <c r="U367" i="4" s="1"/>
  <c r="V367" i="4" s="1"/>
  <c r="K362" i="4"/>
  <c r="J362" i="4" s="1"/>
  <c r="T362" i="4" s="1"/>
  <c r="U362" i="4" s="1"/>
  <c r="V362" i="4" s="1"/>
  <c r="K354" i="4"/>
  <c r="J354" i="4" s="1"/>
  <c r="T354" i="4" s="1"/>
  <c r="U354" i="4" s="1"/>
  <c r="V354" i="4" s="1"/>
  <c r="K402" i="4"/>
  <c r="J402" i="4" s="1"/>
  <c r="T402" i="4" s="1"/>
  <c r="K378" i="4"/>
  <c r="J378" i="4" s="1"/>
  <c r="T378" i="4" s="1"/>
  <c r="U378" i="4" s="1"/>
  <c r="V378" i="4" s="1"/>
  <c r="K267" i="4"/>
  <c r="J267" i="4" s="1"/>
  <c r="T267" i="4" s="1"/>
  <c r="U267" i="4" s="1"/>
  <c r="V267" i="4" s="1"/>
  <c r="K174" i="4"/>
  <c r="J174" i="4" s="1"/>
  <c r="T174" i="4" s="1"/>
  <c r="U174" i="4" s="1"/>
  <c r="V174" i="4" s="1"/>
  <c r="K258" i="4"/>
  <c r="J258" i="4" s="1"/>
  <c r="T258" i="4" s="1"/>
  <c r="U258" i="4" s="1"/>
  <c r="V258" i="4" s="1"/>
  <c r="K284" i="4"/>
  <c r="J284" i="4" s="1"/>
  <c r="T284" i="4" s="1"/>
  <c r="U284" i="4" s="1"/>
  <c r="V284" i="4" s="1"/>
  <c r="K246" i="4"/>
  <c r="J246" i="4" s="1"/>
  <c r="T246" i="4" s="1"/>
  <c r="U246" i="4" s="1"/>
  <c r="V246" i="4" s="1"/>
  <c r="K238" i="4"/>
  <c r="J238" i="4" s="1"/>
  <c r="T238" i="4" s="1"/>
  <c r="U238" i="4" s="1"/>
  <c r="V238" i="4" s="1"/>
  <c r="K228" i="4"/>
  <c r="J228" i="4" s="1"/>
  <c r="T228" i="4" s="1"/>
  <c r="K413" i="4"/>
  <c r="J413" i="4" s="1"/>
  <c r="T413" i="4" s="1"/>
  <c r="U413" i="4" s="1"/>
  <c r="V413" i="4" s="1"/>
  <c r="K902" i="4"/>
  <c r="J902" i="4" s="1"/>
  <c r="T902" i="4" s="1"/>
  <c r="K750" i="4"/>
  <c r="J750" i="4" s="1"/>
  <c r="T750" i="4" s="1"/>
  <c r="U750" i="4" s="1"/>
  <c r="V750" i="4" s="1"/>
  <c r="K330" i="4"/>
  <c r="J330" i="4" s="1"/>
  <c r="T330" i="4" s="1"/>
  <c r="U330" i="4" s="1"/>
  <c r="V330" i="4" s="1"/>
  <c r="K113" i="4"/>
  <c r="J113" i="4" s="1"/>
  <c r="T113" i="4" s="1"/>
  <c r="K105" i="4"/>
  <c r="J105" i="4" s="1"/>
  <c r="T105" i="4" s="1"/>
  <c r="U105" i="4" s="1"/>
  <c r="V105" i="4" s="1"/>
  <c r="K554" i="4"/>
  <c r="J554" i="4" s="1"/>
  <c r="T554" i="4" s="1"/>
  <c r="U554" i="4" s="1"/>
  <c r="V554" i="4" s="1"/>
  <c r="K214" i="4"/>
  <c r="J214" i="4" s="1"/>
  <c r="T214" i="4" s="1"/>
  <c r="U214" i="4" s="1"/>
  <c r="V214" i="4" s="1"/>
  <c r="K250" i="4"/>
  <c r="J250" i="4" s="1"/>
  <c r="T250" i="4" s="1"/>
  <c r="K885" i="4"/>
  <c r="J885" i="4" s="1"/>
  <c r="T885" i="4" s="1"/>
  <c r="U885" i="4" s="1"/>
  <c r="V885" i="4" s="1"/>
  <c r="K606" i="4"/>
  <c r="J606" i="4" s="1"/>
  <c r="T606" i="4" s="1"/>
  <c r="U606" i="4" s="1"/>
  <c r="V606" i="4" s="1"/>
  <c r="K261" i="4"/>
  <c r="J261" i="4" s="1"/>
  <c r="T261" i="4" s="1"/>
  <c r="K804" i="4"/>
  <c r="J804" i="4" s="1"/>
  <c r="T804" i="4" s="1"/>
  <c r="U804" i="4" s="1"/>
  <c r="V804" i="4" s="1"/>
  <c r="K758" i="4"/>
  <c r="J758" i="4" s="1"/>
  <c r="T758" i="4" s="1"/>
  <c r="U758" i="4" s="1"/>
  <c r="V758" i="4" s="1"/>
  <c r="K513" i="4"/>
  <c r="J513" i="4" s="1"/>
  <c r="T513" i="4" s="1"/>
  <c r="K374" i="4"/>
  <c r="J374" i="4" s="1"/>
  <c r="T374" i="4" s="1"/>
  <c r="U374" i="4" s="1"/>
  <c r="V374" i="4" s="1"/>
  <c r="K840" i="4"/>
  <c r="J840" i="4" s="1"/>
  <c r="T840" i="4" s="1"/>
  <c r="K560" i="4"/>
  <c r="J560" i="4" s="1"/>
  <c r="T560" i="4" s="1"/>
  <c r="K501" i="4"/>
  <c r="J501" i="4" s="1"/>
  <c r="T501" i="4" s="1"/>
  <c r="U501" i="4" s="1"/>
  <c r="V501" i="4" s="1"/>
  <c r="K178" i="4"/>
  <c r="J178" i="4" s="1"/>
  <c r="T178" i="4" s="1"/>
  <c r="K636" i="4"/>
  <c r="J636" i="4" s="1"/>
  <c r="T636" i="4" s="1"/>
  <c r="U636" i="4" s="1"/>
  <c r="V636" i="4" s="1"/>
  <c r="K635" i="4"/>
  <c r="J635" i="4" s="1"/>
  <c r="T635" i="4" s="1"/>
  <c r="K660" i="4"/>
  <c r="J660" i="4" s="1"/>
  <c r="T660" i="4" s="1"/>
  <c r="U660" i="4" s="1"/>
  <c r="V660" i="4" s="1"/>
  <c r="K559" i="4"/>
  <c r="J559" i="4" s="1"/>
  <c r="T559" i="4" s="1"/>
  <c r="U559" i="4" s="1"/>
  <c r="V559" i="4" s="1"/>
  <c r="K299" i="4"/>
  <c r="J299" i="4" s="1"/>
  <c r="T299" i="4" s="1"/>
  <c r="U299" i="4" s="1"/>
  <c r="V299" i="4" s="1"/>
  <c r="K883" i="4"/>
  <c r="J883" i="4" s="1"/>
  <c r="T883" i="4" s="1"/>
  <c r="K659" i="4"/>
  <c r="J659" i="4" s="1"/>
  <c r="T659" i="4" s="1"/>
  <c r="U659" i="4" s="1"/>
  <c r="V659" i="4" s="1"/>
  <c r="K141" i="4"/>
  <c r="J141" i="4" s="1"/>
  <c r="T141" i="4" s="1"/>
  <c r="U141" i="4" s="1"/>
  <c r="V141" i="4" s="1"/>
  <c r="K438" i="4"/>
  <c r="J438" i="4" s="1"/>
  <c r="T438" i="4" s="1"/>
  <c r="U438" i="4" s="1"/>
  <c r="V438" i="4" s="1"/>
  <c r="K849" i="4"/>
  <c r="J849" i="4" s="1"/>
  <c r="T849" i="4" s="1"/>
  <c r="U849" i="4" s="1"/>
  <c r="V849" i="4" s="1"/>
  <c r="K880" i="4"/>
  <c r="J880" i="4" s="1"/>
  <c r="T880" i="4" s="1"/>
  <c r="U880" i="4" s="1"/>
  <c r="V880" i="4" s="1"/>
  <c r="K857" i="4"/>
  <c r="J857" i="4" s="1"/>
  <c r="T857" i="4" s="1"/>
  <c r="U857" i="4" s="1"/>
  <c r="V857" i="4" s="1"/>
  <c r="K870" i="4"/>
  <c r="J870" i="4" s="1"/>
  <c r="T870" i="4" s="1"/>
  <c r="U870" i="4" s="1"/>
  <c r="V870" i="4" s="1"/>
  <c r="K834" i="4"/>
  <c r="J834" i="4" s="1"/>
  <c r="T834" i="4" s="1"/>
  <c r="K901" i="4"/>
  <c r="J901" i="4" s="1"/>
  <c r="T901" i="4" s="1"/>
  <c r="K893" i="4"/>
  <c r="J893" i="4" s="1"/>
  <c r="T893" i="4" s="1"/>
  <c r="K768" i="4"/>
  <c r="J768" i="4" s="1"/>
  <c r="T768" i="4" s="1"/>
  <c r="U768" i="4" s="1"/>
  <c r="V768" i="4" s="1"/>
  <c r="K760" i="4"/>
  <c r="J760" i="4" s="1"/>
  <c r="T760" i="4" s="1"/>
  <c r="U760" i="4" s="1"/>
  <c r="V760" i="4" s="1"/>
  <c r="K823" i="4"/>
  <c r="J823" i="4" s="1"/>
  <c r="T823" i="4" s="1"/>
  <c r="U823" i="4" s="1"/>
  <c r="V823" i="4" s="1"/>
  <c r="K815" i="4"/>
  <c r="J815" i="4" s="1"/>
  <c r="T815" i="4" s="1"/>
  <c r="U815" i="4" s="1"/>
  <c r="V815" i="4" s="1"/>
  <c r="K797" i="4"/>
  <c r="J797" i="4" s="1"/>
  <c r="T797" i="4" s="1"/>
  <c r="U797" i="4" s="1"/>
  <c r="V797" i="4" s="1"/>
  <c r="K753" i="4"/>
  <c r="J753" i="4" s="1"/>
  <c r="T753" i="4" s="1"/>
  <c r="U753" i="4" s="1"/>
  <c r="V753" i="4" s="1"/>
  <c r="K781" i="4"/>
  <c r="J781" i="4" s="1"/>
  <c r="T781" i="4" s="1"/>
  <c r="U781" i="4" s="1"/>
  <c r="V781" i="4" s="1"/>
  <c r="K773" i="4"/>
  <c r="J773" i="4" s="1"/>
  <c r="T773" i="4" s="1"/>
  <c r="U773" i="4" s="1"/>
  <c r="V773" i="4" s="1"/>
  <c r="K314" i="4"/>
  <c r="J314" i="4" s="1"/>
  <c r="T314" i="4" s="1"/>
  <c r="U314" i="4" s="1"/>
  <c r="V314" i="4" s="1"/>
  <c r="K321" i="4"/>
  <c r="J321" i="4" s="1"/>
  <c r="T321" i="4" s="1"/>
  <c r="U321" i="4" s="1"/>
  <c r="V321" i="4" s="1"/>
  <c r="K306" i="4"/>
  <c r="J306" i="4" s="1"/>
  <c r="T306" i="4" s="1"/>
  <c r="U306" i="4" s="1"/>
  <c r="V306" i="4" s="1"/>
  <c r="K347" i="4"/>
  <c r="J347" i="4" s="1"/>
  <c r="T347" i="4" s="1"/>
  <c r="U347" i="4" s="1"/>
  <c r="V347" i="4" s="1"/>
  <c r="K294" i="4"/>
  <c r="J294" i="4" s="1"/>
  <c r="T294" i="4" s="1"/>
  <c r="U294" i="4" s="1"/>
  <c r="V294" i="4" s="1"/>
  <c r="K333" i="4"/>
  <c r="J333" i="4" s="1"/>
  <c r="T333" i="4" s="1"/>
  <c r="U333" i="4" s="1"/>
  <c r="V333" i="4" s="1"/>
  <c r="K135" i="4"/>
  <c r="J135" i="4" s="1"/>
  <c r="T135" i="4" s="1"/>
  <c r="K196" i="4"/>
  <c r="J196" i="4" s="1"/>
  <c r="T196" i="4" s="1"/>
  <c r="U196" i="4" s="1"/>
  <c r="V196" i="4" s="1"/>
  <c r="K123" i="4"/>
  <c r="J123" i="4" s="1"/>
  <c r="T123" i="4" s="1"/>
  <c r="K120" i="4"/>
  <c r="J120" i="4" s="1"/>
  <c r="T120" i="4" s="1"/>
  <c r="K167" i="4"/>
  <c r="J167" i="4" s="1"/>
  <c r="T167" i="4" s="1"/>
  <c r="K212" i="4"/>
  <c r="J212" i="4" s="1"/>
  <c r="T212" i="4" s="1"/>
  <c r="K190" i="4"/>
  <c r="J190" i="4" s="1"/>
  <c r="T190" i="4" s="1"/>
  <c r="U190" i="4" s="1"/>
  <c r="V190" i="4" s="1"/>
  <c r="K182" i="4"/>
  <c r="J182" i="4" s="1"/>
  <c r="T182" i="4" s="1"/>
  <c r="U182" i="4" s="1"/>
  <c r="V182" i="4" s="1"/>
  <c r="K24" i="4"/>
  <c r="J24" i="4" s="1"/>
  <c r="T24" i="4" s="1"/>
  <c r="K16" i="4"/>
  <c r="J16" i="4" s="1"/>
  <c r="T16" i="4" s="1"/>
  <c r="U16" i="4" s="1"/>
  <c r="V16" i="4" s="1"/>
  <c r="K72" i="4"/>
  <c r="J72" i="4" s="1"/>
  <c r="T72" i="4" s="1"/>
  <c r="K59" i="4"/>
  <c r="J59" i="4" s="1"/>
  <c r="T59" i="4" s="1"/>
  <c r="U59" i="4" s="1"/>
  <c r="V59" i="4" s="1"/>
  <c r="K81" i="4"/>
  <c r="J81" i="4" s="1"/>
  <c r="T81" i="4" s="1"/>
  <c r="K155" i="4"/>
  <c r="J155" i="4" s="1"/>
  <c r="T155" i="4" s="1"/>
  <c r="K100" i="4"/>
  <c r="J100" i="4" s="1"/>
  <c r="T100" i="4" s="1"/>
  <c r="U100" i="4" s="1"/>
  <c r="V100" i="4" s="1"/>
  <c r="K111" i="4"/>
  <c r="J111" i="4" s="1"/>
  <c r="T111" i="4" s="1"/>
  <c r="K48" i="4"/>
  <c r="J48" i="4" s="1"/>
  <c r="T48" i="4" s="1"/>
  <c r="K40" i="4"/>
  <c r="J40" i="4" s="1"/>
  <c r="T40" i="4" s="1"/>
  <c r="K32" i="4"/>
  <c r="J32" i="4" s="1"/>
  <c r="T32" i="4" s="1"/>
  <c r="U32" i="4" s="1"/>
  <c r="V32" i="4" s="1"/>
  <c r="K680" i="4"/>
  <c r="J680" i="4" s="1"/>
  <c r="T680" i="4" s="1"/>
  <c r="U680" i="4" s="1"/>
  <c r="V680" i="4" s="1"/>
  <c r="K504" i="4"/>
  <c r="J504" i="4" s="1"/>
  <c r="T504" i="4" s="1"/>
  <c r="U504" i="4" s="1"/>
  <c r="V504" i="4" s="1"/>
  <c r="K545" i="4"/>
  <c r="J545" i="4" s="1"/>
  <c r="T545" i="4" s="1"/>
  <c r="K537" i="4"/>
  <c r="J537" i="4" s="1"/>
  <c r="T537" i="4" s="1"/>
  <c r="U537" i="4" s="1"/>
  <c r="V537" i="4" s="1"/>
  <c r="K430" i="4"/>
  <c r="J430" i="4" s="1"/>
  <c r="T430" i="4" s="1"/>
  <c r="U430" i="4" s="1"/>
  <c r="V430" i="4" s="1"/>
  <c r="K495" i="4"/>
  <c r="J495" i="4" s="1"/>
  <c r="T495" i="4" s="1"/>
  <c r="U495" i="4" s="1"/>
  <c r="V495" i="4" s="1"/>
  <c r="K487" i="4"/>
  <c r="J487" i="4" s="1"/>
  <c r="T487" i="4" s="1"/>
  <c r="U487" i="4" s="1"/>
  <c r="V487" i="4" s="1"/>
  <c r="K476" i="4"/>
  <c r="J476" i="4" s="1"/>
  <c r="T476" i="4" s="1"/>
  <c r="U476" i="4" s="1"/>
  <c r="V476" i="4" s="1"/>
  <c r="K520" i="4"/>
  <c r="J520" i="4" s="1"/>
  <c r="T520" i="4" s="1"/>
  <c r="U520" i="4" s="1"/>
  <c r="V520" i="4" s="1"/>
  <c r="K515" i="4"/>
  <c r="J515" i="4" s="1"/>
  <c r="T515" i="4" s="1"/>
  <c r="U515" i="4" s="1"/>
  <c r="V515" i="4" s="1"/>
  <c r="K526" i="4"/>
  <c r="J526" i="4" s="1"/>
  <c r="T526" i="4" s="1"/>
  <c r="K582" i="4"/>
  <c r="J582" i="4" s="1"/>
  <c r="T582" i="4" s="1"/>
  <c r="K574" i="4"/>
  <c r="J574" i="4" s="1"/>
  <c r="T574" i="4" s="1"/>
  <c r="K458" i="4"/>
  <c r="J458" i="4" s="1"/>
  <c r="T458" i="4" s="1"/>
  <c r="U458" i="4" s="1"/>
  <c r="V458" i="4" s="1"/>
  <c r="K450" i="4"/>
  <c r="J450" i="4" s="1"/>
  <c r="T450" i="4" s="1"/>
  <c r="U450" i="4" s="1"/>
  <c r="V450" i="4" s="1"/>
  <c r="K566" i="4"/>
  <c r="J566" i="4" s="1"/>
  <c r="T566" i="4" s="1"/>
  <c r="K718" i="4"/>
  <c r="J718" i="4" s="1"/>
  <c r="T718" i="4" s="1"/>
  <c r="K598" i="4"/>
  <c r="J598" i="4" s="1"/>
  <c r="T598" i="4" s="1"/>
  <c r="K692" i="4"/>
  <c r="J692" i="4" s="1"/>
  <c r="T692" i="4" s="1"/>
  <c r="U692" i="4" s="1"/>
  <c r="V692" i="4" s="1"/>
  <c r="K740" i="4"/>
  <c r="J740" i="4" s="1"/>
  <c r="T740" i="4" s="1"/>
  <c r="U740" i="4" s="1"/>
  <c r="V740" i="4" s="1"/>
  <c r="K732" i="4"/>
  <c r="J732" i="4" s="1"/>
  <c r="T732" i="4" s="1"/>
  <c r="U732" i="4" s="1"/>
  <c r="V732" i="4" s="1"/>
  <c r="K712" i="4"/>
  <c r="J712" i="4" s="1"/>
  <c r="T712" i="4" s="1"/>
  <c r="U712" i="4" s="1"/>
  <c r="V712" i="4" s="1"/>
  <c r="K704" i="4"/>
  <c r="J704" i="4" s="1"/>
  <c r="T704" i="4" s="1"/>
  <c r="K696" i="4"/>
  <c r="J696" i="4" s="1"/>
  <c r="T696" i="4" s="1"/>
  <c r="U696" i="4" s="1"/>
  <c r="V696" i="4" s="1"/>
  <c r="K667" i="4"/>
  <c r="J667" i="4" s="1"/>
  <c r="T667" i="4" s="1"/>
  <c r="U667" i="4" s="1"/>
  <c r="V667" i="4" s="1"/>
  <c r="K655" i="4"/>
  <c r="J655" i="4" s="1"/>
  <c r="T655" i="4" s="1"/>
  <c r="U655" i="4" s="1"/>
  <c r="V655" i="4" s="1"/>
  <c r="K647" i="4"/>
  <c r="J647" i="4" s="1"/>
  <c r="T647" i="4" s="1"/>
  <c r="U647" i="4" s="1"/>
  <c r="V647" i="4" s="1"/>
  <c r="K630" i="4"/>
  <c r="J630" i="4" s="1"/>
  <c r="T630" i="4" s="1"/>
  <c r="U630" i="4" s="1"/>
  <c r="V630" i="4" s="1"/>
  <c r="K622" i="4"/>
  <c r="J622" i="4" s="1"/>
  <c r="T622" i="4" s="1"/>
  <c r="K614" i="4"/>
  <c r="J614" i="4" s="1"/>
  <c r="T614" i="4" s="1"/>
  <c r="U614" i="4" s="1"/>
  <c r="V614" i="4" s="1"/>
  <c r="K421" i="4"/>
  <c r="J421" i="4" s="1"/>
  <c r="T421" i="4" s="1"/>
  <c r="U421" i="4" s="1"/>
  <c r="V421" i="4" s="1"/>
  <c r="K400" i="4"/>
  <c r="J400" i="4" s="1"/>
  <c r="T400" i="4" s="1"/>
  <c r="K370" i="4"/>
  <c r="J370" i="4" s="1"/>
  <c r="T370" i="4" s="1"/>
  <c r="U370" i="4" s="1"/>
  <c r="V370" i="4" s="1"/>
  <c r="K389" i="4"/>
  <c r="J389" i="4" s="1"/>
  <c r="T389" i="4" s="1"/>
  <c r="U389" i="4" s="1"/>
  <c r="V389" i="4" s="1"/>
  <c r="K357" i="4"/>
  <c r="J357" i="4" s="1"/>
  <c r="T357" i="4" s="1"/>
  <c r="U357" i="4" s="1"/>
  <c r="V357" i="4" s="1"/>
  <c r="K405" i="4"/>
  <c r="J405" i="4" s="1"/>
  <c r="T405" i="4" s="1"/>
  <c r="K381" i="4"/>
  <c r="J381" i="4" s="1"/>
  <c r="T381" i="4" s="1"/>
  <c r="U381" i="4" s="1"/>
  <c r="V381" i="4" s="1"/>
  <c r="K270" i="4"/>
  <c r="J270" i="4" s="1"/>
  <c r="T270" i="4" s="1"/>
  <c r="U270" i="4" s="1"/>
  <c r="V270" i="4" s="1"/>
  <c r="K177" i="4"/>
  <c r="J177" i="4" s="1"/>
  <c r="T177" i="4" s="1"/>
  <c r="U177" i="4" s="1"/>
  <c r="V177" i="4" s="1"/>
  <c r="K275" i="4"/>
  <c r="J275" i="4" s="1"/>
  <c r="T275" i="4" s="1"/>
  <c r="K253" i="4"/>
  <c r="J253" i="4" s="1"/>
  <c r="T253" i="4" s="1"/>
  <c r="U253" i="4" s="1"/>
  <c r="V253" i="4" s="1"/>
  <c r="K249" i="4"/>
  <c r="J249" i="4" s="1"/>
  <c r="T249" i="4" s="1"/>
  <c r="K241" i="4"/>
  <c r="J241" i="4" s="1"/>
  <c r="T241" i="4" s="1"/>
  <c r="U241" i="4" s="1"/>
  <c r="V241" i="4" s="1"/>
  <c r="K231" i="4"/>
  <c r="J231" i="4" s="1"/>
  <c r="T231" i="4" s="1"/>
  <c r="U231" i="4" s="1"/>
  <c r="V231" i="4" s="1"/>
  <c r="K220" i="4"/>
  <c r="J220" i="4" s="1"/>
  <c r="T220" i="4" s="1"/>
  <c r="U220" i="4" s="1"/>
  <c r="V220" i="4" s="1"/>
  <c r="K878" i="4"/>
  <c r="J878" i="4" s="1"/>
  <c r="T878" i="4" s="1"/>
  <c r="U878" i="4" s="1"/>
  <c r="V878" i="4" s="1"/>
  <c r="K801" i="4"/>
  <c r="J801" i="4" s="1"/>
  <c r="T801" i="4" s="1"/>
  <c r="U801" i="4" s="1"/>
  <c r="V801" i="4" s="1"/>
  <c r="K343" i="4"/>
  <c r="J343" i="4" s="1"/>
  <c r="T343" i="4" s="1"/>
  <c r="U343" i="4" s="1"/>
  <c r="V343" i="4" s="1"/>
  <c r="K143" i="4"/>
  <c r="J143" i="4" s="1"/>
  <c r="T143" i="4" s="1"/>
  <c r="U143" i="4" s="1"/>
  <c r="V143" i="4" s="1"/>
  <c r="K68" i="4"/>
  <c r="J68" i="4" s="1"/>
  <c r="T68" i="4" s="1"/>
  <c r="U68" i="4" s="1"/>
  <c r="V68" i="4" s="1"/>
  <c r="K425" i="4"/>
  <c r="J425" i="4" s="1"/>
  <c r="T425" i="4" s="1"/>
  <c r="U425" i="4" s="1"/>
  <c r="V425" i="4" s="1"/>
  <c r="K686" i="4"/>
  <c r="J686" i="4" s="1"/>
  <c r="T686" i="4" s="1"/>
  <c r="U686" i="4" s="1"/>
  <c r="V686" i="4" s="1"/>
  <c r="K274" i="4"/>
  <c r="J274" i="4" s="1"/>
  <c r="T274" i="4" s="1"/>
  <c r="K410" i="4"/>
  <c r="J410" i="4" s="1"/>
  <c r="T410" i="4" s="1"/>
  <c r="U410" i="4" s="1"/>
  <c r="V410" i="4" s="1"/>
  <c r="K327" i="4"/>
  <c r="J327" i="4" s="1"/>
  <c r="T327" i="4" s="1"/>
  <c r="U327" i="4" s="1"/>
  <c r="V327" i="4" s="1"/>
  <c r="K724" i="4"/>
  <c r="J724" i="4" s="1"/>
  <c r="T724" i="4" s="1"/>
  <c r="K352" i="4"/>
  <c r="J352" i="4" s="1"/>
  <c r="T352" i="4" s="1"/>
  <c r="U352" i="4" s="1"/>
  <c r="V352" i="4" s="1"/>
  <c r="K415" i="4"/>
  <c r="J415" i="4" s="1"/>
  <c r="T415" i="4" s="1"/>
  <c r="U415" i="4" s="1"/>
  <c r="V415" i="4" s="1"/>
  <c r="K225" i="4"/>
  <c r="J225" i="4" s="1"/>
  <c r="T225" i="4" s="1"/>
  <c r="U225" i="4" s="1"/>
  <c r="V225" i="4" s="1"/>
  <c r="K790" i="4"/>
  <c r="J790" i="4" s="1"/>
  <c r="T790" i="4" s="1"/>
  <c r="U790" i="4" s="1"/>
  <c r="V790" i="4" s="1"/>
  <c r="K423" i="4"/>
  <c r="J423" i="4" s="1"/>
  <c r="T423" i="4" s="1"/>
  <c r="U423" i="4" s="1"/>
  <c r="V423" i="4" s="1"/>
  <c r="K440" i="4"/>
  <c r="J440" i="4" s="1"/>
  <c r="T440" i="4" s="1"/>
  <c r="U440" i="4" s="1"/>
  <c r="V440" i="4" s="1"/>
  <c r="K714" i="4"/>
  <c r="J714" i="4" s="1"/>
  <c r="T714" i="4" s="1"/>
  <c r="U714" i="4" s="1"/>
  <c r="V714" i="4" s="1"/>
  <c r="K203" i="4"/>
  <c r="J203" i="4" s="1"/>
  <c r="T203" i="4" s="1"/>
  <c r="U203" i="4" s="1"/>
  <c r="V203" i="4" s="1"/>
  <c r="K676" i="4"/>
  <c r="J676" i="4" s="1"/>
  <c r="T676" i="4" s="1"/>
  <c r="U676" i="4" s="1"/>
  <c r="V676" i="4" s="1"/>
  <c r="K112" i="4"/>
  <c r="J112" i="4" s="1"/>
  <c r="T112" i="4" s="1"/>
  <c r="K634" i="4"/>
  <c r="J634" i="4" s="1"/>
  <c r="T634" i="4" s="1"/>
  <c r="K675" i="4"/>
  <c r="J675" i="4" s="1"/>
  <c r="T675" i="4" s="1"/>
  <c r="U675" i="4" s="1"/>
  <c r="V675" i="4" s="1"/>
  <c r="K851" i="4"/>
  <c r="J851" i="4" s="1"/>
  <c r="T851" i="4" s="1"/>
  <c r="K51" i="4"/>
  <c r="J51" i="4" s="1"/>
  <c r="T51" i="4" s="1"/>
  <c r="K864" i="4"/>
  <c r="J864" i="4" s="1"/>
  <c r="T864" i="4" s="1"/>
  <c r="U864" i="4" s="1"/>
  <c r="V864" i="4" s="1"/>
  <c r="K84" i="4"/>
  <c r="J84" i="4" s="1"/>
  <c r="T84" i="4" s="1"/>
  <c r="K694" i="4"/>
  <c r="J694" i="4" s="1"/>
  <c r="T694" i="4" s="1"/>
  <c r="K844" i="4"/>
  <c r="J844" i="4" s="1"/>
  <c r="T844" i="4" s="1"/>
  <c r="U844" i="4" s="1"/>
  <c r="V844" i="4" s="1"/>
  <c r="K860" i="4"/>
  <c r="J860" i="4" s="1"/>
  <c r="T860" i="4" s="1"/>
  <c r="U860" i="4" s="1"/>
  <c r="V860" i="4" s="1"/>
  <c r="K873" i="4"/>
  <c r="J873" i="4" s="1"/>
  <c r="T873" i="4" s="1"/>
  <c r="U873" i="4" s="1"/>
  <c r="V873" i="4" s="1"/>
  <c r="K837" i="4"/>
  <c r="J837" i="4" s="1"/>
  <c r="T837" i="4" s="1"/>
  <c r="U837" i="4" s="1"/>
  <c r="V837" i="4" s="1"/>
  <c r="K905" i="4"/>
  <c r="J905" i="4" s="1"/>
  <c r="T905" i="4" s="1"/>
  <c r="K896" i="4"/>
  <c r="J896" i="4" s="1"/>
  <c r="T896" i="4" s="1"/>
  <c r="U896" i="4" s="1"/>
  <c r="V896" i="4" s="1"/>
  <c r="K888" i="4"/>
  <c r="J888" i="4" s="1"/>
  <c r="T888" i="4" s="1"/>
  <c r="U888" i="4" s="1"/>
  <c r="V888" i="4" s="1"/>
  <c r="K763" i="4"/>
  <c r="J763" i="4" s="1"/>
  <c r="T763" i="4" s="1"/>
  <c r="U763" i="4" s="1"/>
  <c r="V763" i="4" s="1"/>
  <c r="K826" i="4"/>
  <c r="J826" i="4" s="1"/>
  <c r="T826" i="4" s="1"/>
  <c r="U826" i="4" s="1"/>
  <c r="V826" i="4" s="1"/>
  <c r="K818" i="4"/>
  <c r="J818" i="4" s="1"/>
  <c r="T818" i="4" s="1"/>
  <c r="K800" i="4"/>
  <c r="J800" i="4" s="1"/>
  <c r="T800" i="4" s="1"/>
  <c r="U800" i="4" s="1"/>
  <c r="V800" i="4" s="1"/>
  <c r="K756" i="4"/>
  <c r="J756" i="4" s="1"/>
  <c r="T756" i="4" s="1"/>
  <c r="U756" i="4" s="1"/>
  <c r="V756" i="4" s="1"/>
  <c r="K784" i="4"/>
  <c r="J784" i="4" s="1"/>
  <c r="T784" i="4" s="1"/>
  <c r="U784" i="4" s="1"/>
  <c r="V784" i="4" s="1"/>
  <c r="K776" i="4"/>
  <c r="J776" i="4" s="1"/>
  <c r="T776" i="4" s="1"/>
  <c r="U776" i="4" s="1"/>
  <c r="V776" i="4" s="1"/>
  <c r="K317" i="4"/>
  <c r="J317" i="4" s="1"/>
  <c r="T317" i="4" s="1"/>
  <c r="U317" i="4" s="1"/>
  <c r="V317" i="4" s="1"/>
  <c r="K324" i="4"/>
  <c r="J324" i="4" s="1"/>
  <c r="T324" i="4" s="1"/>
  <c r="U324" i="4" s="1"/>
  <c r="V324" i="4" s="1"/>
  <c r="K309" i="4"/>
  <c r="J309" i="4" s="1"/>
  <c r="T309" i="4" s="1"/>
  <c r="U309" i="4" s="1"/>
  <c r="V309" i="4" s="1"/>
  <c r="K350" i="4"/>
  <c r="J350" i="4" s="1"/>
  <c r="T350" i="4" s="1"/>
  <c r="U350" i="4" s="1"/>
  <c r="V350" i="4" s="1"/>
  <c r="K297" i="4"/>
  <c r="J297" i="4" s="1"/>
  <c r="T297" i="4" s="1"/>
  <c r="U297" i="4" s="1"/>
  <c r="V297" i="4" s="1"/>
  <c r="K289" i="4"/>
  <c r="J289" i="4" s="1"/>
  <c r="T289" i="4" s="1"/>
  <c r="U289" i="4" s="1"/>
  <c r="V289" i="4" s="1"/>
  <c r="K138" i="4"/>
  <c r="J138" i="4" s="1"/>
  <c r="T138" i="4" s="1"/>
  <c r="U138" i="4" s="1"/>
  <c r="V138" i="4" s="1"/>
  <c r="K199" i="4"/>
  <c r="J199" i="4" s="1"/>
  <c r="T199" i="4" s="1"/>
  <c r="U199" i="4" s="1"/>
  <c r="V199" i="4" s="1"/>
  <c r="K126" i="4"/>
  <c r="J126" i="4" s="1"/>
  <c r="T126" i="4" s="1"/>
  <c r="U126" i="4" s="1"/>
  <c r="V126" i="4" s="1"/>
  <c r="K146" i="4"/>
  <c r="J146" i="4" s="1"/>
  <c r="T146" i="4" s="1"/>
  <c r="U146" i="4" s="1"/>
  <c r="V146" i="4" s="1"/>
  <c r="K115" i="4"/>
  <c r="J115" i="4" s="1"/>
  <c r="T115" i="4" s="1"/>
  <c r="K162" i="4"/>
  <c r="J162" i="4" s="1"/>
  <c r="T162" i="4" s="1"/>
  <c r="U162" i="4" s="1"/>
  <c r="V162" i="4" s="1"/>
  <c r="K207" i="4"/>
  <c r="J207" i="4" s="1"/>
  <c r="T207" i="4" s="1"/>
  <c r="U207" i="4" s="1"/>
  <c r="V207" i="4" s="1"/>
  <c r="K185" i="4"/>
  <c r="J185" i="4" s="1"/>
  <c r="T185" i="4" s="1"/>
  <c r="U185" i="4" s="1"/>
  <c r="V185" i="4" s="1"/>
  <c r="K88" i="4"/>
  <c r="J88" i="4" s="1"/>
  <c r="T88" i="4" s="1"/>
  <c r="K19" i="4"/>
  <c r="J19" i="4" s="1"/>
  <c r="T19" i="4" s="1"/>
  <c r="U19" i="4" s="1"/>
  <c r="V19" i="4" s="1"/>
  <c r="K11" i="4"/>
  <c r="J11" i="4" s="1"/>
  <c r="T11" i="4" s="1"/>
  <c r="K62" i="4"/>
  <c r="J62" i="4" s="1"/>
  <c r="T62" i="4" s="1"/>
  <c r="U62" i="4" s="1"/>
  <c r="V62" i="4" s="1"/>
  <c r="K54" i="4"/>
  <c r="J54" i="4" s="1"/>
  <c r="T54" i="4" s="1"/>
  <c r="U54" i="4" s="1"/>
  <c r="V54" i="4" s="1"/>
  <c r="K158" i="4"/>
  <c r="J158" i="4" s="1"/>
  <c r="T158" i="4" s="1"/>
  <c r="K103" i="4"/>
  <c r="J103" i="4" s="1"/>
  <c r="T103" i="4" s="1"/>
  <c r="U103" i="4" s="1"/>
  <c r="V103" i="4" s="1"/>
  <c r="K95" i="4"/>
  <c r="J95" i="4" s="1"/>
  <c r="T95" i="4" s="1"/>
  <c r="K106" i="4"/>
  <c r="J106" i="4" s="1"/>
  <c r="T106" i="4" s="1"/>
  <c r="U106" i="4" s="1"/>
  <c r="V106" i="4" s="1"/>
  <c r="K43" i="4"/>
  <c r="J43" i="4" s="1"/>
  <c r="T43" i="4" s="1"/>
  <c r="K35" i="4"/>
  <c r="J35" i="4" s="1"/>
  <c r="T35" i="4" s="1"/>
  <c r="K683" i="4"/>
  <c r="J683" i="4" s="1"/>
  <c r="T683" i="4" s="1"/>
  <c r="U683" i="4" s="1"/>
  <c r="V683" i="4" s="1"/>
  <c r="K507" i="4"/>
  <c r="J507" i="4" s="1"/>
  <c r="T507" i="4" s="1"/>
  <c r="K548" i="4"/>
  <c r="J548" i="4" s="1"/>
  <c r="T548" i="4" s="1"/>
  <c r="U548" i="4" s="1"/>
  <c r="V548" i="4" s="1"/>
  <c r="K540" i="4"/>
  <c r="J540" i="4" s="1"/>
  <c r="T540" i="4" s="1"/>
  <c r="K433" i="4"/>
  <c r="J433" i="4" s="1"/>
  <c r="T433" i="4" s="1"/>
  <c r="K498" i="4"/>
  <c r="J498" i="4" s="1"/>
  <c r="T498" i="4" s="1"/>
  <c r="U498" i="4" s="1"/>
  <c r="V498" i="4" s="1"/>
  <c r="K490" i="4"/>
  <c r="J490" i="4" s="1"/>
  <c r="T490" i="4" s="1"/>
  <c r="U490" i="4" s="1"/>
  <c r="V490" i="4" s="1"/>
  <c r="K479" i="4"/>
  <c r="J479" i="4" s="1"/>
  <c r="T479" i="4" s="1"/>
  <c r="U479" i="4" s="1"/>
  <c r="V479" i="4" s="1"/>
  <c r="K471" i="4"/>
  <c r="J471" i="4" s="1"/>
  <c r="T471" i="4" s="1"/>
  <c r="U471" i="4" s="1"/>
  <c r="V471" i="4" s="1"/>
  <c r="K556" i="4"/>
  <c r="J556" i="4" s="1"/>
  <c r="T556" i="4" s="1"/>
  <c r="K529" i="4"/>
  <c r="J529" i="4" s="1"/>
  <c r="T529" i="4" s="1"/>
  <c r="K585" i="4"/>
  <c r="J585" i="4" s="1"/>
  <c r="T585" i="4" s="1"/>
  <c r="K577" i="4"/>
  <c r="J577" i="4" s="1"/>
  <c r="T577" i="4" s="1"/>
  <c r="K461" i="4"/>
  <c r="J461" i="4" s="1"/>
  <c r="T461" i="4" s="1"/>
  <c r="K453" i="4"/>
  <c r="J453" i="4" s="1"/>
  <c r="T453" i="4" s="1"/>
  <c r="U453" i="4" s="1"/>
  <c r="V453" i="4" s="1"/>
  <c r="K445" i="4"/>
  <c r="J445" i="4" s="1"/>
  <c r="T445" i="4" s="1"/>
  <c r="K721" i="4"/>
  <c r="J721" i="4" s="1"/>
  <c r="T721" i="4" s="1"/>
  <c r="U721" i="4" s="1"/>
  <c r="V721" i="4" s="1"/>
  <c r="K601" i="4"/>
  <c r="J601" i="4" s="1"/>
  <c r="T601" i="4" s="1"/>
  <c r="U601" i="4" s="1"/>
  <c r="V601" i="4" s="1"/>
  <c r="K593" i="4"/>
  <c r="J593" i="4" s="1"/>
  <c r="T593" i="4" s="1"/>
  <c r="U593" i="4" s="1"/>
  <c r="V593" i="4" s="1"/>
  <c r="K687" i="4"/>
  <c r="J687" i="4" s="1"/>
  <c r="T687" i="4" s="1"/>
  <c r="U687" i="4" s="1"/>
  <c r="V687" i="4" s="1"/>
  <c r="K735" i="4"/>
  <c r="J735" i="4" s="1"/>
  <c r="T735" i="4" s="1"/>
  <c r="U735" i="4" s="1"/>
  <c r="V735" i="4" s="1"/>
  <c r="K727" i="4"/>
  <c r="J727" i="4" s="1"/>
  <c r="T727" i="4" s="1"/>
  <c r="U727" i="4" s="1"/>
  <c r="V727" i="4" s="1"/>
  <c r="K707" i="4"/>
  <c r="J707" i="4" s="1"/>
  <c r="T707" i="4" s="1"/>
  <c r="U707" i="4" s="1"/>
  <c r="V707" i="4" s="1"/>
  <c r="K699" i="4"/>
  <c r="J699" i="4" s="1"/>
  <c r="T699" i="4" s="1"/>
  <c r="U699" i="4" s="1"/>
  <c r="V699" i="4" s="1"/>
  <c r="K670" i="4"/>
  <c r="J670" i="4" s="1"/>
  <c r="T670" i="4" s="1"/>
  <c r="K658" i="4"/>
  <c r="J658" i="4" s="1"/>
  <c r="T658" i="4" s="1"/>
  <c r="U658" i="4" s="1"/>
  <c r="V658" i="4" s="1"/>
  <c r="K650" i="4"/>
  <c r="J650" i="4" s="1"/>
  <c r="T650" i="4" s="1"/>
  <c r="U650" i="4" s="1"/>
  <c r="V650" i="4" s="1"/>
  <c r="K642" i="4"/>
  <c r="J642" i="4" s="1"/>
  <c r="T642" i="4" s="1"/>
  <c r="K625" i="4"/>
  <c r="J625" i="4" s="1"/>
  <c r="T625" i="4" s="1"/>
  <c r="U625" i="4" s="1"/>
  <c r="V625" i="4" s="1"/>
  <c r="K617" i="4"/>
  <c r="J617" i="4" s="1"/>
  <c r="T617" i="4" s="1"/>
  <c r="K609" i="4"/>
  <c r="J609" i="4" s="1"/>
  <c r="T609" i="4" s="1"/>
  <c r="U609" i="4" s="1"/>
  <c r="V609" i="4" s="1"/>
  <c r="K217" i="4"/>
  <c r="J217" i="4" s="1"/>
  <c r="T217" i="4" s="1"/>
  <c r="U217" i="4" s="1"/>
  <c r="V217" i="4" s="1"/>
  <c r="K395" i="4"/>
  <c r="J395" i="4" s="1"/>
  <c r="T395" i="4" s="1"/>
  <c r="U395" i="4" s="1"/>
  <c r="V395" i="4" s="1"/>
  <c r="K392" i="4"/>
  <c r="J392" i="4" s="1"/>
  <c r="T392" i="4" s="1"/>
  <c r="U392" i="4" s="1"/>
  <c r="V392" i="4" s="1"/>
  <c r="K360" i="4"/>
  <c r="J360" i="4" s="1"/>
  <c r="T360" i="4" s="1"/>
  <c r="U360" i="4" s="1"/>
  <c r="V360" i="4" s="1"/>
  <c r="K365" i="4"/>
  <c r="J365" i="4" s="1"/>
  <c r="T365" i="4" s="1"/>
  <c r="U365" i="4" s="1"/>
  <c r="V365" i="4" s="1"/>
  <c r="K384" i="4"/>
  <c r="J384" i="4" s="1"/>
  <c r="T384" i="4" s="1"/>
  <c r="U384" i="4" s="1"/>
  <c r="V384" i="4" s="1"/>
  <c r="K376" i="4"/>
  <c r="J376" i="4" s="1"/>
  <c r="T376" i="4" s="1"/>
  <c r="U376" i="4" s="1"/>
  <c r="V376" i="4" s="1"/>
  <c r="K265" i="4"/>
  <c r="J265" i="4" s="1"/>
  <c r="T265" i="4" s="1"/>
  <c r="U265" i="4" s="1"/>
  <c r="V265" i="4" s="1"/>
  <c r="K278" i="4"/>
  <c r="J278" i="4" s="1"/>
  <c r="T278" i="4" s="1"/>
  <c r="U278" i="4" s="1"/>
  <c r="V278" i="4" s="1"/>
  <c r="K256" i="4"/>
  <c r="J256" i="4" s="1"/>
  <c r="T256" i="4" s="1"/>
  <c r="U256" i="4" s="1"/>
  <c r="V256" i="4" s="1"/>
  <c r="K282" i="4"/>
  <c r="J282" i="4" s="1"/>
  <c r="T282" i="4" s="1"/>
  <c r="U282" i="4" s="1"/>
  <c r="V282" i="4" s="1"/>
  <c r="K244" i="4"/>
  <c r="J244" i="4" s="1"/>
  <c r="T244" i="4" s="1"/>
  <c r="U244" i="4" s="1"/>
  <c r="V244" i="4" s="1"/>
  <c r="K236" i="4"/>
  <c r="J236" i="4" s="1"/>
  <c r="T236" i="4" s="1"/>
  <c r="U236" i="4" s="1"/>
  <c r="V236" i="4" s="1"/>
  <c r="K223" i="4"/>
  <c r="J223" i="4" s="1"/>
  <c r="T223" i="4" s="1"/>
  <c r="U223" i="4" s="1"/>
  <c r="V223" i="4" s="1"/>
  <c r="K411" i="4"/>
  <c r="J411" i="4" s="1"/>
  <c r="T411" i="4" s="1"/>
  <c r="U411" i="4" s="1"/>
  <c r="V411" i="4" s="1"/>
  <c r="K759" i="4"/>
  <c r="J759" i="4" s="1"/>
  <c r="T759" i="4" s="1"/>
  <c r="U759" i="4" s="1"/>
  <c r="V759" i="4" s="1"/>
  <c r="K319" i="4"/>
  <c r="J319" i="4" s="1"/>
  <c r="T319" i="4" s="1"/>
  <c r="U319" i="4" s="1"/>
  <c r="V319" i="4" s="1"/>
  <c r="K328" i="4"/>
  <c r="J328" i="4" s="1"/>
  <c r="T328" i="4" s="1"/>
  <c r="U328" i="4" s="1"/>
  <c r="V328" i="4" s="1"/>
  <c r="K206" i="4"/>
  <c r="J206" i="4" s="1"/>
  <c r="T206" i="4" s="1"/>
  <c r="U206" i="4" s="1"/>
  <c r="V206" i="4" s="1"/>
  <c r="K679" i="4"/>
  <c r="J679" i="4" s="1"/>
  <c r="T679" i="4" s="1"/>
  <c r="U679" i="4" s="1"/>
  <c r="V679" i="4" s="1"/>
  <c r="K563" i="4"/>
  <c r="J563" i="4" s="1"/>
  <c r="T563" i="4" s="1"/>
  <c r="U563" i="4" s="1"/>
  <c r="V563" i="4" s="1"/>
  <c r="K387" i="4"/>
  <c r="J387" i="4" s="1"/>
  <c r="T387" i="4" s="1"/>
  <c r="U387" i="4" s="1"/>
  <c r="V387" i="4" s="1"/>
  <c r="K235" i="4"/>
  <c r="J235" i="4" s="1"/>
  <c r="T235" i="4" s="1"/>
  <c r="K770" i="4"/>
  <c r="J770" i="4" s="1"/>
  <c r="T770" i="4" s="1"/>
  <c r="K92" i="4"/>
  <c r="J92" i="4" s="1"/>
  <c r="T92" i="4" s="1"/>
  <c r="U92" i="4" s="1"/>
  <c r="V92" i="4" s="1"/>
  <c r="K810" i="4"/>
  <c r="J810" i="4" s="1"/>
  <c r="T810" i="4" s="1"/>
  <c r="U810" i="4" s="1"/>
  <c r="V810" i="4" s="1"/>
  <c r="K26" i="4"/>
  <c r="J26" i="4" s="1"/>
  <c r="T26" i="4" s="1"/>
  <c r="U26" i="4" s="1"/>
  <c r="V26" i="4" s="1"/>
  <c r="K534" i="4"/>
  <c r="J534" i="4" s="1"/>
  <c r="T534" i="4" s="1"/>
  <c r="U534" i="4" s="1"/>
  <c r="V534" i="4" s="1"/>
  <c r="K463" i="4"/>
  <c r="J463" i="4" s="1"/>
  <c r="T463" i="4" s="1"/>
  <c r="U463" i="4" s="1"/>
  <c r="V463" i="4" s="1"/>
  <c r="K631" i="4"/>
  <c r="J631" i="4" s="1"/>
  <c r="T631" i="4" s="1"/>
  <c r="K130" i="4"/>
  <c r="J130" i="4" s="1"/>
  <c r="T130" i="4" s="1"/>
  <c r="U130" i="4" s="1"/>
  <c r="V130" i="4" s="1"/>
  <c r="K533" i="4"/>
  <c r="J533" i="4" s="1"/>
  <c r="T533" i="4" s="1"/>
  <c r="K847" i="4"/>
  <c r="J847" i="4" s="1"/>
  <c r="T847" i="4" s="1"/>
  <c r="K863" i="4"/>
  <c r="J863" i="4" s="1"/>
  <c r="T863" i="4" s="1"/>
  <c r="U863" i="4" s="1"/>
  <c r="V863" i="4" s="1"/>
  <c r="K855" i="4"/>
  <c r="J855" i="4" s="1"/>
  <c r="T855" i="4" s="1"/>
  <c r="U855" i="4" s="1"/>
  <c r="V855" i="4" s="1"/>
  <c r="K868" i="4"/>
  <c r="J868" i="4" s="1"/>
  <c r="T868" i="4" s="1"/>
  <c r="U868" i="4" s="1"/>
  <c r="V868" i="4" s="1"/>
  <c r="K832" i="4"/>
  <c r="J832" i="4" s="1"/>
  <c r="T832" i="4" s="1"/>
  <c r="U832" i="4" s="1"/>
  <c r="V832" i="4" s="1"/>
  <c r="K899" i="4"/>
  <c r="J899" i="4" s="1"/>
  <c r="T899" i="4" s="1"/>
  <c r="U899" i="4" s="1"/>
  <c r="V899" i="4" s="1"/>
  <c r="K891" i="4"/>
  <c r="J891" i="4" s="1"/>
  <c r="T891" i="4" s="1"/>
  <c r="K766" i="4"/>
  <c r="J766" i="4" s="1"/>
  <c r="T766" i="4" s="1"/>
  <c r="U766" i="4" s="1"/>
  <c r="V766" i="4" s="1"/>
  <c r="K808" i="4"/>
  <c r="J808" i="4" s="1"/>
  <c r="T808" i="4" s="1"/>
  <c r="U808" i="4" s="1"/>
  <c r="V808" i="4" s="1"/>
  <c r="K821" i="4"/>
  <c r="J821" i="4" s="1"/>
  <c r="T821" i="4" s="1"/>
  <c r="U821" i="4" s="1"/>
  <c r="V821" i="4" s="1"/>
  <c r="K813" i="4"/>
  <c r="J813" i="4" s="1"/>
  <c r="T813" i="4" s="1"/>
  <c r="U813" i="4" s="1"/>
  <c r="V813" i="4" s="1"/>
  <c r="K795" i="4"/>
  <c r="J795" i="4" s="1"/>
  <c r="T795" i="4" s="1"/>
  <c r="U795" i="4" s="1"/>
  <c r="V795" i="4" s="1"/>
  <c r="K751" i="4"/>
  <c r="J751" i="4" s="1"/>
  <c r="T751" i="4" s="1"/>
  <c r="U751" i="4" s="1"/>
  <c r="V751" i="4" s="1"/>
  <c r="K779" i="4"/>
  <c r="J779" i="4" s="1"/>
  <c r="T779" i="4" s="1"/>
  <c r="K806" i="4"/>
  <c r="J806" i="4" s="1"/>
  <c r="T806" i="4" s="1"/>
  <c r="K312" i="4"/>
  <c r="J312" i="4" s="1"/>
  <c r="T312" i="4" s="1"/>
  <c r="U312" i="4" s="1"/>
  <c r="V312" i="4" s="1"/>
  <c r="K339" i="4"/>
  <c r="J339" i="4" s="1"/>
  <c r="T339" i="4" s="1"/>
  <c r="U339" i="4" s="1"/>
  <c r="V339" i="4" s="1"/>
  <c r="K304" i="4"/>
  <c r="J304" i="4" s="1"/>
  <c r="T304" i="4" s="1"/>
  <c r="U304" i="4" s="1"/>
  <c r="V304" i="4" s="1"/>
  <c r="K345" i="4"/>
  <c r="J345" i="4" s="1"/>
  <c r="T345" i="4" s="1"/>
  <c r="U345" i="4" s="1"/>
  <c r="V345" i="4" s="1"/>
  <c r="K292" i="4"/>
  <c r="J292" i="4" s="1"/>
  <c r="T292" i="4" s="1"/>
  <c r="K331" i="4"/>
  <c r="J331" i="4" s="1"/>
  <c r="T331" i="4" s="1"/>
  <c r="U331" i="4" s="1"/>
  <c r="V331" i="4" s="1"/>
  <c r="K133" i="4"/>
  <c r="J133" i="4" s="1"/>
  <c r="T133" i="4" s="1"/>
  <c r="U133" i="4" s="1"/>
  <c r="V133" i="4" s="1"/>
  <c r="K129" i="4"/>
  <c r="J129" i="4" s="1"/>
  <c r="T129" i="4" s="1"/>
  <c r="U129" i="4" s="1"/>
  <c r="V129" i="4" s="1"/>
  <c r="K149" i="4"/>
  <c r="J149" i="4" s="1"/>
  <c r="T149" i="4" s="1"/>
  <c r="K118" i="4"/>
  <c r="J118" i="4" s="1"/>
  <c r="T118" i="4" s="1"/>
  <c r="U118" i="4" s="1"/>
  <c r="V118" i="4" s="1"/>
  <c r="K165" i="4"/>
  <c r="J165" i="4" s="1"/>
  <c r="T165" i="4" s="1"/>
  <c r="K210" i="4"/>
  <c r="J210" i="4" s="1"/>
  <c r="T210" i="4" s="1"/>
  <c r="K188" i="4"/>
  <c r="J188" i="4" s="1"/>
  <c r="T188" i="4" s="1"/>
  <c r="U188" i="4" s="1"/>
  <c r="V188" i="4" s="1"/>
  <c r="K91" i="4"/>
  <c r="J91" i="4" s="1"/>
  <c r="T91" i="4" s="1"/>
  <c r="K22" i="4"/>
  <c r="J22" i="4" s="1"/>
  <c r="T22" i="4" s="1"/>
  <c r="U22" i="4" s="1"/>
  <c r="V22" i="4" s="1"/>
  <c r="K14" i="4"/>
  <c r="J14" i="4" s="1"/>
  <c r="T14" i="4" s="1"/>
  <c r="K70" i="4"/>
  <c r="J70" i="4" s="1"/>
  <c r="T70" i="4" s="1"/>
  <c r="K57" i="4"/>
  <c r="J57" i="4" s="1"/>
  <c r="T57" i="4" s="1"/>
  <c r="U57" i="4" s="1"/>
  <c r="V57" i="4" s="1"/>
  <c r="K79" i="4"/>
  <c r="J79" i="4" s="1"/>
  <c r="T79" i="4" s="1"/>
  <c r="K153" i="4"/>
  <c r="J153" i="4" s="1"/>
  <c r="T153" i="4" s="1"/>
  <c r="K98" i="4"/>
  <c r="J98" i="4" s="1"/>
  <c r="T98" i="4" s="1"/>
  <c r="K109" i="4"/>
  <c r="J109" i="4" s="1"/>
  <c r="T109" i="4" s="1"/>
  <c r="K46" i="4"/>
  <c r="J46" i="4" s="1"/>
  <c r="T46" i="4" s="1"/>
  <c r="K38" i="4"/>
  <c r="J38" i="4" s="1"/>
  <c r="T38" i="4" s="1"/>
  <c r="K30" i="4"/>
  <c r="J30" i="4" s="1"/>
  <c r="T30" i="4" s="1"/>
  <c r="K510" i="4"/>
  <c r="J510" i="4" s="1"/>
  <c r="T510" i="4" s="1"/>
  <c r="U510" i="4" s="1"/>
  <c r="V510" i="4" s="1"/>
  <c r="K551" i="4"/>
  <c r="J551" i="4" s="1"/>
  <c r="T551" i="4" s="1"/>
  <c r="U551" i="4" s="1"/>
  <c r="V551" i="4" s="1"/>
  <c r="K179" i="4"/>
  <c r="J179" i="4" s="1"/>
  <c r="T179" i="4" s="1"/>
  <c r="U179" i="4" s="1"/>
  <c r="V179" i="4" s="1"/>
  <c r="K637" i="4"/>
  <c r="J637" i="4" s="1"/>
  <c r="T637" i="4" s="1"/>
  <c r="U637" i="4" s="1"/>
  <c r="V637" i="4" s="1"/>
  <c r="K480" i="4"/>
  <c r="J480" i="4" s="1"/>
  <c r="T480" i="4" s="1"/>
  <c r="U480" i="4" s="1"/>
  <c r="V480" i="4" s="1"/>
  <c r="K52" i="4"/>
  <c r="J52" i="4" s="1"/>
  <c r="T52" i="4" s="1"/>
  <c r="K300" i="4"/>
  <c r="J300" i="4" s="1"/>
  <c r="T300" i="4" s="1"/>
  <c r="U300" i="4" s="1"/>
  <c r="V300" i="4" s="1"/>
  <c r="K830" i="4"/>
  <c r="J830" i="4" s="1"/>
  <c r="T830" i="4" s="1"/>
  <c r="U830" i="4" s="1"/>
  <c r="V830" i="4" s="1"/>
  <c r="K393" i="4"/>
  <c r="J393" i="4" s="1"/>
  <c r="T393" i="4" s="1"/>
  <c r="U393" i="4" s="1"/>
  <c r="V393" i="4" s="1"/>
  <c r="K66" i="4"/>
  <c r="J66" i="4" s="1"/>
  <c r="T66" i="4" s="1"/>
  <c r="K335" i="4"/>
  <c r="J335" i="4" s="1"/>
  <c r="T335" i="4" s="1"/>
  <c r="K552" i="4"/>
  <c r="J552" i="4" s="1"/>
  <c r="T552" i="4" s="1"/>
  <c r="U552" i="4" s="1"/>
  <c r="V552" i="4" s="1"/>
  <c r="K850" i="4"/>
  <c r="J850" i="4" s="1"/>
  <c r="T850" i="4" s="1"/>
  <c r="U850" i="4" s="1"/>
  <c r="V850" i="4" s="1"/>
  <c r="K881" i="4"/>
  <c r="J881" i="4" s="1"/>
  <c r="T881" i="4" s="1"/>
  <c r="U881" i="4" s="1"/>
  <c r="V881" i="4" s="1"/>
  <c r="K858" i="4"/>
  <c r="J858" i="4" s="1"/>
  <c r="T858" i="4" s="1"/>
  <c r="U858" i="4" s="1"/>
  <c r="V858" i="4" s="1"/>
  <c r="K871" i="4"/>
  <c r="J871" i="4" s="1"/>
  <c r="T871" i="4" s="1"/>
  <c r="U871" i="4" s="1"/>
  <c r="V871" i="4" s="1"/>
  <c r="K835" i="4"/>
  <c r="J835" i="4" s="1"/>
  <c r="T835" i="4" s="1"/>
  <c r="U835" i="4" s="1"/>
  <c r="V835" i="4" s="1"/>
  <c r="K903" i="4"/>
  <c r="J903" i="4" s="1"/>
  <c r="T903" i="4" s="1"/>
  <c r="U903" i="4" s="1"/>
  <c r="V903" i="4" s="1"/>
  <c r="K894" i="4"/>
  <c r="J894" i="4" s="1"/>
  <c r="T894" i="4" s="1"/>
  <c r="U894" i="4" s="1"/>
  <c r="V894" i="4" s="1"/>
  <c r="K769" i="4"/>
  <c r="J769" i="4" s="1"/>
  <c r="T769" i="4" s="1"/>
  <c r="U769" i="4" s="1"/>
  <c r="V769" i="4" s="1"/>
  <c r="K761" i="4"/>
  <c r="J761" i="4" s="1"/>
  <c r="T761" i="4" s="1"/>
  <c r="U761" i="4" s="1"/>
  <c r="V761" i="4" s="1"/>
  <c r="K824" i="4"/>
  <c r="J824" i="4" s="1"/>
  <c r="T824" i="4" s="1"/>
  <c r="K816" i="4"/>
  <c r="J816" i="4" s="1"/>
  <c r="T816" i="4" s="1"/>
  <c r="U816" i="4" s="1"/>
  <c r="V816" i="4" s="1"/>
  <c r="K798" i="4"/>
  <c r="J798" i="4" s="1"/>
  <c r="T798" i="4" s="1"/>
  <c r="U798" i="4" s="1"/>
  <c r="V798" i="4" s="1"/>
  <c r="K754" i="4"/>
  <c r="J754" i="4" s="1"/>
  <c r="T754" i="4" s="1"/>
  <c r="U754" i="4" s="1"/>
  <c r="V754" i="4" s="1"/>
  <c r="K782" i="4"/>
  <c r="J782" i="4" s="1"/>
  <c r="T782" i="4" s="1"/>
  <c r="U782" i="4" s="1"/>
  <c r="V782" i="4" s="1"/>
  <c r="K774" i="4"/>
  <c r="J774" i="4" s="1"/>
  <c r="T774" i="4" s="1"/>
  <c r="U774" i="4" s="1"/>
  <c r="V774" i="4" s="1"/>
  <c r="K315" i="4"/>
  <c r="J315" i="4" s="1"/>
  <c r="T315" i="4" s="1"/>
  <c r="U315" i="4" s="1"/>
  <c r="V315" i="4" s="1"/>
  <c r="K322" i="4"/>
  <c r="J322" i="4" s="1"/>
  <c r="T322" i="4" s="1"/>
  <c r="U322" i="4" s="1"/>
  <c r="V322" i="4" s="1"/>
  <c r="K307" i="4"/>
  <c r="J307" i="4" s="1"/>
  <c r="T307" i="4" s="1"/>
  <c r="U307" i="4" s="1"/>
  <c r="V307" i="4" s="1"/>
  <c r="K348" i="4"/>
  <c r="J348" i="4" s="1"/>
  <c r="T348" i="4" s="1"/>
  <c r="U348" i="4" s="1"/>
  <c r="V348" i="4" s="1"/>
  <c r="K295" i="4"/>
  <c r="J295" i="4" s="1"/>
  <c r="T295" i="4" s="1"/>
  <c r="U295" i="4" s="1"/>
  <c r="V295" i="4" s="1"/>
  <c r="K334" i="4"/>
  <c r="J334" i="4" s="1"/>
  <c r="T334" i="4" s="1"/>
  <c r="U334" i="4" s="1"/>
  <c r="V334" i="4" s="1"/>
  <c r="K136" i="4"/>
  <c r="J136" i="4" s="1"/>
  <c r="T136" i="4" s="1"/>
  <c r="K197" i="4"/>
  <c r="J197" i="4" s="1"/>
  <c r="T197" i="4" s="1"/>
  <c r="K124" i="4"/>
  <c r="J124" i="4" s="1"/>
  <c r="T124" i="4" s="1"/>
  <c r="U124" i="4" s="1"/>
  <c r="V124" i="4" s="1"/>
  <c r="K144" i="4"/>
  <c r="J144" i="4" s="1"/>
  <c r="T144" i="4" s="1"/>
  <c r="U144" i="4" s="1"/>
  <c r="V144" i="4" s="1"/>
  <c r="K168" i="4"/>
  <c r="J168" i="4" s="1"/>
  <c r="T168" i="4" s="1"/>
  <c r="U168" i="4" s="1"/>
  <c r="V168" i="4" s="1"/>
  <c r="K213" i="4"/>
  <c r="J213" i="4" s="1"/>
  <c r="T213" i="4" s="1"/>
  <c r="U213" i="4" s="1"/>
  <c r="V213" i="4" s="1"/>
  <c r="K191" i="4"/>
  <c r="J191" i="4" s="1"/>
  <c r="T191" i="4" s="1"/>
  <c r="K183" i="4"/>
  <c r="J183" i="4" s="1"/>
  <c r="T183" i="4" s="1"/>
  <c r="U183" i="4" s="1"/>
  <c r="V183" i="4" s="1"/>
  <c r="K86" i="4"/>
  <c r="J86" i="4" s="1"/>
  <c r="T86" i="4" s="1"/>
  <c r="K17" i="4"/>
  <c r="J17" i="4" s="1"/>
  <c r="T17" i="4" s="1"/>
  <c r="U17" i="4" s="1"/>
  <c r="V17" i="4" s="1"/>
  <c r="K73" i="4"/>
  <c r="J73" i="4" s="1"/>
  <c r="T73" i="4" s="1"/>
  <c r="U73" i="4" s="1"/>
  <c r="V73" i="4" s="1"/>
  <c r="K60" i="4"/>
  <c r="J60" i="4" s="1"/>
  <c r="T60" i="4" s="1"/>
  <c r="U60" i="4" s="1"/>
  <c r="V60" i="4" s="1"/>
  <c r="K82" i="4"/>
  <c r="J82" i="4" s="1"/>
  <c r="T82" i="4" s="1"/>
  <c r="K156" i="4"/>
  <c r="J156" i="4" s="1"/>
  <c r="T156" i="4" s="1"/>
  <c r="U156" i="4" s="1"/>
  <c r="V156" i="4" s="1"/>
  <c r="K101" i="4"/>
  <c r="J101" i="4" s="1"/>
  <c r="T101" i="4" s="1"/>
  <c r="K93" i="4"/>
  <c r="J93" i="4" s="1"/>
  <c r="T93" i="4" s="1"/>
  <c r="K49" i="4"/>
  <c r="J49" i="4" s="1"/>
  <c r="T49" i="4" s="1"/>
  <c r="K41" i="4"/>
  <c r="J41" i="4" s="1"/>
  <c r="T41" i="4" s="1"/>
  <c r="U41" i="4" s="1"/>
  <c r="V41" i="4" s="1"/>
  <c r="K33" i="4"/>
  <c r="J33" i="4" s="1"/>
  <c r="T33" i="4" s="1"/>
  <c r="K681" i="4"/>
  <c r="J681" i="4" s="1"/>
  <c r="T681" i="4" s="1"/>
  <c r="U681" i="4" s="1"/>
  <c r="V681" i="4" s="1"/>
  <c r="K505" i="4"/>
  <c r="J505" i="4" s="1"/>
  <c r="T505" i="4" s="1"/>
  <c r="U505" i="4" s="1"/>
  <c r="V505" i="4" s="1"/>
  <c r="K546" i="4"/>
  <c r="J546" i="4" s="1"/>
  <c r="T546" i="4" s="1"/>
  <c r="K538" i="4"/>
  <c r="J538" i="4" s="1"/>
  <c r="T538" i="4" s="1"/>
  <c r="U538" i="4" s="1"/>
  <c r="V538" i="4" s="1"/>
  <c r="K431" i="4"/>
  <c r="J431" i="4" s="1"/>
  <c r="T431" i="4" s="1"/>
  <c r="U431" i="4" s="1"/>
  <c r="V431" i="4" s="1"/>
  <c r="K496" i="4"/>
  <c r="J496" i="4" s="1"/>
  <c r="T496" i="4" s="1"/>
  <c r="K488" i="4"/>
  <c r="J488" i="4" s="1"/>
  <c r="T488" i="4" s="1"/>
  <c r="K477" i="4"/>
  <c r="J477" i="4" s="1"/>
  <c r="T477" i="4" s="1"/>
  <c r="U477" i="4" s="1"/>
  <c r="V477" i="4" s="1"/>
  <c r="K521" i="4"/>
  <c r="J521" i="4" s="1"/>
  <c r="T521" i="4" s="1"/>
  <c r="K555" i="4"/>
  <c r="J555" i="4" s="1"/>
  <c r="T555" i="4" s="1"/>
  <c r="K527" i="4"/>
  <c r="J527" i="4" s="1"/>
  <c r="T527" i="4" s="1"/>
  <c r="U527" i="4" s="1"/>
  <c r="V527" i="4" s="1"/>
  <c r="K583" i="4"/>
  <c r="J583" i="4" s="1"/>
  <c r="T583" i="4" s="1"/>
  <c r="K575" i="4"/>
  <c r="J575" i="4" s="1"/>
  <c r="T575" i="4" s="1"/>
  <c r="K459" i="4"/>
  <c r="J459" i="4" s="1"/>
  <c r="T459" i="4" s="1"/>
  <c r="K451" i="4"/>
  <c r="J451" i="4" s="1"/>
  <c r="T451" i="4" s="1"/>
  <c r="U451" i="4" s="1"/>
  <c r="V451" i="4" s="1"/>
  <c r="K567" i="4"/>
  <c r="J567" i="4" s="1"/>
  <c r="T567" i="4" s="1"/>
  <c r="U567" i="4" s="1"/>
  <c r="V567" i="4" s="1"/>
  <c r="K719" i="4"/>
  <c r="J719" i="4" s="1"/>
  <c r="T719" i="4" s="1"/>
  <c r="U719" i="4" s="1"/>
  <c r="V719" i="4" s="1"/>
  <c r="K599" i="4"/>
  <c r="J599" i="4" s="1"/>
  <c r="T599" i="4" s="1"/>
  <c r="K693" i="4"/>
  <c r="J693" i="4" s="1"/>
  <c r="T693" i="4" s="1"/>
  <c r="U693" i="4" s="1"/>
  <c r="V693" i="4" s="1"/>
  <c r="K741" i="4"/>
  <c r="J741" i="4" s="1"/>
  <c r="T741" i="4" s="1"/>
  <c r="U741" i="4" s="1"/>
  <c r="V741" i="4" s="1"/>
  <c r="K733" i="4"/>
  <c r="J733" i="4" s="1"/>
  <c r="T733" i="4" s="1"/>
  <c r="U733" i="4" s="1"/>
  <c r="V733" i="4" s="1"/>
  <c r="K725" i="4"/>
  <c r="J725" i="4" s="1"/>
  <c r="T725" i="4" s="1"/>
  <c r="U725" i="4" s="1"/>
  <c r="V725" i="4" s="1"/>
  <c r="K705" i="4"/>
  <c r="J705" i="4" s="1"/>
  <c r="T705" i="4" s="1"/>
  <c r="U705" i="4" s="1"/>
  <c r="V705" i="4" s="1"/>
  <c r="K697" i="4"/>
  <c r="J697" i="4" s="1"/>
  <c r="T697" i="4" s="1"/>
  <c r="K668" i="4"/>
  <c r="J668" i="4" s="1"/>
  <c r="T668" i="4" s="1"/>
  <c r="U668" i="4" s="1"/>
  <c r="V668" i="4" s="1"/>
  <c r="K656" i="4"/>
  <c r="J656" i="4" s="1"/>
  <c r="T656" i="4" s="1"/>
  <c r="U656" i="4" s="1"/>
  <c r="V656" i="4" s="1"/>
  <c r="K648" i="4"/>
  <c r="J648" i="4" s="1"/>
  <c r="T648" i="4" s="1"/>
  <c r="U648" i="4" s="1"/>
  <c r="V648" i="4" s="1"/>
  <c r="K640" i="4"/>
  <c r="J640" i="4" s="1"/>
  <c r="T640" i="4" s="1"/>
  <c r="U640" i="4" s="1"/>
  <c r="V640" i="4" s="1"/>
  <c r="K623" i="4"/>
  <c r="J623" i="4" s="1"/>
  <c r="T623" i="4" s="1"/>
  <c r="U623" i="4" s="1"/>
  <c r="V623" i="4" s="1"/>
  <c r="K615" i="4"/>
  <c r="J615" i="4" s="1"/>
  <c r="T615" i="4" s="1"/>
  <c r="U615" i="4" s="1"/>
  <c r="V615" i="4" s="1"/>
  <c r="K607" i="4"/>
  <c r="J607" i="4" s="1"/>
  <c r="T607" i="4" s="1"/>
  <c r="U607" i="4" s="1"/>
  <c r="V607" i="4" s="1"/>
  <c r="K215" i="4"/>
  <c r="J215" i="4" s="1"/>
  <c r="T215" i="4" s="1"/>
  <c r="K371" i="4"/>
  <c r="J371" i="4" s="1"/>
  <c r="T371" i="4" s="1"/>
  <c r="U371" i="4" s="1"/>
  <c r="V371" i="4" s="1"/>
  <c r="K390" i="4"/>
  <c r="J390" i="4" s="1"/>
  <c r="T390" i="4" s="1"/>
  <c r="U390" i="4" s="1"/>
  <c r="V390" i="4" s="1"/>
  <c r="K358" i="4"/>
  <c r="J358" i="4" s="1"/>
  <c r="T358" i="4" s="1"/>
  <c r="K406" i="4"/>
  <c r="J406" i="4" s="1"/>
  <c r="T406" i="4" s="1"/>
  <c r="U406" i="4" s="1"/>
  <c r="V406" i="4" s="1"/>
  <c r="K382" i="4"/>
  <c r="J382" i="4" s="1"/>
  <c r="T382" i="4" s="1"/>
  <c r="U382" i="4" s="1"/>
  <c r="V382" i="4" s="1"/>
  <c r="K271" i="4"/>
  <c r="J271" i="4" s="1"/>
  <c r="T271" i="4" s="1"/>
  <c r="U271" i="4" s="1"/>
  <c r="V271" i="4" s="1"/>
  <c r="K263" i="4"/>
  <c r="J263" i="4" s="1"/>
  <c r="T263" i="4" s="1"/>
  <c r="U263" i="4" s="1"/>
  <c r="V263" i="4" s="1"/>
  <c r="K276" i="4"/>
  <c r="J276" i="4" s="1"/>
  <c r="T276" i="4" s="1"/>
  <c r="K254" i="4"/>
  <c r="J254" i="4" s="1"/>
  <c r="T254" i="4" s="1"/>
  <c r="K280" i="4"/>
  <c r="J280" i="4" s="1"/>
  <c r="T280" i="4" s="1"/>
  <c r="U280" i="4" s="1"/>
  <c r="V280" i="4" s="1"/>
  <c r="K232" i="4"/>
  <c r="J232" i="4" s="1"/>
  <c r="T232" i="4" s="1"/>
  <c r="U232" i="4" s="1"/>
  <c r="V232" i="4" s="1"/>
  <c r="K841" i="4"/>
  <c r="J841" i="4" s="1"/>
  <c r="T841" i="4" s="1"/>
  <c r="U841" i="4" s="1"/>
  <c r="V841" i="4" s="1"/>
  <c r="K386" i="4"/>
  <c r="J386" i="4" s="1"/>
  <c r="T386" i="4" s="1"/>
  <c r="U386" i="4" s="1"/>
  <c r="V386" i="4" s="1"/>
  <c r="K465" i="4"/>
  <c r="J465" i="4" s="1"/>
  <c r="T465" i="4" s="1"/>
  <c r="U465" i="4" s="1"/>
  <c r="V465" i="4" s="1"/>
  <c r="K791" i="4"/>
  <c r="J791" i="4" s="1"/>
  <c r="T791" i="4" s="1"/>
  <c r="U791" i="4" s="1"/>
  <c r="V791" i="4" s="1"/>
  <c r="K424" i="4"/>
  <c r="J424" i="4" s="1"/>
  <c r="T424" i="4" s="1"/>
  <c r="U424" i="4" s="1"/>
  <c r="V424" i="4" s="1"/>
  <c r="K441" i="4"/>
  <c r="J441" i="4" s="1"/>
  <c r="T441" i="4" s="1"/>
  <c r="U441" i="4" s="1"/>
  <c r="V441" i="4" s="1"/>
  <c r="K715" i="4"/>
  <c r="J715" i="4" s="1"/>
  <c r="T715" i="4" s="1"/>
  <c r="U715" i="4" s="1"/>
  <c r="V715" i="4" s="1"/>
  <c r="K204" i="4"/>
  <c r="J204" i="4" s="1"/>
  <c r="T204" i="4" s="1"/>
  <c r="U204" i="4" s="1"/>
  <c r="V204" i="4" s="1"/>
  <c r="K677" i="4"/>
  <c r="J677" i="4" s="1"/>
  <c r="T677" i="4" s="1"/>
  <c r="U677" i="4" s="1"/>
  <c r="V677" i="4" s="1"/>
  <c r="K67" i="4"/>
  <c r="J67" i="4" s="1"/>
  <c r="T67" i="4" s="1"/>
  <c r="U67" i="4" s="1"/>
  <c r="V67" i="4" s="1"/>
  <c r="K409" i="4"/>
  <c r="J409" i="4" s="1"/>
  <c r="T409" i="4" s="1"/>
  <c r="U409" i="4" s="1"/>
  <c r="V409" i="4" s="1"/>
  <c r="K633" i="4"/>
  <c r="J633" i="4" s="1"/>
  <c r="T633" i="4" s="1"/>
  <c r="U633" i="4" s="1"/>
  <c r="V633" i="4" s="1"/>
  <c r="K310" i="4"/>
  <c r="J310" i="4" s="1"/>
  <c r="T310" i="4" s="1"/>
  <c r="U310" i="4" s="1"/>
  <c r="V310" i="4" s="1"/>
  <c r="K829" i="4"/>
  <c r="J829" i="4" s="1"/>
  <c r="T829" i="4" s="1"/>
  <c r="U829" i="4" s="1"/>
  <c r="V829" i="4" s="1"/>
  <c r="K882" i="4"/>
  <c r="J882" i="4" s="1"/>
  <c r="T882" i="4" s="1"/>
  <c r="U882" i="4" s="1"/>
  <c r="V882" i="4" s="1"/>
  <c r="K65" i="4"/>
  <c r="J65" i="4" s="1"/>
  <c r="T65" i="4" s="1"/>
  <c r="K462" i="4"/>
  <c r="J462" i="4" s="1"/>
  <c r="T462" i="4" s="1"/>
  <c r="K845" i="4"/>
  <c r="J845" i="4" s="1"/>
  <c r="T845" i="4" s="1"/>
  <c r="U845" i="4" s="1"/>
  <c r="V845" i="4" s="1"/>
  <c r="K861" i="4"/>
  <c r="J861" i="4" s="1"/>
  <c r="T861" i="4" s="1"/>
  <c r="U861" i="4" s="1"/>
  <c r="V861" i="4" s="1"/>
  <c r="K874" i="4"/>
  <c r="J874" i="4" s="1"/>
  <c r="T874" i="4" s="1"/>
  <c r="U874" i="4" s="1"/>
  <c r="V874" i="4" s="1"/>
  <c r="K838" i="4"/>
  <c r="J838" i="4" s="1"/>
  <c r="T838" i="4" s="1"/>
  <c r="K906" i="4"/>
  <c r="J906" i="4" s="1"/>
  <c r="T906" i="4" s="1"/>
  <c r="U906" i="4" s="1"/>
  <c r="V906" i="4" s="1"/>
  <c r="K897" i="4"/>
  <c r="J897" i="4" s="1"/>
  <c r="T897" i="4" s="1"/>
  <c r="U897" i="4" s="1"/>
  <c r="V897" i="4" s="1"/>
  <c r="K889" i="4"/>
  <c r="J889" i="4" s="1"/>
  <c r="T889" i="4" s="1"/>
  <c r="U889" i="4" s="1"/>
  <c r="V889" i="4" s="1"/>
  <c r="K764" i="4"/>
  <c r="J764" i="4" s="1"/>
  <c r="T764" i="4" s="1"/>
  <c r="K827" i="4"/>
  <c r="J827" i="4" s="1"/>
  <c r="T827" i="4" s="1"/>
  <c r="U827" i="4" s="1"/>
  <c r="V827" i="4" s="1"/>
  <c r="K819" i="4"/>
  <c r="J819" i="4" s="1"/>
  <c r="T819" i="4" s="1"/>
  <c r="K802" i="4"/>
  <c r="J802" i="4" s="1"/>
  <c r="T802" i="4" s="1"/>
  <c r="U802" i="4" s="1"/>
  <c r="V802" i="4" s="1"/>
  <c r="K757" i="4"/>
  <c r="J757" i="4" s="1"/>
  <c r="T757" i="4" s="1"/>
  <c r="U757" i="4" s="1"/>
  <c r="V757" i="4" s="1"/>
  <c r="K785" i="4"/>
  <c r="J785" i="4" s="1"/>
  <c r="T785" i="4" s="1"/>
  <c r="U785" i="4" s="1"/>
  <c r="V785" i="4" s="1"/>
  <c r="K777" i="4"/>
  <c r="J777" i="4" s="1"/>
  <c r="T777" i="4" s="1"/>
  <c r="U777" i="4" s="1"/>
  <c r="V777" i="4" s="1"/>
  <c r="K318" i="4"/>
  <c r="J318" i="4" s="1"/>
  <c r="T318" i="4" s="1"/>
  <c r="U318" i="4" s="1"/>
  <c r="V318" i="4" s="1"/>
  <c r="K325" i="4"/>
  <c r="J325" i="4" s="1"/>
  <c r="T325" i="4" s="1"/>
  <c r="U325" i="4" s="1"/>
  <c r="V325" i="4" s="1"/>
  <c r="K341" i="4"/>
  <c r="J341" i="4" s="1"/>
  <c r="T341" i="4" s="1"/>
  <c r="U341" i="4" s="1"/>
  <c r="V341" i="4" s="1"/>
  <c r="K351" i="4"/>
  <c r="J351" i="4" s="1"/>
  <c r="T351" i="4" s="1"/>
  <c r="U351" i="4" s="1"/>
  <c r="V351" i="4" s="1"/>
  <c r="K298" i="4"/>
  <c r="J298" i="4" s="1"/>
  <c r="T298" i="4" s="1"/>
  <c r="K290" i="4"/>
  <c r="J290" i="4" s="1"/>
  <c r="T290" i="4" s="1"/>
  <c r="U290" i="4" s="1"/>
  <c r="V290" i="4" s="1"/>
  <c r="K139" i="4"/>
  <c r="J139" i="4" s="1"/>
  <c r="T139" i="4" s="1"/>
  <c r="U139" i="4" s="1"/>
  <c r="V139" i="4" s="1"/>
  <c r="K200" i="4"/>
  <c r="J200" i="4" s="1"/>
  <c r="T200" i="4" s="1"/>
  <c r="U200" i="4" s="1"/>
  <c r="V200" i="4" s="1"/>
  <c r="K127" i="4"/>
  <c r="J127" i="4" s="1"/>
  <c r="T127" i="4" s="1"/>
  <c r="U127" i="4" s="1"/>
  <c r="V127" i="4" s="1"/>
  <c r="K147" i="4"/>
  <c r="J147" i="4" s="1"/>
  <c r="T147" i="4" s="1"/>
  <c r="U147" i="4" s="1"/>
  <c r="V147" i="4" s="1"/>
  <c r="K116" i="4"/>
  <c r="J116" i="4" s="1"/>
  <c r="T116" i="4" s="1"/>
  <c r="U116" i="4" s="1"/>
  <c r="V116" i="4" s="1"/>
  <c r="K163" i="4"/>
  <c r="J163" i="4" s="1"/>
  <c r="T163" i="4" s="1"/>
  <c r="K208" i="4"/>
  <c r="J208" i="4" s="1"/>
  <c r="T208" i="4" s="1"/>
  <c r="K186" i="4"/>
  <c r="J186" i="4" s="1"/>
  <c r="T186" i="4" s="1"/>
  <c r="U186" i="4" s="1"/>
  <c r="V186" i="4" s="1"/>
  <c r="K89" i="4"/>
  <c r="J89" i="4" s="1"/>
  <c r="T89" i="4" s="1"/>
  <c r="K20" i="4"/>
  <c r="J20" i="4" s="1"/>
  <c r="T20" i="4" s="1"/>
  <c r="K12" i="4"/>
  <c r="J12" i="4" s="1"/>
  <c r="T12" i="4" s="1"/>
  <c r="K63" i="4"/>
  <c r="J63" i="4" s="1"/>
  <c r="T63" i="4" s="1"/>
  <c r="U63" i="4" s="1"/>
  <c r="V63" i="4" s="1"/>
  <c r="K55" i="4"/>
  <c r="J55" i="4" s="1"/>
  <c r="T55" i="4" s="1"/>
  <c r="U55" i="4" s="1"/>
  <c r="V55" i="4" s="1"/>
  <c r="K159" i="4"/>
  <c r="J159" i="4" s="1"/>
  <c r="T159" i="4" s="1"/>
  <c r="K104" i="4"/>
  <c r="J104" i="4" s="1"/>
  <c r="T104" i="4" s="1"/>
  <c r="K96" i="4"/>
  <c r="J96" i="4" s="1"/>
  <c r="T96" i="4" s="1"/>
  <c r="K107" i="4"/>
  <c r="J107" i="4" s="1"/>
  <c r="T107" i="4" s="1"/>
  <c r="U107" i="4" s="1"/>
  <c r="V107" i="4" s="1"/>
  <c r="K44" i="4"/>
  <c r="J44" i="4" s="1"/>
  <c r="T44" i="4" s="1"/>
  <c r="K36" i="4"/>
  <c r="J36" i="4" s="1"/>
  <c r="T36" i="4" s="1"/>
  <c r="K684" i="4"/>
  <c r="J684" i="4" s="1"/>
  <c r="T684" i="4" s="1"/>
  <c r="U684" i="4" s="1"/>
  <c r="V684" i="4" s="1"/>
  <c r="K508" i="4"/>
  <c r="J508" i="4" s="1"/>
  <c r="T508" i="4" s="1"/>
  <c r="U508" i="4" s="1"/>
  <c r="V508" i="4" s="1"/>
  <c r="K549" i="4"/>
  <c r="J549" i="4" s="1"/>
  <c r="T549" i="4" s="1"/>
  <c r="U549" i="4" s="1"/>
  <c r="V549" i="4" s="1"/>
  <c r="K541" i="4"/>
  <c r="J541" i="4" s="1"/>
  <c r="T541" i="4" s="1"/>
  <c r="K434" i="4"/>
  <c r="J434" i="4" s="1"/>
  <c r="T434" i="4" s="1"/>
  <c r="K426" i="4"/>
  <c r="J426" i="4" s="1"/>
  <c r="T426" i="4" s="1"/>
  <c r="U426" i="4" s="1"/>
  <c r="V426" i="4" s="1"/>
  <c r="K491" i="4"/>
  <c r="J491" i="4" s="1"/>
  <c r="T491" i="4" s="1"/>
  <c r="K483" i="4"/>
  <c r="J483" i="4" s="1"/>
  <c r="T483" i="4" s="1"/>
  <c r="U483" i="4" s="1"/>
  <c r="V483" i="4" s="1"/>
  <c r="K472" i="4"/>
  <c r="J472" i="4" s="1"/>
  <c r="T472" i="4" s="1"/>
  <c r="U472" i="4" s="1"/>
  <c r="V472" i="4" s="1"/>
  <c r="K557" i="4"/>
  <c r="J557" i="4" s="1"/>
  <c r="T557" i="4" s="1"/>
  <c r="K530" i="4"/>
  <c r="J530" i="4" s="1"/>
  <c r="T530" i="4" s="1"/>
  <c r="K586" i="4"/>
  <c r="J586" i="4" s="1"/>
  <c r="T586" i="4" s="1"/>
  <c r="K578" i="4"/>
  <c r="J578" i="4" s="1"/>
  <c r="T578" i="4" s="1"/>
  <c r="U578" i="4" s="1"/>
  <c r="V578" i="4" s="1"/>
  <c r="K570" i="4"/>
  <c r="J570" i="4" s="1"/>
  <c r="T570" i="4" s="1"/>
  <c r="K454" i="4"/>
  <c r="J454" i="4" s="1"/>
  <c r="T454" i="4" s="1"/>
  <c r="U454" i="4" s="1"/>
  <c r="V454" i="4" s="1"/>
  <c r="K446" i="4"/>
  <c r="J446" i="4" s="1"/>
  <c r="T446" i="4" s="1"/>
  <c r="U446" i="4" s="1"/>
  <c r="V446" i="4" s="1"/>
  <c r="K722" i="4"/>
  <c r="J722" i="4" s="1"/>
  <c r="T722" i="4" s="1"/>
  <c r="K602" i="4"/>
  <c r="J602" i="4" s="1"/>
  <c r="T602" i="4" s="1"/>
  <c r="U602" i="4" s="1"/>
  <c r="V602" i="4" s="1"/>
  <c r="K594" i="4"/>
  <c r="J594" i="4" s="1"/>
  <c r="T594" i="4" s="1"/>
  <c r="K688" i="4"/>
  <c r="J688" i="4" s="1"/>
  <c r="T688" i="4" s="1"/>
  <c r="U688" i="4" s="1"/>
  <c r="V688" i="4" s="1"/>
  <c r="K736" i="4"/>
  <c r="J736" i="4" s="1"/>
  <c r="T736" i="4" s="1"/>
  <c r="U736" i="4" s="1"/>
  <c r="V736" i="4" s="1"/>
  <c r="K728" i="4"/>
  <c r="J728" i="4" s="1"/>
  <c r="T728" i="4" s="1"/>
  <c r="U728" i="4" s="1"/>
  <c r="V728" i="4" s="1"/>
  <c r="K708" i="4"/>
  <c r="J708" i="4" s="1"/>
  <c r="T708" i="4" s="1"/>
  <c r="U708" i="4" s="1"/>
  <c r="V708" i="4" s="1"/>
  <c r="K700" i="4"/>
  <c r="J700" i="4" s="1"/>
  <c r="T700" i="4" s="1"/>
  <c r="U700" i="4" s="1"/>
  <c r="V700" i="4" s="1"/>
  <c r="K671" i="4"/>
  <c r="J671" i="4" s="1"/>
  <c r="T671" i="4" s="1"/>
  <c r="U671" i="4" s="1"/>
  <c r="V671" i="4" s="1"/>
  <c r="K663" i="4"/>
  <c r="J663" i="4" s="1"/>
  <c r="T663" i="4" s="1"/>
  <c r="U663" i="4" s="1"/>
  <c r="V663" i="4" s="1"/>
  <c r="K651" i="4"/>
  <c r="J651" i="4" s="1"/>
  <c r="T651" i="4" s="1"/>
  <c r="U651" i="4" s="1"/>
  <c r="V651" i="4" s="1"/>
  <c r="K643" i="4"/>
  <c r="J643" i="4" s="1"/>
  <c r="T643" i="4" s="1"/>
  <c r="U643" i="4" s="1"/>
  <c r="V643" i="4" s="1"/>
  <c r="K626" i="4"/>
  <c r="J626" i="4" s="1"/>
  <c r="T626" i="4" s="1"/>
  <c r="K618" i="4"/>
  <c r="J618" i="4" s="1"/>
  <c r="T618" i="4" s="1"/>
  <c r="U618" i="4" s="1"/>
  <c r="V618" i="4" s="1"/>
  <c r="K610" i="4"/>
  <c r="J610" i="4" s="1"/>
  <c r="T610" i="4" s="1"/>
  <c r="U610" i="4" s="1"/>
  <c r="V610" i="4" s="1"/>
  <c r="K417" i="4"/>
  <c r="J417" i="4" s="1"/>
  <c r="T417" i="4" s="1"/>
  <c r="U417" i="4" s="1"/>
  <c r="V417" i="4" s="1"/>
  <c r="K396" i="4"/>
  <c r="J396" i="4" s="1"/>
  <c r="T396" i="4" s="1"/>
  <c r="U396" i="4" s="1"/>
  <c r="V396" i="4" s="1"/>
  <c r="K366" i="4"/>
  <c r="J366" i="4" s="1"/>
  <c r="T366" i="4" s="1"/>
  <c r="U366" i="4" s="1"/>
  <c r="V366" i="4" s="1"/>
  <c r="K361" i="4"/>
  <c r="J361" i="4" s="1"/>
  <c r="T361" i="4" s="1"/>
  <c r="U361" i="4" s="1"/>
  <c r="V361" i="4" s="1"/>
  <c r="K353" i="4"/>
  <c r="J353" i="4" s="1"/>
  <c r="T353" i="4" s="1"/>
  <c r="U353" i="4" s="1"/>
  <c r="V353" i="4" s="1"/>
  <c r="K385" i="4"/>
  <c r="J385" i="4" s="1"/>
  <c r="T385" i="4" s="1"/>
  <c r="U385" i="4" s="1"/>
  <c r="V385" i="4" s="1"/>
  <c r="K377" i="4"/>
  <c r="J377" i="4" s="1"/>
  <c r="T377" i="4" s="1"/>
  <c r="U377" i="4" s="1"/>
  <c r="V377" i="4" s="1"/>
  <c r="K266" i="4"/>
  <c r="J266" i="4" s="1"/>
  <c r="T266" i="4" s="1"/>
  <c r="U266" i="4" s="1"/>
  <c r="V266" i="4" s="1"/>
  <c r="K173" i="4"/>
  <c r="J173" i="4" s="1"/>
  <c r="T173" i="4" s="1"/>
  <c r="U173" i="4" s="1"/>
  <c r="V173" i="4" s="1"/>
  <c r="K257" i="4"/>
  <c r="J257" i="4" s="1"/>
  <c r="T257" i="4" s="1"/>
  <c r="U257" i="4" s="1"/>
  <c r="V257" i="4" s="1"/>
  <c r="K283" i="4"/>
  <c r="J283" i="4" s="1"/>
  <c r="T283" i="4" s="1"/>
  <c r="U283" i="4" s="1"/>
  <c r="V283" i="4" s="1"/>
  <c r="K245" i="4"/>
  <c r="J245" i="4" s="1"/>
  <c r="T245" i="4" s="1"/>
  <c r="U245" i="4" s="1"/>
  <c r="V245" i="4" s="1"/>
  <c r="K237" i="4"/>
  <c r="J237" i="4" s="1"/>
  <c r="T237" i="4" s="1"/>
  <c r="U237" i="4" s="1"/>
  <c r="V237" i="4" s="1"/>
  <c r="K227" i="4"/>
  <c r="J227" i="4" s="1"/>
  <c r="T227" i="4" s="1"/>
  <c r="K412" i="4"/>
  <c r="J412" i="4" s="1"/>
  <c r="T412" i="4" s="1"/>
  <c r="U412" i="4" s="1"/>
  <c r="V412" i="4" s="1"/>
  <c r="K886" i="4"/>
  <c r="J886" i="4" s="1"/>
  <c r="T886" i="4" s="1"/>
  <c r="U886" i="4" s="1"/>
  <c r="V886" i="4" s="1"/>
  <c r="K311" i="4"/>
  <c r="J311" i="4" s="1"/>
  <c r="T311" i="4" s="1"/>
  <c r="K329" i="4"/>
  <c r="J329" i="4" s="1"/>
  <c r="T329" i="4" s="1"/>
  <c r="U329" i="4" s="1"/>
  <c r="V329" i="4" s="1"/>
  <c r="K160" i="4"/>
  <c r="J160" i="4" s="1"/>
  <c r="T160" i="4" s="1"/>
  <c r="K29" i="4"/>
  <c r="J29" i="4" s="1"/>
  <c r="T29" i="4" s="1"/>
  <c r="U29" i="4" s="1"/>
  <c r="V29" i="4" s="1"/>
  <c r="K522" i="4"/>
  <c r="J522" i="4" s="1"/>
  <c r="T522" i="4" s="1"/>
  <c r="K364" i="4"/>
  <c r="J364" i="4" s="1"/>
  <c r="T364" i="4" s="1"/>
  <c r="U364" i="4" s="1"/>
  <c r="V364" i="4" s="1"/>
  <c r="K279" i="4"/>
  <c r="J279" i="4" s="1"/>
  <c r="T279" i="4" s="1"/>
  <c r="U279" i="4" s="1"/>
  <c r="V279" i="4" s="1"/>
  <c r="K811" i="4"/>
  <c r="J811" i="4" s="1"/>
  <c r="T811" i="4" s="1"/>
  <c r="U811" i="4" s="1"/>
  <c r="V811" i="4" s="1"/>
  <c r="K151" i="4"/>
  <c r="J151" i="4" s="1"/>
  <c r="T151" i="4" s="1"/>
  <c r="K394" i="4"/>
  <c r="J394" i="4" s="1"/>
  <c r="T394" i="4" s="1"/>
  <c r="U394" i="4" s="1"/>
  <c r="V394" i="4" s="1"/>
  <c r="K234" i="4"/>
  <c r="J234" i="4" s="1"/>
  <c r="T234" i="4" s="1"/>
  <c r="G23" i="7"/>
  <c r="G24" i="7"/>
  <c r="G25" i="7"/>
  <c r="G26" i="7"/>
  <c r="G27" i="7"/>
  <c r="G28" i="7"/>
  <c r="G29" i="7"/>
  <c r="G30" i="7"/>
  <c r="G31" i="7"/>
  <c r="G32" i="7"/>
  <c r="G33" i="7"/>
  <c r="G22" i="7"/>
  <c r="G16" i="7"/>
  <c r="G17" i="7"/>
  <c r="G18" i="7"/>
  <c r="G15" i="7"/>
  <c r="G6" i="7"/>
  <c r="G7" i="7" s="1"/>
  <c r="G42" i="7"/>
  <c r="G43" i="7"/>
  <c r="G44" i="7"/>
  <c r="G41" i="7"/>
  <c r="D45" i="7"/>
  <c r="E45" i="7"/>
  <c r="F45" i="7"/>
  <c r="C45" i="7"/>
  <c r="G34" i="7" l="1"/>
  <c r="G45" i="7"/>
  <c r="F68" i="7"/>
  <c r="E69" i="7"/>
  <c r="E68" i="7"/>
  <c r="D74" i="7"/>
  <c r="D75" i="7"/>
  <c r="D76" i="7"/>
  <c r="D77" i="7"/>
  <c r="D78" i="7"/>
  <c r="D79" i="7"/>
  <c r="D80" i="7"/>
  <c r="D81" i="7"/>
  <c r="D82" i="7"/>
  <c r="D83" i="7"/>
  <c r="D84" i="7"/>
  <c r="D85" i="7"/>
  <c r="C86" i="7" s="1"/>
  <c r="D73" i="7"/>
  <c r="B45" i="7"/>
  <c r="B86" i="7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25C6956-B485-417A-87B9-C3537CB640FD}" keepAlive="1" name="คิวรี - Risk7" description="การเชื่อมต่อกับแบบสอบถาม 'Risk7' ในสมุดงาน" type="5" refreshedVersion="8" background="1">
    <dbPr connection="Provider=Microsoft.Mashup.OleDb.1;Data Source=$Workbook$;Location=Risk7;Extended Properties=&quot;&quot;" command="SELECT * FROM [Risk7]"/>
  </connection>
</connections>
</file>

<file path=xl/sharedStrings.xml><?xml version="1.0" encoding="utf-8"?>
<sst xmlns="http://schemas.openxmlformats.org/spreadsheetml/2006/main" count="12900" uniqueCount="2085">
  <si>
    <t>เงินบำรุงคงเหลือสุทธิ</t>
  </si>
  <si>
    <t>OrgID</t>
  </si>
  <si>
    <t>เชียงราย</t>
  </si>
  <si>
    <t>10674</t>
  </si>
  <si>
    <t>เชียงรายประชานุเคราะห์,รพศ.</t>
  </si>
  <si>
    <t>รพศ.</t>
  </si>
  <si>
    <t>11189</t>
  </si>
  <si>
    <t>เทิง,รพช.</t>
  </si>
  <si>
    <t>รพช.</t>
  </si>
  <si>
    <t>11190</t>
  </si>
  <si>
    <t>พาน,รพช.</t>
  </si>
  <si>
    <t>11191</t>
  </si>
  <si>
    <t>ป่าแดด,รพช.</t>
  </si>
  <si>
    <t>11192</t>
  </si>
  <si>
    <t>แม่จัน,รพช.</t>
  </si>
  <si>
    <t>11193</t>
  </si>
  <si>
    <t>เชียงแสน,รพช.</t>
  </si>
  <si>
    <t>11194</t>
  </si>
  <si>
    <t>แม่สาย,รพช.</t>
  </si>
  <si>
    <t>11195</t>
  </si>
  <si>
    <t>แม่สรวย,รพช.</t>
  </si>
  <si>
    <t>11196</t>
  </si>
  <si>
    <t>เวียงป่าเป้า,รพช.</t>
  </si>
  <si>
    <t>11197</t>
  </si>
  <si>
    <t>พญาเม็งราย,รพช.</t>
  </si>
  <si>
    <t>11198</t>
  </si>
  <si>
    <t>เวียงแก่น,รพช.</t>
  </si>
  <si>
    <t>11199</t>
  </si>
  <si>
    <t>ขุนตาล,รพช.</t>
  </si>
  <si>
    <t>11200</t>
  </si>
  <si>
    <t>แม่ฟ้าหลวง,รพช.</t>
  </si>
  <si>
    <t>11201</t>
  </si>
  <si>
    <t>แม่ลาว,รพช.</t>
  </si>
  <si>
    <t>11202</t>
  </si>
  <si>
    <t>เวียงเชียงรุ้ง,รพช.</t>
  </si>
  <si>
    <t>11454</t>
  </si>
  <si>
    <t>สมเด็จพระยุพราชเชียงของ,รพช.</t>
  </si>
  <si>
    <t>15012</t>
  </si>
  <si>
    <t>สมเด็จพระญาณสังวร,รพช.</t>
  </si>
  <si>
    <t>28823</t>
  </si>
  <si>
    <t>ดอยหลวง,รพช.</t>
  </si>
  <si>
    <t>เชียงใหม่</t>
  </si>
  <si>
    <t>10713</t>
  </si>
  <si>
    <t>นครพิงค์,รพศ.</t>
  </si>
  <si>
    <t>11119</t>
  </si>
  <si>
    <t>จอมทอง,รพท.</t>
  </si>
  <si>
    <t>รพท.</t>
  </si>
  <si>
    <t>11120</t>
  </si>
  <si>
    <t>เทพรัตนเวชชานุกูล เฉลิมพระเกียรติ ๖๐ พรรษา,รพช.</t>
  </si>
  <si>
    <t>11121</t>
  </si>
  <si>
    <t>เชียงดาว,รพช.</t>
  </si>
  <si>
    <t>11122</t>
  </si>
  <si>
    <t>ดอยสะเก็ด,รพช.</t>
  </si>
  <si>
    <t>11123</t>
  </si>
  <si>
    <t>แม่แตง,รพช.</t>
  </si>
  <si>
    <t>11124</t>
  </si>
  <si>
    <t>สะเมิง,รพช.</t>
  </si>
  <si>
    <t>11125</t>
  </si>
  <si>
    <t>ฝาง,รพท.</t>
  </si>
  <si>
    <t>11126</t>
  </si>
  <si>
    <t>แม่อาย,รพช.</t>
  </si>
  <si>
    <t>11127</t>
  </si>
  <si>
    <t>พร้าว,รพช.</t>
  </si>
  <si>
    <t>11128</t>
  </si>
  <si>
    <t>สันป่าตอง,รพช.</t>
  </si>
  <si>
    <t>11129</t>
  </si>
  <si>
    <t>สันกำแพง,รพช.</t>
  </si>
  <si>
    <t>11130</t>
  </si>
  <si>
    <t>สันทราย,รพช.</t>
  </si>
  <si>
    <t>11131</t>
  </si>
  <si>
    <t>หางดง,รพช.</t>
  </si>
  <si>
    <t>11132</t>
  </si>
  <si>
    <t>ฮอด,รพช.</t>
  </si>
  <si>
    <t>11133</t>
  </si>
  <si>
    <t>ดอยเต่า,รพช.</t>
  </si>
  <si>
    <t>11134</t>
  </si>
  <si>
    <t>อมก๋อย,รพช.</t>
  </si>
  <si>
    <t>11135</t>
  </si>
  <si>
    <t>สารภี,รพช.</t>
  </si>
  <si>
    <t>11136</t>
  </si>
  <si>
    <t>เวียงแหง,รพช.</t>
  </si>
  <si>
    <t>11137</t>
  </si>
  <si>
    <t>ไชยปราการ,รพช.</t>
  </si>
  <si>
    <t>11138</t>
  </si>
  <si>
    <t>แม่วาง,รพช.</t>
  </si>
  <si>
    <t>11139</t>
  </si>
  <si>
    <t>แม่ออน,รพช.</t>
  </si>
  <si>
    <t>11643</t>
  </si>
  <si>
    <t>ดอยหล่อ,รพช.</t>
  </si>
  <si>
    <t>23736</t>
  </si>
  <si>
    <t>วัดจันทร์ เฉลิมพระเกียรติ 80 พรรษา,รพช.</t>
  </si>
  <si>
    <t>น่าน</t>
  </si>
  <si>
    <t>10716</t>
  </si>
  <si>
    <t>น่าน,รพท.</t>
  </si>
  <si>
    <t>11173</t>
  </si>
  <si>
    <t>แม่จริม,รพช.</t>
  </si>
  <si>
    <t>11174</t>
  </si>
  <si>
    <t>บ้านหลวง,รพช.</t>
  </si>
  <si>
    <t>11175</t>
  </si>
  <si>
    <t>นาน้อย,รพช.</t>
  </si>
  <si>
    <t>11176</t>
  </si>
  <si>
    <t>ท่าวังผา,รพช.</t>
  </si>
  <si>
    <t>11177</t>
  </si>
  <si>
    <t>เวียงสา,รพช.</t>
  </si>
  <si>
    <t>11178</t>
  </si>
  <si>
    <t>ทุ่งช้าง,รพช.</t>
  </si>
  <si>
    <t>11179</t>
  </si>
  <si>
    <t>เชียงกลาง,รพช.</t>
  </si>
  <si>
    <t>11180</t>
  </si>
  <si>
    <t>นาหมื่น,รพช.</t>
  </si>
  <si>
    <t>11181</t>
  </si>
  <si>
    <t>สันติสุข,รพช.</t>
  </si>
  <si>
    <t>11182</t>
  </si>
  <si>
    <t>บ่อเกลือ,รพช.</t>
  </si>
  <si>
    <t>11183</t>
  </si>
  <si>
    <t>สองแคว,รพช.</t>
  </si>
  <si>
    <t>11453</t>
  </si>
  <si>
    <t>สมเด็จพระยุพราชปัว,รพช.</t>
  </si>
  <si>
    <t>11625</t>
  </si>
  <si>
    <t>เฉลิมพระเกียรติ(น่าน),รพช.</t>
  </si>
  <si>
    <t>25017</t>
  </si>
  <si>
    <t>ภูเพียง,รพช.</t>
  </si>
  <si>
    <t>พะเยา</t>
  </si>
  <si>
    <t>10717</t>
  </si>
  <si>
    <t>พะเยา,รพท.</t>
  </si>
  <si>
    <t>10718</t>
  </si>
  <si>
    <t>เชียงคำ,รพท.</t>
  </si>
  <si>
    <t>11184</t>
  </si>
  <si>
    <t>จุน,รพช.</t>
  </si>
  <si>
    <t>11185</t>
  </si>
  <si>
    <t>เชียงม่วน,รพช.</t>
  </si>
  <si>
    <t>11186</t>
  </si>
  <si>
    <t>ดอกคำใต้,รพช.</t>
  </si>
  <si>
    <t>11187</t>
  </si>
  <si>
    <t>ปง,รพช.</t>
  </si>
  <si>
    <t>11188</t>
  </si>
  <si>
    <t>แม่ใจ,รพช.</t>
  </si>
  <si>
    <t>40744</t>
  </si>
  <si>
    <t>ภูซาง,รพช.</t>
  </si>
  <si>
    <t>40745</t>
  </si>
  <si>
    <t>ภูกามยาว,รพช.</t>
  </si>
  <si>
    <t>แพร่</t>
  </si>
  <si>
    <t>10715</t>
  </si>
  <si>
    <t>แพร่,รพท.</t>
  </si>
  <si>
    <t>11166</t>
  </si>
  <si>
    <t>ร้องกวาง,รพช.</t>
  </si>
  <si>
    <t>11167</t>
  </si>
  <si>
    <t>ลอง,รพช.</t>
  </si>
  <si>
    <t>11169</t>
  </si>
  <si>
    <t>สูงเม่น,รพช.</t>
  </si>
  <si>
    <t>11170</t>
  </si>
  <si>
    <t>สอง,รพช.</t>
  </si>
  <si>
    <t>11171</t>
  </si>
  <si>
    <t>วังชิ้น,รพช.</t>
  </si>
  <si>
    <t>11172</t>
  </si>
  <si>
    <t>หนองม่วงไข่,รพช.</t>
  </si>
  <si>
    <t>11452</t>
  </si>
  <si>
    <t>สมเด็จพระยุพราชเด่นชัย,รพช.</t>
  </si>
  <si>
    <t>แม่ฮ่องสอน</t>
  </si>
  <si>
    <t>10719</t>
  </si>
  <si>
    <t>ศรีสังวาลย์,รพท.</t>
  </si>
  <si>
    <t>11203</t>
  </si>
  <si>
    <t>ขุนยวม,รพช.</t>
  </si>
  <si>
    <t>11204</t>
  </si>
  <si>
    <t>ปาย,รพช.</t>
  </si>
  <si>
    <t>11205</t>
  </si>
  <si>
    <t>แม่สะเรียง,รพช.</t>
  </si>
  <si>
    <t>11206</t>
  </si>
  <si>
    <t>แม่ลาน้อย,รพช.</t>
  </si>
  <si>
    <t>11207</t>
  </si>
  <si>
    <t>สบเมย,รพช.</t>
  </si>
  <si>
    <t>11208</t>
  </si>
  <si>
    <t>ปางมะผ้า,รพช.</t>
  </si>
  <si>
    <t>ลำปาง</t>
  </si>
  <si>
    <t>10672</t>
  </si>
  <si>
    <t>ลำปาง,รพศ.</t>
  </si>
  <si>
    <t>11146</t>
  </si>
  <si>
    <t>แม่เมาะ,รพช.</t>
  </si>
  <si>
    <t>11147</t>
  </si>
  <si>
    <t>เกาะคา,รพช.</t>
  </si>
  <si>
    <t>11148</t>
  </si>
  <si>
    <t>เสริมงาม,รพช.</t>
  </si>
  <si>
    <t>11149</t>
  </si>
  <si>
    <t>งาว,รพช.</t>
  </si>
  <si>
    <t>11150</t>
  </si>
  <si>
    <t>แจ้ห่ม,รพช.</t>
  </si>
  <si>
    <t>11151</t>
  </si>
  <si>
    <t>วังเหนือ,รพช.</t>
  </si>
  <si>
    <t>11152</t>
  </si>
  <si>
    <t>เถิน,รพช.</t>
  </si>
  <si>
    <t>11153</t>
  </si>
  <si>
    <t>แม่พริก,รพช.</t>
  </si>
  <si>
    <t>11154</t>
  </si>
  <si>
    <t>แม่ทะ,รพช.</t>
  </si>
  <si>
    <t>11155</t>
  </si>
  <si>
    <t>สบปราบ,รพช.</t>
  </si>
  <si>
    <t>11156</t>
  </si>
  <si>
    <t>ห้างฉัตร,รพช.</t>
  </si>
  <si>
    <t>11157</t>
  </si>
  <si>
    <t>เมืองปาน,รพช.</t>
  </si>
  <si>
    <t>ลำพูน</t>
  </si>
  <si>
    <t>10714</t>
  </si>
  <si>
    <t>ลำพูน,รพท.</t>
  </si>
  <si>
    <t>11140</t>
  </si>
  <si>
    <t>แม่ทา,รพช.</t>
  </si>
  <si>
    <t>11141</t>
  </si>
  <si>
    <t>บ้านโฮ่ง,รพช.</t>
  </si>
  <si>
    <t>11142</t>
  </si>
  <si>
    <t>ลี้,รพช.</t>
  </si>
  <si>
    <t>11143</t>
  </si>
  <si>
    <t>ทุ่งหัวช้าง,รพช.</t>
  </si>
  <si>
    <t>11144</t>
  </si>
  <si>
    <t>ป่าซาง,รพช.</t>
  </si>
  <si>
    <t>11145</t>
  </si>
  <si>
    <t>บ้านธิ,รพช.</t>
  </si>
  <si>
    <t>24956</t>
  </si>
  <si>
    <t>เวียงหนองล่อง,รพช.</t>
  </si>
  <si>
    <t>ตาก</t>
  </si>
  <si>
    <t>10722</t>
  </si>
  <si>
    <t>สมเด็จพระเจ้าตากสินมหาราช,รพท.</t>
  </si>
  <si>
    <t>10723</t>
  </si>
  <si>
    <t>แม่สอด,รพท.</t>
  </si>
  <si>
    <t>11238</t>
  </si>
  <si>
    <t>บ้านตาก,รพช.</t>
  </si>
  <si>
    <t>11239</t>
  </si>
  <si>
    <t>สามเงา,รพช.</t>
  </si>
  <si>
    <t>11240</t>
  </si>
  <si>
    <t>แม่ระมาด,รพช.</t>
  </si>
  <si>
    <t>11241</t>
  </si>
  <si>
    <t>ท่าสองยาง,รพช.</t>
  </si>
  <si>
    <t>11242</t>
  </si>
  <si>
    <t>พบพระ,รพช.</t>
  </si>
  <si>
    <t>11243</t>
  </si>
  <si>
    <t>อุ้มผาง,รพช.</t>
  </si>
  <si>
    <t>27443</t>
  </si>
  <si>
    <t>วังเจ้า,รพช.</t>
  </si>
  <si>
    <t>พิษณุโลก</t>
  </si>
  <si>
    <t>10676</t>
  </si>
  <si>
    <t>พุทธชินราช,รพศ.</t>
  </si>
  <si>
    <t>11251</t>
  </si>
  <si>
    <t>ชาติตระการ,รพช.</t>
  </si>
  <si>
    <t>11252</t>
  </si>
  <si>
    <t>บางระกำ,รพช.</t>
  </si>
  <si>
    <t>11253</t>
  </si>
  <si>
    <t>บางกระทุ่ม,รพช.</t>
  </si>
  <si>
    <t>11254</t>
  </si>
  <si>
    <t>พรหมพิราม,รพช.</t>
  </si>
  <si>
    <t>11255</t>
  </si>
  <si>
    <t>วัดโบสถ์,รพช.</t>
  </si>
  <si>
    <t>11256</t>
  </si>
  <si>
    <t>วังทอง,รพช.</t>
  </si>
  <si>
    <t>11257</t>
  </si>
  <si>
    <t>เนินมะปราง,รพช.</t>
  </si>
  <si>
    <t>11455</t>
  </si>
  <si>
    <t>สมเด็จพระยุพราชนครไทย,รพช.</t>
  </si>
  <si>
    <t>เพชรบูรณ์</t>
  </si>
  <si>
    <t>10727</t>
  </si>
  <si>
    <t>เพชรบูรณ์,รพท.</t>
  </si>
  <si>
    <t>11264</t>
  </si>
  <si>
    <t>ชนแดน,รพช.</t>
  </si>
  <si>
    <t>11265</t>
  </si>
  <si>
    <t>หล่มสัก,รพช.</t>
  </si>
  <si>
    <t>11266</t>
  </si>
  <si>
    <t>วิเชียรบุรี,รพช.</t>
  </si>
  <si>
    <t>11267</t>
  </si>
  <si>
    <t>ศรีเทพ,รพช.</t>
  </si>
  <si>
    <t>11268</t>
  </si>
  <si>
    <t>หนองไผ่,รพช.</t>
  </si>
  <si>
    <t>11269</t>
  </si>
  <si>
    <t>บึงสามพัน,รพช.</t>
  </si>
  <si>
    <t>11270</t>
  </si>
  <si>
    <t>น้ำหนาว,รพช.</t>
  </si>
  <si>
    <t>11271</t>
  </si>
  <si>
    <t>วังโป่ง,รพช.</t>
  </si>
  <si>
    <t>11272</t>
  </si>
  <si>
    <t>เขาค้อ,รพช.</t>
  </si>
  <si>
    <t>11457</t>
  </si>
  <si>
    <t>สมเด็จพระยุพราชหล่มเก่า,รพช.</t>
  </si>
  <si>
    <t>สุโขทัย</t>
  </si>
  <si>
    <t>10724</t>
  </si>
  <si>
    <t>สุโขทัย,รพท.</t>
  </si>
  <si>
    <t>10725</t>
  </si>
  <si>
    <t>ศรีสังวรสุโขทัย,รพท.</t>
  </si>
  <si>
    <t>11244</t>
  </si>
  <si>
    <t>บ้านด่านลานหอย,รพช.</t>
  </si>
  <si>
    <t>11245</t>
  </si>
  <si>
    <t>คีรีมาศ,รพช.</t>
  </si>
  <si>
    <t>11246</t>
  </si>
  <si>
    <t>กงไกรลาศ,รพช.</t>
  </si>
  <si>
    <t>11247</t>
  </si>
  <si>
    <t>ศรีสัชนาลัย,รพช.</t>
  </si>
  <si>
    <t>11248</t>
  </si>
  <si>
    <t>สวรรคโลก,รพช.</t>
  </si>
  <si>
    <t>11249</t>
  </si>
  <si>
    <t>ศรีนคร,รพช.</t>
  </si>
  <si>
    <t>11250</t>
  </si>
  <si>
    <t>ทุ่งเสลี่ยม,รพช.</t>
  </si>
  <si>
    <t>อุตรดิตถ์</t>
  </si>
  <si>
    <t>10673</t>
  </si>
  <si>
    <t>อุตรดิตถ์,รพศ.</t>
  </si>
  <si>
    <t>11158</t>
  </si>
  <si>
    <t>ตรอน,รพช.</t>
  </si>
  <si>
    <t>11159</t>
  </si>
  <si>
    <t>ท่าปลา,รพช.</t>
  </si>
  <si>
    <t>11160</t>
  </si>
  <si>
    <t>น้ำปาด,รพช.</t>
  </si>
  <si>
    <t>11161</t>
  </si>
  <si>
    <t>ฟากท่า,รพช.</t>
  </si>
  <si>
    <t>11162</t>
  </si>
  <si>
    <t>บ้านโคก,รพช.</t>
  </si>
  <si>
    <t>11163</t>
  </si>
  <si>
    <t>พิชัย,รพช.</t>
  </si>
  <si>
    <t>11164</t>
  </si>
  <si>
    <t>ลับแล,รพช.</t>
  </si>
  <si>
    <t>11165</t>
  </si>
  <si>
    <t>ทองแสนขัน,รพช.</t>
  </si>
  <si>
    <t>กำแพงเพชร</t>
  </si>
  <si>
    <t>10721</t>
  </si>
  <si>
    <t>กำแพงเพชร,รพท.</t>
  </si>
  <si>
    <t>11228</t>
  </si>
  <si>
    <t>ทุ่งโพธิ์ทะเล,รพช.</t>
  </si>
  <si>
    <t>11229</t>
  </si>
  <si>
    <t>ไทรงาม,รพช.</t>
  </si>
  <si>
    <t>11230</t>
  </si>
  <si>
    <t>คลองลาน,รพช.</t>
  </si>
  <si>
    <t>11231</t>
  </si>
  <si>
    <t>ขาณุวรลักษบุรี,รพช.</t>
  </si>
  <si>
    <t>11232</t>
  </si>
  <si>
    <t>คลองขลุง,รพช.</t>
  </si>
  <si>
    <t>11233</t>
  </si>
  <si>
    <t>พรานกระต่าย,รพช.</t>
  </si>
  <si>
    <t>11234</t>
  </si>
  <si>
    <t>ลานกระบือ,รพช.</t>
  </si>
  <si>
    <t>11235</t>
  </si>
  <si>
    <t>ทรายทองวัฒนา,รพช.</t>
  </si>
  <si>
    <t>11236</t>
  </si>
  <si>
    <t>ปางศิลาทอง,รพช.</t>
  </si>
  <si>
    <t>14135</t>
  </si>
  <si>
    <t>บึงสามัคคี,รพช.</t>
  </si>
  <si>
    <t>28010</t>
  </si>
  <si>
    <t>โกสัมพีนคร,รพช.</t>
  </si>
  <si>
    <t>ชัยนาท</t>
  </si>
  <si>
    <t>10694</t>
  </si>
  <si>
    <t>ชัยนาทนเรนทร,รพท.</t>
  </si>
  <si>
    <t>10802</t>
  </si>
  <si>
    <t>มโนรมย์,รพช.</t>
  </si>
  <si>
    <t>10803</t>
  </si>
  <si>
    <t>วัดสิงห์,รพช.</t>
  </si>
  <si>
    <t>10804</t>
  </si>
  <si>
    <t>สรรพยา,รพช.</t>
  </si>
  <si>
    <t>10805</t>
  </si>
  <si>
    <t>สรรคบุรี,รพช.</t>
  </si>
  <si>
    <t>10806</t>
  </si>
  <si>
    <t>หันคา,รพช.</t>
  </si>
  <si>
    <t>27974</t>
  </si>
  <si>
    <t>หนองมะโมง,รพช.</t>
  </si>
  <si>
    <t>27975</t>
  </si>
  <si>
    <t>เนินขาม,รพช.</t>
  </si>
  <si>
    <t>นครสวรรค์</t>
  </si>
  <si>
    <t>10675</t>
  </si>
  <si>
    <t>สวรรค์ประชารักษ์,รพศ.</t>
  </si>
  <si>
    <t>11209</t>
  </si>
  <si>
    <t>โกรกพระ,รพช.</t>
  </si>
  <si>
    <t>11210</t>
  </si>
  <si>
    <t>ชุมแสง,รพช.</t>
  </si>
  <si>
    <t>11211</t>
  </si>
  <si>
    <t>หนองบัว,รพช.</t>
  </si>
  <si>
    <t>11212</t>
  </si>
  <si>
    <t>บรรพตพิสัย,รพช.</t>
  </si>
  <si>
    <t>11213</t>
  </si>
  <si>
    <t>เก้าเลี้ยว,รพช.</t>
  </si>
  <si>
    <t>11214</t>
  </si>
  <si>
    <t>ตาคลี,รพช.</t>
  </si>
  <si>
    <t>11215</t>
  </si>
  <si>
    <t>ท่าตะโก,รพช.</t>
  </si>
  <si>
    <t>11216</t>
  </si>
  <si>
    <t>ไพศาลี,รพช.</t>
  </si>
  <si>
    <t>11217</t>
  </si>
  <si>
    <t>พยุหะคีรี,รพช.</t>
  </si>
  <si>
    <t>11218</t>
  </si>
  <si>
    <t>ลาดยาว,รพช.</t>
  </si>
  <si>
    <t>11219</t>
  </si>
  <si>
    <t>ตากฟ้า,รพช.</t>
  </si>
  <si>
    <t>11220</t>
  </si>
  <si>
    <t>แม่วงก์,รพช.</t>
  </si>
  <si>
    <t>40749</t>
  </si>
  <si>
    <t>ชุมตาบง,รพช.</t>
  </si>
  <si>
    <t>พิจิตร</t>
  </si>
  <si>
    <t>10726</t>
  </si>
  <si>
    <t>พิจิตร,รพท.</t>
  </si>
  <si>
    <t>11258</t>
  </si>
  <si>
    <t>วังทรายพูน,รพช.</t>
  </si>
  <si>
    <t>11259</t>
  </si>
  <si>
    <t>โพธิ์ประทับช้าง,รพช.</t>
  </si>
  <si>
    <t>11260</t>
  </si>
  <si>
    <t>บางมูลนาก,รพช.</t>
  </si>
  <si>
    <t>11261</t>
  </si>
  <si>
    <t>โพทะเล,รพช.</t>
  </si>
  <si>
    <t>11262</t>
  </si>
  <si>
    <t>สามง่าม,รพช.</t>
  </si>
  <si>
    <t>11263</t>
  </si>
  <si>
    <t>ทับคล้อ,รพช.</t>
  </si>
  <si>
    <t>11456</t>
  </si>
  <si>
    <t>สมเด็จพระยุพราชตะพานหิน,รพช.</t>
  </si>
  <si>
    <t>11631</t>
  </si>
  <si>
    <t>วชิรบารมี,รพช.</t>
  </si>
  <si>
    <t>27978</t>
  </si>
  <si>
    <t>สากเหล็ก,รพช.</t>
  </si>
  <si>
    <t>27979</t>
  </si>
  <si>
    <t>บึงนาราง,รพช.</t>
  </si>
  <si>
    <t>27980</t>
  </si>
  <si>
    <t>ดงเจริญ,รพช.</t>
  </si>
  <si>
    <t>อุทัยธานี</t>
  </si>
  <si>
    <t>10720</t>
  </si>
  <si>
    <t>อุทัยธานี,รพท.</t>
  </si>
  <si>
    <t>11221</t>
  </si>
  <si>
    <t>ทัพทัน,รพช.</t>
  </si>
  <si>
    <t>11222</t>
  </si>
  <si>
    <t>สว่างอารมณ์,รพช.</t>
  </si>
  <si>
    <t>11223</t>
  </si>
  <si>
    <t>หนองฉาง,รพช.</t>
  </si>
  <si>
    <t>11224</t>
  </si>
  <si>
    <t>หนองขาหย่าง,รพช.</t>
  </si>
  <si>
    <t>11225</t>
  </si>
  <si>
    <t>บ้านไร่,รพช.</t>
  </si>
  <si>
    <t>11226</t>
  </si>
  <si>
    <t>ลานสัก,รพช.</t>
  </si>
  <si>
    <t>11227</t>
  </si>
  <si>
    <t>ห้วยคต,รพช.</t>
  </si>
  <si>
    <t>นครนายก</t>
  </si>
  <si>
    <t>10698</t>
  </si>
  <si>
    <t>นครนายก,รพท.</t>
  </si>
  <si>
    <t>10863</t>
  </si>
  <si>
    <t>ปากพลี,รพช.</t>
  </si>
  <si>
    <t>10864</t>
  </si>
  <si>
    <t>บ้านนา,รพช.</t>
  </si>
  <si>
    <t>10865</t>
  </si>
  <si>
    <t>องครักษ์,รพช.</t>
  </si>
  <si>
    <t>นนทบุรี</t>
  </si>
  <si>
    <t>10686</t>
  </si>
  <si>
    <t>พระนั่งเกล้า,รพศ.</t>
  </si>
  <si>
    <t>10756</t>
  </si>
  <si>
    <t>บางกรวย,รพช.</t>
  </si>
  <si>
    <t>10757</t>
  </si>
  <si>
    <t>บางใหญ่,รพช.</t>
  </si>
  <si>
    <t>10758</t>
  </si>
  <si>
    <t>บางบัวทอง,รพช.</t>
  </si>
  <si>
    <t>10759</t>
  </si>
  <si>
    <t>ไทรน้อย,รพช.</t>
  </si>
  <si>
    <t>10760</t>
  </si>
  <si>
    <t>ปากเกร็ด,รพช.</t>
  </si>
  <si>
    <t>28875</t>
  </si>
  <si>
    <t>บางบัวทอง ๒,รพช.</t>
  </si>
  <si>
    <t>ปทุมธานี</t>
  </si>
  <si>
    <t>10687</t>
  </si>
  <si>
    <t>ปทุมธานี,รพท.</t>
  </si>
  <si>
    <t>10761</t>
  </si>
  <si>
    <t>คลองหลวง,รพช.</t>
  </si>
  <si>
    <t>10762</t>
  </si>
  <si>
    <t>ธัญบุรี,รพช.</t>
  </si>
  <si>
    <t>10763</t>
  </si>
  <si>
    <t>ประชาธิปัตย์,รพช.</t>
  </si>
  <si>
    <t>10764</t>
  </si>
  <si>
    <t>หนองเสือ,รพช.</t>
  </si>
  <si>
    <t>10765</t>
  </si>
  <si>
    <t>ลาดหลุมแก้ว,รพช.</t>
  </si>
  <si>
    <t>10766</t>
  </si>
  <si>
    <t>ลำลูกกา,รพช.</t>
  </si>
  <si>
    <t>10767</t>
  </si>
  <si>
    <t>สามโคก,รพช.</t>
  </si>
  <si>
    <t>พระนครศรีอยุธยา</t>
  </si>
  <si>
    <t>10660</t>
  </si>
  <si>
    <t>พระนครศรีอยุธยา,รพศ.</t>
  </si>
  <si>
    <t>10688</t>
  </si>
  <si>
    <t>เสนา,รพท.</t>
  </si>
  <si>
    <t>10768</t>
  </si>
  <si>
    <t>ท่าเรือ,รพช.</t>
  </si>
  <si>
    <t>10769</t>
  </si>
  <si>
    <t>สมเด็จพระสังฆราช(นครหลวง),รพช.</t>
  </si>
  <si>
    <t>10770</t>
  </si>
  <si>
    <t>บางไทร,รพช.</t>
  </si>
  <si>
    <t>10771</t>
  </si>
  <si>
    <t>บางบาล,รพช.</t>
  </si>
  <si>
    <t>10772</t>
  </si>
  <si>
    <t>บางปะอิน,รพช.</t>
  </si>
  <si>
    <t>10773</t>
  </si>
  <si>
    <t>บางปะหัน,รพช.</t>
  </si>
  <si>
    <t>10774</t>
  </si>
  <si>
    <t>ผักไห่,รพช.</t>
  </si>
  <si>
    <t>10775</t>
  </si>
  <si>
    <t>ภาชี,รพช.</t>
  </si>
  <si>
    <t>10776</t>
  </si>
  <si>
    <t>ลาดบัวหลวง,รพช.</t>
  </si>
  <si>
    <t>10777</t>
  </si>
  <si>
    <t>วังน้อย,รพช.</t>
  </si>
  <si>
    <t>10778</t>
  </si>
  <si>
    <t>บางซ้าย,รพช.</t>
  </si>
  <si>
    <t>10779</t>
  </si>
  <si>
    <t>อุทัย,รพช.</t>
  </si>
  <si>
    <t>10780</t>
  </si>
  <si>
    <t>มหาราช,รพช.</t>
  </si>
  <si>
    <t>10781</t>
  </si>
  <si>
    <t>บ้านแพรก,รพช.</t>
  </si>
  <si>
    <t>ลพบุรี</t>
  </si>
  <si>
    <t>10690</t>
  </si>
  <si>
    <t>พระนารายณ์มหาราช,รพท.</t>
  </si>
  <si>
    <t>10691</t>
  </si>
  <si>
    <t>บ้านหมี่,รพท.</t>
  </si>
  <si>
    <t>10789</t>
  </si>
  <si>
    <t>พัฒนานิคม,รพช.</t>
  </si>
  <si>
    <t>10790</t>
  </si>
  <si>
    <t>โคกสำโรง,รพช.</t>
  </si>
  <si>
    <t>10791</t>
  </si>
  <si>
    <t>ชัยบาดาล,รพช.</t>
  </si>
  <si>
    <t>10792</t>
  </si>
  <si>
    <t>ท่าวุ้ง,รพช.</t>
  </si>
  <si>
    <t>10793</t>
  </si>
  <si>
    <t>ท่าหลวง,รพช.</t>
  </si>
  <si>
    <t>10794</t>
  </si>
  <si>
    <t>สระโบสถ์,รพช.</t>
  </si>
  <si>
    <t>10795</t>
  </si>
  <si>
    <t>โคกเจริญ,รพช.</t>
  </si>
  <si>
    <t>10796</t>
  </si>
  <si>
    <t>ลำสนธิ,รพช.</t>
  </si>
  <si>
    <t>10797</t>
  </si>
  <si>
    <t>หนองม่วง,รพช.</t>
  </si>
  <si>
    <t>สระบุรี</t>
  </si>
  <si>
    <t>10661</t>
  </si>
  <si>
    <t>สระบุรี,รพศ.</t>
  </si>
  <si>
    <t>10695</t>
  </si>
  <si>
    <t>พระพุทธบาท,รพท.</t>
  </si>
  <si>
    <t>10807</t>
  </si>
  <si>
    <t>แก่งคอย,รพช.</t>
  </si>
  <si>
    <t>10808</t>
  </si>
  <si>
    <t>หนองแค,รพช.</t>
  </si>
  <si>
    <t>10809</t>
  </si>
  <si>
    <t>วิหารแดง,รพช.</t>
  </si>
  <si>
    <t>10810</t>
  </si>
  <si>
    <t>หนองแซง,รพช.</t>
  </si>
  <si>
    <t>10811</t>
  </si>
  <si>
    <t>บ้านหมอ,รพช.</t>
  </si>
  <si>
    <t>10812</t>
  </si>
  <si>
    <t>ดอนพุด,รพช.</t>
  </si>
  <si>
    <t>10813</t>
  </si>
  <si>
    <t>หนองโดน,รพช.</t>
  </si>
  <si>
    <t>10814</t>
  </si>
  <si>
    <t>เสาไห้,รพช.</t>
  </si>
  <si>
    <t>10815</t>
  </si>
  <si>
    <t>มวกเหล็ก,รพช.</t>
  </si>
  <si>
    <t>10816</t>
  </si>
  <si>
    <t>วังม่วง,รพช.</t>
  </si>
  <si>
    <t>สิงห์บุรี</t>
  </si>
  <si>
    <t>10692</t>
  </si>
  <si>
    <t>สิงห์บุรี,รพท.</t>
  </si>
  <si>
    <t>10693</t>
  </si>
  <si>
    <t>อินทร์บุรี,รพท.</t>
  </si>
  <si>
    <t>10798</t>
  </si>
  <si>
    <t>บางระจัน,รพช.</t>
  </si>
  <si>
    <t>10799</t>
  </si>
  <si>
    <t>ค่ายบางระจัน,รพช.</t>
  </si>
  <si>
    <t>10800</t>
  </si>
  <si>
    <t>พรหมบุรี,รพช.</t>
  </si>
  <si>
    <t>10801</t>
  </si>
  <si>
    <t>ท่าช้าง,รพช.</t>
  </si>
  <si>
    <t>อ่างทอง</t>
  </si>
  <si>
    <t>10689</t>
  </si>
  <si>
    <t>อ่างทอง,รพท.</t>
  </si>
  <si>
    <t>10782</t>
  </si>
  <si>
    <t>ไชโย,รพช.</t>
  </si>
  <si>
    <t>10784</t>
  </si>
  <si>
    <t>ป่าโมก,รพช.</t>
  </si>
  <si>
    <t>10785</t>
  </si>
  <si>
    <t>โพธิ์ทอง,รพช.</t>
  </si>
  <si>
    <t>10786</t>
  </si>
  <si>
    <t>แสวงหา,รพช.</t>
  </si>
  <si>
    <t>10787</t>
  </si>
  <si>
    <t>วิเศษชัยชาญ,รพช.</t>
  </si>
  <si>
    <t>10788</t>
  </si>
  <si>
    <t>สามโก้,รพช.</t>
  </si>
  <si>
    <t>41768</t>
  </si>
  <si>
    <t>กาญจนบุรี</t>
  </si>
  <si>
    <t>10731</t>
  </si>
  <si>
    <t>พหลพลพยุหเสนา,รพท.</t>
  </si>
  <si>
    <t>10732</t>
  </si>
  <si>
    <t>มะการักษ์,รพท.</t>
  </si>
  <si>
    <t>11278</t>
  </si>
  <si>
    <t>ไทรโยค,รพช.</t>
  </si>
  <si>
    <t>11279</t>
  </si>
  <si>
    <t>สมเด็จพระปิยะมหาราชรมณียเขต,รพช.</t>
  </si>
  <si>
    <t>11280</t>
  </si>
  <si>
    <t>บ่อพลอย,รพช.</t>
  </si>
  <si>
    <t>11281</t>
  </si>
  <si>
    <t>ท่ากระดาน,รพช.</t>
  </si>
  <si>
    <t>11282</t>
  </si>
  <si>
    <t>สมเด็จพระสังฆราชองค์ที่ ๑๙,รพช.</t>
  </si>
  <si>
    <t>11283</t>
  </si>
  <si>
    <t>ทองผาภูมิ,รพช.</t>
  </si>
  <si>
    <t>11284</t>
  </si>
  <si>
    <t>สังขละบุรี,รพช.</t>
  </si>
  <si>
    <t>11285</t>
  </si>
  <si>
    <t>เจ้าคุณไพบูลย์พนมทวน,รพช.</t>
  </si>
  <si>
    <t>11286</t>
  </si>
  <si>
    <t>เลาขวัญ,รพช.</t>
  </si>
  <si>
    <t>11287</t>
  </si>
  <si>
    <t>ด่านมะขามเตี้ย,รพช.</t>
  </si>
  <si>
    <t>11288</t>
  </si>
  <si>
    <t>สถานพระบารมี,รพช.</t>
  </si>
  <si>
    <t>14136</t>
  </si>
  <si>
    <t>ศุกร์ศิริศรีสวัสดิ์,รพช.</t>
  </si>
  <si>
    <t>21948</t>
  </si>
  <si>
    <t>ห้วยกระเจา เฉลิมพระเกียรติ 80 พรรษา,รพช.</t>
  </si>
  <si>
    <t>41701</t>
  </si>
  <si>
    <t>หนองปรือ,รพช.</t>
  </si>
  <si>
    <t>นครปฐม</t>
  </si>
  <si>
    <t>10679</t>
  </si>
  <si>
    <t>นครปฐม,รพศ.</t>
  </si>
  <si>
    <t>11297</t>
  </si>
  <si>
    <t>กำแพงแสน,รพช.</t>
  </si>
  <si>
    <t>11298</t>
  </si>
  <si>
    <t>นครชัยศรี,รพช.</t>
  </si>
  <si>
    <t>11299</t>
  </si>
  <si>
    <t>ห้วยพลู,รพช.</t>
  </si>
  <si>
    <t>11300</t>
  </si>
  <si>
    <t>ดอนตูม,รพช.</t>
  </si>
  <si>
    <t>11301</t>
  </si>
  <si>
    <t>บางเลน,รพช.</t>
  </si>
  <si>
    <t>11302</t>
  </si>
  <si>
    <t>สามพราน,รพช.</t>
  </si>
  <si>
    <t>11303</t>
  </si>
  <si>
    <t>พุทธมณฑล,รพช.</t>
  </si>
  <si>
    <t>13819</t>
  </si>
  <si>
    <t>หลวงพ่อเปิ่น,รพช.</t>
  </si>
  <si>
    <t>ประจวบคีรีขันธ์</t>
  </si>
  <si>
    <t>10737</t>
  </si>
  <si>
    <t>ประจวบคีรีขันธ์,รพท.</t>
  </si>
  <si>
    <t>11315</t>
  </si>
  <si>
    <t>กุยบุรี,รพช.</t>
  </si>
  <si>
    <t>11316</t>
  </si>
  <si>
    <t>ทับสะแก,รพช.</t>
  </si>
  <si>
    <t>11317</t>
  </si>
  <si>
    <t>11318</t>
  </si>
  <si>
    <t>บางสะพานน้อย,รพช.</t>
  </si>
  <si>
    <t>11319</t>
  </si>
  <si>
    <t>ปราณบุรี,รพช.</t>
  </si>
  <si>
    <t>11320</t>
  </si>
  <si>
    <t>หัวหิน,รพท.</t>
  </si>
  <si>
    <t>11321</t>
  </si>
  <si>
    <t>สามร้อยยอด,รพช.</t>
  </si>
  <si>
    <t>เพชรบุรี</t>
  </si>
  <si>
    <t>10736</t>
  </si>
  <si>
    <t>พระจอมเกล้า,รพท.</t>
  </si>
  <si>
    <t>11308</t>
  </si>
  <si>
    <t>เขาย้อย,รพช.</t>
  </si>
  <si>
    <t>11309</t>
  </si>
  <si>
    <t>หนองหญ้าปล้อง,รพช.</t>
  </si>
  <si>
    <t>11310</t>
  </si>
  <si>
    <t>ชะอำ,รพช.</t>
  </si>
  <si>
    <t>11311</t>
  </si>
  <si>
    <t>ท่ายาง,รพช.</t>
  </si>
  <si>
    <t>11312</t>
  </si>
  <si>
    <t>บ้านลาด,รพช.</t>
  </si>
  <si>
    <t>11313</t>
  </si>
  <si>
    <t>บ้านแหลม,รพช.</t>
  </si>
  <si>
    <t>11314</t>
  </si>
  <si>
    <t>แก่งกระจาน,รพช.</t>
  </si>
  <si>
    <t>ราชบุรี</t>
  </si>
  <si>
    <t>10677</t>
  </si>
  <si>
    <t>ราชบุรี,รพศ.</t>
  </si>
  <si>
    <t>10728</t>
  </si>
  <si>
    <t>ดำเนินสะดวก,รพท.</t>
  </si>
  <si>
    <t>10729</t>
  </si>
  <si>
    <t>บ้านโป่ง,รพท.</t>
  </si>
  <si>
    <t>10730</t>
  </si>
  <si>
    <t>โพธาราม,รพท.</t>
  </si>
  <si>
    <t>11273</t>
  </si>
  <si>
    <t>สวนผึ้ง,รพช.</t>
  </si>
  <si>
    <t>11274</t>
  </si>
  <si>
    <t>บางแพ,รพช.</t>
  </si>
  <si>
    <t>11275</t>
  </si>
  <si>
    <t>เจ็ดเสมียน,รพช.</t>
  </si>
  <si>
    <t>11276</t>
  </si>
  <si>
    <t>11277</t>
  </si>
  <si>
    <t>วัดเพลง,รพช.</t>
  </si>
  <si>
    <t>11458</t>
  </si>
  <si>
    <t>สมเด็จพระยุพราชจอมบึง,รพช.</t>
  </si>
  <si>
    <t>28858</t>
  </si>
  <si>
    <t>บ้านคา,รพช.</t>
  </si>
  <si>
    <t>สมุทรสงคราม</t>
  </si>
  <si>
    <t>10735</t>
  </si>
  <si>
    <t>สมเด็จพระพุทธเลิศหล้า,รพท.</t>
  </si>
  <si>
    <t>11306</t>
  </si>
  <si>
    <t>นภาลัย,รพช.</t>
  </si>
  <si>
    <t>11307</t>
  </si>
  <si>
    <t>อัมพวา,รพช.</t>
  </si>
  <si>
    <t>สมุทรสาคร</t>
  </si>
  <si>
    <t>10734</t>
  </si>
  <si>
    <t>สมุทรสาคร,รพศ.</t>
  </si>
  <si>
    <t>11304</t>
  </si>
  <si>
    <t>กระทุ่มแบน,รพท.</t>
  </si>
  <si>
    <t>สุพรรณบุรี</t>
  </si>
  <si>
    <t>10678</t>
  </si>
  <si>
    <t>เจ้าพระยายมราช,รพศ.</t>
  </si>
  <si>
    <t>10733</t>
  </si>
  <si>
    <t>สมเด็จพระสังฆราชองค์ที่17,รพท.</t>
  </si>
  <si>
    <t>11289</t>
  </si>
  <si>
    <t>เดิมบางนางบวช,รพช.</t>
  </si>
  <si>
    <t>11290</t>
  </si>
  <si>
    <t>ด่านช้าง,รพช.</t>
  </si>
  <si>
    <t>11291</t>
  </si>
  <si>
    <t>บางปลาม้า,รพช.</t>
  </si>
  <si>
    <t>11292</t>
  </si>
  <si>
    <t>ศรีประจันต์,รพช.</t>
  </si>
  <si>
    <t>11293</t>
  </si>
  <si>
    <t>ดอนเจดีย์,รพช.</t>
  </si>
  <si>
    <t>11294</t>
  </si>
  <si>
    <t>สามชุก,รพช.</t>
  </si>
  <si>
    <t>11295</t>
  </si>
  <si>
    <t>อู่ทอง,รพช.</t>
  </si>
  <si>
    <t>11296</t>
  </si>
  <si>
    <t>หนองหญ้าไซ,รพช.</t>
  </si>
  <si>
    <t>จันทบุรี</t>
  </si>
  <si>
    <t>10664</t>
  </si>
  <si>
    <t>พระปกเกล้า,รพศ.</t>
  </si>
  <si>
    <t>10834</t>
  </si>
  <si>
    <t>ขลุง,รพช.</t>
  </si>
  <si>
    <t>10835</t>
  </si>
  <si>
    <t>ท่าใหม่,รพช.</t>
  </si>
  <si>
    <t>10836</t>
  </si>
  <si>
    <t>เขาสุกิม,รพช.</t>
  </si>
  <si>
    <t>10837</t>
  </si>
  <si>
    <t>สองพี่น้อง,รพช.</t>
  </si>
  <si>
    <t>10838</t>
  </si>
  <si>
    <t>โป่งน้ำร้อน,รพช.</t>
  </si>
  <si>
    <t>10839</t>
  </si>
  <si>
    <t>มะขาม,รพช.</t>
  </si>
  <si>
    <t>10840</t>
  </si>
  <si>
    <t>แหลมสิงห์,รพช.</t>
  </si>
  <si>
    <t>10841</t>
  </si>
  <si>
    <t>สอยดาว,รพช.</t>
  </si>
  <si>
    <t>10842</t>
  </si>
  <si>
    <t>แก่งหางแมว,รพช.</t>
  </si>
  <si>
    <t>10843</t>
  </si>
  <si>
    <t>นายายอาม,รพช.</t>
  </si>
  <si>
    <t>10844</t>
  </si>
  <si>
    <t>เขาคิชฌกูฏ,รพช.</t>
  </si>
  <si>
    <t>ฉะเชิงเทรา</t>
  </si>
  <si>
    <t>10697</t>
  </si>
  <si>
    <t>พุทธโสธร,รพศ.</t>
  </si>
  <si>
    <t>10833</t>
  </si>
  <si>
    <t>ท่าตะเกียบ,รพช.</t>
  </si>
  <si>
    <t>10850</t>
  </si>
  <si>
    <t>บางคล้า,รพช.</t>
  </si>
  <si>
    <t>10851</t>
  </si>
  <si>
    <t>บางน้ำเปรี้ยว,รพช.</t>
  </si>
  <si>
    <t>10852</t>
  </si>
  <si>
    <t>บางปะกง,รพช.</t>
  </si>
  <si>
    <t>10853</t>
  </si>
  <si>
    <t>บ้านโพธิ์,รพช.</t>
  </si>
  <si>
    <t>10854</t>
  </si>
  <si>
    <t>พนมสารคาม,รพช.</t>
  </si>
  <si>
    <t>10855</t>
  </si>
  <si>
    <t>สนามชัยเขต,รพช.</t>
  </si>
  <si>
    <t>10856</t>
  </si>
  <si>
    <t>แปลงยาว,รพช.</t>
  </si>
  <si>
    <t>13747</t>
  </si>
  <si>
    <t>ราชสาส์น,รพช.</t>
  </si>
  <si>
    <t>31327</t>
  </si>
  <si>
    <t>คลองเขื่อน,รพช.</t>
  </si>
  <si>
    <t>ชลบุรี</t>
  </si>
  <si>
    <t>10662</t>
  </si>
  <si>
    <t>ชลบุรี,รพศ.</t>
  </si>
  <si>
    <t>10817</t>
  </si>
  <si>
    <t>บ้านบึง,รพช.</t>
  </si>
  <si>
    <t>10818</t>
  </si>
  <si>
    <t>หนองใหญ่,รพช.</t>
  </si>
  <si>
    <t>10819</t>
  </si>
  <si>
    <t>บางละมุง,รพท.</t>
  </si>
  <si>
    <t>10820</t>
  </si>
  <si>
    <t>วัดญาณสังวราราม,รพช.</t>
  </si>
  <si>
    <t>10821</t>
  </si>
  <si>
    <t>พานทอง,รพช.</t>
  </si>
  <si>
    <t>10822</t>
  </si>
  <si>
    <t>พนัสนิคม,รพช.</t>
  </si>
  <si>
    <t>10823</t>
  </si>
  <si>
    <t>แหลมฉบัง,รพช.</t>
  </si>
  <si>
    <t>10824</t>
  </si>
  <si>
    <t>เกาะสีชัง,รพช.</t>
  </si>
  <si>
    <t>10825</t>
  </si>
  <si>
    <t>สัตหีบกม10,รพช.</t>
  </si>
  <si>
    <t>10826</t>
  </si>
  <si>
    <t>บ่อทอง,รพช.</t>
  </si>
  <si>
    <t>28006</t>
  </si>
  <si>
    <t>เกาะจันทร์,รพช.</t>
  </si>
  <si>
    <t>ตราด</t>
  </si>
  <si>
    <t>10696</t>
  </si>
  <si>
    <t>ตราด,รพท.</t>
  </si>
  <si>
    <t>10845</t>
  </si>
  <si>
    <t>คลองใหญ่,รพช.</t>
  </si>
  <si>
    <t>10846</t>
  </si>
  <si>
    <t>เขาสมิง,รพช.</t>
  </si>
  <si>
    <t>10847</t>
  </si>
  <si>
    <t>บ่อไร่,รพช.</t>
  </si>
  <si>
    <t>10848</t>
  </si>
  <si>
    <t>แหลมงอบ,รพช.</t>
  </si>
  <si>
    <t>10849</t>
  </si>
  <si>
    <t>เกาะกูด,รพช.</t>
  </si>
  <si>
    <t>13816</t>
  </si>
  <si>
    <t>เกาะช้าง,รพช.</t>
  </si>
  <si>
    <t>ปราจีนบุรี</t>
  </si>
  <si>
    <t>10665</t>
  </si>
  <si>
    <t>เจ้าพระยาอภัยภูเบศร,รพศ.</t>
  </si>
  <si>
    <t>10857</t>
  </si>
  <si>
    <t>กบินทร์บุรี,รพท.</t>
  </si>
  <si>
    <t>10858</t>
  </si>
  <si>
    <t>นาดี,รพช.</t>
  </si>
  <si>
    <t>10859</t>
  </si>
  <si>
    <t>บ้านสร้าง,รพช.</t>
  </si>
  <si>
    <t>10860</t>
  </si>
  <si>
    <t>ประจันตคาม,รพช.</t>
  </si>
  <si>
    <t>10861</t>
  </si>
  <si>
    <t>ศรีมหาโพธิ,รพช.</t>
  </si>
  <si>
    <t>10862</t>
  </si>
  <si>
    <t>ศรีมโหสถ,รพช.</t>
  </si>
  <si>
    <t>ระยอง</t>
  </si>
  <si>
    <t>10663</t>
  </si>
  <si>
    <t>ระยอง,รพศ.</t>
  </si>
  <si>
    <t>10827</t>
  </si>
  <si>
    <t>เฉลิมพระเกียรติสมเด็จพระเทพรัตนราชสุดาฯ สยามบรมราช,รพท.</t>
  </si>
  <si>
    <t>10828</t>
  </si>
  <si>
    <t>บ้านฉาง,รพช.</t>
  </si>
  <si>
    <t>10829</t>
  </si>
  <si>
    <t>แกลง,รพท.</t>
  </si>
  <si>
    <t>10830</t>
  </si>
  <si>
    <t>วังจันทร์,รพช.</t>
  </si>
  <si>
    <t>10831</t>
  </si>
  <si>
    <t>บ้านค่าย,รพช.</t>
  </si>
  <si>
    <t>10832</t>
  </si>
  <si>
    <t>ปลวกแดง,รพช.</t>
  </si>
  <si>
    <t>22734</t>
  </si>
  <si>
    <t>เขาชะเมา เฉลิมพระเกียรติ 80 พรรษา,รพช.</t>
  </si>
  <si>
    <t>23962</t>
  </si>
  <si>
    <t>นิคมพัฒนา,รพช.</t>
  </si>
  <si>
    <t>สมุทรปราการ</t>
  </si>
  <si>
    <t>10685</t>
  </si>
  <si>
    <t>สมุทรปราการ,รพศ.</t>
  </si>
  <si>
    <t>10752</t>
  </si>
  <si>
    <t>บางบ่อ,รพช.</t>
  </si>
  <si>
    <t>10753</t>
  </si>
  <si>
    <t>บางพลี,รพท.</t>
  </si>
  <si>
    <t>10754</t>
  </si>
  <si>
    <t>บางจาก,รพช.</t>
  </si>
  <si>
    <t>10755</t>
  </si>
  <si>
    <t>พระสมุทรเจดีย์,รพช.</t>
  </si>
  <si>
    <t>28785</t>
  </si>
  <si>
    <t>บางเสาธง,รพช.</t>
  </si>
  <si>
    <t>สระแก้ว</t>
  </si>
  <si>
    <t>10699</t>
  </si>
  <si>
    <t>สมเด็จพระยุพราชสระแก้ว,รพท.</t>
  </si>
  <si>
    <t>10866</t>
  </si>
  <si>
    <t>คลองหาด,รพช.</t>
  </si>
  <si>
    <t>10867</t>
  </si>
  <si>
    <t>ตาพระยา,รพช.</t>
  </si>
  <si>
    <t>10868</t>
  </si>
  <si>
    <t>วังน้ำเย็น,รพช.</t>
  </si>
  <si>
    <t>10869</t>
  </si>
  <si>
    <t>วัฒนานคร,รพช.</t>
  </si>
  <si>
    <t>10870</t>
  </si>
  <si>
    <t>อรัญประเทศ,รพท.</t>
  </si>
  <si>
    <t>13817</t>
  </si>
  <si>
    <t>เขาฉกรรจ์,รพช.</t>
  </si>
  <si>
    <t>28849</t>
  </si>
  <si>
    <t>วังสมบูรณ์,รพช.</t>
  </si>
  <si>
    <t>28850</t>
  </si>
  <si>
    <t>โคกสูง,รพช.</t>
  </si>
  <si>
    <t>กาฬสินธุ์</t>
  </si>
  <si>
    <t>10709</t>
  </si>
  <si>
    <t>กาฬสินธุ์,รพท.</t>
  </si>
  <si>
    <t>11077</t>
  </si>
  <si>
    <t>นามน,รพช.</t>
  </si>
  <si>
    <t>11078</t>
  </si>
  <si>
    <t>กมลาไสย,รพช.</t>
  </si>
  <si>
    <t>11079</t>
  </si>
  <si>
    <t>ร่องคำ,รพช.</t>
  </si>
  <si>
    <t>11080</t>
  </si>
  <si>
    <t>เขาวง,รพช.</t>
  </si>
  <si>
    <t>11081</t>
  </si>
  <si>
    <t>ยางตลาด,รพช.</t>
  </si>
  <si>
    <t>11082</t>
  </si>
  <si>
    <t>ห้วยเม็ก,รพช.</t>
  </si>
  <si>
    <t>11083</t>
  </si>
  <si>
    <t>สหัสขันธ์,รพช.</t>
  </si>
  <si>
    <t>11084</t>
  </si>
  <si>
    <t>คำม่วง,รพช.</t>
  </si>
  <si>
    <t>11085</t>
  </si>
  <si>
    <t>ท่าคันโท,รพช.</t>
  </si>
  <si>
    <t>11086</t>
  </si>
  <si>
    <t>หนองกุงศรี,รพช.</t>
  </si>
  <si>
    <t>11087</t>
  </si>
  <si>
    <t>สมเด็จ,รพช.</t>
  </si>
  <si>
    <t>11088</t>
  </si>
  <si>
    <t>ห้วยผึ้ง,รพช.</t>
  </si>
  <si>
    <t>11449</t>
  </si>
  <si>
    <t>สมเด็จพระยุพราชกุฉินารายณ์,รพช.</t>
  </si>
  <si>
    <t>28017</t>
  </si>
  <si>
    <t>นาคู,รพช.</t>
  </si>
  <si>
    <t>28789</t>
  </si>
  <si>
    <t>ฆ้องชัย,รพช.</t>
  </si>
  <si>
    <t>28790</t>
  </si>
  <si>
    <t>ดอนจาน,รพช.</t>
  </si>
  <si>
    <t>28791</t>
  </si>
  <si>
    <t>สามชัย,รพช.</t>
  </si>
  <si>
    <t>ขอนแก่น</t>
  </si>
  <si>
    <t>10670</t>
  </si>
  <si>
    <t>ขอนแก่น,รพศ.</t>
  </si>
  <si>
    <t>10995</t>
  </si>
  <si>
    <t>บ้านฝาง,รพช.</t>
  </si>
  <si>
    <t>10996</t>
  </si>
  <si>
    <t>พระยืน,รพช.</t>
  </si>
  <si>
    <t>10997</t>
  </si>
  <si>
    <t>หนองเรือ,รพช.</t>
  </si>
  <si>
    <t>10998</t>
  </si>
  <si>
    <t>ชุมแพ,รพท.</t>
  </si>
  <si>
    <t>10999</t>
  </si>
  <si>
    <t>สีชมพู,รพช.</t>
  </si>
  <si>
    <t>11000</t>
  </si>
  <si>
    <t>น้ำพอง,รพช.</t>
  </si>
  <si>
    <t>11001</t>
  </si>
  <si>
    <t>อุบลรัตน์,รพช.</t>
  </si>
  <si>
    <t>11002</t>
  </si>
  <si>
    <t>บ้านไผ่,รพช.</t>
  </si>
  <si>
    <t>11003</t>
  </si>
  <si>
    <t>เปือยน้อย,รพช.</t>
  </si>
  <si>
    <t>11004</t>
  </si>
  <si>
    <t>พล,รพช.</t>
  </si>
  <si>
    <t>11005</t>
  </si>
  <si>
    <t>แวงใหญ่,รพช.</t>
  </si>
  <si>
    <t>11006</t>
  </si>
  <si>
    <t>แวงน้อย,รพช.</t>
  </si>
  <si>
    <t>11007</t>
  </si>
  <si>
    <t>หนองสองห้อง,รพช.</t>
  </si>
  <si>
    <t>11008</t>
  </si>
  <si>
    <t>ภูเวียง,รพช.</t>
  </si>
  <si>
    <t>11009</t>
  </si>
  <si>
    <t>มัญจาคีรี,รพช.</t>
  </si>
  <si>
    <t>11010</t>
  </si>
  <si>
    <t>ชนบท,รพช.</t>
  </si>
  <si>
    <t>11011</t>
  </si>
  <si>
    <t>เขาสวนกวาง,รพช.</t>
  </si>
  <si>
    <t>11012</t>
  </si>
  <si>
    <t>ภูผาม่าน,รพช.</t>
  </si>
  <si>
    <t>11445</t>
  </si>
  <si>
    <t>สมเด็จพระยุพราชกระนวน,รพช.</t>
  </si>
  <si>
    <t>12275</t>
  </si>
  <si>
    <t>สิรินธร(ภาคตะวันออกเฉียงเหนือ),รพท.</t>
  </si>
  <si>
    <t>14132</t>
  </si>
  <si>
    <t>ซำสูง,รพช.</t>
  </si>
  <si>
    <t>77649</t>
  </si>
  <si>
    <t>หนองนาคำ,รพช.</t>
  </si>
  <si>
    <t>77650</t>
  </si>
  <si>
    <t>เวียงเก่า,รพช.</t>
  </si>
  <si>
    <t>77651</t>
  </si>
  <si>
    <t>โคกโพธิ์ไชย,รพช.</t>
  </si>
  <si>
    <t>77652</t>
  </si>
  <si>
    <t>โนนศิลา,รพช.</t>
  </si>
  <si>
    <t>มหาสารคาม</t>
  </si>
  <si>
    <t>10707</t>
  </si>
  <si>
    <t>มหาสารคาม,รพท.</t>
  </si>
  <si>
    <t>11051</t>
  </si>
  <si>
    <t>แกดำ,รพช.</t>
  </si>
  <si>
    <t>11052</t>
  </si>
  <si>
    <t>โกสุมพิสัย,รพช.</t>
  </si>
  <si>
    <t>11053</t>
  </si>
  <si>
    <t>กันทรวิชัย,รพช.</t>
  </si>
  <si>
    <t>11054</t>
  </si>
  <si>
    <t>เชียงยืน,รพช.</t>
  </si>
  <si>
    <t>11055</t>
  </si>
  <si>
    <t>บรบือ,รพช.</t>
  </si>
  <si>
    <t>11056</t>
  </si>
  <si>
    <t>นาเชือก,รพช.</t>
  </si>
  <si>
    <t>11057</t>
  </si>
  <si>
    <t>พยัคฆภูมิพิสัย,รพช.</t>
  </si>
  <si>
    <t>11058</t>
  </si>
  <si>
    <t>วาปีปทุม,รพช.</t>
  </si>
  <si>
    <t>11059</t>
  </si>
  <si>
    <t>นาดูน,รพช.</t>
  </si>
  <si>
    <t>11060</t>
  </si>
  <si>
    <t>ยางสีสุราช,รพช.</t>
  </si>
  <si>
    <t>24704</t>
  </si>
  <si>
    <t>กุดรัง,รพช.</t>
  </si>
  <si>
    <t>28843</t>
  </si>
  <si>
    <t>ชื่นชม,รพช.</t>
  </si>
  <si>
    <t>ร้อยเอ็ด</t>
  </si>
  <si>
    <t>10708</t>
  </si>
  <si>
    <t>ร้อยเอ็ด,รพศ.</t>
  </si>
  <si>
    <t>11061</t>
  </si>
  <si>
    <t>เกษตรวิสัย,รพช.</t>
  </si>
  <si>
    <t>11062</t>
  </si>
  <si>
    <t>ปทุมรัตต์,รพช.</t>
  </si>
  <si>
    <t>11063</t>
  </si>
  <si>
    <t>จตุรพักตรพิมาน,รพช.</t>
  </si>
  <si>
    <t>11064</t>
  </si>
  <si>
    <t>ธวัชบุรี,รพช.</t>
  </si>
  <si>
    <t>11065</t>
  </si>
  <si>
    <t>พนมไพร,รพช.</t>
  </si>
  <si>
    <t>11066</t>
  </si>
  <si>
    <t>โพนทอง,รพช.</t>
  </si>
  <si>
    <t>11067</t>
  </si>
  <si>
    <t>โพธิ์ชัย,รพช.</t>
  </si>
  <si>
    <t>11068</t>
  </si>
  <si>
    <t>หนองพอก,รพช.</t>
  </si>
  <si>
    <t>11069</t>
  </si>
  <si>
    <t>เสลภูมิ,รพช.</t>
  </si>
  <si>
    <t>11070</t>
  </si>
  <si>
    <t>สุวรรณภูมิ,รพช.</t>
  </si>
  <si>
    <t>11071</t>
  </si>
  <si>
    <t>เมืองสรวง,รพช.</t>
  </si>
  <si>
    <t>11072</t>
  </si>
  <si>
    <t>โพนทราย,รพช.</t>
  </si>
  <si>
    <t>11073</t>
  </si>
  <si>
    <t>อาจสามารถ,รพช.</t>
  </si>
  <si>
    <t>11074</t>
  </si>
  <si>
    <t>เมยวดี,รพช.</t>
  </si>
  <si>
    <t>11075</t>
  </si>
  <si>
    <t>ศรีสมเด็จ,รพช.</t>
  </si>
  <si>
    <t>11076</t>
  </si>
  <si>
    <t>จังหาร,รพช.</t>
  </si>
  <si>
    <t>27988</t>
  </si>
  <si>
    <t>ทุ่งเขาหลวง,รพช.</t>
  </si>
  <si>
    <t>27989</t>
  </si>
  <si>
    <t>เชียงขวัญ,รพช.</t>
  </si>
  <si>
    <t>27990</t>
  </si>
  <si>
    <t>หนองฮี,รพช.</t>
  </si>
  <si>
    <t>นครพนม</t>
  </si>
  <si>
    <t>10711</t>
  </si>
  <si>
    <t>นครพนม,รพท.</t>
  </si>
  <si>
    <t>11104</t>
  </si>
  <si>
    <t>ปลาปาก,รพช.</t>
  </si>
  <si>
    <t>11105</t>
  </si>
  <si>
    <t>ท่าอุเทน,รพช.</t>
  </si>
  <si>
    <t>11106</t>
  </si>
  <si>
    <t>บ้านแพง,รพช.</t>
  </si>
  <si>
    <t>11107</t>
  </si>
  <si>
    <t>นาทม,รพช.</t>
  </si>
  <si>
    <t>11108</t>
  </si>
  <si>
    <t>เรณูนคร,รพช.</t>
  </si>
  <si>
    <t>11109</t>
  </si>
  <si>
    <t>นาแก,รพช.</t>
  </si>
  <si>
    <t>11110</t>
  </si>
  <si>
    <t>ศรีสงคราม,รพช.</t>
  </si>
  <si>
    <t>11111</t>
  </si>
  <si>
    <t>นาหว้า,รพช.</t>
  </si>
  <si>
    <t>11112</t>
  </si>
  <si>
    <t>โพนสวรรค์,รพช.</t>
  </si>
  <si>
    <t>11451</t>
  </si>
  <si>
    <t>สมเด็จพระยุพราชธาตุพนม,รพช.</t>
  </si>
  <si>
    <t>40840</t>
  </si>
  <si>
    <t>วังยาง,รพช.</t>
  </si>
  <si>
    <t>บึงกาฬ</t>
  </si>
  <si>
    <t>11040</t>
  </si>
  <si>
    <t>บึงกาฬ,รพท.</t>
  </si>
  <si>
    <t>11041</t>
  </si>
  <si>
    <t>พรเจริญ,รพช.</t>
  </si>
  <si>
    <t>11043</t>
  </si>
  <si>
    <t>โซ่พิสัย,รพช.</t>
  </si>
  <si>
    <t>11046</t>
  </si>
  <si>
    <t>เซกา,รพช.</t>
  </si>
  <si>
    <t>11047</t>
  </si>
  <si>
    <t>ปากคาด,รพช.</t>
  </si>
  <si>
    <t>11048</t>
  </si>
  <si>
    <t>บึงโขงหลง,รพช.</t>
  </si>
  <si>
    <t>11049</t>
  </si>
  <si>
    <t>ศรีวิไล,รพช.</t>
  </si>
  <si>
    <t>11050</t>
  </si>
  <si>
    <t>บุ่งคล้า,รพช.</t>
  </si>
  <si>
    <t>เลย</t>
  </si>
  <si>
    <t>10705</t>
  </si>
  <si>
    <t>เลย,รพท.</t>
  </si>
  <si>
    <t>11030</t>
  </si>
  <si>
    <t>นาด้วง,รพช.</t>
  </si>
  <si>
    <t>11031</t>
  </si>
  <si>
    <t>เชียงคาน,รพช.</t>
  </si>
  <si>
    <t>11032</t>
  </si>
  <si>
    <t>ปากชม,รพช.</t>
  </si>
  <si>
    <t>11033</t>
  </si>
  <si>
    <t>นาแห้ว,รพช.</t>
  </si>
  <si>
    <t>11034</t>
  </si>
  <si>
    <t>ภูเรือ,รพช.</t>
  </si>
  <si>
    <t>11035</t>
  </si>
  <si>
    <t>ท่าลี่,รพช.</t>
  </si>
  <si>
    <t>11036</t>
  </si>
  <si>
    <t>วังสะพุง,รพช.</t>
  </si>
  <si>
    <t>11037</t>
  </si>
  <si>
    <t>ภูกระดึง,รพช.</t>
  </si>
  <si>
    <t>11038</t>
  </si>
  <si>
    <t>ภูหลวง,รพช.</t>
  </si>
  <si>
    <t>11039</t>
  </si>
  <si>
    <t>ผาขาว,รพช.</t>
  </si>
  <si>
    <t>11447</t>
  </si>
  <si>
    <t>สมเด็จพระยุพราชด่านซ้าย,รพช.</t>
  </si>
  <si>
    <t>14133</t>
  </si>
  <si>
    <t>เอราวัณ,รพช.</t>
  </si>
  <si>
    <t>28861</t>
  </si>
  <si>
    <t>หนองหิน,รพช.</t>
  </si>
  <si>
    <t>สกลนคร</t>
  </si>
  <si>
    <t>10710</t>
  </si>
  <si>
    <t>สกลนคร,รพศ.</t>
  </si>
  <si>
    <t>11089</t>
  </si>
  <si>
    <t>กุสุมาลย์,รพช.</t>
  </si>
  <si>
    <t>11090</t>
  </si>
  <si>
    <t>กุดบาก,รพช.</t>
  </si>
  <si>
    <t>11091</t>
  </si>
  <si>
    <t>พระอาจารย์ฝั้นอาจาโร,รพช.</t>
  </si>
  <si>
    <t>11092</t>
  </si>
  <si>
    <t>พังโคน,รพช.</t>
  </si>
  <si>
    <t>11093</t>
  </si>
  <si>
    <t>วาริชภูมิ,รพช.</t>
  </si>
  <si>
    <t>11094</t>
  </si>
  <si>
    <t>นิคมน้ำอูน,รพช.</t>
  </si>
  <si>
    <t>11095</t>
  </si>
  <si>
    <t>วานรนิวาส,รพช.</t>
  </si>
  <si>
    <t>11096</t>
  </si>
  <si>
    <t>คำตากล้า,รพช.</t>
  </si>
  <si>
    <t>11097</t>
  </si>
  <si>
    <t>บ้านม่วง,รพช.</t>
  </si>
  <si>
    <t>11098</t>
  </si>
  <si>
    <t>อากาศอำนวย,รพช.</t>
  </si>
  <si>
    <t>11099</t>
  </si>
  <si>
    <t>ส่องดาว,รพช.</t>
  </si>
  <si>
    <t>11100</t>
  </si>
  <si>
    <t>เต่างอย,รพช.</t>
  </si>
  <si>
    <t>11101</t>
  </si>
  <si>
    <t>โคกศรีสุพรรณ,รพช.</t>
  </si>
  <si>
    <t>11102</t>
  </si>
  <si>
    <t>เจริญศิลป์,รพช.</t>
  </si>
  <si>
    <t>11103</t>
  </si>
  <si>
    <t>โพนนาแก้ว,รพช.</t>
  </si>
  <si>
    <t>11450</t>
  </si>
  <si>
    <t>สมเด็จพระยุพราชสว่างแดนดิน,รพท.</t>
  </si>
  <si>
    <t>21323</t>
  </si>
  <si>
    <t>พระอาจารย์แบน  ธนากโร,รพช.</t>
  </si>
  <si>
    <t>หนองคาย</t>
  </si>
  <si>
    <t>10706</t>
  </si>
  <si>
    <t>หนองคาย,รพท.</t>
  </si>
  <si>
    <t>11042</t>
  </si>
  <si>
    <t>โพนพิสัย,รพช.</t>
  </si>
  <si>
    <t>11044</t>
  </si>
  <si>
    <t>ศรีเชียงใหม่,รพช.</t>
  </si>
  <si>
    <t>11045</t>
  </si>
  <si>
    <t>สังคม,รพช.</t>
  </si>
  <si>
    <t>11448</t>
  </si>
  <si>
    <t>สมเด็จพระยุพราชท่าบ่อ,รพช.</t>
  </si>
  <si>
    <t>21356</t>
  </si>
  <si>
    <t>สระใคร,รพช.</t>
  </si>
  <si>
    <t>28778</t>
  </si>
  <si>
    <t>โพธิ์ตาก,รพช.</t>
  </si>
  <si>
    <t>28811</t>
  </si>
  <si>
    <t>เฝ้าไร่,รพช.</t>
  </si>
  <si>
    <t>28815</t>
  </si>
  <si>
    <t>รัตนวาปี,รพช.</t>
  </si>
  <si>
    <t>หนองบัวลำภู</t>
  </si>
  <si>
    <t>10704</t>
  </si>
  <si>
    <t>หนองบัวลำภู,รพท.</t>
  </si>
  <si>
    <t>10991</t>
  </si>
  <si>
    <t>นากลาง,รพช.</t>
  </si>
  <si>
    <t>10992</t>
  </si>
  <si>
    <t>โนนสัง,รพช.</t>
  </si>
  <si>
    <t>10993</t>
  </si>
  <si>
    <t>ศรีบุญเรือง,รพช.</t>
  </si>
  <si>
    <t>10994</t>
  </si>
  <si>
    <t>สุวรรณคูหา,รพช.</t>
  </si>
  <si>
    <t>23367</t>
  </si>
  <si>
    <t>นาวัง เฉลิมพระเกียรติ 80 พรรษา,รพช.</t>
  </si>
  <si>
    <t>อุดรธานี</t>
  </si>
  <si>
    <t>10671</t>
  </si>
  <si>
    <t>อุดรธานี,รพศ.</t>
  </si>
  <si>
    <t>11013</t>
  </si>
  <si>
    <t>กุดจับ,รพช.</t>
  </si>
  <si>
    <t>11014</t>
  </si>
  <si>
    <t>หนองวัวซอ,รพช.</t>
  </si>
  <si>
    <t>11015</t>
  </si>
  <si>
    <t>กุมภวาปี,รพท.</t>
  </si>
  <si>
    <t>11016</t>
  </si>
  <si>
    <t>ห้วยเกิ้ง,รพช.</t>
  </si>
  <si>
    <t>11017</t>
  </si>
  <si>
    <t>โนนสะอาด,รพช.</t>
  </si>
  <si>
    <t>11018</t>
  </si>
  <si>
    <t>หนองหาน,รพช.</t>
  </si>
  <si>
    <t>11019</t>
  </si>
  <si>
    <t>ทุ่งฝน,รพช.</t>
  </si>
  <si>
    <t>11020</t>
  </si>
  <si>
    <t>ไชยวาน,รพช.</t>
  </si>
  <si>
    <t>11021</t>
  </si>
  <si>
    <t>ศรีธาตุ,รพช.</t>
  </si>
  <si>
    <t>11022</t>
  </si>
  <si>
    <t>วังสามหมอ,รพช.</t>
  </si>
  <si>
    <t>11023</t>
  </si>
  <si>
    <t>บ้านผือ,รพช.</t>
  </si>
  <si>
    <t>11024</t>
  </si>
  <si>
    <t>น้ำโสม,รพช.</t>
  </si>
  <si>
    <t>11025</t>
  </si>
  <si>
    <t>เพ็ญ,รพช.</t>
  </si>
  <si>
    <t>11026</t>
  </si>
  <si>
    <t>สร้างคอม,รพช.</t>
  </si>
  <si>
    <t>11027</t>
  </si>
  <si>
    <t>หนองแสง,รพช.</t>
  </si>
  <si>
    <t>11028</t>
  </si>
  <si>
    <t>นายูง,รพช.</t>
  </si>
  <si>
    <t>11029</t>
  </si>
  <si>
    <t>พิบูลย์รักษ์,รพช.</t>
  </si>
  <si>
    <t>11446</t>
  </si>
  <si>
    <t>สมเด็จพระยุพราชบ้านดุง,รพช.</t>
  </si>
  <si>
    <t>25058</t>
  </si>
  <si>
    <t>กู่แก้ว,รพช.</t>
  </si>
  <si>
    <t>25059</t>
  </si>
  <si>
    <t>ประจักษ์ศิลปาคม,รพช.</t>
  </si>
  <si>
    <t>ชัยภูมิ</t>
  </si>
  <si>
    <t>04007</t>
  </si>
  <si>
    <t>ซับใหญ่,รพช.</t>
  </si>
  <si>
    <t>10702</t>
  </si>
  <si>
    <t>10970</t>
  </si>
  <si>
    <t>บ้านเขว้า,รพช.</t>
  </si>
  <si>
    <t>10971</t>
  </si>
  <si>
    <t>คอนสวรรค์,รพช.</t>
  </si>
  <si>
    <t>10972</t>
  </si>
  <si>
    <t>เกษตรสมบูรณ์,รพช.</t>
  </si>
  <si>
    <t>10973</t>
  </si>
  <si>
    <t>หนองบัวแดง,รพช.</t>
  </si>
  <si>
    <t>10974</t>
  </si>
  <si>
    <t>จัตุรัส,รพช.</t>
  </si>
  <si>
    <t>10975</t>
  </si>
  <si>
    <t>บำเหน็จณรงค์,รพช.</t>
  </si>
  <si>
    <t>10976</t>
  </si>
  <si>
    <t>หนองบัวระเหว,รพช.</t>
  </si>
  <si>
    <t>10977</t>
  </si>
  <si>
    <t>เทพสถิต,รพช.</t>
  </si>
  <si>
    <t>10978</t>
  </si>
  <si>
    <t>ภูเขียวเฉลิมพระเกียรติ,รพช.</t>
  </si>
  <si>
    <t>10979</t>
  </si>
  <si>
    <t>บ้านแท่น,รพช.</t>
  </si>
  <si>
    <t>10980</t>
  </si>
  <si>
    <t>แก้งคร้อ,รพช.</t>
  </si>
  <si>
    <t>10981</t>
  </si>
  <si>
    <t>คอนสาร,รพช.</t>
  </si>
  <si>
    <t>10982</t>
  </si>
  <si>
    <t>ภักดีชุมพล,รพช.</t>
  </si>
  <si>
    <t>10983</t>
  </si>
  <si>
    <t>เนินสง่า,รพช.</t>
  </si>
  <si>
    <t>นครราชสีมา</t>
  </si>
  <si>
    <t>02548</t>
  </si>
  <si>
    <t>10666</t>
  </si>
  <si>
    <t>มหาราชนครราชสีมา,รพศ.</t>
  </si>
  <si>
    <t>10871</t>
  </si>
  <si>
    <t>ครบุรี,รพช.</t>
  </si>
  <si>
    <t>10872</t>
  </si>
  <si>
    <t>เสิงสาง,รพช.</t>
  </si>
  <si>
    <t>10873</t>
  </si>
  <si>
    <t>คง,รพช.</t>
  </si>
  <si>
    <t>10874</t>
  </si>
  <si>
    <t>บ้านเหลื่อม,รพช.</t>
  </si>
  <si>
    <t>10875</t>
  </si>
  <si>
    <t>จักราช,รพช.</t>
  </si>
  <si>
    <t>10876</t>
  </si>
  <si>
    <t>โชคชัย,รพช.</t>
  </si>
  <si>
    <t>10877</t>
  </si>
  <si>
    <t>10878</t>
  </si>
  <si>
    <t>โนนไทย,รพช.</t>
  </si>
  <si>
    <t>10879</t>
  </si>
  <si>
    <t>โนนสูง,รพช.</t>
  </si>
  <si>
    <t>10880</t>
  </si>
  <si>
    <t>ขามสะแกแสง,รพช.</t>
  </si>
  <si>
    <t>10881</t>
  </si>
  <si>
    <t>บัวใหญ่,รพช.</t>
  </si>
  <si>
    <t>10882</t>
  </si>
  <si>
    <t>ประทาย,รพช.</t>
  </si>
  <si>
    <t>10883</t>
  </si>
  <si>
    <t>ปักธงชัย,รพช.</t>
  </si>
  <si>
    <t>10884</t>
  </si>
  <si>
    <t>พิมาย,รพช.</t>
  </si>
  <si>
    <t>10885</t>
  </si>
  <si>
    <t>ห้วยแถลง,รพช.</t>
  </si>
  <si>
    <t>10886</t>
  </si>
  <si>
    <t>ชุมพวง,รพช.</t>
  </si>
  <si>
    <t>10887</t>
  </si>
  <si>
    <t>สูงเนิน,รพช.</t>
  </si>
  <si>
    <t>10888</t>
  </si>
  <si>
    <t>ขามทะเลสอ,รพช.</t>
  </si>
  <si>
    <t>10889</t>
  </si>
  <si>
    <t>สีคิ้ว,รพช.</t>
  </si>
  <si>
    <t>10890</t>
  </si>
  <si>
    <t>ปากช่องนานา,รพท.</t>
  </si>
  <si>
    <t>10891</t>
  </si>
  <si>
    <t>หนองบุญมาก,รพช.</t>
  </si>
  <si>
    <t>10892</t>
  </si>
  <si>
    <t>แก้งสนามนาง,รพช.</t>
  </si>
  <si>
    <t>10893</t>
  </si>
  <si>
    <t>โนนแดง,รพช.</t>
  </si>
  <si>
    <t>10894</t>
  </si>
  <si>
    <t>วังน้ำเขียว,รพช.</t>
  </si>
  <si>
    <t>11602</t>
  </si>
  <si>
    <t>เฉลิมพระเกียรติสมเด็จย่า 100 ปี,รพช.</t>
  </si>
  <si>
    <t>11608</t>
  </si>
  <si>
    <t>ลำทะเมนชัย,รพช.</t>
  </si>
  <si>
    <t>14697</t>
  </si>
  <si>
    <t>14834</t>
  </si>
  <si>
    <t>22456</t>
  </si>
  <si>
    <t>พระทองคำ เฉลิมพระเกียรติ 80 พรรษา,รพช.</t>
  </si>
  <si>
    <t>23839</t>
  </si>
  <si>
    <t>เทพรัตน์นครราชสีมา,รพท.</t>
  </si>
  <si>
    <t>24692</t>
  </si>
  <si>
    <t>เฉลิมพระเกียรติ,รพช.</t>
  </si>
  <si>
    <t>27839</t>
  </si>
  <si>
    <t>บัวลาย,รพช.</t>
  </si>
  <si>
    <t>27840</t>
  </si>
  <si>
    <t>สีดา,รพช.</t>
  </si>
  <si>
    <t>27841</t>
  </si>
  <si>
    <t>เทพารักษ์,รพช.</t>
  </si>
  <si>
    <t>บุรีรัมย์</t>
  </si>
  <si>
    <t>10667</t>
  </si>
  <si>
    <t>บุรีรัมย์,รพศ.</t>
  </si>
  <si>
    <t>10895</t>
  </si>
  <si>
    <t>คูเมือง,รพช.</t>
  </si>
  <si>
    <t>10896</t>
  </si>
  <si>
    <t>กระสัง,รพช.</t>
  </si>
  <si>
    <t>10897</t>
  </si>
  <si>
    <t>นางรอง,รพท.</t>
  </si>
  <si>
    <t>10898</t>
  </si>
  <si>
    <t>หนองกี่,รพช.</t>
  </si>
  <si>
    <t>10899</t>
  </si>
  <si>
    <t>ละหานทราย,รพช.</t>
  </si>
  <si>
    <t>10900</t>
  </si>
  <si>
    <t>ประโคนชัย,รพช.</t>
  </si>
  <si>
    <t>10901</t>
  </si>
  <si>
    <t>บ้านกรวด,รพช.</t>
  </si>
  <si>
    <t>10902</t>
  </si>
  <si>
    <t>พุทไธสง,รพช.</t>
  </si>
  <si>
    <t>10904</t>
  </si>
  <si>
    <t>ลำปลายมาศ,รพช.</t>
  </si>
  <si>
    <t>10905</t>
  </si>
  <si>
    <t>สตึก,รพช.</t>
  </si>
  <si>
    <t>10906</t>
  </si>
  <si>
    <t>ปะคำ,รพช.</t>
  </si>
  <si>
    <t>10907</t>
  </si>
  <si>
    <t>นาโพธิ์,รพช.</t>
  </si>
  <si>
    <t>10908</t>
  </si>
  <si>
    <t>หนองหงส์,รพช.</t>
  </si>
  <si>
    <t>10909</t>
  </si>
  <si>
    <t>พลับพลาชัย,รพช.</t>
  </si>
  <si>
    <t>10910</t>
  </si>
  <si>
    <t>ห้วยราช,รพช.</t>
  </si>
  <si>
    <t>10911</t>
  </si>
  <si>
    <t>โนนสุวรรณ,รพช.</t>
  </si>
  <si>
    <t>10912</t>
  </si>
  <si>
    <t>ชำนิ,รพช.</t>
  </si>
  <si>
    <t>10913</t>
  </si>
  <si>
    <t>บ้านใหม่ไชยพจน์,รพช.</t>
  </si>
  <si>
    <t>10914</t>
  </si>
  <si>
    <t>โนนดินแดง,รพช.</t>
  </si>
  <si>
    <t>11619</t>
  </si>
  <si>
    <t>เฉลิมพระเกียรติ(บุรีรัมย์),รพช.</t>
  </si>
  <si>
    <t>23578</t>
  </si>
  <si>
    <t>แคนดง,รพช.</t>
  </si>
  <si>
    <t>28020</t>
  </si>
  <si>
    <t>บ้านด่าน,รพช.</t>
  </si>
  <si>
    <t>สุรินทร์</t>
  </si>
  <si>
    <t>10668</t>
  </si>
  <si>
    <t>สุรินทร์,รพศ.</t>
  </si>
  <si>
    <t>10915</t>
  </si>
  <si>
    <t>ชุมพลบุรี,รพช.</t>
  </si>
  <si>
    <t>10916</t>
  </si>
  <si>
    <t>ท่าตูม,รพช.</t>
  </si>
  <si>
    <t>10917</t>
  </si>
  <si>
    <t>จอมพระ,รพช.</t>
  </si>
  <si>
    <t>10918</t>
  </si>
  <si>
    <t>ปราสาท,รพท.</t>
  </si>
  <si>
    <t>10919</t>
  </si>
  <si>
    <t>กาบเชิง,รพช.</t>
  </si>
  <si>
    <t>10920</t>
  </si>
  <si>
    <t>รัตนบุรี,รพช.</t>
  </si>
  <si>
    <t>10921</t>
  </si>
  <si>
    <t>สนม,รพช.</t>
  </si>
  <si>
    <t>10922</t>
  </si>
  <si>
    <t>ศีขรภูมิ,รพช.</t>
  </si>
  <si>
    <t>10923</t>
  </si>
  <si>
    <t>สังขะ,รพช.</t>
  </si>
  <si>
    <t>10924</t>
  </si>
  <si>
    <t>ลำดวน,รพช.</t>
  </si>
  <si>
    <t>10925</t>
  </si>
  <si>
    <t>สำโรงทาบ,รพช.</t>
  </si>
  <si>
    <t>10926</t>
  </si>
  <si>
    <t>บัวเชด,รพช.</t>
  </si>
  <si>
    <t>22302</t>
  </si>
  <si>
    <t>พนมดงรัก เฉลิมพระเกียรติ 80 พรรษา,รพช.</t>
  </si>
  <si>
    <t>27842</t>
  </si>
  <si>
    <t>เขวาสินรินทร์,รพช.</t>
  </si>
  <si>
    <t>27843</t>
  </si>
  <si>
    <t>ศรีณรงค์,รพช.</t>
  </si>
  <si>
    <t>27844</t>
  </si>
  <si>
    <t>โนนนารายณ์,รพช.</t>
  </si>
  <si>
    <t>มุกดาหาร</t>
  </si>
  <si>
    <t>10712</t>
  </si>
  <si>
    <t>มุกดาหาร,รพท.</t>
  </si>
  <si>
    <t>11113</t>
  </si>
  <si>
    <t>นิคมคำสร้อย,รพช.</t>
  </si>
  <si>
    <t>11114</t>
  </si>
  <si>
    <t>ดอนตาล,รพช.</t>
  </si>
  <si>
    <t>11115</t>
  </si>
  <si>
    <t>ดงหลวง,รพช.</t>
  </si>
  <si>
    <t>11116</t>
  </si>
  <si>
    <t>คำชะอี,รพช.</t>
  </si>
  <si>
    <t>11117</t>
  </si>
  <si>
    <t>หว้านใหญ่,รพช.</t>
  </si>
  <si>
    <t>11118</t>
  </si>
  <si>
    <t>หนองสูง,รพช.</t>
  </si>
  <si>
    <t>ยโสธร</t>
  </si>
  <si>
    <t>10701</t>
  </si>
  <si>
    <t>ยโสธร,รพท.</t>
  </si>
  <si>
    <t>10963</t>
  </si>
  <si>
    <t>ทรายมูล,รพช.</t>
  </si>
  <si>
    <t>10964</t>
  </si>
  <si>
    <t>กุดชุม,รพช.</t>
  </si>
  <si>
    <t>10965</t>
  </si>
  <si>
    <t>คำเขื่อนแก้ว,รพช.</t>
  </si>
  <si>
    <t>10966</t>
  </si>
  <si>
    <t>ป่าติ้ว,รพช.</t>
  </si>
  <si>
    <t>10967</t>
  </si>
  <si>
    <t>มหาชนะชัย,รพช.</t>
  </si>
  <si>
    <t>10968</t>
  </si>
  <si>
    <t>ค้อวัง,รพช.</t>
  </si>
  <si>
    <t>10969</t>
  </si>
  <si>
    <t>ไทยเจริญ,รพช.</t>
  </si>
  <si>
    <t>11444</t>
  </si>
  <si>
    <t>สมเด็จพระยุพราชเลิงนกทา,รพช.</t>
  </si>
  <si>
    <t>ศรีสะเกษ</t>
  </si>
  <si>
    <t>10700</t>
  </si>
  <si>
    <t>ศรีสะเกษ,รพศ.</t>
  </si>
  <si>
    <t>10927</t>
  </si>
  <si>
    <t>ยางชุมน้อย,รพช.</t>
  </si>
  <si>
    <t>10928</t>
  </si>
  <si>
    <t>กันทรารมย์,รพช.</t>
  </si>
  <si>
    <t>10929</t>
  </si>
  <si>
    <t>กันทรลักษ์,รพช.</t>
  </si>
  <si>
    <t>10930</t>
  </si>
  <si>
    <t>ขุขันธ์,รพช.</t>
  </si>
  <si>
    <t>10931</t>
  </si>
  <si>
    <t>ไพรบึง,รพช.</t>
  </si>
  <si>
    <t>10932</t>
  </si>
  <si>
    <t>ปรางค์กู่,รพช.</t>
  </si>
  <si>
    <t>10933</t>
  </si>
  <si>
    <t>ขุนหาญ,รพช.</t>
  </si>
  <si>
    <t>10934</t>
  </si>
  <si>
    <t>ราษีไศล,รพช.</t>
  </si>
  <si>
    <t>10935</t>
  </si>
  <si>
    <t>อุทุมพรพิสัย,รพช.</t>
  </si>
  <si>
    <t>10936</t>
  </si>
  <si>
    <t>บึงบูรพ์,รพช.</t>
  </si>
  <si>
    <t>10937</t>
  </si>
  <si>
    <t>ห้วยทับทัน,รพช.</t>
  </si>
  <si>
    <t>10938</t>
  </si>
  <si>
    <t>โนนคูณ,รพช.</t>
  </si>
  <si>
    <t>10939</t>
  </si>
  <si>
    <t>ศรีรัตนะ,รพช.</t>
  </si>
  <si>
    <t>10940</t>
  </si>
  <si>
    <t>วังหิน,รพช.</t>
  </si>
  <si>
    <t>10941</t>
  </si>
  <si>
    <t>น้ำเกลี้ยง,รพช.</t>
  </si>
  <si>
    <t>10942</t>
  </si>
  <si>
    <t>ภูสิงห์,รพช.</t>
  </si>
  <si>
    <t>10943</t>
  </si>
  <si>
    <t>เมืองจันทร์,รพช.</t>
  </si>
  <si>
    <t>23125</t>
  </si>
  <si>
    <t>เบญจลักษ์เฉลิมพระเกียรติ 80 พรรษา,รพช.</t>
  </si>
  <si>
    <t>28014</t>
  </si>
  <si>
    <t>พยุห์,รพช.</t>
  </si>
  <si>
    <t>28015</t>
  </si>
  <si>
    <t>โพธิ์ศรีสุวรรณ,รพช.</t>
  </si>
  <si>
    <t>28016</t>
  </si>
  <si>
    <t>ศิลาลาด,รพช.</t>
  </si>
  <si>
    <t>อำนาจเจริญ</t>
  </si>
  <si>
    <t>10703</t>
  </si>
  <si>
    <t>อำนาจเจริญ,รพท.</t>
  </si>
  <si>
    <t>10985</t>
  </si>
  <si>
    <t>ชานุมาน,รพช.</t>
  </si>
  <si>
    <t>10986</t>
  </si>
  <si>
    <t>ปทุมราชวงศา,รพช.</t>
  </si>
  <si>
    <t>10987</t>
  </si>
  <si>
    <t>พนา,รพช.</t>
  </si>
  <si>
    <t>10988</t>
  </si>
  <si>
    <t>เสนางคนิคม,รพช.</t>
  </si>
  <si>
    <t>10989</t>
  </si>
  <si>
    <t>หัวตะพาน,รพช.</t>
  </si>
  <si>
    <t>10990</t>
  </si>
  <si>
    <t>ลืออำนาจ,รพช.</t>
  </si>
  <si>
    <t>อุบลราชธานี</t>
  </si>
  <si>
    <t>10669</t>
  </si>
  <si>
    <t>สรรพสิทธิประสงค์,รพศ.</t>
  </si>
  <si>
    <t>10944</t>
  </si>
  <si>
    <t>ศรีเมืองใหม่,รพช.</t>
  </si>
  <si>
    <t>10945</t>
  </si>
  <si>
    <t>โขงเจียม,รพช.</t>
  </si>
  <si>
    <t>10946</t>
  </si>
  <si>
    <t>เขื่องใน,รพช.</t>
  </si>
  <si>
    <t>10947</t>
  </si>
  <si>
    <t>เขมราฐ,รพช.</t>
  </si>
  <si>
    <t>10948</t>
  </si>
  <si>
    <t>นาจะหลวย,รพช.</t>
  </si>
  <si>
    <t>10949</t>
  </si>
  <si>
    <t>น้ำยืน,รพช.</t>
  </si>
  <si>
    <t>10950</t>
  </si>
  <si>
    <t>บุณฑริก,รพช.</t>
  </si>
  <si>
    <t>10951</t>
  </si>
  <si>
    <t>ตระการพืชผล,รพช.</t>
  </si>
  <si>
    <t>10952</t>
  </si>
  <si>
    <t>กุดข้าวปุ้น,รพช.</t>
  </si>
  <si>
    <t>10953</t>
  </si>
  <si>
    <t>ม่วงสามสิบ,รพช.</t>
  </si>
  <si>
    <t>10954</t>
  </si>
  <si>
    <t>วารินชำราบ,รพท.</t>
  </si>
  <si>
    <t>10956</t>
  </si>
  <si>
    <t>พิบูลมังสาหาร,รพช.</t>
  </si>
  <si>
    <t>10957</t>
  </si>
  <si>
    <t>ตาลสุม,รพช.</t>
  </si>
  <si>
    <t>10958</t>
  </si>
  <si>
    <t>โพธิ์ไทร,รพช.</t>
  </si>
  <si>
    <t>10959</t>
  </si>
  <si>
    <t>สำโรง,รพช.</t>
  </si>
  <si>
    <t>10960</t>
  </si>
  <si>
    <t>ดอนมดแดง,รพช.</t>
  </si>
  <si>
    <t>10961</t>
  </si>
  <si>
    <t>สิรินธร,รพช.</t>
  </si>
  <si>
    <t>10962</t>
  </si>
  <si>
    <t>ทุ่งศรีอุดม,รพช.</t>
  </si>
  <si>
    <t>11443</t>
  </si>
  <si>
    <t>สมเด็จพระยุพราชเดชอุดม,รพท.</t>
  </si>
  <si>
    <t>21984</t>
  </si>
  <si>
    <t>๕๐ พรรษา มหาวชิราลงกรณ์,รพท.</t>
  </si>
  <si>
    <t>24032</t>
  </si>
  <si>
    <t>นาตาล,รพช.</t>
  </si>
  <si>
    <t>24821</t>
  </si>
  <si>
    <t>นาเยีย,รพช.</t>
  </si>
  <si>
    <t>27967</t>
  </si>
  <si>
    <t>สว่างวีระวงศ์,รพช.</t>
  </si>
  <si>
    <t>27968</t>
  </si>
  <si>
    <t>น้ำขุ่น,รพช.</t>
  </si>
  <si>
    <t>27976</t>
  </si>
  <si>
    <t>เหล่าเสือโก้ก,รพช.</t>
  </si>
  <si>
    <t>กระบี่</t>
  </si>
  <si>
    <t>10738</t>
  </si>
  <si>
    <t>กระบี่,รพท.</t>
  </si>
  <si>
    <t>11340</t>
  </si>
  <si>
    <t>เขาพนม,รพช.</t>
  </si>
  <si>
    <t>11341</t>
  </si>
  <si>
    <t>เกาะลันตา,รพช.</t>
  </si>
  <si>
    <t>11342</t>
  </si>
  <si>
    <t>คลองท่อม,รพช.</t>
  </si>
  <si>
    <t>11343</t>
  </si>
  <si>
    <t>อ่าวลึก,รพช.</t>
  </si>
  <si>
    <t>11344</t>
  </si>
  <si>
    <t>ปลายพระยา,รพช.</t>
  </si>
  <si>
    <t>11345</t>
  </si>
  <si>
    <t>ลำทับ,รพช.</t>
  </si>
  <si>
    <t>11346</t>
  </si>
  <si>
    <t>เหนือคลอง,รพช.</t>
  </si>
  <si>
    <t>77753</t>
  </si>
  <si>
    <t>เกาะพีพี,รพช.</t>
  </si>
  <si>
    <t>ชุมพร</t>
  </si>
  <si>
    <t>10744</t>
  </si>
  <si>
    <t>ชุมพรเขตรอุดมศักดิ์,รพท.</t>
  </si>
  <si>
    <t>11375</t>
  </si>
  <si>
    <t>ปากน้ำชุมพร,รพช.</t>
  </si>
  <si>
    <t>11376</t>
  </si>
  <si>
    <t>ท่าแซะ,รพช.</t>
  </si>
  <si>
    <t>11377</t>
  </si>
  <si>
    <t>ปะทิว,รพช.</t>
  </si>
  <si>
    <t>11378</t>
  </si>
  <si>
    <t>มาบอำมฤต,รพช.</t>
  </si>
  <si>
    <t>11379</t>
  </si>
  <si>
    <t>หลังสวน,รพช.</t>
  </si>
  <si>
    <t>11380</t>
  </si>
  <si>
    <t>ปากน้ำหลังสวน,รพช.</t>
  </si>
  <si>
    <t>11381</t>
  </si>
  <si>
    <t>ละแม,รพช.</t>
  </si>
  <si>
    <t>11382</t>
  </si>
  <si>
    <t>พะโต๊ะ,รพช.</t>
  </si>
  <si>
    <t>11383</t>
  </si>
  <si>
    <t>สวี,รพช.</t>
  </si>
  <si>
    <t>11385</t>
  </si>
  <si>
    <t>ทุ่งตะโก,รพช.</t>
  </si>
  <si>
    <t>นครศรีธรรมราช</t>
  </si>
  <si>
    <t>10680</t>
  </si>
  <si>
    <t>มหาราชนครศรีธรรมราช,รพศ.</t>
  </si>
  <si>
    <t>11322</t>
  </si>
  <si>
    <t>พรหมคีรี,รพช.</t>
  </si>
  <si>
    <t>11324</t>
  </si>
  <si>
    <t>ลานสะกา,รพช.</t>
  </si>
  <si>
    <t>11325</t>
  </si>
  <si>
    <t>สมเด็จพระยุพราชฉวาง,รพช.</t>
  </si>
  <si>
    <t>11326</t>
  </si>
  <si>
    <t>พิปูน,รพช.</t>
  </si>
  <si>
    <t>11327</t>
  </si>
  <si>
    <t>เชียรใหญ่,รพช.</t>
  </si>
  <si>
    <t>11328</t>
  </si>
  <si>
    <t>ชะอวด,รพช.</t>
  </si>
  <si>
    <t>11329</t>
  </si>
  <si>
    <t>ท่าศาลา,รพช.</t>
  </si>
  <si>
    <t>11330</t>
  </si>
  <si>
    <t>ทุ่งสง,รพท.</t>
  </si>
  <si>
    <t>11331</t>
  </si>
  <si>
    <t>นาบอน,รพช.</t>
  </si>
  <si>
    <t>11332</t>
  </si>
  <si>
    <t>ทุ่งใหญ่,รพช.</t>
  </si>
  <si>
    <t>11333</t>
  </si>
  <si>
    <t>ปากพนัง,รพช.</t>
  </si>
  <si>
    <t>11334</t>
  </si>
  <si>
    <t>11335</t>
  </si>
  <si>
    <t>สิชล,รพท.</t>
  </si>
  <si>
    <t>11336</t>
  </si>
  <si>
    <t>ขนอม,รพช.</t>
  </si>
  <si>
    <t>11337</t>
  </si>
  <si>
    <t>หัวไทร,รพช.</t>
  </si>
  <si>
    <t>11338</t>
  </si>
  <si>
    <t>บางขัน,รพช.</t>
  </si>
  <si>
    <t>11339</t>
  </si>
  <si>
    <t>ถ้ำพรรณรา,รพช.</t>
  </si>
  <si>
    <t>11660</t>
  </si>
  <si>
    <t>จุฬาภรณ์,รพช.</t>
  </si>
  <si>
    <t>40491</t>
  </si>
  <si>
    <t>40492</t>
  </si>
  <si>
    <t>พ่อท่านคล้ายวาจาสิทธิ์,รพช.</t>
  </si>
  <si>
    <t>40742</t>
  </si>
  <si>
    <t>นบพิตำ,รพช.</t>
  </si>
  <si>
    <t>40743</t>
  </si>
  <si>
    <t>พระพรหม,รพช.</t>
  </si>
  <si>
    <t>พังงา</t>
  </si>
  <si>
    <t>10739</t>
  </si>
  <si>
    <t>พังงา,รพท.</t>
  </si>
  <si>
    <t>10740</t>
  </si>
  <si>
    <t>ตะกั่วป่า,รพท.</t>
  </si>
  <si>
    <t>11347</t>
  </si>
  <si>
    <t>เกาะยาวชัยพัฒน์,รพช.</t>
  </si>
  <si>
    <t>11348</t>
  </si>
  <si>
    <t>กะปงชัยพัฒน์,รพช.</t>
  </si>
  <si>
    <t>11349</t>
  </si>
  <si>
    <t>ตะกั่วทุ่ง,รพช.</t>
  </si>
  <si>
    <t>11350</t>
  </si>
  <si>
    <t>11352</t>
  </si>
  <si>
    <t>คุระบุรีชัยพัฒน์,รพช.</t>
  </si>
  <si>
    <t>11353</t>
  </si>
  <si>
    <t>ทับปุด,รพช.</t>
  </si>
  <si>
    <t>11354</t>
  </si>
  <si>
    <t>ท้ายเหมืองชัยพัฒน์,รพช.</t>
  </si>
  <si>
    <t>ภูเก็ต</t>
  </si>
  <si>
    <t>10741</t>
  </si>
  <si>
    <t>วชิระภูเก็ต,รพศ.</t>
  </si>
  <si>
    <t>11355</t>
  </si>
  <si>
    <t>ป่าตอง,รพช.</t>
  </si>
  <si>
    <t>11356</t>
  </si>
  <si>
    <t>ถลาง,รพช.</t>
  </si>
  <si>
    <t>41436</t>
  </si>
  <si>
    <t>ฉลอง,รพช.</t>
  </si>
  <si>
    <t>ระนอง</t>
  </si>
  <si>
    <t>10743</t>
  </si>
  <si>
    <t>ระนอง,รพท.</t>
  </si>
  <si>
    <t>11323</t>
  </si>
  <si>
    <t>ละอุ่น,รพช.</t>
  </si>
  <si>
    <t>11372</t>
  </si>
  <si>
    <t>กะเปอร์,รพช.</t>
  </si>
  <si>
    <t>11373</t>
  </si>
  <si>
    <t>กระบุรี,รพช.</t>
  </si>
  <si>
    <t>11374</t>
  </si>
  <si>
    <t>สุขสำราญ,รพช.</t>
  </si>
  <si>
    <t>สุราษฎร์ธานี</t>
  </si>
  <si>
    <t>09192</t>
  </si>
  <si>
    <t>เกาะเต่า,รพช.</t>
  </si>
  <si>
    <t>10681</t>
  </si>
  <si>
    <t>สุราษฎร์ธานี,รพศ.</t>
  </si>
  <si>
    <t>10742</t>
  </si>
  <si>
    <t>เกาะสมุย,รพท.</t>
  </si>
  <si>
    <t>11357</t>
  </si>
  <si>
    <t>กาญจนดิษฐ์,รพช.</t>
  </si>
  <si>
    <t>11358</t>
  </si>
  <si>
    <t>ดอนสัก,รพช.</t>
  </si>
  <si>
    <t>11359</t>
  </si>
  <si>
    <t>เกาะพงัน,รพช.</t>
  </si>
  <si>
    <t>11360</t>
  </si>
  <si>
    <t>ไชยา,รพช.</t>
  </si>
  <si>
    <t>11361</t>
  </si>
  <si>
    <t>ท่าชนะ,รพช.</t>
  </si>
  <si>
    <t>11362</t>
  </si>
  <si>
    <t>คีรีรัฐนิคม,รพช.</t>
  </si>
  <si>
    <t>11363</t>
  </si>
  <si>
    <t>บ้านตาขุน,รพช.</t>
  </si>
  <si>
    <t>11364</t>
  </si>
  <si>
    <t>พนม,รพช.</t>
  </si>
  <si>
    <t>11365</t>
  </si>
  <si>
    <t>ท่าฉาง,รพช.</t>
  </si>
  <si>
    <t>11366</t>
  </si>
  <si>
    <t>บ้านนาสาร,รพช.</t>
  </si>
  <si>
    <t>11367</t>
  </si>
  <si>
    <t>บ้านนาเดิม,รพช.</t>
  </si>
  <si>
    <t>11368</t>
  </si>
  <si>
    <t>เคียนซา,รพช.</t>
  </si>
  <si>
    <t>11369</t>
  </si>
  <si>
    <t>พระแสง,รพช.</t>
  </si>
  <si>
    <t>11370</t>
  </si>
  <si>
    <t>พุนพิน,รพช.</t>
  </si>
  <si>
    <t>11371</t>
  </si>
  <si>
    <t>ชัยบุรี,รพช.</t>
  </si>
  <si>
    <t>11459</t>
  </si>
  <si>
    <t>สมเด็จพระยุพราชเวียงสระ,รพช.</t>
  </si>
  <si>
    <t>11654</t>
  </si>
  <si>
    <t>วิภาวดี,รพช.</t>
  </si>
  <si>
    <t>14138</t>
  </si>
  <si>
    <t>ท่าโรงช้าง,รพช.</t>
  </si>
  <si>
    <t>ตรัง</t>
  </si>
  <si>
    <t>10683</t>
  </si>
  <si>
    <t>ตรัง,รพศ.</t>
  </si>
  <si>
    <t>11407</t>
  </si>
  <si>
    <t>กันตัง,รพช.</t>
  </si>
  <si>
    <t>11408</t>
  </si>
  <si>
    <t>ย่านตาขาว,รพช.</t>
  </si>
  <si>
    <t>11409</t>
  </si>
  <si>
    <t>ปะเหลียน,รพช.</t>
  </si>
  <si>
    <t>11410</t>
  </si>
  <si>
    <t>สิเกา,รพช.</t>
  </si>
  <si>
    <t>11411</t>
  </si>
  <si>
    <t>ห้วยยอด,รพช.</t>
  </si>
  <si>
    <t>11412</t>
  </si>
  <si>
    <t>วังวิเศษ,รพช.</t>
  </si>
  <si>
    <t>11413</t>
  </si>
  <si>
    <t>นาโยง,รพช.</t>
  </si>
  <si>
    <t>14139</t>
  </si>
  <si>
    <t>รัษฎา,รพช.</t>
  </si>
  <si>
    <t>28817</t>
  </si>
  <si>
    <t>หาดสำราญเฉลิมพระเกียรติ 80 พรรษา,รพช.</t>
  </si>
  <si>
    <t>นราธิวาส</t>
  </si>
  <si>
    <t>10750</t>
  </si>
  <si>
    <t>นราธิวาสราชนครินทร์,รพท.</t>
  </si>
  <si>
    <t>10751</t>
  </si>
  <si>
    <t>สุไหงโก-ลก,รพท.</t>
  </si>
  <si>
    <t>11435</t>
  </si>
  <si>
    <t>ตากใบ,รพช.</t>
  </si>
  <si>
    <t>11436</t>
  </si>
  <si>
    <t>บาเจาะ,รพช.</t>
  </si>
  <si>
    <t>11437</t>
  </si>
  <si>
    <t>ระแงะ,รพช.</t>
  </si>
  <si>
    <t>11438</t>
  </si>
  <si>
    <t>รือเสาะ,รพช.</t>
  </si>
  <si>
    <t>11439</t>
  </si>
  <si>
    <t>ศรีสาคร,รพช.</t>
  </si>
  <si>
    <t>11440</t>
  </si>
  <si>
    <t>แว้ง,รพช.</t>
  </si>
  <si>
    <t>11441</t>
  </si>
  <si>
    <t>สุคิริน,รพช.</t>
  </si>
  <si>
    <t>11442</t>
  </si>
  <si>
    <t>สุไหงปาดี,รพช.</t>
  </si>
  <si>
    <t>13818</t>
  </si>
  <si>
    <t>จะแนะ,รพช.</t>
  </si>
  <si>
    <t>15010</t>
  </si>
  <si>
    <t>เจาะไอร้อง,รพช.</t>
  </si>
  <si>
    <t>23771</t>
  </si>
  <si>
    <t>ยี่งอเฉลิมพระเกียรติ 80 พรรษา,รพช.</t>
  </si>
  <si>
    <t>ปัตตานี</t>
  </si>
  <si>
    <t>10748</t>
  </si>
  <si>
    <t>ปัตตานี,รพท.</t>
  </si>
  <si>
    <t>11423</t>
  </si>
  <si>
    <t>โคกโพธิ์,รพช.</t>
  </si>
  <si>
    <t>11424</t>
  </si>
  <si>
    <t>หนองจิก,รพช.</t>
  </si>
  <si>
    <t>11425</t>
  </si>
  <si>
    <t>ปะนาเระ,รพช.</t>
  </si>
  <si>
    <t>11426</t>
  </si>
  <si>
    <t>มายอ,รพช.</t>
  </si>
  <si>
    <t>11427</t>
  </si>
  <si>
    <t>ทุ่งยางแดง,รพช.</t>
  </si>
  <si>
    <t>11428</t>
  </si>
  <si>
    <t>ไม้แก่น,รพช.</t>
  </si>
  <si>
    <t>11429</t>
  </si>
  <si>
    <t>ยะหริ่ง,รพช.</t>
  </si>
  <si>
    <t>11430</t>
  </si>
  <si>
    <t>ยะรัง,รพช.</t>
  </si>
  <si>
    <t>11431</t>
  </si>
  <si>
    <t>แม่ลาน,รพช.</t>
  </si>
  <si>
    <t>11460</t>
  </si>
  <si>
    <t>สมเด็จพระยุพราชสายบุรี,รพช.</t>
  </si>
  <si>
    <t>11464</t>
  </si>
  <si>
    <t>กะพ้อ,รพช.</t>
  </si>
  <si>
    <t>พัทลุง</t>
  </si>
  <si>
    <t>10747</t>
  </si>
  <si>
    <t>พัทลุง,รพท.</t>
  </si>
  <si>
    <t>11414</t>
  </si>
  <si>
    <t>กงหรา,รพช.</t>
  </si>
  <si>
    <t>11415</t>
  </si>
  <si>
    <t>เขาชัยสน,รพช.</t>
  </si>
  <si>
    <t>11416</t>
  </si>
  <si>
    <t>ตะโหมด,รพช.</t>
  </si>
  <si>
    <t>11417</t>
  </si>
  <si>
    <t>ควนขนุน,รพช.</t>
  </si>
  <si>
    <t>11418</t>
  </si>
  <si>
    <t>ปากพะยูน,รพช.</t>
  </si>
  <si>
    <t>11419</t>
  </si>
  <si>
    <t>ศรีบรรพต,รพช.</t>
  </si>
  <si>
    <t>11420</t>
  </si>
  <si>
    <t>ป่าบอน,รพช.</t>
  </si>
  <si>
    <t>11421</t>
  </si>
  <si>
    <t>บางแก้ว,รพช.</t>
  </si>
  <si>
    <t>11422</t>
  </si>
  <si>
    <t>ป่าพะยอม,รพช.</t>
  </si>
  <si>
    <t>24673</t>
  </si>
  <si>
    <t>ศรีนครินทร์(ปัญญานันทภิขุ),รพช.</t>
  </si>
  <si>
    <t>ยะลา</t>
  </si>
  <si>
    <t>10684</t>
  </si>
  <si>
    <t>ยะลา,รพศ.</t>
  </si>
  <si>
    <t>10749</t>
  </si>
  <si>
    <t>เบตง,รพท.</t>
  </si>
  <si>
    <t>11432</t>
  </si>
  <si>
    <t>บันนังสตา,รพช.</t>
  </si>
  <si>
    <t>11433</t>
  </si>
  <si>
    <t>ธารโต,รพช.</t>
  </si>
  <si>
    <t>11434</t>
  </si>
  <si>
    <t>รามัน,รพช.</t>
  </si>
  <si>
    <t>11461</t>
  </si>
  <si>
    <t>สมเด็จพระยุพราชยะหา,รพช.</t>
  </si>
  <si>
    <t>13806</t>
  </si>
  <si>
    <t>กาบัง,รพช.</t>
  </si>
  <si>
    <t>24689</t>
  </si>
  <si>
    <t>กรงปินัง,รพช.</t>
  </si>
  <si>
    <t>สงขลา</t>
  </si>
  <si>
    <t>10682</t>
  </si>
  <si>
    <t>หาดใหญ่,รพศ.</t>
  </si>
  <si>
    <t>10745</t>
  </si>
  <si>
    <t>สงขลา,รพท.</t>
  </si>
  <si>
    <t>11386</t>
  </si>
  <si>
    <t>สทิงพระ,รพช.</t>
  </si>
  <si>
    <t>11387</t>
  </si>
  <si>
    <t>จะนะ,รพช.</t>
  </si>
  <si>
    <t>11388</t>
  </si>
  <si>
    <t>สมเด็จพระบรมราชินีนาถ ณ  อำเภอนาทวี,รพช.</t>
  </si>
  <si>
    <t>11390</t>
  </si>
  <si>
    <t>เทพา,รพช.</t>
  </si>
  <si>
    <t>11391</t>
  </si>
  <si>
    <t>สะบ้าย้อย,รพช.</t>
  </si>
  <si>
    <t>11392</t>
  </si>
  <si>
    <t>ระโนด,รพช.</t>
  </si>
  <si>
    <t>11393</t>
  </si>
  <si>
    <t>กระแสสินธุ์,รพช.</t>
  </si>
  <si>
    <t>11394</t>
  </si>
  <si>
    <t>รัตภูมิ,รพช.</t>
  </si>
  <si>
    <t>11395</t>
  </si>
  <si>
    <t>สะเดา,รพช.</t>
  </si>
  <si>
    <t>11396</t>
  </si>
  <si>
    <t>นาหม่อม,รพช.</t>
  </si>
  <si>
    <t>11397</t>
  </si>
  <si>
    <t>ควนเนียง,รพช.</t>
  </si>
  <si>
    <t>11398</t>
  </si>
  <si>
    <t>ปาดังเบซาร์,รพช.</t>
  </si>
  <si>
    <t>11399</t>
  </si>
  <si>
    <t>บางกล่ำ,รพช.</t>
  </si>
  <si>
    <t>11400</t>
  </si>
  <si>
    <t>สิงหนคร,รพช.</t>
  </si>
  <si>
    <t>11401</t>
  </si>
  <si>
    <t>คลองหอยโข่ง,รพช.</t>
  </si>
  <si>
    <t>สตูล</t>
  </si>
  <si>
    <t>10746</t>
  </si>
  <si>
    <t>สตูล,รพท.</t>
  </si>
  <si>
    <t>11402</t>
  </si>
  <si>
    <t>ควนโดน,รพช.</t>
  </si>
  <si>
    <t>11403</t>
  </si>
  <si>
    <t>ควนกาหลง,รพช.</t>
  </si>
  <si>
    <t>11404</t>
  </si>
  <si>
    <t>ท่าแพ,รพช.</t>
  </si>
  <si>
    <t>11405</t>
  </si>
  <si>
    <t>ละงู,รพช.</t>
  </si>
  <si>
    <t>11406</t>
  </si>
  <si>
    <t>ทุ่งหว้า,รพช.</t>
  </si>
  <si>
    <t>28786</t>
  </si>
  <si>
    <t>มะนัง,รพช.</t>
  </si>
  <si>
    <t>ผลรวมทั้งหมด</t>
  </si>
  <si>
    <t>เขต</t>
  </si>
  <si>
    <t>จังหวัด</t>
  </si>
  <si>
    <t>หน่วยงาน</t>
  </si>
  <si>
    <t>ประเภท</t>
  </si>
  <si>
    <t>รหัส</t>
  </si>
  <si>
    <t>NI</t>
  </si>
  <si>
    <t>RiskScroing</t>
  </si>
  <si>
    <t>[1]</t>
  </si>
  <si>
    <t>[2]</t>
  </si>
  <si>
    <t>[3]=[1]-[2]</t>
  </si>
  <si>
    <t>[4]</t>
  </si>
  <si>
    <t>[5] = [3]*[4]</t>
  </si>
  <si>
    <t>Fixed cost เงินบำรุง 3 เดือน</t>
  </si>
  <si>
    <t>เงินบำรุงส่วนเกิน</t>
  </si>
  <si>
    <t>สรุป คำนวณเงินลงทุนเพิ่ม</t>
  </si>
  <si>
    <t xml:space="preserve"> เงินบำรุงส่วนเกิน</t>
  </si>
  <si>
    <t>จำนวนแห่ง</t>
  </si>
  <si>
    <t>รวม</t>
  </si>
  <si>
    <t>ลงทุนได้</t>
  </si>
  <si>
    <t>ลงทุนไม่ได้</t>
  </si>
  <si>
    <t>หน่วย : ล้านบาท</t>
  </si>
  <si>
    <t>ระดับ % ที่ลงทุนได้</t>
  </si>
  <si>
    <t>ตาราง สรุปวงเงินลงทุนเพิ่ม จำแนกตามรายเขต</t>
  </si>
  <si>
    <t>จำนวนแห่งที่ลงทุนได้</t>
  </si>
  <si>
    <t>จำนวนแห่งที่ลงทุนไม่ได้</t>
  </si>
  <si>
    <t>ตาราง สรุป จำนวนแห่งที่ลงทุนได้และลงทุนไม่ได้ จำแนกตามรายเขต</t>
  </si>
  <si>
    <t>เงินบำรุงคงเหลือสุทธิ ส.ค.65</t>
  </si>
  <si>
    <t>ร้อยละ</t>
  </si>
  <si>
    <t>ตาราง สรุปวงเงินลงทุน จำแนกระดับเปอร์เซ็นต์</t>
  </si>
  <si>
    <t>สรุปข้อมูลการลงทุนเพิ่ม</t>
  </si>
  <si>
    <t>(A) 60%</t>
  </si>
  <si>
    <t>(B) 50%</t>
  </si>
  <si>
    <t>(C)40%</t>
  </si>
  <si>
    <t>(D) 30%</t>
  </si>
  <si>
    <t>วงเงินลงทุนเพิ่ม (ลบ.)</t>
  </si>
  <si>
    <t>เงินบำรุงสุทธิหลังหัก fixed cost และวงเงินลงทุน</t>
  </si>
  <si>
    <t xml:space="preserve"> Fixed cost เงินบำรุง 3 เดือน</t>
  </si>
  <si>
    <t>รายการ</t>
  </si>
  <si>
    <t>เงินบำรุงสุทธิหลังหัก fixed cost และวงเงินลงทุนพิ่ม</t>
  </si>
  <si>
    <t>เงินบำรุงสุทธิหลังหัก fixed cost และวงเงินลงทุนเพิ่ม</t>
  </si>
  <si>
    <t>no</t>
  </si>
  <si>
    <t>1uc</t>
  </si>
  <si>
    <t>2sss</t>
  </si>
  <si>
    <t>3csmbs</t>
  </si>
  <si>
    <t>4fwf</t>
  </si>
  <si>
    <t>5state</t>
  </si>
  <si>
    <t xml:space="preserve"> Y1  หนี้สินหมุนเวียน</t>
  </si>
  <si>
    <t>X1  งส/เทียบเท่า</t>
  </si>
  <si>
    <t>R</t>
  </si>
  <si>
    <t>CodeL1</t>
  </si>
  <si>
    <t>Account1</t>
  </si>
  <si>
    <t>1102050101.203</t>
  </si>
  <si>
    <t>ลูกหนี้ค่ารักษา UC - OP นอก CUP (ในจังหวัดสังกัด สธ.)</t>
  </si>
  <si>
    <t>1102050101.204</t>
  </si>
  <si>
    <t xml:space="preserve">ลูกหนี้ค่ารักษา UC - OP นอก CUP (ต่างจังหวัดสังกัด สธ.) </t>
  </si>
  <si>
    <t>1102050101.303</t>
  </si>
  <si>
    <t>ลูกหนี้ค่ารักษาประกันสังคม OP - นอกเครือข่าย สังกัด สป.สธ.</t>
  </si>
  <si>
    <t>1102050101.304</t>
  </si>
  <si>
    <t>ลูกหนี้ค่ารักษาประกันสังคม IP - นอกเครือข่าย สังกัด สป.สธ.</t>
  </si>
  <si>
    <t>1102050101.307</t>
  </si>
  <si>
    <t>ลูกหนี้ค่ารักษาประกันสังคม-กองทุนทดแทน</t>
  </si>
  <si>
    <t>1102050101.308</t>
  </si>
  <si>
    <t>ลูกหนี้ค่ารักษาประกันสังคม 72 ชั่วโมงแรก</t>
  </si>
  <si>
    <t>1102050101.309</t>
  </si>
  <si>
    <t>ลูกหนี้ค่ารักษาประกันสังคม-ค่าใช้จ่ายสูง/อุบัติเหตุ/ฉุกเฉิน OP</t>
  </si>
  <si>
    <t>1102050101.310</t>
  </si>
  <si>
    <t>ลูกหนี้ค่ารักษาประกันสังคม-ค่าใช้จ่ายสูง IP</t>
  </si>
  <si>
    <t>1102050101.503</t>
  </si>
  <si>
    <t>ลูกหนี้ค่ารักษา - คนต่างด้าวและแรงงานต่างด้าว OP นอก CUP</t>
  </si>
  <si>
    <t>1102050101.504</t>
  </si>
  <si>
    <t>ลูกหนี้ค่ารักษา - คนต่างด้าวและแรงงานต่างด้าว IP นอก CUP</t>
  </si>
  <si>
    <t>1102050101.505</t>
  </si>
  <si>
    <t>ลูกหนี้ค่ารักษา - คนต่างด้าวและแรงงานต่างด้าว เบิกจากส่วนกลาง OP</t>
  </si>
  <si>
    <t>1102050101.506</t>
  </si>
  <si>
    <t>ลูกหนี้ค่ารักษา - คนต่างด้าวและแรงงานต่างด้าวเบิกจากส่วนกลาง IP</t>
  </si>
  <si>
    <t>1102050102.106</t>
  </si>
  <si>
    <t>ลูกหนี้ค่ารักษา-ชำระเงิน OP</t>
  </si>
  <si>
    <t>1102050102.107</t>
  </si>
  <si>
    <t>ลูกหนี้ค่ารักษา-ชำระเงินIP</t>
  </si>
  <si>
    <t>1102050102.110</t>
  </si>
  <si>
    <t>ลูกหนี้ค่ารักษา-เบิกจ่ายตรงหน่วยงานอื่น OP</t>
  </si>
  <si>
    <t>1102050102.111</t>
  </si>
  <si>
    <t>ลูกหนี้ค่ารักษา-เบิกจ่ายตรงหน่วยงานอื่น IP</t>
  </si>
  <si>
    <t>1102050102.201</t>
  </si>
  <si>
    <t>ลูกหนี้ค่ารักษา UC - OP นอกสังกัด สธ.</t>
  </si>
  <si>
    <t>1102050102.301</t>
  </si>
  <si>
    <t>ลูกหนี้ค่ารักษาประกันสังคม OP - นอกเครือข่าย ต่างสังกัด สป.สธ.</t>
  </si>
  <si>
    <t>1102050102.302</t>
  </si>
  <si>
    <t>ลูกหนี้ค่ารักษาประกันสังคม IP - นอกเครือข่าย ต่างสังกัด สป.สธ.</t>
  </si>
  <si>
    <t>1102050102.602</t>
  </si>
  <si>
    <t>ลูกหนี้ค่ารักษา-พรบ.รถ OP</t>
  </si>
  <si>
    <t>1102050102.603</t>
  </si>
  <si>
    <t>ลูกหนี้ค่ารักษา-พรบ.รถ IP</t>
  </si>
  <si>
    <t>1102050123.114</t>
  </si>
  <si>
    <t>ค่าเผื่อหนี้สงสัยจะสูญ-ลูกหนี้ค่ารักษาชำระเงิน OPD</t>
  </si>
  <si>
    <t>1102050123.115</t>
  </si>
  <si>
    <t>ค่าเผื่อหนี้สงสัยจะสูญ-ลูกหนี้ค่ารักษาชำระเงิน IPD</t>
  </si>
  <si>
    <t>1102050123.203</t>
  </si>
  <si>
    <t>ค่าเผื่อหนี้สงสัยจะสูญ - ลูกหนี้ค่ารักษา UC- OP นอก CUP (ในจังหวัด)</t>
  </si>
  <si>
    <t>1102050123.205</t>
  </si>
  <si>
    <t>ค่าเผื่อหนี้สงสัยจะสูญ - ลูกหนี้ค่ารักษา UC- OP นอก CUP (นอกจังหวัด)</t>
  </si>
  <si>
    <t>1102050101.201</t>
  </si>
  <si>
    <t>ลูกหนี้ค่ารักษา UC- OP ใน CUP</t>
  </si>
  <si>
    <t>1102050101.202</t>
  </si>
  <si>
    <t xml:space="preserve">ลูกหนี้ค่ารักษา UC-IP </t>
  </si>
  <si>
    <t>1102050101.209</t>
  </si>
  <si>
    <t>ลูกหนี้ค่ารักษาด้านการสร้างเสริมสุขภาพและป้องกันโรค (P&amp;P)</t>
  </si>
  <si>
    <t>1102050101.216</t>
  </si>
  <si>
    <t>ลูกหนี้ค่ารักษา UC OP บริการเฉพาะ (CR)</t>
  </si>
  <si>
    <t>1102050101.217</t>
  </si>
  <si>
    <t>ลูกหนี้ค่ารักษา UC IP บริการเฉพาะ (CR)</t>
  </si>
  <si>
    <t>1102050101.222</t>
  </si>
  <si>
    <t>ลูกหนี้ค่ารักษา OP Refer</t>
  </si>
  <si>
    <t>1102050101.223</t>
  </si>
  <si>
    <t>ลูกหนี้ค่าบริการสาธารณสุขสำหรับโรคติดเชื้อไวรัสโคโรนา - OP จาก สปสช.</t>
  </si>
  <si>
    <t>1102050101.224</t>
  </si>
  <si>
    <t>ลูกหนี้ค่าบริการสาธารณสุขสำหรับโรคติดเชื้อไวรัสโคโรนา - IP จาก สปสช.</t>
  </si>
  <si>
    <t>1102050101.301</t>
  </si>
  <si>
    <t>ลูกหนี้ค่ารักษาประกันสังคม OP-เครือข่าย</t>
  </si>
  <si>
    <t>1102050101.302</t>
  </si>
  <si>
    <t>ลูกหนี้ค่ารักษาประกันสังคม IP-เครือข่าย</t>
  </si>
  <si>
    <t>1102050101.103</t>
  </si>
  <si>
    <t>ลูกหนี้ค่าตรวจสุขภาพหน่วยงานภาครัฐ</t>
  </si>
  <si>
    <t>1102050101.401</t>
  </si>
  <si>
    <t>ลูกหนี้ค่ารักษา-เบิกจ่ายตรงกรมบัญชีกลาง OP</t>
  </si>
  <si>
    <t>1102050101.402</t>
  </si>
  <si>
    <t>ลูกหนี้ค่ารักษา-เบิกจ่ายตรงกรมบัญชีกลาง IP</t>
  </si>
  <si>
    <t>1102050102.108</t>
  </si>
  <si>
    <t>ลูกหนี้ค่ารักษา - เบิกต้นสังกัด OP</t>
  </si>
  <si>
    <t>1102050102.109</t>
  </si>
  <si>
    <t>ลูกหนี้ค่ารักษา - เบิกต้นสังกัด IP</t>
  </si>
  <si>
    <t>1102050102.801</t>
  </si>
  <si>
    <t>ลูกหนี้ค่ารักษา-เบิกจ่ายตรง อปท. OP</t>
  </si>
  <si>
    <t>1102050102.802</t>
  </si>
  <si>
    <t>ลูกหนี้ค่ารักษา-เบิกจ่ายตรง อปท. IP</t>
  </si>
  <si>
    <t>1102050102.803</t>
  </si>
  <si>
    <t>ลูกหนี้ค่ารักษา-เบิกจ่ายตรง อปท.รูปแบบพิเศษ OP</t>
  </si>
  <si>
    <t>1102050102.804</t>
  </si>
  <si>
    <t>ลูกหนี้ค่ารักษา-เบิกจ่ายตรงอปท.รูปแบบพิเศษ IP</t>
  </si>
  <si>
    <t>1102050101.501</t>
  </si>
  <si>
    <t>ลูกหนี้ค่ารักษา - คนต่างด้าวและแรงงานต่างด้าว OP</t>
  </si>
  <si>
    <t>1102050101.502</t>
  </si>
  <si>
    <t>ลูกหนี้ค่ารักษา - คนต่างด้าวและแรงงานต่างด้าว IP</t>
  </si>
  <si>
    <t>1102050101.701</t>
  </si>
  <si>
    <t>ลูกหนี้ค่ารักษา - บุคคลที่มีปัญหาสถานะและสิทธิ OP ใน CUP</t>
  </si>
  <si>
    <t>1102050101.702</t>
  </si>
  <si>
    <t>ลูกหนี้ค่ารักษา - บุคคลที่มีปัญหาสถานะและสิทธิ OP นอก CUP</t>
  </si>
  <si>
    <t>1102050101.703</t>
  </si>
  <si>
    <t>ลูกหนี้ค่ารักษาบุคคลที่มีปัญหาสถานะและสิทธิ - เบิกจากส่วนกลาง OP</t>
  </si>
  <si>
    <t>1102050101.704</t>
  </si>
  <si>
    <t>ลูกหนี้ค่ารักษาบุคคลที่มีปัญหาสถานะและสิทธิ - เบิกจากส่วนกลาง IP</t>
  </si>
  <si>
    <t>ลูกหนี้ค่ารักษาฯ</t>
  </si>
  <si>
    <t>type</t>
  </si>
  <si>
    <t>06009</t>
  </si>
  <si>
    <t>แม่ตื่น,รพช.</t>
  </si>
  <si>
    <t>ศูนย์บริการการแพทย์นนทบุรี,รพช.</t>
  </si>
  <si>
    <t>บางสะพาน,รพท.</t>
  </si>
  <si>
    <t>ชัยภูมิ,รพศ.</t>
  </si>
  <si>
    <t>หลวงพ่อคูณ ปริสุทฺโธ,รพช.</t>
  </si>
  <si>
    <t>ป้ายชื่อแถว</t>
  </si>
  <si>
    <t>No.</t>
  </si>
  <si>
    <t>งวดเดือน</t>
  </si>
  <si>
    <t>ส.ค. 2566</t>
  </si>
  <si>
    <t>CR_</t>
  </si>
  <si>
    <t>QR_</t>
  </si>
  <si>
    <t>Cash_</t>
  </si>
  <si>
    <t>NWC_</t>
  </si>
  <si>
    <t>NI-</t>
  </si>
  <si>
    <t>Risk</t>
  </si>
  <si>
    <t>EBITDA_</t>
  </si>
  <si>
    <t>เงินบำรุงคงเหลือสุทธิ_</t>
  </si>
  <si>
    <t xml:space="preserve">ก่อนปรับ </t>
  </si>
  <si>
    <t>ไม</t>
  </si>
  <si>
    <t>ยังไม่ได้ปรับปรุงข้อมูลชีทนี้</t>
  </si>
  <si>
    <t>ลงทุนได้/ไม่ได้</t>
  </si>
  <si>
    <t>Cash เดิม</t>
  </si>
  <si>
    <t>ลูกหนี้ค่ารักษา เดือน สค 66</t>
  </si>
  <si>
    <t>Fixed Cost 3 M</t>
  </si>
  <si>
    <t>คำนวณค่าใช้จ่ายเงินบำรุง 3 เดือน</t>
  </si>
  <si>
    <t>LC ส.ค. 66</t>
  </si>
  <si>
    <t>MC ส.ค.66</t>
  </si>
  <si>
    <t>คำนวณ Cash Ratio เดือน ส.ค.66</t>
  </si>
  <si>
    <t>เงินสด/เทียบเท่า</t>
  </si>
  <si>
    <t>หนี้สิน หมุนเวียน</t>
  </si>
  <si>
    <t xml:space="preserve">Fixed cost เฉลี่ย 3 เดือน </t>
  </si>
  <si>
    <t>เงินบำรุงส่วนเกินที่นำมาคำนวณ</t>
  </si>
  <si>
    <t>ลูกหนี้ต่างด้าว*% ที่คาดว่าจะเรียกเก็บได้</t>
  </si>
  <si>
    <t>ลูกหนี้ไร้รัฐ*% ที่คาดว่าจะเรียกเก็บได้</t>
  </si>
  <si>
    <t>ลูกหนี้สิทธิ กรมบัญชีกลาง*% ที่คาดว่าจะเรียกเก็บได้</t>
  </si>
  <si>
    <t>ลูกหนี้ สิทธิ SSS*% ที่คาดว่าจะเรียกเก็บได้</t>
  </si>
  <si>
    <t>ลูกหนี้สิทธิ UC*% ที่คาดว่าจะเรียกเก็บได้</t>
  </si>
  <si>
    <t>2. ก่อนการลงทุนจากสภาพคล่องส่วนเกิน ... 1.ต้องไม่มีค่าตอบแทนค้างจ่าย 2. มีเจ้าหนี้การค้า ระยะเวลาจ่ายชำระน้อยกว่า 90 วัน</t>
  </si>
  <si>
    <t>4. เงินปี 2567 มาช้า  พิจารณา ลงทุนอย่างระมัดระวัง</t>
  </si>
  <si>
    <t>5. หน่วยบริการ ไม่จำเป็นต้องลงทุนเท่ากับวงเงินที่คำนวณ ให้คำนึงตามปัจจัยข้อ 1-4</t>
  </si>
  <si>
    <t>3. เน้นการลงทุนที่จำเป็น และสร้าง Productivity</t>
  </si>
  <si>
    <t>% วงเงินลงทุน ตามตาราง Cash Ratio</t>
  </si>
  <si>
    <t>[6]</t>
  </si>
  <si>
    <t>สรุป คำนวณวงเงินลงทุนส่วนเกิน ที่สามารถลงทุนได้</t>
  </si>
  <si>
    <t xml:space="preserve">   โดยจะแสดงวงเงินลงทุนส่วนเกินที่สามารถลงทุนได้ ในตารางช่อง 5 และ 6</t>
  </si>
  <si>
    <t>เงินบำรุงคงเหลือสุทธิ หลังหักภาระหนี้สิน</t>
  </si>
  <si>
    <t>หน่วยบริการตรวจสอบและปรับตัวเลขได้</t>
  </si>
  <si>
    <t>หน่วยบริการตรวจสอบและปรับ % การเรียกเก็บลูกหนี้แต่ละสิทธิในชีทลูกหนี้</t>
  </si>
  <si>
    <r>
      <t xml:space="preserve">ตารางคำนวณวงเงินลงทุนส่วนเกิน ข้อมูล ต.ค.65-ส.ค.66   </t>
    </r>
    <r>
      <rPr>
        <b/>
        <u val="double"/>
        <sz val="22"/>
        <color rgb="FFFF0000"/>
        <rFont val="TH SarabunPSK"/>
        <family val="2"/>
      </rPr>
      <t>ณ 15 กันยายน 2566</t>
    </r>
  </si>
  <si>
    <t>หน่วยบริการตรวจสอบและปรับ % การเรียกเก็บลูกหนี้แต่ละสิทธิ</t>
  </si>
  <si>
    <t>cash ใหม่ (เงิน+ลูกหนี้ที่เรียกเก็บ)/หนิ้สิน หมุนเวียน</t>
  </si>
  <si>
    <t>1. การลงทุน หรือ เฉลี่ยการลงทุน หรือ ชะลอการลงทุน ขึ้นอยู่กับ บริบทพื้นที่ ปัจจัยที่เกี่ยวข้อง การพิจารณาของ CFO รพ. /จังหวัด/เขต</t>
  </si>
  <si>
    <t>รวม ลูกหนี้</t>
  </si>
  <si>
    <t>หมายเหตุ: หน่วยบริการตราจสอบและสามารถปรับตัวเลขได้… ในช่องสีเหลือง H หนี้สิน และ L-P ลูกหนี้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</si>
</sst>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87" formatCode="_-* #,##0.00_-;\-* #,##0.00_-;_-* &quot;-&quot;??_-;_-@_-"/>
    <numFmt numFmtId="188" formatCode="#,##0.00_ ;[Red]\-#,##0.00\ "/>
    <numFmt numFmtId="189" formatCode="#,##0.0000"/>
    <numFmt numFmtId="190" formatCode="#,##0.0,,"/>
    <numFmt numFmtId="191" formatCode="_-* #,##0_-;\-* #,##0_-;_-* &quot;-&quot;??_-;_-@_-"/>
    <numFmt numFmtId="192" formatCode="0.0"/>
  </numFmts>
  <fonts count="2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6"/>
      <color rgb="FFFF0000"/>
      <name val="TH SarabunPSK"/>
      <family val="2"/>
    </font>
    <font>
      <b/>
      <sz val="18"/>
      <color rgb="FF000000"/>
      <name val="TH SarabunPSK"/>
      <family val="2"/>
    </font>
    <font>
      <b/>
      <sz val="18"/>
      <color theme="1"/>
      <name val="TH SarabunPSK"/>
      <family val="2"/>
    </font>
    <font>
      <sz val="16"/>
      <color rgb="FFFF0000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b/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8"/>
      <color theme="1"/>
      <name val="TH SarabunPSK"/>
      <family val="2"/>
    </font>
    <font>
      <b/>
      <u/>
      <sz val="22"/>
      <color theme="0" tint="-0.14999847407452621"/>
      <name val="TH SarabunPSK"/>
      <family val="2"/>
    </font>
    <font>
      <b/>
      <sz val="14"/>
      <color theme="0"/>
      <name val="TH SarabunPSK"/>
      <family val="2"/>
    </font>
    <font>
      <sz val="14"/>
      <color rgb="FFFF0000"/>
      <name val="TH SarabunPSK"/>
      <family val="2"/>
    </font>
    <font>
      <b/>
      <sz val="22"/>
      <color rgb="FFFF0000"/>
      <name val="TH SarabunPSK"/>
      <family val="2"/>
    </font>
    <font>
      <b/>
      <sz val="20"/>
      <color theme="1"/>
      <name val="TH SarabunPSK"/>
      <family val="2"/>
    </font>
    <font>
      <b/>
      <sz val="14"/>
      <color rgb="FFFF0000"/>
      <name val="TH SarabunPSK"/>
      <family val="2"/>
    </font>
    <font>
      <b/>
      <sz val="18"/>
      <name val="TH SarabunPSK"/>
      <family val="2"/>
    </font>
    <font>
      <b/>
      <u val="double"/>
      <sz val="22"/>
      <color rgb="FFFF0000"/>
      <name val="TH SarabunPSK"/>
      <family val="2"/>
    </font>
    <font>
      <b/>
      <sz val="20"/>
      <color rgb="FFFF0000"/>
      <name val="TH SarabunPSK"/>
      <family val="2"/>
    </font>
    <font>
      <sz val="20"/>
      <color theme="1"/>
      <name val="Tahoma"/>
      <family val="2"/>
      <charset val="222"/>
      <scheme val="minor"/>
    </font>
    <font>
      <sz val="16"/>
      <name val="TH SarabunPSK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rgb="FFC0C0C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theme="4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rgb="FFC0C0C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rgb="FFC0C0C0"/>
      </patternFill>
    </fill>
    <fill>
      <patternFill patternType="solid">
        <fgColor theme="8" tint="0.79998168889431442"/>
        <bgColor rgb="FFC0C0C0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187" fontId="1" fillId="0" borderId="0" applyFont="0" applyFill="0" applyBorder="0" applyAlignment="0" applyProtection="0"/>
  </cellStyleXfs>
  <cellXfs count="84">
    <xf numFmtId="0" fontId="0" fillId="0" borderId="0" xfId="0"/>
    <xf numFmtId="188" fontId="0" fillId="0" borderId="0" xfId="0" applyNumberFormat="1"/>
    <xf numFmtId="0" fontId="3" fillId="0" borderId="0" xfId="2" applyFont="1"/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189" fontId="4" fillId="0" borderId="1" xfId="2" applyNumberFormat="1" applyFont="1" applyBorder="1" applyAlignment="1">
      <alignment horizontal="right" vertical="center"/>
    </xf>
    <xf numFmtId="188" fontId="4" fillId="0" borderId="1" xfId="2" applyNumberFormat="1" applyFont="1" applyBorder="1" applyAlignment="1">
      <alignment horizontal="right" vertical="center"/>
    </xf>
    <xf numFmtId="188" fontId="3" fillId="0" borderId="1" xfId="2" applyNumberFormat="1" applyFont="1" applyBorder="1"/>
    <xf numFmtId="0" fontId="3" fillId="0" borderId="1" xfId="2" applyFont="1" applyBorder="1" applyAlignment="1">
      <alignment horizontal="center" vertical="center"/>
    </xf>
    <xf numFmtId="0" fontId="10" fillId="10" borderId="0" xfId="0" applyFont="1" applyFill="1"/>
    <xf numFmtId="0" fontId="11" fillId="10" borderId="0" xfId="0" applyFont="1" applyFill="1"/>
    <xf numFmtId="0" fontId="3" fillId="0" borderId="0" xfId="0" applyFont="1"/>
    <xf numFmtId="0" fontId="10" fillId="0" borderId="0" xfId="0" applyFont="1"/>
    <xf numFmtId="0" fontId="11" fillId="0" borderId="0" xfId="0" applyFont="1"/>
    <xf numFmtId="0" fontId="3" fillId="0" borderId="1" xfId="0" applyFont="1" applyBorder="1"/>
    <xf numFmtId="187" fontId="12" fillId="0" borderId="1" xfId="0" applyNumberFormat="1" applyFont="1" applyBorder="1"/>
    <xf numFmtId="190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13" fillId="0" borderId="1" xfId="0" applyFont="1" applyBorder="1"/>
    <xf numFmtId="190" fontId="13" fillId="0" borderId="1" xfId="0" applyNumberFormat="1" applyFont="1" applyBorder="1"/>
    <xf numFmtId="0" fontId="3" fillId="0" borderId="0" xfId="0" applyFont="1" applyAlignment="1">
      <alignment horizontal="right"/>
    </xf>
    <xf numFmtId="191" fontId="3" fillId="0" borderId="0" xfId="0" applyNumberFormat="1" applyFont="1"/>
    <xf numFmtId="0" fontId="3" fillId="0" borderId="1" xfId="0" applyFont="1" applyBorder="1" applyAlignment="1">
      <alignment horizontal="right"/>
    </xf>
    <xf numFmtId="191" fontId="3" fillId="0" borderId="1" xfId="0" applyNumberFormat="1" applyFont="1" applyBorder="1"/>
    <xf numFmtId="0" fontId="13" fillId="8" borderId="1" xfId="0" applyFont="1" applyFill="1" applyBorder="1" applyAlignment="1">
      <alignment horizontal="center"/>
    </xf>
    <xf numFmtId="9" fontId="3" fillId="0" borderId="1" xfId="0" applyNumberFormat="1" applyFont="1" applyBorder="1"/>
    <xf numFmtId="190" fontId="3" fillId="0" borderId="1" xfId="3" applyNumberFormat="1" applyFont="1" applyBorder="1"/>
    <xf numFmtId="0" fontId="13" fillId="8" borderId="1" xfId="0" applyFont="1" applyFill="1" applyBorder="1"/>
    <xf numFmtId="0" fontId="11" fillId="10" borderId="0" xfId="0" applyFont="1" applyFill="1" applyAlignment="1">
      <alignment horizontal="right"/>
    </xf>
    <xf numFmtId="0" fontId="3" fillId="8" borderId="1" xfId="0" applyFont="1" applyFill="1" applyBorder="1" applyAlignment="1">
      <alignment horizontal="center"/>
    </xf>
    <xf numFmtId="190" fontId="13" fillId="8" borderId="1" xfId="3" applyNumberFormat="1" applyFont="1" applyFill="1" applyBorder="1"/>
    <xf numFmtId="192" fontId="3" fillId="0" borderId="0" xfId="0" applyNumberFormat="1" applyFont="1"/>
    <xf numFmtId="1" fontId="3" fillId="0" borderId="0" xfId="0" applyNumberFormat="1" applyFont="1"/>
    <xf numFmtId="0" fontId="14" fillId="9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191" fontId="12" fillId="0" borderId="1" xfId="0" applyNumberFormat="1" applyFont="1" applyBorder="1"/>
    <xf numFmtId="0" fontId="14" fillId="7" borderId="1" xfId="0" applyFont="1" applyFill="1" applyBorder="1" applyAlignment="1">
      <alignment horizontal="left"/>
    </xf>
    <xf numFmtId="191" fontId="14" fillId="7" borderId="1" xfId="0" applyNumberFormat="1" applyFont="1" applyFill="1" applyBorder="1"/>
    <xf numFmtId="0" fontId="16" fillId="0" borderId="0" xfId="0" applyFont="1"/>
    <xf numFmtId="0" fontId="15" fillId="7" borderId="2" xfId="0" applyFont="1" applyFill="1" applyBorder="1"/>
    <xf numFmtId="188" fontId="16" fillId="0" borderId="0" xfId="0" applyNumberFormat="1" applyFont="1"/>
    <xf numFmtId="0" fontId="16" fillId="12" borderId="0" xfId="0" applyFont="1" applyFill="1"/>
    <xf numFmtId="0" fontId="16" fillId="13" borderId="0" xfId="0" applyFont="1" applyFill="1"/>
    <xf numFmtId="0" fontId="3" fillId="0" borderId="1" xfId="0" applyFont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/>
    </xf>
    <xf numFmtId="0" fontId="6" fillId="11" borderId="3" xfId="2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7" fillId="0" borderId="0" xfId="2" applyFont="1"/>
    <xf numFmtId="188" fontId="3" fillId="0" borderId="1" xfId="0" applyNumberFormat="1" applyFont="1" applyBorder="1"/>
    <xf numFmtId="0" fontId="8" fillId="0" borderId="0" xfId="2" applyFont="1"/>
    <xf numFmtId="0" fontId="16" fillId="0" borderId="0" xfId="0" pivotButton="1" applyFont="1"/>
    <xf numFmtId="0" fontId="18" fillId="10" borderId="0" xfId="0" applyFont="1" applyFill="1"/>
    <xf numFmtId="0" fontId="19" fillId="14" borderId="0" xfId="0" applyFont="1" applyFill="1" applyAlignment="1">
      <alignment horizontal="center" vertical="center"/>
    </xf>
    <xf numFmtId="0" fontId="21" fillId="0" borderId="0" xfId="2" applyFont="1"/>
    <xf numFmtId="0" fontId="16" fillId="1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16" fillId="15" borderId="0" xfId="0" applyFont="1" applyFill="1"/>
    <xf numFmtId="188" fontId="16" fillId="15" borderId="0" xfId="0" applyNumberFormat="1" applyFont="1" applyFill="1"/>
    <xf numFmtId="0" fontId="16" fillId="0" borderId="0" xfId="0" applyFont="1" applyAlignment="1">
      <alignment horizontal="center"/>
    </xf>
    <xf numFmtId="188" fontId="16" fillId="15" borderId="0" xfId="0" applyNumberFormat="1" applyFont="1" applyFill="1" applyAlignment="1">
      <alignment horizontal="center"/>
    </xf>
    <xf numFmtId="0" fontId="5" fillId="0" borderId="0" xfId="0" applyFont="1"/>
    <xf numFmtId="0" fontId="9" fillId="0" borderId="0" xfId="0" applyFont="1"/>
    <xf numFmtId="0" fontId="9" fillId="16" borderId="3" xfId="2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9" fontId="22" fillId="0" borderId="0" xfId="1" applyFont="1" applyAlignment="1">
      <alignment horizontal="center"/>
    </xf>
    <xf numFmtId="0" fontId="6" fillId="17" borderId="1" xfId="2" applyFont="1" applyFill="1" applyBorder="1" applyAlignment="1">
      <alignment horizontal="center" vertical="center"/>
    </xf>
    <xf numFmtId="0" fontId="6" fillId="17" borderId="3" xfId="2" applyFont="1" applyFill="1" applyBorder="1" applyAlignment="1">
      <alignment horizontal="center" vertical="center"/>
    </xf>
    <xf numFmtId="0" fontId="7" fillId="5" borderId="3" xfId="2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/>
    </xf>
    <xf numFmtId="0" fontId="6" fillId="6" borderId="3" xfId="2" applyFont="1" applyFill="1" applyBorder="1" applyAlignment="1">
      <alignment horizontal="center" vertical="center"/>
    </xf>
    <xf numFmtId="0" fontId="24" fillId="6" borderId="3" xfId="2" applyFont="1" applyFill="1" applyBorder="1" applyAlignment="1">
      <alignment horizontal="center" vertical="center" wrapText="1"/>
    </xf>
    <xf numFmtId="0" fontId="24" fillId="16" borderId="3" xfId="2" applyFont="1" applyFill="1" applyBorder="1" applyAlignment="1">
      <alignment horizontal="center" vertical="center"/>
    </xf>
    <xf numFmtId="0" fontId="23" fillId="2" borderId="0" xfId="0" applyFont="1" applyFill="1"/>
    <xf numFmtId="0" fontId="16" fillId="2" borderId="0" xfId="0" applyFont="1" applyFill="1"/>
    <xf numFmtId="9" fontId="20" fillId="2" borderId="0" xfId="0" applyNumberFormat="1" applyFont="1" applyFill="1" applyAlignment="1">
      <alignment horizontal="centerContinuous"/>
    </xf>
    <xf numFmtId="0" fontId="5" fillId="2" borderId="0" xfId="2" applyFont="1" applyFill="1" applyAlignment="1">
      <alignment horizontal="center"/>
    </xf>
    <xf numFmtId="0" fontId="9" fillId="18" borderId="3" xfId="0" applyFont="1" applyFill="1" applyBorder="1" applyAlignment="1">
      <alignment horizontal="center" vertical="center" wrapText="1"/>
    </xf>
    <xf numFmtId="0" fontId="7" fillId="18" borderId="3" xfId="0" applyFont="1" applyFill="1" applyBorder="1" applyAlignment="1">
      <alignment horizontal="center" vertical="center" wrapText="1"/>
    </xf>
    <xf numFmtId="9" fontId="7" fillId="18" borderId="3" xfId="1" applyFont="1" applyFill="1" applyBorder="1" applyAlignment="1">
      <alignment horizontal="center" vertical="center" wrapText="1"/>
    </xf>
    <xf numFmtId="0" fontId="5" fillId="0" borderId="0" xfId="2" applyFont="1"/>
    <xf numFmtId="0" fontId="28" fillId="0" borderId="0" xfId="2" applyFont="1"/>
    <xf numFmtId="0" fontId="26" fillId="2" borderId="4" xfId="2" applyFont="1" applyFill="1" applyBorder="1" applyAlignment="1">
      <alignment horizontal="center"/>
    </xf>
    <xf numFmtId="0" fontId="27" fillId="0" borderId="4" xfId="0" applyFont="1" applyBorder="1" applyAlignment="1">
      <alignment horizontal="center"/>
    </xf>
  </cellXfs>
  <cellStyles count="4">
    <cellStyle name="เปอร์เซ็นต์" xfId="1" builtinId="5"/>
    <cellStyle name="จุลภาค" xfId="3" builtinId="3"/>
    <cellStyle name="ปกติ" xfId="0" builtinId="0"/>
    <cellStyle name="ปกติ 2" xfId="2" xr:uid="{5341D7E5-7C94-4BB3-A163-DCB873FB7BF3}"/>
  </cellStyles>
  <dxfs count="1"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6</xdr:col>
      <xdr:colOff>61256</xdr:colOff>
      <xdr:row>16</xdr:row>
      <xdr:rowOff>137369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B2F373-0084-4446-AA3B-9A666B58F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" y="525780"/>
          <a:ext cx="3414056" cy="2415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C1A70-DFAB-4F1D-9798-C8027AC58CF6}">
  <dimension ref="A1:G86"/>
  <sheetViews>
    <sheetView workbookViewId="0">
      <selection activeCell="F1" sqref="F1"/>
    </sheetView>
  </sheetViews>
  <sheetFormatPr defaultColWidth="8.796875" defaultRowHeight="24.6" x14ac:dyDescent="0.7"/>
  <cols>
    <col min="1" max="1" width="25.59765625" style="11" customWidth="1"/>
    <col min="2" max="2" width="26.796875" style="11" customWidth="1"/>
    <col min="3" max="3" width="28.796875" style="11" customWidth="1"/>
    <col min="4" max="4" width="26.59765625" style="11" customWidth="1"/>
    <col min="5" max="5" width="27.296875" style="11" customWidth="1"/>
    <col min="6" max="7" width="36.296875" style="11" bestFit="1" customWidth="1"/>
    <col min="8" max="8" width="17.59765625" style="11" bestFit="1" customWidth="1"/>
    <col min="9" max="16384" width="8.796875" style="11"/>
  </cols>
  <sheetData>
    <row r="1" spans="1:7" ht="33.6" x14ac:dyDescent="0.95">
      <c r="A1" s="9" t="s">
        <v>1906</v>
      </c>
      <c r="B1" s="52" t="s">
        <v>2050</v>
      </c>
      <c r="C1" s="10"/>
      <c r="D1" s="10"/>
      <c r="E1" s="10"/>
    </row>
    <row r="2" spans="1:7" x14ac:dyDescent="0.7">
      <c r="A2" s="12"/>
      <c r="B2" s="13" t="s">
        <v>2049</v>
      </c>
      <c r="C2" s="13"/>
      <c r="D2" s="13"/>
      <c r="E2" s="13"/>
    </row>
    <row r="4" spans="1:7" x14ac:dyDescent="0.7">
      <c r="A4" s="14" t="s">
        <v>1914</v>
      </c>
      <c r="B4" s="14" t="s">
        <v>1893</v>
      </c>
      <c r="C4" s="14" t="s">
        <v>0</v>
      </c>
      <c r="D4" s="14" t="s">
        <v>1913</v>
      </c>
      <c r="E4" s="14" t="s">
        <v>1890</v>
      </c>
      <c r="F4" s="14" t="s">
        <v>1891</v>
      </c>
      <c r="G4" s="14" t="s">
        <v>1915</v>
      </c>
    </row>
    <row r="5" spans="1:7" x14ac:dyDescent="0.7">
      <c r="A5" s="14" t="s">
        <v>1896</v>
      </c>
      <c r="B5" s="15">
        <v>333</v>
      </c>
      <c r="C5" s="16">
        <v>1329609693.5300009</v>
      </c>
      <c r="D5" s="16">
        <v>9368465807.473423</v>
      </c>
      <c r="E5" s="16">
        <v>-8038856113.9434166</v>
      </c>
      <c r="F5" s="16">
        <v>0</v>
      </c>
      <c r="G5" s="14"/>
    </row>
    <row r="6" spans="1:7" x14ac:dyDescent="0.7">
      <c r="A6" s="14" t="s">
        <v>1895</v>
      </c>
      <c r="B6" s="15">
        <v>567</v>
      </c>
      <c r="C6" s="16">
        <v>59595313690.489891</v>
      </c>
      <c r="D6" s="16">
        <v>15387715179.057821</v>
      </c>
      <c r="E6" s="16">
        <v>44207598511.43219</v>
      </c>
      <c r="F6" s="16">
        <v>24397351117.31023</v>
      </c>
      <c r="G6" s="16">
        <f>+C6-D6-F6</f>
        <v>19810247394.121838</v>
      </c>
    </row>
    <row r="7" spans="1:7" x14ac:dyDescent="0.7">
      <c r="A7" s="14" t="s">
        <v>1894</v>
      </c>
      <c r="B7" s="15">
        <v>900</v>
      </c>
      <c r="C7" s="16">
        <v>60924923384.01989</v>
      </c>
      <c r="D7" s="16">
        <v>24756180986.531242</v>
      </c>
      <c r="E7" s="16">
        <v>36168742397.48877</v>
      </c>
      <c r="F7" s="16">
        <v>24397351117.31023</v>
      </c>
      <c r="G7" s="16">
        <f>SUM(G6)</f>
        <v>19810247394.121838</v>
      </c>
    </row>
    <row r="10" spans="1:7" x14ac:dyDescent="0.7">
      <c r="A10" s="17" t="s">
        <v>1880</v>
      </c>
      <c r="B10" s="17" t="s">
        <v>1893</v>
      </c>
      <c r="C10" s="17" t="s">
        <v>0</v>
      </c>
      <c r="D10" s="17" t="s">
        <v>1913</v>
      </c>
      <c r="E10" s="17" t="s">
        <v>1890</v>
      </c>
      <c r="F10" s="17" t="s">
        <v>1891</v>
      </c>
      <c r="G10" s="17" t="s">
        <v>1916</v>
      </c>
    </row>
    <row r="11" spans="1:7" x14ac:dyDescent="0.7">
      <c r="A11" s="14" t="s">
        <v>8</v>
      </c>
      <c r="B11" s="14">
        <v>285</v>
      </c>
      <c r="C11" s="16">
        <v>62316955.640000015</v>
      </c>
      <c r="D11" s="16">
        <v>4579042019.0206881</v>
      </c>
      <c r="E11" s="16">
        <v>-4516725063.3806896</v>
      </c>
      <c r="F11" s="16">
        <v>0</v>
      </c>
      <c r="G11" s="16"/>
    </row>
    <row r="12" spans="1:7" x14ac:dyDescent="0.7">
      <c r="A12" s="14" t="s">
        <v>46</v>
      </c>
      <c r="B12" s="14">
        <v>37</v>
      </c>
      <c r="C12" s="16">
        <v>459381926.72000003</v>
      </c>
      <c r="D12" s="16">
        <v>2580905977.3854547</v>
      </c>
      <c r="E12" s="16">
        <v>-2121524050.6654546</v>
      </c>
      <c r="F12" s="16">
        <v>0</v>
      </c>
      <c r="G12" s="16"/>
    </row>
    <row r="13" spans="1:7" x14ac:dyDescent="0.7">
      <c r="A13" s="14" t="s">
        <v>5</v>
      </c>
      <c r="B13" s="14">
        <v>11</v>
      </c>
      <c r="C13" s="16">
        <v>807910811.16999984</v>
      </c>
      <c r="D13" s="16">
        <v>2208517811.0672727</v>
      </c>
      <c r="E13" s="16">
        <v>-1400606999.8972733</v>
      </c>
      <c r="F13" s="16">
        <v>0</v>
      </c>
      <c r="G13" s="16"/>
    </row>
    <row r="14" spans="1:7" x14ac:dyDescent="0.7">
      <c r="A14" s="18" t="s">
        <v>1896</v>
      </c>
      <c r="B14" s="18">
        <v>333</v>
      </c>
      <c r="C14" s="19">
        <v>1329609693.5299997</v>
      </c>
      <c r="D14" s="19">
        <v>9368465807.4734154</v>
      </c>
      <c r="E14" s="19">
        <v>-8038856113.9434156</v>
      </c>
      <c r="F14" s="19">
        <v>0</v>
      </c>
      <c r="G14" s="19"/>
    </row>
    <row r="15" spans="1:7" x14ac:dyDescent="0.7">
      <c r="A15" s="14" t="s">
        <v>8</v>
      </c>
      <c r="B15" s="14">
        <v>494</v>
      </c>
      <c r="C15" s="16">
        <v>27986803441.080013</v>
      </c>
      <c r="D15" s="16">
        <v>7299185625.5923624</v>
      </c>
      <c r="E15" s="16">
        <v>20687617815.48761</v>
      </c>
      <c r="F15" s="16">
        <v>11864922108.531389</v>
      </c>
      <c r="G15" s="16">
        <f>+C15-D15-F15</f>
        <v>8822695706.9562626</v>
      </c>
    </row>
    <row r="16" spans="1:7" x14ac:dyDescent="0.7">
      <c r="A16" s="14" t="s">
        <v>46</v>
      </c>
      <c r="B16" s="14">
        <v>50</v>
      </c>
      <c r="C16" s="16">
        <v>13878471513.710001</v>
      </c>
      <c r="D16" s="16">
        <v>3551800865.8990912</v>
      </c>
      <c r="E16" s="16">
        <v>10326670647.810909</v>
      </c>
      <c r="F16" s="16">
        <v>5601413986.8904572</v>
      </c>
      <c r="G16" s="16">
        <f t="shared" ref="G16:G18" si="0">+C16-D16-F16</f>
        <v>4725256660.9204521</v>
      </c>
    </row>
    <row r="17" spans="1:7" x14ac:dyDescent="0.7">
      <c r="A17" s="14" t="s">
        <v>5</v>
      </c>
      <c r="B17" s="14">
        <v>23</v>
      </c>
      <c r="C17" s="16">
        <v>17730038735.699997</v>
      </c>
      <c r="D17" s="16">
        <v>4536728687.5663633</v>
      </c>
      <c r="E17" s="16">
        <v>13193310048.133638</v>
      </c>
      <c r="F17" s="16">
        <v>6931015021.8883648</v>
      </c>
      <c r="G17" s="16">
        <f t="shared" si="0"/>
        <v>6262295026.2452679</v>
      </c>
    </row>
    <row r="18" spans="1:7" x14ac:dyDescent="0.7">
      <c r="A18" s="18" t="s">
        <v>1895</v>
      </c>
      <c r="B18" s="18">
        <v>567</v>
      </c>
      <c r="C18" s="19">
        <v>59595313690.490021</v>
      </c>
      <c r="D18" s="19">
        <v>15387715179.057816</v>
      </c>
      <c r="E18" s="19">
        <v>44207598511.432159</v>
      </c>
      <c r="F18" s="19">
        <v>24397351117.310211</v>
      </c>
      <c r="G18" s="19">
        <f t="shared" si="0"/>
        <v>19810247394.121994</v>
      </c>
    </row>
    <row r="19" spans="1:7" x14ac:dyDescent="0.7">
      <c r="A19" s="20"/>
      <c r="B19" s="21"/>
      <c r="C19" s="21"/>
    </row>
    <row r="20" spans="1:7" x14ac:dyDescent="0.7">
      <c r="A20" s="20"/>
      <c r="B20" s="21"/>
      <c r="C20" s="21"/>
    </row>
    <row r="21" spans="1:7" x14ac:dyDescent="0.7">
      <c r="A21" s="22" t="s">
        <v>1877</v>
      </c>
      <c r="B21" s="17" t="s">
        <v>1893</v>
      </c>
      <c r="C21" s="17" t="s">
        <v>0</v>
      </c>
      <c r="D21" s="17" t="s">
        <v>1913</v>
      </c>
      <c r="E21" s="17" t="s">
        <v>1890</v>
      </c>
      <c r="F21" s="17" t="s">
        <v>1891</v>
      </c>
      <c r="G21" s="17" t="s">
        <v>1916</v>
      </c>
    </row>
    <row r="22" spans="1:7" x14ac:dyDescent="0.7">
      <c r="A22" s="22">
        <v>1</v>
      </c>
      <c r="B22" s="23">
        <v>28</v>
      </c>
      <c r="C22" s="16">
        <v>3443774004.8699999</v>
      </c>
      <c r="D22" s="16">
        <v>995016318.16909087</v>
      </c>
      <c r="E22" s="16">
        <v>2448757686.7009091</v>
      </c>
      <c r="F22" s="16">
        <v>1346253517.1460905</v>
      </c>
      <c r="G22" s="16">
        <f>+C22-D22-F22</f>
        <v>1102504169.5548186</v>
      </c>
    </row>
    <row r="23" spans="1:7" x14ac:dyDescent="0.7">
      <c r="A23" s="22">
        <v>2</v>
      </c>
      <c r="B23" s="23">
        <v>26</v>
      </c>
      <c r="C23" s="16">
        <v>2334661319.8399997</v>
      </c>
      <c r="D23" s="16">
        <v>797289171.01090896</v>
      </c>
      <c r="E23" s="16">
        <v>1537372148.8290908</v>
      </c>
      <c r="F23" s="16">
        <v>769115486.67554557</v>
      </c>
      <c r="G23" s="16">
        <f t="shared" ref="G23:G33" si="1">+C23-D23-F23</f>
        <v>768256662.15354502</v>
      </c>
    </row>
    <row r="24" spans="1:7" x14ac:dyDescent="0.7">
      <c r="A24" s="22">
        <v>3</v>
      </c>
      <c r="B24" s="23">
        <v>42</v>
      </c>
      <c r="C24" s="16">
        <v>2893162377.9300013</v>
      </c>
      <c r="D24" s="16">
        <v>830048159.44363642</v>
      </c>
      <c r="E24" s="16">
        <v>2063114218.4863639</v>
      </c>
      <c r="F24" s="16">
        <v>1051711025.3084548</v>
      </c>
      <c r="G24" s="16">
        <f t="shared" si="1"/>
        <v>1011403193.1779101</v>
      </c>
    </row>
    <row r="25" spans="1:7" x14ac:dyDescent="0.7">
      <c r="A25" s="22">
        <v>4</v>
      </c>
      <c r="B25" s="23">
        <v>43</v>
      </c>
      <c r="C25" s="16">
        <v>3510987271.0199986</v>
      </c>
      <c r="D25" s="16">
        <v>892952150.63181782</v>
      </c>
      <c r="E25" s="16">
        <v>2618035120.3881812</v>
      </c>
      <c r="F25" s="16">
        <v>1379800990.5488183</v>
      </c>
      <c r="G25" s="16">
        <f t="shared" si="1"/>
        <v>1238234129.8393624</v>
      </c>
    </row>
    <row r="26" spans="1:7" x14ac:dyDescent="0.7">
      <c r="A26" s="22">
        <v>5</v>
      </c>
      <c r="B26" s="23">
        <v>58</v>
      </c>
      <c r="C26" s="16">
        <v>9122007389.6899986</v>
      </c>
      <c r="D26" s="16">
        <v>1965195190.0750906</v>
      </c>
      <c r="E26" s="16">
        <v>7156812199.6149082</v>
      </c>
      <c r="F26" s="16">
        <v>4065637122.8430371</v>
      </c>
      <c r="G26" s="16">
        <f t="shared" si="1"/>
        <v>3091175076.7718711</v>
      </c>
    </row>
    <row r="27" spans="1:7" x14ac:dyDescent="0.7">
      <c r="A27" s="22">
        <v>6</v>
      </c>
      <c r="B27" s="23">
        <v>59</v>
      </c>
      <c r="C27" s="16">
        <v>11135276164.430002</v>
      </c>
      <c r="D27" s="16">
        <v>2369092808.9127283</v>
      </c>
      <c r="E27" s="16">
        <v>8766183355.517271</v>
      </c>
      <c r="F27" s="16">
        <v>4963160050.8914537</v>
      </c>
      <c r="G27" s="16">
        <f t="shared" si="1"/>
        <v>3803023304.6258192</v>
      </c>
    </row>
    <row r="28" spans="1:7" x14ac:dyDescent="0.7">
      <c r="A28" s="22">
        <v>7</v>
      </c>
      <c r="B28" s="23">
        <v>42</v>
      </c>
      <c r="C28" s="16">
        <v>3206527839.1399994</v>
      </c>
      <c r="D28" s="16">
        <v>955263275.91545439</v>
      </c>
      <c r="E28" s="16">
        <v>2251264563.2245455</v>
      </c>
      <c r="F28" s="16">
        <v>1252498145.5038185</v>
      </c>
      <c r="G28" s="16">
        <f t="shared" si="1"/>
        <v>998766417.72072649</v>
      </c>
    </row>
    <row r="29" spans="1:7" x14ac:dyDescent="0.7">
      <c r="A29" s="22">
        <v>8</v>
      </c>
      <c r="B29" s="23">
        <v>39</v>
      </c>
      <c r="C29" s="16">
        <v>2202754295.7000003</v>
      </c>
      <c r="D29" s="16">
        <v>900768749.02363634</v>
      </c>
      <c r="E29" s="16">
        <v>1301985546.6763639</v>
      </c>
      <c r="F29" s="16">
        <v>627642797.73700023</v>
      </c>
      <c r="G29" s="16">
        <f t="shared" si="1"/>
        <v>674342748.93936372</v>
      </c>
    </row>
    <row r="30" spans="1:7" x14ac:dyDescent="0.7">
      <c r="A30" s="22">
        <v>9</v>
      </c>
      <c r="B30" s="23">
        <v>67</v>
      </c>
      <c r="C30" s="16">
        <v>7792158823.5400019</v>
      </c>
      <c r="D30" s="16">
        <v>1956608996.211818</v>
      </c>
      <c r="E30" s="16">
        <v>5835549827.3281813</v>
      </c>
      <c r="F30" s="16">
        <v>3157756867.2655449</v>
      </c>
      <c r="G30" s="16">
        <f t="shared" si="1"/>
        <v>2677792960.0626392</v>
      </c>
    </row>
    <row r="31" spans="1:7" x14ac:dyDescent="0.7">
      <c r="A31" s="22">
        <v>10</v>
      </c>
      <c r="B31" s="23">
        <v>53</v>
      </c>
      <c r="C31" s="16">
        <v>3028625848.0699992</v>
      </c>
      <c r="D31" s="16">
        <v>804880296.11999989</v>
      </c>
      <c r="E31" s="16">
        <v>2223745551.9499998</v>
      </c>
      <c r="F31" s="16">
        <v>1281144388.3326364</v>
      </c>
      <c r="G31" s="16">
        <f t="shared" si="1"/>
        <v>942601163.61736298</v>
      </c>
    </row>
    <row r="32" spans="1:7" x14ac:dyDescent="0.7">
      <c r="A32" s="22">
        <v>11</v>
      </c>
      <c r="B32" s="23">
        <v>44</v>
      </c>
      <c r="C32" s="16">
        <v>3357553763.1399984</v>
      </c>
      <c r="D32" s="16">
        <v>1024110758.048182</v>
      </c>
      <c r="E32" s="16">
        <v>2333443005.0918188</v>
      </c>
      <c r="F32" s="16">
        <v>1256922338.0982726</v>
      </c>
      <c r="G32" s="16">
        <f t="shared" si="1"/>
        <v>1076520666.9935439</v>
      </c>
    </row>
    <row r="33" spans="1:7" x14ac:dyDescent="0.7">
      <c r="A33" s="22">
        <v>12</v>
      </c>
      <c r="B33" s="23">
        <v>66</v>
      </c>
      <c r="C33" s="16">
        <v>7567824593.1200008</v>
      </c>
      <c r="D33" s="16">
        <v>1896489305.4954545</v>
      </c>
      <c r="E33" s="16">
        <v>5671335287.6245461</v>
      </c>
      <c r="F33" s="16">
        <v>3245708386.9595442</v>
      </c>
      <c r="G33" s="16">
        <f t="shared" si="1"/>
        <v>2425626900.6650019</v>
      </c>
    </row>
    <row r="34" spans="1:7" x14ac:dyDescent="0.7">
      <c r="A34" s="22" t="s">
        <v>1894</v>
      </c>
      <c r="B34" s="23">
        <v>567</v>
      </c>
      <c r="C34" s="16">
        <v>59595313690.489891</v>
      </c>
      <c r="D34" s="16">
        <v>15387715179.057821</v>
      </c>
      <c r="E34" s="16">
        <v>44207598511.432167</v>
      </c>
      <c r="F34" s="16">
        <v>24397351117.310238</v>
      </c>
      <c r="G34" s="16">
        <f>SUM(G22:G33)</f>
        <v>19810247394.121964</v>
      </c>
    </row>
    <row r="35" spans="1:7" x14ac:dyDescent="0.7">
      <c r="A35" s="20"/>
      <c r="B35" s="21"/>
      <c r="C35" s="21"/>
    </row>
    <row r="36" spans="1:7" x14ac:dyDescent="0.7">
      <c r="A36" s="20"/>
      <c r="B36" s="21"/>
      <c r="C36" s="21"/>
    </row>
    <row r="37" spans="1:7" x14ac:dyDescent="0.7">
      <c r="A37" s="20"/>
      <c r="B37" s="21"/>
      <c r="C37" s="21"/>
    </row>
    <row r="38" spans="1:7" x14ac:dyDescent="0.7">
      <c r="A38" s="20"/>
      <c r="B38" s="21"/>
      <c r="C38" s="21"/>
    </row>
    <row r="39" spans="1:7" x14ac:dyDescent="0.7">
      <c r="A39" s="9" t="s">
        <v>1905</v>
      </c>
      <c r="B39" s="10"/>
      <c r="C39" s="10"/>
    </row>
    <row r="40" spans="1:7" x14ac:dyDescent="0.7">
      <c r="A40" s="24" t="s">
        <v>1898</v>
      </c>
      <c r="B40" s="24" t="s">
        <v>1893</v>
      </c>
      <c r="C40" s="24" t="s">
        <v>1903</v>
      </c>
      <c r="D40" s="24" t="s">
        <v>1889</v>
      </c>
      <c r="E40" s="24" t="s">
        <v>1892</v>
      </c>
      <c r="F40" s="24" t="s">
        <v>1911</v>
      </c>
      <c r="G40" s="14" t="s">
        <v>1912</v>
      </c>
    </row>
    <row r="41" spans="1:7" x14ac:dyDescent="0.7">
      <c r="A41" s="25" t="s">
        <v>1907</v>
      </c>
      <c r="B41" s="14">
        <v>330</v>
      </c>
      <c r="C41" s="16">
        <v>38961074984.499992</v>
      </c>
      <c r="D41" s="16">
        <v>7591769287.094182</v>
      </c>
      <c r="E41" s="16">
        <v>31369305697.405807</v>
      </c>
      <c r="F41" s="26">
        <v>18821583418.443497</v>
      </c>
      <c r="G41" s="16">
        <f>+C41-D41-F41</f>
        <v>12547722278.962315</v>
      </c>
    </row>
    <row r="42" spans="1:7" x14ac:dyDescent="0.7">
      <c r="A42" s="25" t="s">
        <v>1908</v>
      </c>
      <c r="B42" s="14">
        <v>83</v>
      </c>
      <c r="C42" s="16">
        <v>9623076144.1700001</v>
      </c>
      <c r="D42" s="16">
        <v>2665106589.1472716</v>
      </c>
      <c r="E42" s="16">
        <v>6957969555.022728</v>
      </c>
      <c r="F42" s="26">
        <v>3478984777.511364</v>
      </c>
      <c r="G42" s="16">
        <f t="shared" ref="G42:G45" si="2">+C42-D42-F42</f>
        <v>3478984777.511364</v>
      </c>
    </row>
    <row r="43" spans="1:7" x14ac:dyDescent="0.7">
      <c r="A43" s="25" t="s">
        <v>1909</v>
      </c>
      <c r="B43" s="14">
        <v>91</v>
      </c>
      <c r="C43" s="16">
        <v>5621764675.9900007</v>
      </c>
      <c r="D43" s="16">
        <v>2294905239.4472728</v>
      </c>
      <c r="E43" s="16">
        <v>3326859436.542727</v>
      </c>
      <c r="F43" s="26">
        <v>1330743774.6170909</v>
      </c>
      <c r="G43" s="16">
        <f t="shared" si="2"/>
        <v>1996115661.925637</v>
      </c>
    </row>
    <row r="44" spans="1:7" x14ac:dyDescent="0.7">
      <c r="A44" s="25" t="s">
        <v>1910</v>
      </c>
      <c r="B44" s="14">
        <v>63</v>
      </c>
      <c r="C44" s="16">
        <v>5389397885.829999</v>
      </c>
      <c r="D44" s="16">
        <v>2835934063.369091</v>
      </c>
      <c r="E44" s="16">
        <v>2553463822.4609089</v>
      </c>
      <c r="F44" s="26">
        <v>766039146.73827291</v>
      </c>
      <c r="G44" s="16">
        <f t="shared" si="2"/>
        <v>1787424675.722635</v>
      </c>
    </row>
    <row r="45" spans="1:7" x14ac:dyDescent="0.7">
      <c r="A45" s="24" t="s">
        <v>1894</v>
      </c>
      <c r="B45" s="27">
        <f>SUM(B41:B44)</f>
        <v>567</v>
      </c>
      <c r="C45" s="19">
        <f>SUM(C41:C44)</f>
        <v>59595313690.48999</v>
      </c>
      <c r="D45" s="19">
        <f t="shared" ref="D45:E45" si="3">SUM(D41:D44)</f>
        <v>15387715179.057817</v>
      </c>
      <c r="E45" s="19">
        <f t="shared" si="3"/>
        <v>44207598511.432167</v>
      </c>
      <c r="F45" s="19">
        <f>SUM(F41:F44)</f>
        <v>24397351117.310226</v>
      </c>
      <c r="G45" s="16">
        <f t="shared" si="2"/>
        <v>19810247394.121948</v>
      </c>
    </row>
    <row r="53" spans="1:5" x14ac:dyDescent="0.7">
      <c r="A53" s="9" t="s">
        <v>1899</v>
      </c>
      <c r="B53" s="10"/>
      <c r="C53" s="10"/>
      <c r="D53" s="10"/>
      <c r="E53" s="28" t="s">
        <v>1897</v>
      </c>
    </row>
    <row r="54" spans="1:5" x14ac:dyDescent="0.7">
      <c r="A54" s="24" t="s">
        <v>1877</v>
      </c>
      <c r="B54" s="24" t="s">
        <v>1903</v>
      </c>
      <c r="C54" s="24" t="s">
        <v>1889</v>
      </c>
      <c r="D54" s="24" t="s">
        <v>1892</v>
      </c>
      <c r="E54" s="24" t="s">
        <v>1891</v>
      </c>
    </row>
    <row r="55" spans="1:5" x14ac:dyDescent="0.7">
      <c r="A55" s="17">
        <v>1</v>
      </c>
      <c r="B55" s="26">
        <v>3452679664.9900002</v>
      </c>
      <c r="C55" s="26">
        <v>2724353551.445456</v>
      </c>
      <c r="D55" s="26">
        <v>728326113.54454529</v>
      </c>
      <c r="E55" s="26">
        <v>1346253517.1460905</v>
      </c>
    </row>
    <row r="56" spans="1:5" x14ac:dyDescent="0.7">
      <c r="A56" s="17">
        <v>2</v>
      </c>
      <c r="B56" s="26">
        <v>2455577209.1799998</v>
      </c>
      <c r="C56" s="26">
        <v>1497029687.2909088</v>
      </c>
      <c r="D56" s="26">
        <v>958547521.8890909</v>
      </c>
      <c r="E56" s="26">
        <v>769115486.67554557</v>
      </c>
    </row>
    <row r="57" spans="1:5" x14ac:dyDescent="0.7">
      <c r="A57" s="17">
        <v>3</v>
      </c>
      <c r="B57" s="26">
        <v>3007524392.3900023</v>
      </c>
      <c r="C57" s="26">
        <v>1083359755.3963635</v>
      </c>
      <c r="D57" s="26">
        <v>1924164636.9936366</v>
      </c>
      <c r="E57" s="26">
        <v>1051711025.3084548</v>
      </c>
    </row>
    <row r="58" spans="1:5" x14ac:dyDescent="0.7">
      <c r="A58" s="17">
        <v>4</v>
      </c>
      <c r="B58" s="26">
        <v>3410967804.0899992</v>
      </c>
      <c r="C58" s="26">
        <v>1771112620.1752367</v>
      </c>
      <c r="D58" s="26">
        <v>1639855183.9147635</v>
      </c>
      <c r="E58" s="26">
        <v>1379800990.5488183</v>
      </c>
    </row>
    <row r="59" spans="1:5" x14ac:dyDescent="0.7">
      <c r="A59" s="17">
        <v>5</v>
      </c>
      <c r="B59" s="26">
        <v>9479697735.8899994</v>
      </c>
      <c r="C59" s="26">
        <v>2401030169.4605465</v>
      </c>
      <c r="D59" s="26">
        <v>7078667566.4294538</v>
      </c>
      <c r="E59" s="26">
        <v>4065637122.8430371</v>
      </c>
    </row>
    <row r="60" spans="1:5" x14ac:dyDescent="0.7">
      <c r="A60" s="17">
        <v>6</v>
      </c>
      <c r="B60" s="26">
        <v>11193565070.430002</v>
      </c>
      <c r="C60" s="26">
        <v>2615902895.1027288</v>
      </c>
      <c r="D60" s="26">
        <v>8577662175.3272743</v>
      </c>
      <c r="E60" s="26">
        <v>4963160050.8914537</v>
      </c>
    </row>
    <row r="61" spans="1:5" x14ac:dyDescent="0.7">
      <c r="A61" s="17">
        <v>7</v>
      </c>
      <c r="B61" s="26">
        <v>3115484795.5999994</v>
      </c>
      <c r="C61" s="26">
        <v>1939129912.8163631</v>
      </c>
      <c r="D61" s="26">
        <v>1176354882.7836361</v>
      </c>
      <c r="E61" s="26">
        <v>1252498145.5038185</v>
      </c>
    </row>
    <row r="62" spans="1:5" x14ac:dyDescent="0.7">
      <c r="A62" s="17">
        <v>8</v>
      </c>
      <c r="B62" s="26">
        <v>1668951595.3700006</v>
      </c>
      <c r="C62" s="26">
        <v>2096988352.4099994</v>
      </c>
      <c r="D62" s="26">
        <v>-428036757.03999943</v>
      </c>
      <c r="E62" s="26">
        <v>627642797.73700023</v>
      </c>
    </row>
    <row r="63" spans="1:5" x14ac:dyDescent="0.7">
      <c r="A63" s="17">
        <v>9</v>
      </c>
      <c r="B63" s="26">
        <v>8017904169.210001</v>
      </c>
      <c r="C63" s="26">
        <v>2650439320.2109089</v>
      </c>
      <c r="D63" s="26">
        <v>5367464848.9990902</v>
      </c>
      <c r="E63" s="26">
        <v>3157756867.2655449</v>
      </c>
    </row>
    <row r="64" spans="1:5" x14ac:dyDescent="0.7">
      <c r="A64" s="17">
        <v>10</v>
      </c>
      <c r="B64" s="26">
        <v>3877939415.3999991</v>
      </c>
      <c r="C64" s="26">
        <v>1712109989.5718176</v>
      </c>
      <c r="D64" s="26">
        <v>2165829425.8281813</v>
      </c>
      <c r="E64" s="26">
        <v>1281144388.3326359</v>
      </c>
    </row>
    <row r="65" spans="1:6" x14ac:dyDescent="0.7">
      <c r="A65" s="17">
        <v>11</v>
      </c>
      <c r="B65" s="26">
        <v>3618254047.5699987</v>
      </c>
      <c r="C65" s="26">
        <v>2115759877.3663642</v>
      </c>
      <c r="D65" s="26">
        <v>1502494170.2036366</v>
      </c>
      <c r="E65" s="26">
        <v>1256922338.0982726</v>
      </c>
    </row>
    <row r="66" spans="1:6" x14ac:dyDescent="0.7">
      <c r="A66" s="17">
        <v>12</v>
      </c>
      <c r="B66" s="26">
        <v>7626377483.9000015</v>
      </c>
      <c r="C66" s="26">
        <v>2148964855.2845454</v>
      </c>
      <c r="D66" s="26">
        <v>5477412628.6154547</v>
      </c>
      <c r="E66" s="26">
        <v>3245708386.9595442</v>
      </c>
    </row>
    <row r="67" spans="1:6" x14ac:dyDescent="0.7">
      <c r="A67" s="29" t="s">
        <v>1894</v>
      </c>
      <c r="B67" s="30">
        <v>60924923384.020004</v>
      </c>
      <c r="C67" s="30">
        <v>24756180986.531242</v>
      </c>
      <c r="D67" s="30">
        <v>36168742397.488762</v>
      </c>
      <c r="E67" s="30">
        <v>24397351117.310215</v>
      </c>
    </row>
    <row r="68" spans="1:6" x14ac:dyDescent="0.7">
      <c r="B68" s="11">
        <v>100</v>
      </c>
      <c r="E68" s="31">
        <f>+E67/B67*100</f>
        <v>40.044943452008333</v>
      </c>
      <c r="F68" s="26">
        <f>+B67-E67</f>
        <v>36527572266.709793</v>
      </c>
    </row>
    <row r="69" spans="1:6" x14ac:dyDescent="0.7">
      <c r="D69" s="11">
        <v>100</v>
      </c>
      <c r="E69" s="32">
        <f>+E67/D67*100</f>
        <v>67.454242254782272</v>
      </c>
    </row>
    <row r="71" spans="1:6" x14ac:dyDescent="0.7">
      <c r="A71" s="9" t="s">
        <v>1902</v>
      </c>
      <c r="B71" s="10"/>
      <c r="C71" s="10"/>
      <c r="D71" s="10"/>
    </row>
    <row r="72" spans="1:6" x14ac:dyDescent="0.7">
      <c r="A72" s="33" t="s">
        <v>1877</v>
      </c>
      <c r="B72" s="33" t="s">
        <v>1900</v>
      </c>
      <c r="C72" s="24" t="s">
        <v>1901</v>
      </c>
      <c r="D72" s="24" t="s">
        <v>1894</v>
      </c>
    </row>
    <row r="73" spans="1:6" x14ac:dyDescent="0.7">
      <c r="A73" s="34">
        <v>1</v>
      </c>
      <c r="B73" s="35">
        <v>28</v>
      </c>
      <c r="C73" s="35">
        <v>74</v>
      </c>
      <c r="D73" s="35">
        <f>+C73+B73</f>
        <v>102</v>
      </c>
    </row>
    <row r="74" spans="1:6" x14ac:dyDescent="0.7">
      <c r="A74" s="34">
        <v>2</v>
      </c>
      <c r="B74" s="35">
        <v>26</v>
      </c>
      <c r="C74" s="35">
        <v>21</v>
      </c>
      <c r="D74" s="35">
        <f t="shared" ref="D74:D85" si="4">+C74+B74</f>
        <v>47</v>
      </c>
    </row>
    <row r="75" spans="1:6" x14ac:dyDescent="0.7">
      <c r="A75" s="34">
        <v>3</v>
      </c>
      <c r="B75" s="35">
        <v>42</v>
      </c>
      <c r="C75" s="35">
        <v>12</v>
      </c>
      <c r="D75" s="35">
        <f t="shared" si="4"/>
        <v>54</v>
      </c>
    </row>
    <row r="76" spans="1:6" x14ac:dyDescent="0.7">
      <c r="A76" s="34">
        <v>4</v>
      </c>
      <c r="B76" s="35">
        <v>43</v>
      </c>
      <c r="C76" s="35">
        <v>29</v>
      </c>
      <c r="D76" s="35">
        <f t="shared" si="4"/>
        <v>72</v>
      </c>
    </row>
    <row r="77" spans="1:6" x14ac:dyDescent="0.7">
      <c r="A77" s="34">
        <v>5</v>
      </c>
      <c r="B77" s="35">
        <v>58</v>
      </c>
      <c r="C77" s="35">
        <v>9</v>
      </c>
      <c r="D77" s="35">
        <f t="shared" si="4"/>
        <v>67</v>
      </c>
    </row>
    <row r="78" spans="1:6" x14ac:dyDescent="0.7">
      <c r="A78" s="34">
        <v>6</v>
      </c>
      <c r="B78" s="35">
        <v>59</v>
      </c>
      <c r="C78" s="35">
        <v>14</v>
      </c>
      <c r="D78" s="35">
        <f t="shared" si="4"/>
        <v>73</v>
      </c>
    </row>
    <row r="79" spans="1:6" x14ac:dyDescent="0.7">
      <c r="A79" s="34">
        <v>7</v>
      </c>
      <c r="B79" s="35">
        <v>42</v>
      </c>
      <c r="C79" s="35">
        <v>35</v>
      </c>
      <c r="D79" s="35">
        <f t="shared" si="4"/>
        <v>77</v>
      </c>
    </row>
    <row r="80" spans="1:6" x14ac:dyDescent="0.7">
      <c r="A80" s="34">
        <v>8</v>
      </c>
      <c r="B80" s="35">
        <v>39</v>
      </c>
      <c r="C80" s="35">
        <v>49</v>
      </c>
      <c r="D80" s="35">
        <f t="shared" si="4"/>
        <v>88</v>
      </c>
    </row>
    <row r="81" spans="1:4" x14ac:dyDescent="0.7">
      <c r="A81" s="34">
        <v>9</v>
      </c>
      <c r="B81" s="35">
        <v>67</v>
      </c>
      <c r="C81" s="35">
        <v>22</v>
      </c>
      <c r="D81" s="35">
        <f t="shared" si="4"/>
        <v>89</v>
      </c>
    </row>
    <row r="82" spans="1:4" x14ac:dyDescent="0.7">
      <c r="A82" s="34">
        <v>10</v>
      </c>
      <c r="B82" s="35">
        <v>53</v>
      </c>
      <c r="C82" s="35">
        <v>18</v>
      </c>
      <c r="D82" s="35">
        <f t="shared" si="4"/>
        <v>71</v>
      </c>
    </row>
    <row r="83" spans="1:4" x14ac:dyDescent="0.7">
      <c r="A83" s="34">
        <v>11</v>
      </c>
      <c r="B83" s="35">
        <v>44</v>
      </c>
      <c r="C83" s="35">
        <v>38</v>
      </c>
      <c r="D83" s="35">
        <f t="shared" si="4"/>
        <v>82</v>
      </c>
    </row>
    <row r="84" spans="1:4" x14ac:dyDescent="0.7">
      <c r="A84" s="34">
        <v>12</v>
      </c>
      <c r="B84" s="35">
        <v>66</v>
      </c>
      <c r="C84" s="35">
        <v>12</v>
      </c>
      <c r="D84" s="35">
        <f t="shared" si="4"/>
        <v>78</v>
      </c>
    </row>
    <row r="85" spans="1:4" x14ac:dyDescent="0.7">
      <c r="A85" s="36"/>
      <c r="B85" s="37">
        <v>567</v>
      </c>
      <c r="C85" s="37">
        <v>333</v>
      </c>
      <c r="D85" s="37">
        <f t="shared" si="4"/>
        <v>900</v>
      </c>
    </row>
    <row r="86" spans="1:4" x14ac:dyDescent="0.7">
      <c r="A86" s="20" t="s">
        <v>1904</v>
      </c>
      <c r="B86" s="21">
        <f>+B85/D85*100</f>
        <v>63</v>
      </c>
      <c r="C86" s="21">
        <f>+C85/D85*100</f>
        <v>37</v>
      </c>
      <c r="D86" s="11">
        <v>100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C292B-20E6-45D5-88A8-0343046F4DB2}">
  <sheetPr filterMode="1">
    <tabColor rgb="FFFFFF00"/>
  </sheetPr>
  <dimension ref="A1:X913"/>
  <sheetViews>
    <sheetView tabSelected="1" zoomScale="50" zoomScaleNormal="50" workbookViewId="0">
      <selection activeCell="J3" sqref="J3"/>
    </sheetView>
  </sheetViews>
  <sheetFormatPr defaultColWidth="8.796875" defaultRowHeight="24.6" x14ac:dyDescent="0.7"/>
  <cols>
    <col min="1" max="1" width="5.796875" style="2" customWidth="1"/>
    <col min="2" max="2" width="6.59765625" style="2" customWidth="1"/>
    <col min="3" max="3" width="16.59765625" style="2" customWidth="1"/>
    <col min="4" max="4" width="12.59765625" style="2" bestFit="1" customWidth="1"/>
    <col min="5" max="5" width="30.19921875" style="2" customWidth="1"/>
    <col min="6" max="6" width="7.796875" style="2" customWidth="1"/>
    <col min="7" max="7" width="18.59765625" style="2" customWidth="1"/>
    <col min="8" max="8" width="29.09765625" style="2" customWidth="1"/>
    <col min="9" max="9" width="9.09765625" style="2" customWidth="1"/>
    <col min="10" max="10" width="22.796875" style="2" customWidth="1"/>
    <col min="11" max="11" width="17.59765625" style="2" customWidth="1"/>
    <col min="12" max="12" width="20" style="2" customWidth="1"/>
    <col min="13" max="13" width="21.09765625" style="2" customWidth="1"/>
    <col min="14" max="14" width="21" style="2" customWidth="1"/>
    <col min="15" max="15" width="19.796875" style="2" customWidth="1"/>
    <col min="16" max="16" width="20" style="2" customWidth="1"/>
    <col min="17" max="17" width="19.09765625" style="2" customWidth="1"/>
    <col min="18" max="18" width="18.296875" style="2" customWidth="1"/>
    <col min="19" max="19" width="17.09765625" style="2" customWidth="1"/>
    <col min="20" max="20" width="14.796875" style="2" customWidth="1"/>
    <col min="21" max="21" width="17" style="2" bestFit="1" customWidth="1"/>
    <col min="22" max="22" width="13.59765625" style="2" bestFit="1" customWidth="1"/>
    <col min="23" max="16384" width="8.796875" style="2"/>
  </cols>
  <sheetData>
    <row r="1" spans="1:22" ht="33.6" x14ac:dyDescent="0.95">
      <c r="A1" s="54" t="s">
        <v>2079</v>
      </c>
      <c r="M1" s="48"/>
      <c r="N1" s="48"/>
    </row>
    <row r="2" spans="1:22" ht="27" x14ac:dyDescent="0.75">
      <c r="B2" s="81" t="s">
        <v>2082</v>
      </c>
      <c r="M2" s="48"/>
      <c r="N2" s="48"/>
    </row>
    <row r="3" spans="1:22" ht="27" x14ac:dyDescent="0.75">
      <c r="B3" s="2" t="s">
        <v>2068</v>
      </c>
      <c r="M3" s="48"/>
      <c r="N3" s="48"/>
    </row>
    <row r="4" spans="1:22" ht="27" x14ac:dyDescent="0.75">
      <c r="B4" s="2" t="s">
        <v>2071</v>
      </c>
      <c r="M4" s="48"/>
      <c r="N4" s="48"/>
    </row>
    <row r="5" spans="1:22" ht="27" x14ac:dyDescent="0.75">
      <c r="B5" s="2" t="s">
        <v>2069</v>
      </c>
      <c r="M5" s="48"/>
      <c r="N5" s="48"/>
    </row>
    <row r="6" spans="1:22" x14ac:dyDescent="0.7">
      <c r="B6" s="2" t="s">
        <v>2070</v>
      </c>
    </row>
    <row r="7" spans="1:22" x14ac:dyDescent="0.7">
      <c r="B7" s="2" t="s">
        <v>2075</v>
      </c>
    </row>
    <row r="8" spans="1:22" ht="30" x14ac:dyDescent="0.85">
      <c r="B8" s="80" t="s">
        <v>2084</v>
      </c>
      <c r="H8" s="76" t="s">
        <v>2077</v>
      </c>
      <c r="L8" s="82" t="s">
        <v>2078</v>
      </c>
      <c r="M8" s="83"/>
      <c r="N8" s="83"/>
      <c r="O8" s="83"/>
      <c r="P8" s="83"/>
      <c r="Q8" s="64" t="s">
        <v>1884</v>
      </c>
      <c r="R8" s="64" t="s">
        <v>1885</v>
      </c>
      <c r="S8" s="64" t="s">
        <v>1886</v>
      </c>
      <c r="T8" s="65" t="s">
        <v>1887</v>
      </c>
      <c r="U8" s="64" t="s">
        <v>1888</v>
      </c>
      <c r="V8" s="65" t="s">
        <v>2073</v>
      </c>
    </row>
    <row r="9" spans="1:22" s="3" customFormat="1" ht="108" x14ac:dyDescent="0.25">
      <c r="A9" s="66" t="s">
        <v>2037</v>
      </c>
      <c r="B9" s="67" t="s">
        <v>1877</v>
      </c>
      <c r="C9" s="67" t="s">
        <v>1878</v>
      </c>
      <c r="D9" s="67" t="s">
        <v>1881</v>
      </c>
      <c r="E9" s="67" t="s">
        <v>1879</v>
      </c>
      <c r="F9" s="67" t="s">
        <v>1880</v>
      </c>
      <c r="G9" s="45" t="s">
        <v>2059</v>
      </c>
      <c r="H9" s="70" t="s">
        <v>2060</v>
      </c>
      <c r="I9" s="45" t="s">
        <v>2052</v>
      </c>
      <c r="J9" s="63" t="s">
        <v>2081</v>
      </c>
      <c r="K9" s="72" t="s">
        <v>2083</v>
      </c>
      <c r="L9" s="71" t="s">
        <v>2067</v>
      </c>
      <c r="M9" s="71" t="s">
        <v>2066</v>
      </c>
      <c r="N9" s="71" t="s">
        <v>2065</v>
      </c>
      <c r="O9" s="71" t="s">
        <v>2063</v>
      </c>
      <c r="P9" s="71" t="s">
        <v>2064</v>
      </c>
      <c r="Q9" s="46" t="s">
        <v>2076</v>
      </c>
      <c r="R9" s="77" t="s">
        <v>2061</v>
      </c>
      <c r="S9" s="78" t="s">
        <v>2062</v>
      </c>
      <c r="T9" s="79" t="s">
        <v>2072</v>
      </c>
      <c r="U9" s="47" t="s">
        <v>2074</v>
      </c>
      <c r="V9" s="68" t="s">
        <v>2051</v>
      </c>
    </row>
    <row r="10" spans="1:22" hidden="1" x14ac:dyDescent="0.7">
      <c r="A10" s="8">
        <f>IF(ISBLANK(D10),"",COUNTA($D$10:D10))</f>
        <v>1</v>
      </c>
      <c r="B10" s="14">
        <v>1</v>
      </c>
      <c r="C10" s="14" t="s">
        <v>2</v>
      </c>
      <c r="D10" s="14" t="s">
        <v>3</v>
      </c>
      <c r="E10" s="14" t="s">
        <v>4</v>
      </c>
      <c r="F10" s="14" t="s">
        <v>5</v>
      </c>
      <c r="G10" s="6">
        <f>INDEX('cash ratio เดิม'!$B:$B,MATCH(คำนวณเงินลงทุนส่วนเกิน!$D10,'cash ratio เดิม'!$A:$A,0))</f>
        <v>607021678.23000002</v>
      </c>
      <c r="H10" s="6">
        <f>INDEX('cash ratio เดิม'!$C:$C,MATCH(คำนวณเงินลงทุนส่วนเกิน!$D10,'cash ratio เดิม'!$A:$A,0))</f>
        <v>472445221.00999999</v>
      </c>
      <c r="I10" s="49">
        <v>1.28</v>
      </c>
      <c r="J10" s="5">
        <f>TRUNC((G10+K10)/H10,2)</f>
        <v>1.73</v>
      </c>
      <c r="K10" s="6">
        <f>SUM(L10:P10)</f>
        <v>214589639.68999997</v>
      </c>
      <c r="L10" s="6">
        <f>INDEX(ลูกหนี้ค่ารักษาพยาบาล!$J:$J,MATCH(คำนวณเงินลงทุนส่วนเกิน!$D10,ลูกหนี้ค่ารักษาพยาบาล!$A:$A,0))</f>
        <v>88314002.354999989</v>
      </c>
      <c r="M10" s="6">
        <f>INDEX(ลูกหนี้ค่ารักษาพยาบาล!$K:$K,MATCH(คำนวณเงินลงทุนส่วนเกิน!$D10,ลูกหนี้ค่ารักษาพยาบาล!$A:$A,0))</f>
        <v>10094616.574999999</v>
      </c>
      <c r="N10" s="6">
        <f>INDEX(ลูกหนี้ค่ารักษาพยาบาล!$L:$L,MATCH(คำนวณเงินลงทุนส่วนเกิน!$D10,ลูกหนี้ค่ารักษาพยาบาล!$A:$A,0))</f>
        <v>87850787.654999986</v>
      </c>
      <c r="O10" s="6">
        <f>INDEX(ลูกหนี้ค่ารักษาพยาบาล!$M:$M,MATCH(คำนวณเงินลงทุนส่วนเกิน!$D10,ลูกหนี้ค่ารักษาพยาบาล!$A:$A,0))</f>
        <v>0</v>
      </c>
      <c r="P10" s="6">
        <f>INDEX(ลูกหนี้ค่ารักษาพยาบาล!$N:$N,MATCH(คำนวณเงินลงทุนส่วนเกิน!$D10,ลูกหนี้ค่ารักษาพยาบาล!$A:$A,0))</f>
        <v>28330233.105</v>
      </c>
      <c r="Q10" s="49">
        <v>131355447.75</v>
      </c>
      <c r="R10" s="7">
        <f>INDEX('Fixed Cost'!$E:$E,MATCH(คำนวณเงินลงทุนส่วนเกิน!$D10,'Fixed Cost'!$A:$A,0))</f>
        <v>272761407.41727275</v>
      </c>
      <c r="S10" s="7">
        <f t="shared" ref="S10:S73" si="0">Q10-R10</f>
        <v>-141405959.66727275</v>
      </c>
      <c r="T10" s="43" t="str">
        <f>IF(J10&gt;3,"60%",IF(J10&gt;=2.51,"50%",IF(J10&gt;=2.01,"40%",IF(J10&gt;=1.51,"30%","0%"))))</f>
        <v>30%</v>
      </c>
      <c r="U10" s="7">
        <f>IF(S10&gt;0,S10*T10,0)</f>
        <v>0</v>
      </c>
      <c r="V10" s="69" t="str">
        <f>IF(U10&gt;0,"ลงทุนได้","ไม่ลงทุน")</f>
        <v>ไม่ลงทุน</v>
      </c>
    </row>
    <row r="11" spans="1:22" hidden="1" x14ac:dyDescent="0.7">
      <c r="A11" s="8">
        <f>IF(ISBLANK(D11),"",COUNTA($D$10:D11))</f>
        <v>2</v>
      </c>
      <c r="B11" s="14">
        <v>1</v>
      </c>
      <c r="C11" s="14" t="s">
        <v>2</v>
      </c>
      <c r="D11" s="14" t="s">
        <v>6</v>
      </c>
      <c r="E11" s="14" t="s">
        <v>7</v>
      </c>
      <c r="F11" s="14" t="s">
        <v>8</v>
      </c>
      <c r="G11" s="6">
        <f>INDEX('cash ratio เดิม'!$B:$B,MATCH(คำนวณเงินลงทุนส่วนเกิน!$D11,'cash ratio เดิม'!$A:$A,0))</f>
        <v>37531025.5</v>
      </c>
      <c r="H11" s="6">
        <f>INDEX('cash ratio เดิม'!$C:$C,MATCH(คำนวณเงินลงทุนส่วนเกิน!$D11,'cash ratio เดิม'!$A:$A,0))</f>
        <v>30000533.219999999</v>
      </c>
      <c r="I11" s="49">
        <v>1.25</v>
      </c>
      <c r="J11" s="5">
        <f t="shared" ref="J11:J73" si="1">TRUNC((G11+K11)/H11,2)</f>
        <v>1.51</v>
      </c>
      <c r="K11" s="6">
        <f t="shared" ref="K11:K74" si="2">SUM(L11:P11)</f>
        <v>8048266.5150000006</v>
      </c>
      <c r="L11" s="6">
        <f>INDEX(ลูกหนี้ค่ารักษาพยาบาล!$J:$J,MATCH(คำนวณเงินลงทุนส่วนเกิน!$D11,ลูกหนี้ค่ารักษาพยาบาล!$A:$A,0))</f>
        <v>4379392.5</v>
      </c>
      <c r="M11" s="6">
        <f>INDEX(ลูกหนี้ค่ารักษาพยาบาล!$K:$K,MATCH(คำนวณเงินลงทุนส่วนเกิน!$D11,ลูกหนี้ค่ารักษาพยาบาล!$A:$A,0))</f>
        <v>261145.625</v>
      </c>
      <c r="N11" s="6">
        <f>INDEX(ลูกหนี้ค่ารักษาพยาบาล!$L:$L,MATCH(คำนวณเงินลงทุนส่วนเกิน!$D11,ลูกหนี้ค่ารักษาพยาบาล!$A:$A,0))</f>
        <v>3132680.89</v>
      </c>
      <c r="O11" s="6">
        <f>INDEX(ลูกหนี้ค่ารักษาพยาบาล!$M:$M,MATCH(คำนวณเงินลงทุนส่วนเกิน!$D11,ลูกหนี้ค่ารักษาพยาบาล!$A:$A,0))</f>
        <v>0</v>
      </c>
      <c r="P11" s="6">
        <f>INDEX(ลูกหนี้ค่ารักษาพยาบาล!$N:$N,MATCH(คำนวณเงินลงทุนส่วนเกิน!$D11,ลูกหนี้ค่ารักษาพยาบาล!$A:$A,0))</f>
        <v>275047.5</v>
      </c>
      <c r="Q11" s="49">
        <v>7528992.2800000003</v>
      </c>
      <c r="R11" s="7">
        <f>INDEX('Fixed Cost'!$E:$E,MATCH(คำนวณเงินลงทุนส่วนเกิน!$D11,'Fixed Cost'!$A:$A,0))</f>
        <v>29309364.597272724</v>
      </c>
      <c r="S11" s="7">
        <f t="shared" si="0"/>
        <v>-21780372.317272723</v>
      </c>
      <c r="T11" s="43" t="str">
        <f t="shared" ref="T11:T74" si="3">IF(J11&gt;3,"60%",IF(J11&gt;=2.51,"50%",IF(J11&gt;=2.01,"40%",IF(J11&gt;=1.51,"30%","0%"))))</f>
        <v>30%</v>
      </c>
      <c r="U11" s="7">
        <f t="shared" ref="U11:U73" si="4">IF(S11&gt;0,S11*T11,0)</f>
        <v>0</v>
      </c>
      <c r="V11" s="69" t="str">
        <f t="shared" ref="V11:V74" si="5">IF(U11&gt;0,"ลงทุนได้","ไม่ลงทุน")</f>
        <v>ไม่ลงทุน</v>
      </c>
    </row>
    <row r="12" spans="1:22" hidden="1" x14ac:dyDescent="0.7">
      <c r="A12" s="8">
        <f>IF(ISBLANK(D12),"",COUNTA($D$10:D12))</f>
        <v>3</v>
      </c>
      <c r="B12" s="14">
        <v>1</v>
      </c>
      <c r="C12" s="14" t="s">
        <v>2</v>
      </c>
      <c r="D12" s="14" t="s">
        <v>9</v>
      </c>
      <c r="E12" s="14" t="s">
        <v>10</v>
      </c>
      <c r="F12" s="14" t="s">
        <v>8</v>
      </c>
      <c r="G12" s="6">
        <f>INDEX('cash ratio เดิม'!$B:$B,MATCH(คำนวณเงินลงทุนส่วนเกิน!$D12,'cash ratio เดิม'!$A:$A,0))</f>
        <v>34503646.109999999</v>
      </c>
      <c r="H12" s="6">
        <f>INDEX('cash ratio เดิม'!$C:$C,MATCH(คำนวณเงินลงทุนส่วนเกิน!$D12,'cash ratio เดิม'!$A:$A,0))</f>
        <v>47852428.799999997</v>
      </c>
      <c r="I12" s="49">
        <v>0.72</v>
      </c>
      <c r="J12" s="5">
        <f t="shared" si="1"/>
        <v>0.99</v>
      </c>
      <c r="K12" s="6">
        <f t="shared" si="2"/>
        <v>13097683.245000001</v>
      </c>
      <c r="L12" s="6">
        <f>INDEX(ลูกหนี้ค่ารักษาพยาบาล!$J:$J,MATCH(คำนวณเงินลงทุนส่วนเกิน!$D12,ลูกหนี้ค่ารักษาพยาบาล!$A:$A,0))</f>
        <v>7899402.1799999997</v>
      </c>
      <c r="M12" s="6">
        <f>INDEX(ลูกหนี้ค่ารักษาพยาบาล!$K:$K,MATCH(คำนวณเงินลงทุนส่วนเกิน!$D12,ลูกหนี้ค่ารักษาพยาบาล!$A:$A,0))</f>
        <v>762758.505</v>
      </c>
      <c r="N12" s="6">
        <f>INDEX(ลูกหนี้ค่ารักษาพยาบาล!$L:$L,MATCH(คำนวณเงินลงทุนส่วนเกิน!$D12,ลูกหนี้ค่ารักษาพยาบาล!$A:$A,0))</f>
        <v>4419692.5600000005</v>
      </c>
      <c r="O12" s="6">
        <f>INDEX(ลูกหนี้ค่ารักษาพยาบาล!$M:$M,MATCH(คำนวณเงินลงทุนส่วนเกิน!$D12,ลูกหนี้ค่ารักษาพยาบาล!$A:$A,0))</f>
        <v>0</v>
      </c>
      <c r="P12" s="6">
        <f>INDEX(ลูกหนี้ค่ารักษาพยาบาล!$N:$N,MATCH(คำนวณเงินลงทุนส่วนเกิน!$D12,ลูกหนี้ค่ารักษาพยาบาล!$A:$A,0))</f>
        <v>15830</v>
      </c>
      <c r="Q12" s="49">
        <v>-13348792.689999999</v>
      </c>
      <c r="R12" s="7">
        <f>INDEX('Fixed Cost'!$E:$E,MATCH(คำนวณเงินลงทุนส่วนเกิน!$D12,'Fixed Cost'!$A:$A,0))</f>
        <v>55617486.973636374</v>
      </c>
      <c r="S12" s="7">
        <f t="shared" si="0"/>
        <v>-68966279.663636371</v>
      </c>
      <c r="T12" s="43" t="str">
        <f t="shared" si="3"/>
        <v>0%</v>
      </c>
      <c r="U12" s="7">
        <f t="shared" si="4"/>
        <v>0</v>
      </c>
      <c r="V12" s="69" t="str">
        <f t="shared" si="5"/>
        <v>ไม่ลงทุน</v>
      </c>
    </row>
    <row r="13" spans="1:22" hidden="1" x14ac:dyDescent="0.7">
      <c r="A13" s="8">
        <f>IF(ISBLANK(D13),"",COUNTA($D$10:D13))</f>
        <v>4</v>
      </c>
      <c r="B13" s="14">
        <v>1</v>
      </c>
      <c r="C13" s="14" t="s">
        <v>2</v>
      </c>
      <c r="D13" s="14" t="s">
        <v>11</v>
      </c>
      <c r="E13" s="14" t="s">
        <v>12</v>
      </c>
      <c r="F13" s="14" t="s">
        <v>8</v>
      </c>
      <c r="G13" s="6">
        <f>INDEX('cash ratio เดิม'!$B:$B,MATCH(คำนวณเงินลงทุนส่วนเกิน!$D13,'cash ratio เดิม'!$A:$A,0))</f>
        <v>20854097.699999999</v>
      </c>
      <c r="H13" s="6">
        <f>INDEX('cash ratio เดิม'!$C:$C,MATCH(คำนวณเงินลงทุนส่วนเกิน!$D13,'cash ratio เดิม'!$A:$A,0))</f>
        <v>7142454.6900000004</v>
      </c>
      <c r="I13" s="49">
        <v>2.92</v>
      </c>
      <c r="J13" s="5">
        <f t="shared" si="1"/>
        <v>3.15</v>
      </c>
      <c r="K13" s="6">
        <f t="shared" si="2"/>
        <v>1696340.0049999999</v>
      </c>
      <c r="L13" s="6">
        <f>INDEX(ลูกหนี้ค่ารักษาพยาบาล!$J:$J,MATCH(คำนวณเงินลงทุนส่วนเกิน!$D13,ลูกหนี้ค่ารักษาพยาบาล!$A:$A,0))</f>
        <v>446060.245</v>
      </c>
      <c r="M13" s="6">
        <f>INDEX(ลูกหนี้ค่ารักษาพยาบาล!$K:$K,MATCH(คำนวณเงินลงทุนส่วนเกิน!$D13,ลูกหนี้ค่ารักษาพยาบาล!$A:$A,0))</f>
        <v>158701.97500000001</v>
      </c>
      <c r="N13" s="6">
        <f>INDEX(ลูกหนี้ค่ารักษาพยาบาล!$L:$L,MATCH(คำนวณเงินลงทุนส่วนเกิน!$D13,ลูกหนี้ค่ารักษาพยาบาล!$A:$A,0))</f>
        <v>1082473.2849999999</v>
      </c>
      <c r="O13" s="6">
        <f>INDEX(ลูกหนี้ค่ารักษาพยาบาล!$M:$M,MATCH(คำนวณเงินลงทุนส่วนเกิน!$D13,ลูกหนี้ค่ารักษาพยาบาล!$A:$A,0))</f>
        <v>0</v>
      </c>
      <c r="P13" s="6">
        <f>INDEX(ลูกหนี้ค่ารักษาพยาบาล!$N:$N,MATCH(คำนวณเงินลงทุนส่วนเกิน!$D13,ลูกหนี้ค่ารักษาพยาบาล!$A:$A,0))</f>
        <v>9104.5</v>
      </c>
      <c r="Q13" s="49">
        <v>13711643.01</v>
      </c>
      <c r="R13" s="7">
        <f>INDEX('Fixed Cost'!$E:$E,MATCH(คำนวณเงินลงทุนส่วนเกิน!$D13,'Fixed Cost'!$A:$A,0))</f>
        <v>12646999.949999999</v>
      </c>
      <c r="S13" s="7">
        <f t="shared" si="0"/>
        <v>1064643.0600000005</v>
      </c>
      <c r="T13" s="43" t="str">
        <f t="shared" si="3"/>
        <v>60%</v>
      </c>
      <c r="U13" s="7">
        <f t="shared" si="4"/>
        <v>638785.83600000024</v>
      </c>
      <c r="V13" s="8" t="str">
        <f t="shared" si="5"/>
        <v>ลงทุนได้</v>
      </c>
    </row>
    <row r="14" spans="1:22" hidden="1" x14ac:dyDescent="0.7">
      <c r="A14" s="8">
        <f>IF(ISBLANK(D14),"",COUNTA($D$10:D14))</f>
        <v>5</v>
      </c>
      <c r="B14" s="14">
        <v>1</v>
      </c>
      <c r="C14" s="14" t="s">
        <v>2</v>
      </c>
      <c r="D14" s="14" t="s">
        <v>13</v>
      </c>
      <c r="E14" s="14" t="s">
        <v>14</v>
      </c>
      <c r="F14" s="14" t="s">
        <v>8</v>
      </c>
      <c r="G14" s="6">
        <f>INDEX('cash ratio เดิม'!$B:$B,MATCH(คำนวณเงินลงทุนส่วนเกิน!$D14,'cash ratio เดิม'!$A:$A,0))</f>
        <v>81689130.579999998</v>
      </c>
      <c r="H14" s="6">
        <f>INDEX('cash ratio เดิม'!$C:$C,MATCH(คำนวณเงินลงทุนส่วนเกิน!$D14,'cash ratio เดิม'!$A:$A,0))</f>
        <v>49700674.57</v>
      </c>
      <c r="I14" s="49">
        <v>1.64</v>
      </c>
      <c r="J14" s="5">
        <f t="shared" si="1"/>
        <v>2.02</v>
      </c>
      <c r="K14" s="6">
        <f t="shared" si="2"/>
        <v>19178055.489999998</v>
      </c>
      <c r="L14" s="6">
        <f>INDEX(ลูกหนี้ค่ารักษาพยาบาล!$J:$J,MATCH(คำนวณเงินลงทุนส่วนเกิน!$D14,ลูกหนี้ค่ารักษาพยาบาล!$A:$A,0))</f>
        <v>10004590.064999999</v>
      </c>
      <c r="M14" s="6">
        <f>INDEX(ลูกหนี้ค่ารักษาพยาบาล!$K:$K,MATCH(คำนวณเงินลงทุนส่วนเกิน!$D14,ลูกหนี้ค่ารักษาพยาบาล!$A:$A,0))</f>
        <v>702030.82499999995</v>
      </c>
      <c r="N14" s="6">
        <f>INDEX(ลูกหนี้ค่ารักษาพยาบาล!$L:$L,MATCH(คำนวณเงินลงทุนส่วนเกิน!$D14,ลูกหนี้ค่ารักษาพยาบาล!$A:$A,0))</f>
        <v>3565249.9</v>
      </c>
      <c r="O14" s="6">
        <f>INDEX(ลูกหนี้ค่ารักษาพยาบาล!$M:$M,MATCH(คำนวณเงินลงทุนส่วนเกิน!$D14,ลูกหนี้ค่ารักษาพยาบาล!$A:$A,0))</f>
        <v>0</v>
      </c>
      <c r="P14" s="6">
        <f>INDEX(ลูกหนี้ค่ารักษาพยาบาล!$N:$N,MATCH(คำนวณเงินลงทุนส่วนเกิน!$D14,ลูกหนี้ค่ารักษาพยาบาล!$A:$A,0))</f>
        <v>4906184.7</v>
      </c>
      <c r="Q14" s="49">
        <v>31988456.010000002</v>
      </c>
      <c r="R14" s="7">
        <f>INDEX('Fixed Cost'!$E:$E,MATCH(คำนวณเงินลงทุนส่วนเกิน!$D14,'Fixed Cost'!$A:$A,0))</f>
        <v>50600015.858181819</v>
      </c>
      <c r="S14" s="7">
        <f t="shared" si="0"/>
        <v>-18611559.848181818</v>
      </c>
      <c r="T14" s="43" t="str">
        <f t="shared" si="3"/>
        <v>40%</v>
      </c>
      <c r="U14" s="7">
        <f t="shared" si="4"/>
        <v>0</v>
      </c>
      <c r="V14" s="69" t="str">
        <f t="shared" si="5"/>
        <v>ไม่ลงทุน</v>
      </c>
    </row>
    <row r="15" spans="1:22" hidden="1" x14ac:dyDescent="0.7">
      <c r="A15" s="8">
        <f>IF(ISBLANK(D15),"",COUNTA($D$10:D15))</f>
        <v>6</v>
      </c>
      <c r="B15" s="14">
        <v>1</v>
      </c>
      <c r="C15" s="14" t="s">
        <v>2</v>
      </c>
      <c r="D15" s="14" t="s">
        <v>15</v>
      </c>
      <c r="E15" s="14" t="s">
        <v>16</v>
      </c>
      <c r="F15" s="14" t="s">
        <v>8</v>
      </c>
      <c r="G15" s="6">
        <f>INDEX('cash ratio เดิม'!$B:$B,MATCH(คำนวณเงินลงทุนส่วนเกิน!$D15,'cash ratio เดิม'!$A:$A,0))</f>
        <v>26433123.23</v>
      </c>
      <c r="H15" s="6">
        <f>INDEX('cash ratio เดิม'!$C:$C,MATCH(คำนวณเงินลงทุนส่วนเกิน!$D15,'cash ratio เดิม'!$A:$A,0))</f>
        <v>18967507.079999998</v>
      </c>
      <c r="I15" s="49">
        <v>1.39</v>
      </c>
      <c r="J15" s="5">
        <f t="shared" si="1"/>
        <v>1.53</v>
      </c>
      <c r="K15" s="6">
        <f t="shared" si="2"/>
        <v>2754620.69</v>
      </c>
      <c r="L15" s="6">
        <f>INDEX(ลูกหนี้ค่ารักษาพยาบาล!$J:$J,MATCH(คำนวณเงินลงทุนส่วนเกิน!$D15,ลูกหนี้ค่ารักษาพยาบาล!$A:$A,0))</f>
        <v>1068459.9949999999</v>
      </c>
      <c r="M15" s="6">
        <f>INDEX(ลูกหนี้ค่ารักษาพยาบาล!$K:$K,MATCH(คำนวณเงินลงทุนส่วนเกิน!$D15,ลูกหนี้ค่ารักษาพยาบาล!$A:$A,0))</f>
        <v>244591.56</v>
      </c>
      <c r="N15" s="6">
        <f>INDEX(ลูกหนี้ค่ารักษาพยาบาล!$L:$L,MATCH(คำนวณเงินลงทุนส่วนเกิน!$D15,ลูกหนี้ค่ารักษาพยาบาล!$A:$A,0))</f>
        <v>851878.39999999991</v>
      </c>
      <c r="O15" s="6">
        <f>INDEX(ลูกหนี้ค่ารักษาพยาบาล!$M:$M,MATCH(คำนวณเงินลงทุนส่วนเกิน!$D15,ลูกหนี้ค่ารักษาพยาบาล!$A:$A,0))</f>
        <v>0</v>
      </c>
      <c r="P15" s="6">
        <f>INDEX(ลูกหนี้ค่ารักษาพยาบาล!$N:$N,MATCH(คำนวณเงินลงทุนส่วนเกิน!$D15,ลูกหนี้ค่ารักษาพยาบาล!$A:$A,0))</f>
        <v>589690.73499999999</v>
      </c>
      <c r="Q15" s="49">
        <v>7465616.1500000004</v>
      </c>
      <c r="R15" s="7">
        <f>INDEX('Fixed Cost'!$E:$E,MATCH(คำนวณเงินลงทุนส่วนเกิน!$D15,'Fixed Cost'!$A:$A,0))</f>
        <v>17597768.449090909</v>
      </c>
      <c r="S15" s="7">
        <f t="shared" si="0"/>
        <v>-10132152.299090909</v>
      </c>
      <c r="T15" s="43" t="str">
        <f t="shared" si="3"/>
        <v>30%</v>
      </c>
      <c r="U15" s="7">
        <f t="shared" si="4"/>
        <v>0</v>
      </c>
      <c r="V15" s="69" t="str">
        <f t="shared" si="5"/>
        <v>ไม่ลงทุน</v>
      </c>
    </row>
    <row r="16" spans="1:22" hidden="1" x14ac:dyDescent="0.7">
      <c r="A16" s="8">
        <f>IF(ISBLANK(D16),"",COUNTA($D$10:D16))</f>
        <v>7</v>
      </c>
      <c r="B16" s="14">
        <v>1</v>
      </c>
      <c r="C16" s="14" t="s">
        <v>2</v>
      </c>
      <c r="D16" s="14" t="s">
        <v>17</v>
      </c>
      <c r="E16" s="14" t="s">
        <v>18</v>
      </c>
      <c r="F16" s="14" t="s">
        <v>8</v>
      </c>
      <c r="G16" s="6">
        <f>INDEX('cash ratio เดิม'!$B:$B,MATCH(คำนวณเงินลงทุนส่วนเกิน!$D16,'cash ratio เดิม'!$A:$A,0))</f>
        <v>511473937.25999999</v>
      </c>
      <c r="H16" s="6">
        <f>INDEX('cash ratio เดิม'!$C:$C,MATCH(คำนวณเงินลงทุนส่วนเกิน!$D16,'cash ratio เดิม'!$A:$A,0))</f>
        <v>62742122.420000002</v>
      </c>
      <c r="I16" s="49">
        <v>8.15</v>
      </c>
      <c r="J16" s="5">
        <f t="shared" si="1"/>
        <v>8.34</v>
      </c>
      <c r="K16" s="6">
        <f t="shared" si="2"/>
        <v>11816096.115</v>
      </c>
      <c r="L16" s="6">
        <f>INDEX(ลูกหนี้ค่ารักษาพยาบาล!$J:$J,MATCH(คำนวณเงินลงทุนส่วนเกิน!$D16,ลูกหนี้ค่ารักษาพยาบาล!$A:$A,0))</f>
        <v>3935991.75</v>
      </c>
      <c r="M16" s="6">
        <f>INDEX(ลูกหนี้ค่ารักษาพยาบาล!$K:$K,MATCH(คำนวณเงินลงทุนส่วนเกิน!$D16,ลูกหนี้ค่ารักษาพยาบาล!$A:$A,0))</f>
        <v>487041.92</v>
      </c>
      <c r="N16" s="6">
        <f>INDEX(ลูกหนี้ค่ารักษาพยาบาล!$L:$L,MATCH(คำนวณเงินลงทุนส่วนเกิน!$D16,ลูกหนี้ค่ารักษาพยาบาล!$A:$A,0))</f>
        <v>2383560.6950000003</v>
      </c>
      <c r="O16" s="6">
        <f>INDEX(ลูกหนี้ค่ารักษาพยาบาล!$M:$M,MATCH(คำนวณเงินลงทุนส่วนเกิน!$D16,ลูกหนี้ค่ารักษาพยาบาล!$A:$A,0))</f>
        <v>0</v>
      </c>
      <c r="P16" s="6">
        <f>INDEX(ลูกหนี้ค่ารักษาพยาบาล!$N:$N,MATCH(คำนวณเงินลงทุนส่วนเกิน!$D16,ลูกหนี้ค่ารักษาพยาบาล!$A:$A,0))</f>
        <v>5009501.75</v>
      </c>
      <c r="Q16" s="49">
        <v>448731814.83999997</v>
      </c>
      <c r="R16" s="7">
        <f>INDEX('Fixed Cost'!$E:$E,MATCH(คำนวณเงินลงทุนส่วนเกิน!$D16,'Fixed Cost'!$A:$A,0))</f>
        <v>47986812.310909092</v>
      </c>
      <c r="S16" s="7">
        <f t="shared" si="0"/>
        <v>400745002.52909088</v>
      </c>
      <c r="T16" s="43" t="str">
        <f t="shared" si="3"/>
        <v>60%</v>
      </c>
      <c r="U16" s="7">
        <f t="shared" si="4"/>
        <v>240447001.51745453</v>
      </c>
      <c r="V16" s="8" t="str">
        <f t="shared" si="5"/>
        <v>ลงทุนได้</v>
      </c>
    </row>
    <row r="17" spans="1:24" hidden="1" x14ac:dyDescent="0.7">
      <c r="A17" s="8">
        <f>IF(ISBLANK(D17),"",COUNTA($D$10:D17))</f>
        <v>8</v>
      </c>
      <c r="B17" s="14">
        <v>1</v>
      </c>
      <c r="C17" s="14" t="s">
        <v>2</v>
      </c>
      <c r="D17" s="14" t="s">
        <v>19</v>
      </c>
      <c r="E17" s="14" t="s">
        <v>20</v>
      </c>
      <c r="F17" s="14" t="s">
        <v>8</v>
      </c>
      <c r="G17" s="6">
        <f>INDEX('cash ratio เดิม'!$B:$B,MATCH(คำนวณเงินลงทุนส่วนเกิน!$D17,'cash ratio เดิม'!$A:$A,0))</f>
        <v>103440951.97</v>
      </c>
      <c r="H17" s="6">
        <f>INDEX('cash ratio เดิม'!$C:$C,MATCH(คำนวณเงินลงทุนส่วนเกิน!$D17,'cash ratio เดิม'!$A:$A,0))</f>
        <v>47620711.520000003</v>
      </c>
      <c r="I17" s="49">
        <v>2.17</v>
      </c>
      <c r="J17" s="5">
        <f t="shared" si="1"/>
        <v>2.2400000000000002</v>
      </c>
      <c r="K17" s="6">
        <f t="shared" si="2"/>
        <v>3558192</v>
      </c>
      <c r="L17" s="6">
        <f>INDEX(ลูกหนี้ค่ารักษาพยาบาล!$J:$J,MATCH(คำนวณเงินลงทุนส่วนเกิน!$D17,ลูกหนี้ค่ารักษาพยาบาล!$A:$A,0))</f>
        <v>1908850.73</v>
      </c>
      <c r="M17" s="6">
        <f>INDEX(ลูกหนี้ค่ารักษาพยาบาล!$K:$K,MATCH(คำนวณเงินลงทุนส่วนเกิน!$D17,ลูกหนี้ค่ารักษาพยาบาล!$A:$A,0))</f>
        <v>439898.52500000002</v>
      </c>
      <c r="N17" s="6">
        <f>INDEX(ลูกหนี้ค่ารักษาพยาบาล!$L:$L,MATCH(คำนวณเงินลงทุนส่วนเกิน!$D17,ลูกหนี้ค่ารักษาพยาบาล!$A:$A,0))</f>
        <v>1198817.7450000001</v>
      </c>
      <c r="O17" s="6">
        <f>INDEX(ลูกหนี้ค่ารักษาพยาบาล!$M:$M,MATCH(คำนวณเงินลงทุนส่วนเกิน!$D17,ลูกหนี้ค่ารักษาพยาบาล!$A:$A,0))</f>
        <v>0</v>
      </c>
      <c r="P17" s="6">
        <f>INDEX(ลูกหนี้ค่ารักษาพยาบาล!$N:$N,MATCH(คำนวณเงินลงทุนส่วนเกิน!$D17,ลูกหนี้ค่ารักษาพยาบาล!$A:$A,0))</f>
        <v>10625</v>
      </c>
      <c r="Q17" s="49">
        <v>55820240.450000003</v>
      </c>
      <c r="R17" s="7">
        <f>INDEX('Fixed Cost'!$E:$E,MATCH(คำนวณเงินลงทุนส่วนเกิน!$D17,'Fixed Cost'!$A:$A,0))</f>
        <v>28417778.994545452</v>
      </c>
      <c r="S17" s="7">
        <f t="shared" si="0"/>
        <v>27402461.455454551</v>
      </c>
      <c r="T17" s="43" t="str">
        <f t="shared" si="3"/>
        <v>40%</v>
      </c>
      <c r="U17" s="7">
        <f t="shared" si="4"/>
        <v>10960984.582181821</v>
      </c>
      <c r="V17" s="8" t="str">
        <f t="shared" si="5"/>
        <v>ลงทุนได้</v>
      </c>
    </row>
    <row r="18" spans="1:24" hidden="1" x14ac:dyDescent="0.7">
      <c r="A18" s="8">
        <f>IF(ISBLANK(D18),"",COUNTA($D$10:D18))</f>
        <v>9</v>
      </c>
      <c r="B18" s="14">
        <v>1</v>
      </c>
      <c r="C18" s="14" t="s">
        <v>2</v>
      </c>
      <c r="D18" s="14" t="s">
        <v>21</v>
      </c>
      <c r="E18" s="14" t="s">
        <v>22</v>
      </c>
      <c r="F18" s="14" t="s">
        <v>8</v>
      </c>
      <c r="G18" s="6">
        <f>INDEX('cash ratio เดิม'!$B:$B,MATCH(คำนวณเงินลงทุนส่วนเกิน!$D18,'cash ratio เดิม'!$A:$A,0))</f>
        <v>43821628.560000002</v>
      </c>
      <c r="H18" s="6">
        <f>INDEX('cash ratio เดิม'!$C:$C,MATCH(คำนวณเงินลงทุนส่วนเกิน!$D18,'cash ratio เดิม'!$A:$A,0))</f>
        <v>26163630.91</v>
      </c>
      <c r="I18" s="49">
        <v>1.67</v>
      </c>
      <c r="J18" s="5">
        <f t="shared" si="1"/>
        <v>1.85</v>
      </c>
      <c r="K18" s="6">
        <f t="shared" si="2"/>
        <v>4626036.9700000007</v>
      </c>
      <c r="L18" s="6">
        <f>INDEX(ลูกหนี้ค่ารักษาพยาบาล!$J:$J,MATCH(คำนวณเงินลงทุนส่วนเกิน!$D18,ลูกหนี้ค่ารักษาพยาบาล!$A:$A,0))</f>
        <v>2202297.4750000001</v>
      </c>
      <c r="M18" s="6">
        <f>INDEX(ลูกหนี้ค่ารักษาพยาบาล!$K:$K,MATCH(คำนวณเงินลงทุนส่วนเกิน!$D18,ลูกหนี้ค่ารักษาพยาบาล!$A:$A,0))</f>
        <v>433719.875</v>
      </c>
      <c r="N18" s="6">
        <f>INDEX(ลูกหนี้ค่ารักษาพยาบาล!$L:$L,MATCH(คำนวณเงินลงทุนส่วนเกิน!$D18,ลูกหนี้ค่ารักษาพยาบาล!$A:$A,0))</f>
        <v>1611321.2450000001</v>
      </c>
      <c r="O18" s="6">
        <f>INDEX(ลูกหนี้ค่ารักษาพยาบาล!$M:$M,MATCH(คำนวณเงินลงทุนส่วนเกิน!$D18,ลูกหนี้ค่ารักษาพยาบาล!$A:$A,0))</f>
        <v>0</v>
      </c>
      <c r="P18" s="6">
        <f>INDEX(ลูกหนี้ค่ารักษาพยาบาล!$N:$N,MATCH(คำนวณเงินลงทุนส่วนเกิน!$D18,ลูกหนี้ค่ารักษาพยาบาล!$A:$A,0))</f>
        <v>378698.375</v>
      </c>
      <c r="Q18" s="49">
        <v>17642997.649999999</v>
      </c>
      <c r="R18" s="7">
        <f>INDEX('Fixed Cost'!$E:$E,MATCH(คำนวณเงินลงทุนส่วนเกิน!$D18,'Fixed Cost'!$A:$A,0))</f>
        <v>25166612.364545457</v>
      </c>
      <c r="S18" s="7">
        <f t="shared" si="0"/>
        <v>-7523614.7145454586</v>
      </c>
      <c r="T18" s="43" t="str">
        <f t="shared" si="3"/>
        <v>30%</v>
      </c>
      <c r="U18" s="7">
        <f t="shared" si="4"/>
        <v>0</v>
      </c>
      <c r="V18" s="69" t="str">
        <f t="shared" si="5"/>
        <v>ไม่ลงทุน</v>
      </c>
      <c r="X18" s="4"/>
    </row>
    <row r="19" spans="1:24" hidden="1" x14ac:dyDescent="0.7">
      <c r="A19" s="8">
        <f>IF(ISBLANK(D19),"",COUNTA($D$10:D19))</f>
        <v>10</v>
      </c>
      <c r="B19" s="14">
        <v>1</v>
      </c>
      <c r="C19" s="14" t="s">
        <v>2</v>
      </c>
      <c r="D19" s="14" t="s">
        <v>23</v>
      </c>
      <c r="E19" s="14" t="s">
        <v>24</v>
      </c>
      <c r="F19" s="14" t="s">
        <v>8</v>
      </c>
      <c r="G19" s="6">
        <f>INDEX('cash ratio เดิม'!$B:$B,MATCH(คำนวณเงินลงทุนส่วนเกิน!$D19,'cash ratio เดิม'!$A:$A,0))</f>
        <v>31944954.66</v>
      </c>
      <c r="H19" s="6">
        <f>INDEX('cash ratio เดิม'!$C:$C,MATCH(คำนวณเงินลงทุนส่วนเกิน!$D19,'cash ratio เดิม'!$A:$A,0))</f>
        <v>10119605.34</v>
      </c>
      <c r="I19" s="49">
        <v>3.16</v>
      </c>
      <c r="J19" s="5">
        <f t="shared" si="1"/>
        <v>3.5</v>
      </c>
      <c r="K19" s="6">
        <f t="shared" si="2"/>
        <v>3560227.7649999997</v>
      </c>
      <c r="L19" s="6">
        <f>INDEX(ลูกหนี้ค่ารักษาพยาบาล!$J:$J,MATCH(คำนวณเงินลงทุนส่วนเกิน!$D19,ลูกหนี้ค่ารักษาพยาบาล!$A:$A,0))</f>
        <v>1693972.15</v>
      </c>
      <c r="M19" s="6">
        <f>INDEX(ลูกหนี้ค่ารักษาพยาบาล!$K:$K,MATCH(คำนวณเงินลงทุนส่วนเกิน!$D19,ลูกหนี้ค่ารักษาพยาบาล!$A:$A,0))</f>
        <v>308292.96499999997</v>
      </c>
      <c r="N19" s="6">
        <f>INDEX(ลูกหนี้ค่ารักษาพยาบาล!$L:$L,MATCH(คำนวณเงินลงทุนส่วนเกิน!$D19,ลูกหนี้ค่ารักษาพยาบาล!$A:$A,0))</f>
        <v>1451305.65</v>
      </c>
      <c r="O19" s="6">
        <f>INDEX(ลูกหนี้ค่ารักษาพยาบาล!$M:$M,MATCH(คำนวณเงินลงทุนส่วนเกิน!$D19,ลูกหนี้ค่ารักษาพยาบาล!$A:$A,0))</f>
        <v>0</v>
      </c>
      <c r="P19" s="6">
        <f>INDEX(ลูกหนี้ค่ารักษาพยาบาล!$N:$N,MATCH(คำนวณเงินลงทุนส่วนเกิน!$D19,ลูกหนี้ค่ารักษาพยาบาล!$A:$A,0))</f>
        <v>106657</v>
      </c>
      <c r="Q19" s="49">
        <v>21825349.32</v>
      </c>
      <c r="R19" s="7">
        <f>INDEX('Fixed Cost'!$E:$E,MATCH(คำนวณเงินลงทุนส่วนเกิน!$D19,'Fixed Cost'!$A:$A,0))</f>
        <v>20600001.872727275</v>
      </c>
      <c r="S19" s="7">
        <f t="shared" si="0"/>
        <v>1225347.4472727254</v>
      </c>
      <c r="T19" s="43" t="str">
        <f t="shared" si="3"/>
        <v>60%</v>
      </c>
      <c r="U19" s="7">
        <f t="shared" si="4"/>
        <v>735208.46836363524</v>
      </c>
      <c r="V19" s="8" t="str">
        <f t="shared" si="5"/>
        <v>ลงทุนได้</v>
      </c>
      <c r="X19" s="4"/>
    </row>
    <row r="20" spans="1:24" hidden="1" x14ac:dyDescent="0.7">
      <c r="A20" s="8">
        <f>IF(ISBLANK(D20),"",COUNTA($D$10:D20))</f>
        <v>11</v>
      </c>
      <c r="B20" s="14">
        <v>1</v>
      </c>
      <c r="C20" s="14" t="s">
        <v>2</v>
      </c>
      <c r="D20" s="14" t="s">
        <v>25</v>
      </c>
      <c r="E20" s="14" t="s">
        <v>26</v>
      </c>
      <c r="F20" s="14" t="s">
        <v>8</v>
      </c>
      <c r="G20" s="6">
        <f>INDEX('cash ratio เดิม'!$B:$B,MATCH(คำนวณเงินลงทุนส่วนเกิน!$D20,'cash ratio เดิม'!$A:$A,0))</f>
        <v>14681266.109999999</v>
      </c>
      <c r="H20" s="6">
        <f>INDEX('cash ratio เดิม'!$C:$C,MATCH(คำนวณเงินลงทุนส่วนเกิน!$D20,'cash ratio เดิม'!$A:$A,0))</f>
        <v>12698901.92</v>
      </c>
      <c r="I20" s="49">
        <v>1.1599999999999999</v>
      </c>
      <c r="J20" s="5">
        <f t="shared" si="1"/>
        <v>1.37</v>
      </c>
      <c r="K20" s="6">
        <f t="shared" si="2"/>
        <v>2777011.6750000003</v>
      </c>
      <c r="L20" s="6">
        <f>INDEX(ลูกหนี้ค่ารักษาพยาบาล!$J:$J,MATCH(คำนวณเงินลงทุนส่วนเกิน!$D20,ลูกหนี้ค่ารักษาพยาบาล!$A:$A,0))</f>
        <v>565202.38</v>
      </c>
      <c r="M20" s="6">
        <f>INDEX(ลูกหนี้ค่ารักษาพยาบาล!$K:$K,MATCH(คำนวณเงินลงทุนส่วนเกิน!$D20,ลูกหนี้ค่ารักษาพยาบาล!$A:$A,0))</f>
        <v>720492.12</v>
      </c>
      <c r="N20" s="6">
        <f>INDEX(ลูกหนี้ค่ารักษาพยาบาล!$L:$L,MATCH(คำนวณเงินลงทุนส่วนเกิน!$D20,ลูกหนี้ค่ารักษาพยาบาล!$A:$A,0))</f>
        <v>908525.94500000007</v>
      </c>
      <c r="O20" s="6">
        <f>INDEX(ลูกหนี้ค่ารักษาพยาบาล!$M:$M,MATCH(คำนวณเงินลงทุนส่วนเกิน!$D20,ลูกหนี้ค่ารักษาพยาบาล!$A:$A,0))</f>
        <v>0</v>
      </c>
      <c r="P20" s="6">
        <f>INDEX(ลูกหนี้ค่ารักษาพยาบาล!$N:$N,MATCH(คำนวณเงินลงทุนส่วนเกิน!$D20,ลูกหนี้ค่ารักษาพยาบาล!$A:$A,0))</f>
        <v>582791.23</v>
      </c>
      <c r="Q20" s="49">
        <v>1982364.19</v>
      </c>
      <c r="R20" s="7">
        <f>INDEX('Fixed Cost'!$E:$E,MATCH(คำนวณเงินลงทุนส่วนเกิน!$D20,'Fixed Cost'!$A:$A,0))</f>
        <v>14294194.115454547</v>
      </c>
      <c r="S20" s="7">
        <f t="shared" si="0"/>
        <v>-12311829.925454548</v>
      </c>
      <c r="T20" s="43" t="str">
        <f t="shared" si="3"/>
        <v>0%</v>
      </c>
      <c r="U20" s="7">
        <f t="shared" si="4"/>
        <v>0</v>
      </c>
      <c r="V20" s="69" t="str">
        <f t="shared" si="5"/>
        <v>ไม่ลงทุน</v>
      </c>
      <c r="X20" s="4"/>
    </row>
    <row r="21" spans="1:24" hidden="1" x14ac:dyDescent="0.7">
      <c r="A21" s="8">
        <f>IF(ISBLANK(D21),"",COUNTA($D$10:D21))</f>
        <v>12</v>
      </c>
      <c r="B21" s="14">
        <v>1</v>
      </c>
      <c r="C21" s="14" t="s">
        <v>2</v>
      </c>
      <c r="D21" s="14" t="s">
        <v>27</v>
      </c>
      <c r="E21" s="14" t="s">
        <v>28</v>
      </c>
      <c r="F21" s="14" t="s">
        <v>8</v>
      </c>
      <c r="G21" s="6">
        <f>INDEX('cash ratio เดิม'!$B:$B,MATCH(คำนวณเงินลงทุนส่วนเกิน!$D21,'cash ratio เดิม'!$A:$A,0))</f>
        <v>27308219.399999999</v>
      </c>
      <c r="H21" s="6">
        <f>INDEX('cash ratio เดิม'!$C:$C,MATCH(คำนวณเงินลงทุนส่วนเกิน!$D21,'cash ratio เดิม'!$A:$A,0))</f>
        <v>13373703.51</v>
      </c>
      <c r="I21" s="49">
        <v>2.04</v>
      </c>
      <c r="J21" s="5">
        <f t="shared" si="1"/>
        <v>2.39</v>
      </c>
      <c r="K21" s="6">
        <f t="shared" si="2"/>
        <v>4745037.87</v>
      </c>
      <c r="L21" s="6">
        <f>INDEX(ลูกหนี้ค่ารักษาพยาบาล!$J:$J,MATCH(คำนวณเงินลงทุนส่วนเกิน!$D21,ลูกหนี้ค่ารักษาพยาบาล!$A:$A,0))</f>
        <v>2037391.73</v>
      </c>
      <c r="M21" s="6">
        <f>INDEX(ลูกหนี้ค่ารักษาพยาบาล!$K:$K,MATCH(คำนวณเงินลงทุนส่วนเกิน!$D21,ลูกหนี้ค่ารักษาพยาบาล!$A:$A,0))</f>
        <v>270013.57999999996</v>
      </c>
      <c r="N21" s="6">
        <f>INDEX(ลูกหนี้ค่ารักษาพยาบาล!$L:$L,MATCH(คำนวณเงินลงทุนส่วนเกิน!$D21,ลูกหนี้ค่ารักษาพยาบาล!$A:$A,0))</f>
        <v>2332968.7600000002</v>
      </c>
      <c r="O21" s="6">
        <f>INDEX(ลูกหนี้ค่ารักษาพยาบาล!$M:$M,MATCH(คำนวณเงินลงทุนส่วนเกิน!$D21,ลูกหนี้ค่ารักษาพยาบาล!$A:$A,0))</f>
        <v>0</v>
      </c>
      <c r="P21" s="6">
        <f>INDEX(ลูกหนี้ค่ารักษาพยาบาล!$N:$N,MATCH(คำนวณเงินลงทุนส่วนเกิน!$D21,ลูกหนี้ค่ารักษาพยาบาล!$A:$A,0))</f>
        <v>104663.8</v>
      </c>
      <c r="Q21" s="49">
        <v>13934515.890000001</v>
      </c>
      <c r="R21" s="7">
        <f>INDEX('Fixed Cost'!$E:$E,MATCH(คำนวณเงินลงทุนส่วนเกิน!$D21,'Fixed Cost'!$A:$A,0))</f>
        <v>13490180.165454544</v>
      </c>
      <c r="S21" s="7">
        <f t="shared" si="0"/>
        <v>444335.72454545647</v>
      </c>
      <c r="T21" s="43" t="str">
        <f t="shared" si="3"/>
        <v>40%</v>
      </c>
      <c r="U21" s="7">
        <f t="shared" si="4"/>
        <v>177734.28981818259</v>
      </c>
      <c r="V21" s="8" t="str">
        <f t="shared" si="5"/>
        <v>ลงทุนได้</v>
      </c>
      <c r="X21" s="4"/>
    </row>
    <row r="22" spans="1:24" hidden="1" x14ac:dyDescent="0.7">
      <c r="A22" s="8">
        <f>IF(ISBLANK(D22),"",COUNTA($D$10:D22))</f>
        <v>13</v>
      </c>
      <c r="B22" s="14">
        <v>1</v>
      </c>
      <c r="C22" s="14" t="s">
        <v>2</v>
      </c>
      <c r="D22" s="14" t="s">
        <v>29</v>
      </c>
      <c r="E22" s="14" t="s">
        <v>30</v>
      </c>
      <c r="F22" s="14" t="s">
        <v>8</v>
      </c>
      <c r="G22" s="6">
        <f>INDEX('cash ratio เดิม'!$B:$B,MATCH(คำนวณเงินลงทุนส่วนเกิน!$D22,'cash ratio เดิม'!$A:$A,0))</f>
        <v>182518646.77000001</v>
      </c>
      <c r="H22" s="6">
        <f>INDEX('cash ratio เดิม'!$C:$C,MATCH(คำนวณเงินลงทุนส่วนเกิน!$D22,'cash ratio เดิม'!$A:$A,0))</f>
        <v>34160805.280000001</v>
      </c>
      <c r="I22" s="49">
        <v>5.34</v>
      </c>
      <c r="J22" s="5">
        <f t="shared" si="1"/>
        <v>5.52</v>
      </c>
      <c r="K22" s="6">
        <f t="shared" si="2"/>
        <v>6118445.1349999998</v>
      </c>
      <c r="L22" s="6">
        <f>INDEX(ลูกหนี้ค่ารักษาพยาบาล!$J:$J,MATCH(คำนวณเงินลงทุนส่วนเกิน!$D22,ลูกหนี้ค่ารักษาพยาบาล!$A:$A,0))</f>
        <v>2394417.7999999998</v>
      </c>
      <c r="M22" s="6">
        <f>INDEX(ลูกหนี้ค่ารักษาพยาบาล!$K:$K,MATCH(คำนวณเงินลงทุนส่วนเกิน!$D22,ลูกหนี้ค่ารักษาพยาบาล!$A:$A,0))</f>
        <v>156519.315</v>
      </c>
      <c r="N22" s="6">
        <f>INDEX(ลูกหนี้ค่ารักษาพยาบาล!$L:$L,MATCH(คำนวณเงินลงทุนส่วนเกิน!$D22,ลูกหนี้ค่ารักษาพยาบาล!$A:$A,0))</f>
        <v>295008.31</v>
      </c>
      <c r="O22" s="6">
        <f>INDEX(ลูกหนี้ค่ารักษาพยาบาล!$M:$M,MATCH(คำนวณเงินลงทุนส่วนเกิน!$D22,ลูกหนี้ค่ารักษาพยาบาล!$A:$A,0))</f>
        <v>0</v>
      </c>
      <c r="P22" s="6">
        <f>INDEX(ลูกหนี้ค่ารักษาพยาบาล!$N:$N,MATCH(คำนวณเงินลงทุนส่วนเกิน!$D22,ลูกหนี้ค่ารักษาพยาบาล!$A:$A,0))</f>
        <v>3272499.71</v>
      </c>
      <c r="Q22" s="49">
        <v>148357841.49000001</v>
      </c>
      <c r="R22" s="7">
        <f>INDEX('Fixed Cost'!$E:$E,MATCH(คำนวณเงินลงทุนส่วนเกิน!$D22,'Fixed Cost'!$A:$A,0))</f>
        <v>21825423.766363636</v>
      </c>
      <c r="S22" s="7">
        <f t="shared" si="0"/>
        <v>126532417.72363637</v>
      </c>
      <c r="T22" s="43" t="str">
        <f t="shared" si="3"/>
        <v>60%</v>
      </c>
      <c r="U22" s="7">
        <f t="shared" si="4"/>
        <v>75919450.634181827</v>
      </c>
      <c r="V22" s="8" t="str">
        <f t="shared" si="5"/>
        <v>ลงทุนได้</v>
      </c>
      <c r="X22" s="4"/>
    </row>
    <row r="23" spans="1:24" hidden="1" x14ac:dyDescent="0.7">
      <c r="A23" s="8">
        <f>IF(ISBLANK(D23),"",COUNTA($D$10:D23))</f>
        <v>14</v>
      </c>
      <c r="B23" s="14">
        <v>1</v>
      </c>
      <c r="C23" s="14" t="s">
        <v>2</v>
      </c>
      <c r="D23" s="14" t="s">
        <v>31</v>
      </c>
      <c r="E23" s="14" t="s">
        <v>32</v>
      </c>
      <c r="F23" s="14" t="s">
        <v>8</v>
      </c>
      <c r="G23" s="6">
        <f>INDEX('cash ratio เดิม'!$B:$B,MATCH(คำนวณเงินลงทุนส่วนเกิน!$D23,'cash ratio เดิม'!$A:$A,0))</f>
        <v>31772195.399999999</v>
      </c>
      <c r="H23" s="6">
        <f>INDEX('cash ratio เดิม'!$C:$C,MATCH(คำนวณเงินลงทุนส่วนเกิน!$D23,'cash ratio เดิม'!$A:$A,0))</f>
        <v>15119314.66</v>
      </c>
      <c r="I23" s="49">
        <v>2.1</v>
      </c>
      <c r="J23" s="5">
        <f t="shared" si="1"/>
        <v>2.2999999999999998</v>
      </c>
      <c r="K23" s="6">
        <f t="shared" si="2"/>
        <v>3144109.98</v>
      </c>
      <c r="L23" s="6">
        <f>INDEX(ลูกหนี้ค่ารักษาพยาบาล!$J:$J,MATCH(คำนวณเงินลงทุนส่วนเกิน!$D23,ลูกหนี้ค่ารักษาพยาบาล!$A:$A,0))</f>
        <v>1044507.1699999999</v>
      </c>
      <c r="M23" s="6">
        <f>INDEX(ลูกหนี้ค่ารักษาพยาบาล!$K:$K,MATCH(คำนวณเงินลงทุนส่วนเกิน!$D23,ลูกหนี้ค่ารักษาพยาบาล!$A:$A,0))</f>
        <v>367488.255</v>
      </c>
      <c r="N23" s="6">
        <f>INDEX(ลูกหนี้ค่ารักษาพยาบาล!$L:$L,MATCH(คำนวณเงินลงทุนส่วนเกิน!$D23,ลูกหนี้ค่ารักษาพยาบาล!$A:$A,0))</f>
        <v>1634716.08</v>
      </c>
      <c r="O23" s="6">
        <f>INDEX(ลูกหนี้ค่ารักษาพยาบาล!$M:$M,MATCH(คำนวณเงินลงทุนส่วนเกิน!$D23,ลูกหนี้ค่ารักษาพยาบาล!$A:$A,0))</f>
        <v>0</v>
      </c>
      <c r="P23" s="6">
        <f>INDEX(ลูกหนี้ค่ารักษาพยาบาล!$N:$N,MATCH(คำนวณเงินลงทุนส่วนเกิน!$D23,ลูกหนี้ค่ารักษาพยาบาล!$A:$A,0))</f>
        <v>97398.475000000006</v>
      </c>
      <c r="Q23" s="49">
        <v>16607232.74</v>
      </c>
      <c r="R23" s="7">
        <f>INDEX('Fixed Cost'!$E:$E,MATCH(คำนวณเงินลงทุนส่วนเกิน!$D23,'Fixed Cost'!$A:$A,0))</f>
        <v>13847149.641818181</v>
      </c>
      <c r="S23" s="7">
        <f t="shared" si="0"/>
        <v>2760083.0981818195</v>
      </c>
      <c r="T23" s="43" t="str">
        <f t="shared" si="3"/>
        <v>40%</v>
      </c>
      <c r="U23" s="7">
        <f t="shared" si="4"/>
        <v>1104033.2392727279</v>
      </c>
      <c r="V23" s="8" t="str">
        <f t="shared" si="5"/>
        <v>ลงทุนได้</v>
      </c>
      <c r="X23" s="4"/>
    </row>
    <row r="24" spans="1:24" hidden="1" x14ac:dyDescent="0.7">
      <c r="A24" s="8">
        <f>IF(ISBLANK(D24),"",COUNTA($D$10:D24))</f>
        <v>15</v>
      </c>
      <c r="B24" s="14">
        <v>1</v>
      </c>
      <c r="C24" s="14" t="s">
        <v>2</v>
      </c>
      <c r="D24" s="14" t="s">
        <v>33</v>
      </c>
      <c r="E24" s="14" t="s">
        <v>34</v>
      </c>
      <c r="F24" s="14" t="s">
        <v>8</v>
      </c>
      <c r="G24" s="6">
        <f>INDEX('cash ratio เดิม'!$B:$B,MATCH(คำนวณเงินลงทุนส่วนเกิน!$D24,'cash ratio เดิม'!$A:$A,0))</f>
        <v>4128521.13</v>
      </c>
      <c r="H24" s="6">
        <f>INDEX('cash ratio เดิม'!$C:$C,MATCH(คำนวณเงินลงทุนส่วนเกิน!$D24,'cash ratio เดิม'!$A:$A,0))</f>
        <v>9566820.5600000005</v>
      </c>
      <c r="I24" s="49">
        <v>0.43</v>
      </c>
      <c r="J24" s="5">
        <f t="shared" si="1"/>
        <v>0.67</v>
      </c>
      <c r="K24" s="6">
        <f t="shared" si="2"/>
        <v>2341996.29</v>
      </c>
      <c r="L24" s="6">
        <f>INDEX(ลูกหนี้ค่ารักษาพยาบาล!$J:$J,MATCH(คำนวณเงินลงทุนส่วนเกิน!$D24,ลูกหนี้ค่ารักษาพยาบาล!$A:$A,0))</f>
        <v>1199003.73</v>
      </c>
      <c r="M24" s="6">
        <f>INDEX(ลูกหนี้ค่ารักษาพยาบาล!$K:$K,MATCH(คำนวณเงินลงทุนส่วนเกิน!$D24,ลูกหนี้ค่ารักษาพยาบาล!$A:$A,0))</f>
        <v>259078.51500000001</v>
      </c>
      <c r="N24" s="6">
        <f>INDEX(ลูกหนี้ค่ารักษาพยาบาล!$L:$L,MATCH(คำนวณเงินลงทุนส่วนเกิน!$D24,ลูกหนี้ค่ารักษาพยาบาล!$A:$A,0))</f>
        <v>813936.13500000001</v>
      </c>
      <c r="O24" s="6">
        <f>INDEX(ลูกหนี้ค่ารักษาพยาบาล!$M:$M,MATCH(คำนวณเงินลงทุนส่วนเกิน!$D24,ลูกหนี้ค่ารักษาพยาบาล!$A:$A,0))</f>
        <v>0</v>
      </c>
      <c r="P24" s="6">
        <f>INDEX(ลูกหนี้ค่ารักษาพยาบาล!$N:$N,MATCH(คำนวณเงินลงทุนส่วนเกิน!$D24,ลูกหนี้ค่ารักษาพยาบาล!$A:$A,0))</f>
        <v>69977.91</v>
      </c>
      <c r="Q24" s="49">
        <v>-5492278.21</v>
      </c>
      <c r="R24" s="7">
        <f>INDEX('Fixed Cost'!$E:$E,MATCH(คำนวณเงินลงทุนส่วนเกิน!$D24,'Fixed Cost'!$A:$A,0))</f>
        <v>11352938.642727273</v>
      </c>
      <c r="S24" s="7">
        <f t="shared" si="0"/>
        <v>-16845216.852727272</v>
      </c>
      <c r="T24" s="43" t="str">
        <f t="shared" si="3"/>
        <v>0%</v>
      </c>
      <c r="U24" s="7">
        <f t="shared" si="4"/>
        <v>0</v>
      </c>
      <c r="V24" s="69" t="str">
        <f t="shared" si="5"/>
        <v>ไม่ลงทุน</v>
      </c>
      <c r="X24" s="4"/>
    </row>
    <row r="25" spans="1:24" hidden="1" x14ac:dyDescent="0.7">
      <c r="A25" s="8">
        <f>IF(ISBLANK(D25),"",COUNTA($D$10:D25))</f>
        <v>16</v>
      </c>
      <c r="B25" s="14">
        <v>1</v>
      </c>
      <c r="C25" s="14" t="s">
        <v>2</v>
      </c>
      <c r="D25" s="14" t="s">
        <v>35</v>
      </c>
      <c r="E25" s="14" t="s">
        <v>36</v>
      </c>
      <c r="F25" s="14" t="s">
        <v>8</v>
      </c>
      <c r="G25" s="6">
        <f>INDEX('cash ratio เดิม'!$B:$B,MATCH(คำนวณเงินลงทุนส่วนเกิน!$D25,'cash ratio เดิม'!$A:$A,0))</f>
        <v>20138873.890000001</v>
      </c>
      <c r="H25" s="6">
        <f>INDEX('cash ratio เดิม'!$C:$C,MATCH(คำนวณเงินลงทุนส่วนเกิน!$D25,'cash ratio เดิม'!$A:$A,0))</f>
        <v>41784056.869999997</v>
      </c>
      <c r="I25" s="49">
        <v>0.48</v>
      </c>
      <c r="J25" s="5">
        <f t="shared" si="1"/>
        <v>0.63</v>
      </c>
      <c r="K25" s="6">
        <f t="shared" si="2"/>
        <v>6370402.8000000007</v>
      </c>
      <c r="L25" s="6">
        <f>INDEX(ลูกหนี้ค่ารักษาพยาบาล!$J:$J,MATCH(คำนวณเงินลงทุนส่วนเกิน!$D25,ลูกหนี้ค่ารักษาพยาบาล!$A:$A,0))</f>
        <v>2521984.0350000001</v>
      </c>
      <c r="M25" s="6">
        <f>INDEX(ลูกหนี้ค่ารักษาพยาบาล!$K:$K,MATCH(คำนวณเงินลงทุนส่วนเกิน!$D25,ลูกหนี้ค่ารักษาพยาบาล!$A:$A,0))</f>
        <v>1913886.105</v>
      </c>
      <c r="N25" s="6">
        <f>INDEX(ลูกหนี้ค่ารักษาพยาบาล!$L:$L,MATCH(คำนวณเงินลงทุนส่วนเกิน!$D25,ลูกหนี้ค่ารักษาพยาบาล!$A:$A,0))</f>
        <v>1905337.1600000001</v>
      </c>
      <c r="O25" s="6">
        <f>INDEX(ลูกหนี้ค่ารักษาพยาบาล!$M:$M,MATCH(คำนวณเงินลงทุนส่วนเกิน!$D25,ลูกหนี้ค่ารักษาพยาบาล!$A:$A,0))</f>
        <v>0</v>
      </c>
      <c r="P25" s="6">
        <f>INDEX(ลูกหนี้ค่ารักษาพยาบาล!$N:$N,MATCH(คำนวณเงินลงทุนส่วนเกิน!$D25,ลูกหนี้ค่ารักษาพยาบาล!$A:$A,0))</f>
        <v>29195.5</v>
      </c>
      <c r="Q25" s="49">
        <v>-21757237.859999999</v>
      </c>
      <c r="R25" s="7">
        <f>INDEX('Fixed Cost'!$E:$E,MATCH(คำนวณเงินลงทุนส่วนเกิน!$D25,'Fixed Cost'!$A:$A,0))</f>
        <v>34653798.125454545</v>
      </c>
      <c r="S25" s="7">
        <f t="shared" si="0"/>
        <v>-56411035.985454544</v>
      </c>
      <c r="T25" s="43" t="str">
        <f t="shared" si="3"/>
        <v>0%</v>
      </c>
      <c r="U25" s="7">
        <f t="shared" si="4"/>
        <v>0</v>
      </c>
      <c r="V25" s="69" t="str">
        <f t="shared" si="5"/>
        <v>ไม่ลงทุน</v>
      </c>
      <c r="X25" s="4"/>
    </row>
    <row r="26" spans="1:24" hidden="1" x14ac:dyDescent="0.7">
      <c r="A26" s="8">
        <f>IF(ISBLANK(D26),"",COUNTA($D$10:D26))</f>
        <v>17</v>
      </c>
      <c r="B26" s="14">
        <v>1</v>
      </c>
      <c r="C26" s="14" t="s">
        <v>2</v>
      </c>
      <c r="D26" s="14" t="s">
        <v>37</v>
      </c>
      <c r="E26" s="14" t="s">
        <v>38</v>
      </c>
      <c r="F26" s="14" t="s">
        <v>8</v>
      </c>
      <c r="G26" s="6">
        <f>INDEX('cash ratio เดิม'!$B:$B,MATCH(คำนวณเงินลงทุนส่วนเกิน!$D26,'cash ratio เดิม'!$A:$A,0))</f>
        <v>55250015.93</v>
      </c>
      <c r="H26" s="6">
        <f>INDEX('cash ratio เดิม'!$C:$C,MATCH(คำนวณเงินลงทุนส่วนเกิน!$D26,'cash ratio เดิม'!$A:$A,0))</f>
        <v>13308060.68</v>
      </c>
      <c r="I26" s="49">
        <v>4.1500000000000004</v>
      </c>
      <c r="J26" s="5">
        <f t="shared" si="1"/>
        <v>5.36</v>
      </c>
      <c r="K26" s="6">
        <f t="shared" si="2"/>
        <v>16143339.355</v>
      </c>
      <c r="L26" s="6">
        <f>INDEX(ลูกหนี้ค่ารักษาพยาบาล!$J:$J,MATCH(คำนวณเงินลงทุนส่วนเกิน!$D26,ลูกหนี้ค่ารักษาพยาบาล!$A:$A,0))</f>
        <v>9749346.3550000004</v>
      </c>
      <c r="M26" s="6">
        <f>INDEX(ลูกหนี้ค่ารักษาพยาบาล!$K:$K,MATCH(คำนวณเงินลงทุนส่วนเกิน!$D26,ลูกหนี้ค่ารักษาพยาบาล!$A:$A,0))</f>
        <v>774548.875</v>
      </c>
      <c r="N26" s="6">
        <f>INDEX(ลูกหนี้ค่ารักษาพยาบาล!$L:$L,MATCH(คำนวณเงินลงทุนส่วนเกิน!$D26,ลูกหนี้ค่ารักษาพยาบาล!$A:$A,0))</f>
        <v>4471041.125</v>
      </c>
      <c r="O26" s="6">
        <f>INDEX(ลูกหนี้ค่ารักษาพยาบาล!$M:$M,MATCH(คำนวณเงินลงทุนส่วนเกิน!$D26,ลูกหนี้ค่ารักษาพยาบาล!$A:$A,0))</f>
        <v>0</v>
      </c>
      <c r="P26" s="6">
        <f>INDEX(ลูกหนี้ค่ารักษาพยาบาล!$N:$N,MATCH(คำนวณเงินลงทุนส่วนเกิน!$D26,ลูกหนี้ค่ารักษาพยาบาล!$A:$A,0))</f>
        <v>1148403</v>
      </c>
      <c r="Q26" s="49">
        <v>41941955.25</v>
      </c>
      <c r="R26" s="7">
        <f>INDEX('Fixed Cost'!$E:$E,MATCH(คำนวณเงินลงทุนส่วนเกิน!$D26,'Fixed Cost'!$A:$A,0))</f>
        <v>37836435.07090909</v>
      </c>
      <c r="S26" s="7">
        <f t="shared" si="0"/>
        <v>4105520.1790909097</v>
      </c>
      <c r="T26" s="43" t="str">
        <f t="shared" si="3"/>
        <v>60%</v>
      </c>
      <c r="U26" s="7">
        <f t="shared" si="4"/>
        <v>2463312.1074545458</v>
      </c>
      <c r="V26" s="8" t="str">
        <f t="shared" si="5"/>
        <v>ลงทุนได้</v>
      </c>
      <c r="X26" s="4"/>
    </row>
    <row r="27" spans="1:24" hidden="1" x14ac:dyDescent="0.7">
      <c r="A27" s="8">
        <f>IF(ISBLANK(D27),"",COUNTA($D$10:D27))</f>
        <v>18</v>
      </c>
      <c r="B27" s="14">
        <v>1</v>
      </c>
      <c r="C27" s="14" t="s">
        <v>2</v>
      </c>
      <c r="D27" s="14" t="s">
        <v>39</v>
      </c>
      <c r="E27" s="14" t="s">
        <v>40</v>
      </c>
      <c r="F27" s="14" t="s">
        <v>8</v>
      </c>
      <c r="G27" s="6">
        <f>INDEX('cash ratio เดิม'!$B:$B,MATCH(คำนวณเงินลงทุนส่วนเกิน!$D27,'cash ratio เดิม'!$A:$A,0))</f>
        <v>6909652.4100000001</v>
      </c>
      <c r="H27" s="6">
        <f>INDEX('cash ratio เดิม'!$C:$C,MATCH(คำนวณเงินลงทุนส่วนเกิน!$D27,'cash ratio เดิม'!$A:$A,0))</f>
        <v>9389066.5</v>
      </c>
      <c r="I27" s="49">
        <v>0.74</v>
      </c>
      <c r="J27" s="5">
        <f t="shared" si="1"/>
        <v>0.82</v>
      </c>
      <c r="K27" s="6">
        <f t="shared" si="2"/>
        <v>812251.13500000001</v>
      </c>
      <c r="L27" s="6">
        <f>INDEX(ลูกหนี้ค่ารักษาพยาบาล!$J:$J,MATCH(คำนวณเงินลงทุนส่วนเกิน!$D27,ลูกหนี้ค่ารักษาพยาบาล!$A:$A,0))</f>
        <v>170712.51</v>
      </c>
      <c r="M27" s="6">
        <f>INDEX(ลูกหนี้ค่ารักษาพยาบาล!$K:$K,MATCH(คำนวณเงินลงทุนส่วนเกิน!$D27,ลูกหนี้ค่ารักษาพยาบาล!$A:$A,0))</f>
        <v>53240</v>
      </c>
      <c r="N27" s="6">
        <f>INDEX(ลูกหนี้ค่ารักษาพยาบาล!$L:$L,MATCH(คำนวณเงินลงทุนส่วนเกิน!$D27,ลูกหนี้ค่ารักษาพยาบาล!$A:$A,0))</f>
        <v>578923.625</v>
      </c>
      <c r="O27" s="6">
        <f>INDEX(ลูกหนี้ค่ารักษาพยาบาล!$M:$M,MATCH(คำนวณเงินลงทุนส่วนเกิน!$D27,ลูกหนี้ค่ารักษาพยาบาล!$A:$A,0))</f>
        <v>0</v>
      </c>
      <c r="P27" s="6">
        <f>INDEX(ลูกหนี้ค่ารักษาพยาบาล!$N:$N,MATCH(คำนวณเงินลงทุนส่วนเกิน!$D27,ลูกหนี้ค่ารักษาพยาบาล!$A:$A,0))</f>
        <v>9375</v>
      </c>
      <c r="Q27" s="49">
        <v>-2562107.67</v>
      </c>
      <c r="R27" s="7">
        <f>INDEX('Fixed Cost'!$E:$E,MATCH(คำนวณเงินลงทุนส่วนเกิน!$D27,'Fixed Cost'!$A:$A,0))</f>
        <v>7614232.8354545441</v>
      </c>
      <c r="S27" s="7">
        <f t="shared" si="0"/>
        <v>-10176340.505454544</v>
      </c>
      <c r="T27" s="43" t="str">
        <f t="shared" si="3"/>
        <v>0%</v>
      </c>
      <c r="U27" s="7">
        <f t="shared" si="4"/>
        <v>0</v>
      </c>
      <c r="V27" s="69" t="str">
        <f t="shared" si="5"/>
        <v>ไม่ลงทุน</v>
      </c>
      <c r="X27" s="4"/>
    </row>
    <row r="28" spans="1:24" hidden="1" x14ac:dyDescent="0.7">
      <c r="A28" s="8">
        <f>IF(ISBLANK(D28),"",COUNTA($D$10:D28))</f>
        <v>19</v>
      </c>
      <c r="B28" s="14">
        <v>1</v>
      </c>
      <c r="C28" s="14" t="s">
        <v>41</v>
      </c>
      <c r="D28" s="14" t="s">
        <v>2030</v>
      </c>
      <c r="E28" s="14" t="s">
        <v>2031</v>
      </c>
      <c r="F28" s="14" t="s">
        <v>8</v>
      </c>
      <c r="G28" s="6">
        <f>INDEX('cash ratio เดิม'!$B:$B,MATCH(คำนวณเงินลงทุนส่วนเกิน!$D28,'cash ratio เดิม'!$A:$A,0))</f>
        <v>3988517.18</v>
      </c>
      <c r="H28" s="6">
        <f>INDEX('cash ratio เดิม'!$C:$C,MATCH(คำนวณเงินลงทุนส่วนเกิน!$D28,'cash ratio เดิม'!$A:$A,0))</f>
        <v>126350</v>
      </c>
      <c r="I28" s="49">
        <v>31.57</v>
      </c>
      <c r="J28" s="5">
        <f t="shared" si="1"/>
        <v>35.450000000000003</v>
      </c>
      <c r="K28" s="6">
        <f t="shared" si="2"/>
        <v>491706.95000000007</v>
      </c>
      <c r="L28" s="6">
        <f>INDEX(ลูกหนี้ค่ารักษาพยาบาล!$J:$J,MATCH(คำนวณเงินลงทุนส่วนเกิน!$D28,ลูกหนี้ค่ารักษาพยาบาล!$A:$A,0))</f>
        <v>52609.03</v>
      </c>
      <c r="M28" s="6">
        <f>INDEX(ลูกหนี้ค่ารักษาพยาบาล!$K:$K,MATCH(คำนวณเงินลงทุนส่วนเกิน!$D28,ลูกหนี้ค่ารักษาพยาบาล!$A:$A,0))</f>
        <v>114063.375</v>
      </c>
      <c r="N28" s="6">
        <f>INDEX(ลูกหนี้ค่ารักษาพยาบาล!$L:$L,MATCH(คำนวณเงินลงทุนส่วนเกิน!$D28,ลูกหนี้ค่ารักษาพยาบาล!$A:$A,0))</f>
        <v>325034.54500000004</v>
      </c>
      <c r="O28" s="6">
        <f>INDEX(ลูกหนี้ค่ารักษาพยาบาล!$M:$M,MATCH(คำนวณเงินลงทุนส่วนเกิน!$D28,ลูกหนี้ค่ารักษาพยาบาล!$A:$A,0))</f>
        <v>0</v>
      </c>
      <c r="P28" s="6">
        <f>INDEX(ลูกหนี้ค่ารักษาพยาบาล!$N:$N,MATCH(คำนวณเงินลงทุนส่วนเกิน!$D28,ลูกหนี้ค่ารักษาพยาบาล!$A:$A,0))</f>
        <v>0</v>
      </c>
      <c r="Q28" s="49">
        <v>3807317.18</v>
      </c>
      <c r="R28" s="7">
        <f>INDEX('Fixed Cost'!$E:$E,MATCH(คำนวณเงินลงทุนส่วนเกิน!$D28,'Fixed Cost'!$A:$A,0))</f>
        <v>3279591.019090909</v>
      </c>
      <c r="S28" s="7">
        <f t="shared" si="0"/>
        <v>527726.16090909112</v>
      </c>
      <c r="T28" s="43" t="str">
        <f t="shared" si="3"/>
        <v>60%</v>
      </c>
      <c r="U28" s="7">
        <f t="shared" si="4"/>
        <v>316635.69654545467</v>
      </c>
      <c r="V28" s="8" t="str">
        <f t="shared" si="5"/>
        <v>ลงทุนได้</v>
      </c>
      <c r="X28" s="4"/>
    </row>
    <row r="29" spans="1:24" hidden="1" x14ac:dyDescent="0.7">
      <c r="A29" s="8">
        <f>IF(ISBLANK(D29),"",COUNTA($D$10:D29))</f>
        <v>20</v>
      </c>
      <c r="B29" s="14">
        <v>1</v>
      </c>
      <c r="C29" s="14" t="s">
        <v>41</v>
      </c>
      <c r="D29" s="14" t="s">
        <v>42</v>
      </c>
      <c r="E29" s="14" t="s">
        <v>43</v>
      </c>
      <c r="F29" s="14" t="s">
        <v>5</v>
      </c>
      <c r="G29" s="6">
        <f>INDEX('cash ratio เดิม'!$B:$B,MATCH(คำนวณเงินลงทุนส่วนเกิน!$D29,'cash ratio เดิม'!$A:$A,0))</f>
        <v>873270692.04999995</v>
      </c>
      <c r="H29" s="6">
        <f>INDEX('cash ratio เดิม'!$C:$C,MATCH(คำนวณเงินลงทุนส่วนเกิน!$D29,'cash ratio เดิม'!$A:$A,0))</f>
        <v>290988149.13999999</v>
      </c>
      <c r="I29" s="49">
        <v>3</v>
      </c>
      <c r="J29" s="5">
        <f t="shared" si="1"/>
        <v>3.66</v>
      </c>
      <c r="K29" s="6">
        <f t="shared" si="2"/>
        <v>192529659.84000003</v>
      </c>
      <c r="L29" s="6">
        <f>INDEX(ลูกหนี้ค่ารักษาพยาบาล!$J:$J,MATCH(คำนวณเงินลงทุนส่วนเกิน!$D29,ลูกหนี้ค่ารักษาพยาบาล!$A:$A,0))</f>
        <v>37622101.609999999</v>
      </c>
      <c r="M29" s="6">
        <f>INDEX(ลูกหนี้ค่ารักษาพยาบาล!$K:$K,MATCH(คำนวณเงินลงทุนส่วนเกิน!$D29,ลูกหนี้ค่ารักษาพยาบาล!$A:$A,0))</f>
        <v>24696412.810000002</v>
      </c>
      <c r="N29" s="6">
        <f>INDEX(ลูกหนี้ค่ารักษาพยาบาล!$L:$L,MATCH(คำนวณเงินลงทุนส่วนเกิน!$D29,ลูกหนี้ค่ารักษาพยาบาล!$A:$A,0))</f>
        <v>96999583.685000002</v>
      </c>
      <c r="O29" s="6">
        <f>INDEX(ลูกหนี้ค่ารักษาพยาบาล!$M:$M,MATCH(คำนวณเงินลงทุนส่วนเกิน!$D29,ลูกหนี้ค่ารักษาพยาบาล!$A:$A,0))</f>
        <v>0</v>
      </c>
      <c r="P29" s="6">
        <f>INDEX(ลูกหนี้ค่ารักษาพยาบาล!$N:$N,MATCH(คำนวณเงินลงทุนส่วนเกิน!$D29,ลูกหนี้ค่ารักษาพยาบาล!$A:$A,0))</f>
        <v>33211561.734999999</v>
      </c>
      <c r="Q29" s="49">
        <v>579488030.90999997</v>
      </c>
      <c r="R29" s="7">
        <f>INDEX('Fixed Cost'!$E:$E,MATCH(คำนวณเงินลงทุนส่วนเกิน!$D29,'Fixed Cost'!$A:$A,0))</f>
        <v>227211885.10090905</v>
      </c>
      <c r="S29" s="7">
        <f t="shared" si="0"/>
        <v>352276145.80909091</v>
      </c>
      <c r="T29" s="43" t="str">
        <f t="shared" si="3"/>
        <v>60%</v>
      </c>
      <c r="U29" s="7">
        <f t="shared" si="4"/>
        <v>211365687.48545453</v>
      </c>
      <c r="V29" s="8" t="str">
        <f t="shared" si="5"/>
        <v>ลงทุนได้</v>
      </c>
      <c r="X29" s="4"/>
    </row>
    <row r="30" spans="1:24" hidden="1" x14ac:dyDescent="0.7">
      <c r="A30" s="8">
        <f>IF(ISBLANK(D30),"",COUNTA($D$10:D30))</f>
        <v>21</v>
      </c>
      <c r="B30" s="14">
        <v>1</v>
      </c>
      <c r="C30" s="14" t="s">
        <v>41</v>
      </c>
      <c r="D30" s="14" t="s">
        <v>44</v>
      </c>
      <c r="E30" s="14" t="s">
        <v>45</v>
      </c>
      <c r="F30" s="14" t="s">
        <v>46</v>
      </c>
      <c r="G30" s="6">
        <f>INDEX('cash ratio เดิม'!$B:$B,MATCH(คำนวณเงินลงทุนส่วนเกิน!$D30,'cash ratio เดิม'!$A:$A,0))</f>
        <v>74556920.510000005</v>
      </c>
      <c r="H30" s="6">
        <f>INDEX('cash ratio เดิม'!$C:$C,MATCH(คำนวณเงินลงทุนส่วนเกิน!$D30,'cash ratio เดิม'!$A:$A,0))</f>
        <v>91133831.739999995</v>
      </c>
      <c r="I30" s="49">
        <v>0.82</v>
      </c>
      <c r="J30" s="5">
        <f t="shared" si="1"/>
        <v>1.31</v>
      </c>
      <c r="K30" s="6">
        <f t="shared" si="2"/>
        <v>45037510.400000006</v>
      </c>
      <c r="L30" s="6">
        <f>INDEX(ลูกหนี้ค่ารักษาพยาบาล!$J:$J,MATCH(คำนวณเงินลงทุนส่วนเกิน!$D30,ลูกหนี้ค่ารักษาพยาบาล!$A:$A,0))</f>
        <v>27979532.489999998</v>
      </c>
      <c r="M30" s="6">
        <f>INDEX(ลูกหนี้ค่ารักษาพยาบาล!$K:$K,MATCH(คำนวณเงินลงทุนส่วนเกิน!$D30,ลูกหนี้ค่ารักษาพยาบาล!$A:$A,0))</f>
        <v>1027648.245</v>
      </c>
      <c r="N30" s="6">
        <f>INDEX(ลูกหนี้ค่ารักษาพยาบาล!$L:$L,MATCH(คำนวณเงินลงทุนส่วนเกิน!$D30,ลูกหนี้ค่ารักษาพยาบาล!$A:$A,0))</f>
        <v>15338655.715</v>
      </c>
      <c r="O30" s="6">
        <f>INDEX(ลูกหนี้ค่ารักษาพยาบาล!$M:$M,MATCH(คำนวณเงินลงทุนส่วนเกิน!$D30,ลูกหนี้ค่ารักษาพยาบาล!$A:$A,0))</f>
        <v>0</v>
      </c>
      <c r="P30" s="6">
        <f>INDEX(ลูกหนี้ค่ารักษาพยาบาล!$N:$N,MATCH(คำนวณเงินลงทุนส่วนเกิน!$D30,ลูกหนี้ค่ารักษาพยาบาล!$A:$A,0))</f>
        <v>691673.95</v>
      </c>
      <c r="Q30" s="49">
        <v>-11003876.23</v>
      </c>
      <c r="R30" s="7">
        <f>INDEX('Fixed Cost'!$E:$E,MATCH(คำนวณเงินลงทุนส่วนเกิน!$D30,'Fixed Cost'!$A:$A,0))</f>
        <v>59406897.482727274</v>
      </c>
      <c r="S30" s="7">
        <f t="shared" si="0"/>
        <v>-70410773.712727278</v>
      </c>
      <c r="T30" s="43" t="str">
        <f t="shared" si="3"/>
        <v>0%</v>
      </c>
      <c r="U30" s="7">
        <f t="shared" si="4"/>
        <v>0</v>
      </c>
      <c r="V30" s="69" t="str">
        <f t="shared" si="5"/>
        <v>ไม่ลงทุน</v>
      </c>
      <c r="X30" s="4"/>
    </row>
    <row r="31" spans="1:24" hidden="1" x14ac:dyDescent="0.7">
      <c r="A31" s="8">
        <f>IF(ISBLANK(D31),"",COUNTA($D$10:D31))</f>
        <v>22</v>
      </c>
      <c r="B31" s="14">
        <v>1</v>
      </c>
      <c r="C31" s="14" t="s">
        <v>41</v>
      </c>
      <c r="D31" s="14" t="s">
        <v>47</v>
      </c>
      <c r="E31" s="14" t="s">
        <v>48</v>
      </c>
      <c r="F31" s="14" t="s">
        <v>8</v>
      </c>
      <c r="G31" s="6">
        <f>INDEX('cash ratio เดิม'!$B:$B,MATCH(คำนวณเงินลงทุนส่วนเกิน!$D31,'cash ratio เดิม'!$A:$A,0))</f>
        <v>38534243.189999998</v>
      </c>
      <c r="H31" s="6">
        <f>INDEX('cash ratio เดิม'!$C:$C,MATCH(คำนวณเงินลงทุนส่วนเกิน!$D31,'cash ratio เดิม'!$A:$A,0))</f>
        <v>20309735.140000001</v>
      </c>
      <c r="I31" s="49">
        <v>1.9</v>
      </c>
      <c r="J31" s="5">
        <f t="shared" si="1"/>
        <v>2.06</v>
      </c>
      <c r="K31" s="6">
        <f t="shared" si="2"/>
        <v>3381119.43</v>
      </c>
      <c r="L31" s="6">
        <f>INDEX(ลูกหนี้ค่ารักษาพยาบาล!$J:$J,MATCH(คำนวณเงินลงทุนส่วนเกิน!$D31,ลูกหนี้ค่ารักษาพยาบาล!$A:$A,0))</f>
        <v>1280643.625</v>
      </c>
      <c r="M31" s="6">
        <f>INDEX(ลูกหนี้ค่ารักษาพยาบาล!$K:$K,MATCH(คำนวณเงินลงทุนส่วนเกิน!$D31,ลูกหนี้ค่ารักษาพยาบาล!$A:$A,0))</f>
        <v>106312.55</v>
      </c>
      <c r="N31" s="6">
        <f>INDEX(ลูกหนี้ค่ารักษาพยาบาล!$L:$L,MATCH(คำนวณเงินลงทุนส่วนเกิน!$D31,ลูกหนี้ค่ารักษาพยาบาล!$A:$A,0))</f>
        <v>1947503.31</v>
      </c>
      <c r="O31" s="6">
        <f>INDEX(ลูกหนี้ค่ารักษาพยาบาล!$M:$M,MATCH(คำนวณเงินลงทุนส่วนเกิน!$D31,ลูกหนี้ค่ารักษาพยาบาล!$A:$A,0))</f>
        <v>0</v>
      </c>
      <c r="P31" s="6">
        <f>INDEX(ลูกหนี้ค่ารักษาพยาบาล!$N:$N,MATCH(คำนวณเงินลงทุนส่วนเกิน!$D31,ลูกหนี้ค่ารักษาพยาบาล!$A:$A,0))</f>
        <v>46659.945</v>
      </c>
      <c r="Q31" s="49">
        <v>18224508.050000001</v>
      </c>
      <c r="R31" s="7">
        <f>INDEX('Fixed Cost'!$E:$E,MATCH(คำนวณเงินลงทุนส่วนเกิน!$D31,'Fixed Cost'!$A:$A,0))</f>
        <v>16421289.117272723</v>
      </c>
      <c r="S31" s="7">
        <f t="shared" si="0"/>
        <v>1803218.9327272773</v>
      </c>
      <c r="T31" s="43" t="str">
        <f t="shared" si="3"/>
        <v>40%</v>
      </c>
      <c r="U31" s="7">
        <f t="shared" si="4"/>
        <v>721287.57309091091</v>
      </c>
      <c r="V31" s="8" t="str">
        <f t="shared" si="5"/>
        <v>ลงทุนได้</v>
      </c>
      <c r="X31" s="4"/>
    </row>
    <row r="32" spans="1:24" hidden="1" x14ac:dyDescent="0.7">
      <c r="A32" s="8">
        <f>IF(ISBLANK(D32),"",COUNTA($D$10:D32))</f>
        <v>23</v>
      </c>
      <c r="B32" s="14">
        <v>1</v>
      </c>
      <c r="C32" s="14" t="s">
        <v>41</v>
      </c>
      <c r="D32" s="14" t="s">
        <v>49</v>
      </c>
      <c r="E32" s="14" t="s">
        <v>50</v>
      </c>
      <c r="F32" s="14" t="s">
        <v>8</v>
      </c>
      <c r="G32" s="6">
        <f>INDEX('cash ratio เดิม'!$B:$B,MATCH(คำนวณเงินลงทุนส่วนเกิน!$D32,'cash ratio เดิม'!$A:$A,0))</f>
        <v>105606196.52</v>
      </c>
      <c r="H32" s="6">
        <f>INDEX('cash ratio เดิม'!$C:$C,MATCH(คำนวณเงินลงทุนส่วนเกิน!$D32,'cash ratio เดิม'!$A:$A,0))</f>
        <v>22410046.780000001</v>
      </c>
      <c r="I32" s="49">
        <v>4.71</v>
      </c>
      <c r="J32" s="5">
        <f t="shared" si="1"/>
        <v>4.88</v>
      </c>
      <c r="K32" s="6">
        <f t="shared" si="2"/>
        <v>3870836.4350000001</v>
      </c>
      <c r="L32" s="6">
        <f>INDEX(ลูกหนี้ค่ารักษาพยาบาล!$J:$J,MATCH(คำนวณเงินลงทุนส่วนเกิน!$D32,ลูกหนี้ค่ารักษาพยาบาล!$A:$A,0))</f>
        <v>2206146.5</v>
      </c>
      <c r="M32" s="6">
        <f>INDEX(ลูกหนี้ค่ารักษาพยาบาล!$K:$K,MATCH(คำนวณเงินลงทุนส่วนเกิน!$D32,ลูกหนี้ค่ารักษาพยาบาล!$A:$A,0))</f>
        <v>94636.324999999997</v>
      </c>
      <c r="N32" s="6">
        <f>INDEX(ลูกหนี้ค่ารักษาพยาบาล!$L:$L,MATCH(คำนวณเงินลงทุนส่วนเกิน!$D32,ลูกหนี้ค่ารักษาพยาบาล!$A:$A,0))</f>
        <v>633872.23</v>
      </c>
      <c r="O32" s="6">
        <f>INDEX(ลูกหนี้ค่ารักษาพยาบาล!$M:$M,MATCH(คำนวณเงินลงทุนส่วนเกิน!$D32,ลูกหนี้ค่ารักษาพยาบาล!$A:$A,0))</f>
        <v>0</v>
      </c>
      <c r="P32" s="6">
        <f>INDEX(ลูกหนี้ค่ารักษาพยาบาล!$N:$N,MATCH(คำนวณเงินลงทุนส่วนเกิน!$D32,ลูกหนี้ค่ารักษาพยาบาล!$A:$A,0))</f>
        <v>936181.38</v>
      </c>
      <c r="Q32" s="49">
        <v>82233035.079999998</v>
      </c>
      <c r="R32" s="7">
        <f>INDEX('Fixed Cost'!$E:$E,MATCH(คำนวณเงินลงทุนส่วนเกิน!$D32,'Fixed Cost'!$A:$A,0))</f>
        <v>28030835.759999998</v>
      </c>
      <c r="S32" s="7">
        <f t="shared" si="0"/>
        <v>54202199.32</v>
      </c>
      <c r="T32" s="43" t="str">
        <f t="shared" si="3"/>
        <v>60%</v>
      </c>
      <c r="U32" s="7">
        <f t="shared" si="4"/>
        <v>32521319.592</v>
      </c>
      <c r="V32" s="8" t="str">
        <f t="shared" si="5"/>
        <v>ลงทุนได้</v>
      </c>
      <c r="X32" s="4"/>
    </row>
    <row r="33" spans="1:24" hidden="1" x14ac:dyDescent="0.7">
      <c r="A33" s="8">
        <f>IF(ISBLANK(D33),"",COUNTA($D$10:D33))</f>
        <v>24</v>
      </c>
      <c r="B33" s="14">
        <v>1</v>
      </c>
      <c r="C33" s="14" t="s">
        <v>41</v>
      </c>
      <c r="D33" s="14" t="s">
        <v>51</v>
      </c>
      <c r="E33" s="14" t="s">
        <v>52</v>
      </c>
      <c r="F33" s="14" t="s">
        <v>8</v>
      </c>
      <c r="G33" s="6">
        <f>INDEX('cash ratio เดิม'!$B:$B,MATCH(คำนวณเงินลงทุนส่วนเกิน!$D33,'cash ratio เดิม'!$A:$A,0))</f>
        <v>26422925.149999999</v>
      </c>
      <c r="H33" s="6">
        <f>INDEX('cash ratio เดิม'!$C:$C,MATCH(คำนวณเงินลงทุนส่วนเกิน!$D33,'cash ratio เดิม'!$A:$A,0))</f>
        <v>29878152.329999998</v>
      </c>
      <c r="I33" s="49">
        <v>0.88</v>
      </c>
      <c r="J33" s="5">
        <f t="shared" si="1"/>
        <v>1.06</v>
      </c>
      <c r="K33" s="6">
        <f t="shared" si="2"/>
        <v>5267722.8000000007</v>
      </c>
      <c r="L33" s="6">
        <f>INDEX(ลูกหนี้ค่ารักษาพยาบาล!$J:$J,MATCH(คำนวณเงินลงทุนส่วนเกิน!$D33,ลูกหนี้ค่ารักษาพยาบาล!$A:$A,0))</f>
        <v>1060411.5049999999</v>
      </c>
      <c r="M33" s="6">
        <f>INDEX(ลูกหนี้ค่ารักษาพยาบาล!$K:$K,MATCH(คำนวณเงินลงทุนส่วนเกิน!$D33,ลูกหนี้ค่ารักษาพยาบาล!$A:$A,0))</f>
        <v>244550.72500000001</v>
      </c>
      <c r="N33" s="6">
        <f>INDEX(ลูกหนี้ค่ารักษาพยาบาล!$L:$L,MATCH(คำนวณเงินลงทุนส่วนเกิน!$D33,ลูกหนี้ค่ารักษาพยาบาล!$A:$A,0))</f>
        <v>1555682.79</v>
      </c>
      <c r="O33" s="6">
        <f>INDEX(ลูกหนี้ค่ารักษาพยาบาล!$M:$M,MATCH(คำนวณเงินลงทุนส่วนเกิน!$D33,ลูกหนี้ค่ารักษาพยาบาล!$A:$A,0))</f>
        <v>0</v>
      </c>
      <c r="P33" s="6">
        <f>INDEX(ลูกหนี้ค่ารักษาพยาบาล!$N:$N,MATCH(คำนวณเงินลงทุนส่วนเกิน!$D33,ลูกหนี้ค่ารักษาพยาบาล!$A:$A,0))</f>
        <v>2407077.7800000003</v>
      </c>
      <c r="Q33" s="49">
        <v>-3455227.18</v>
      </c>
      <c r="R33" s="7">
        <f>INDEX('Fixed Cost'!$E:$E,MATCH(คำนวณเงินลงทุนส่วนเกิน!$D33,'Fixed Cost'!$A:$A,0))</f>
        <v>20868192.16090909</v>
      </c>
      <c r="S33" s="7">
        <f t="shared" si="0"/>
        <v>-24323419.34090909</v>
      </c>
      <c r="T33" s="43" t="str">
        <f t="shared" si="3"/>
        <v>0%</v>
      </c>
      <c r="U33" s="7">
        <f t="shared" si="4"/>
        <v>0</v>
      </c>
      <c r="V33" s="69" t="str">
        <f t="shared" si="5"/>
        <v>ไม่ลงทุน</v>
      </c>
      <c r="X33" s="4"/>
    </row>
    <row r="34" spans="1:24" hidden="1" x14ac:dyDescent="0.7">
      <c r="A34" s="8">
        <f>IF(ISBLANK(D34),"",COUNTA($D$10:D34))</f>
        <v>25</v>
      </c>
      <c r="B34" s="14">
        <v>1</v>
      </c>
      <c r="C34" s="14" t="s">
        <v>41</v>
      </c>
      <c r="D34" s="14" t="s">
        <v>53</v>
      </c>
      <c r="E34" s="14" t="s">
        <v>54</v>
      </c>
      <c r="F34" s="14" t="s">
        <v>8</v>
      </c>
      <c r="G34" s="6">
        <f>INDEX('cash ratio เดิม'!$B:$B,MATCH(คำนวณเงินลงทุนส่วนเกิน!$D34,'cash ratio เดิม'!$A:$A,0))</f>
        <v>75389105.159999996</v>
      </c>
      <c r="H34" s="6">
        <f>INDEX('cash ratio เดิม'!$C:$C,MATCH(คำนวณเงินลงทุนส่วนเกิน!$D34,'cash ratio เดิม'!$A:$A,0))</f>
        <v>22017542.510000002</v>
      </c>
      <c r="I34" s="49">
        <v>3.42</v>
      </c>
      <c r="J34" s="5">
        <f t="shared" si="1"/>
        <v>3.71</v>
      </c>
      <c r="K34" s="6">
        <f t="shared" si="2"/>
        <v>6436450.6850000005</v>
      </c>
      <c r="L34" s="6">
        <f>INDEX(ลูกหนี้ค่ารักษาพยาบาล!$J:$J,MATCH(คำนวณเงินลงทุนส่วนเกิน!$D34,ลูกหนี้ค่ารักษาพยาบาล!$A:$A,0))</f>
        <v>2343018.2000000002</v>
      </c>
      <c r="M34" s="6">
        <f>INDEX(ลูกหนี้ค่ารักษาพยาบาล!$K:$K,MATCH(คำนวณเงินลงทุนส่วนเกิน!$D34,ลูกหนี้ค่ารักษาพยาบาล!$A:$A,0))</f>
        <v>3004372.66</v>
      </c>
      <c r="N34" s="6">
        <f>INDEX(ลูกหนี้ค่ารักษาพยาบาล!$L:$L,MATCH(คำนวณเงินลงทุนส่วนเกิน!$D34,ลูกหนี้ค่ารักษาพยาบาล!$A:$A,0))</f>
        <v>703671.41</v>
      </c>
      <c r="O34" s="6">
        <f>INDEX(ลูกหนี้ค่ารักษาพยาบาล!$M:$M,MATCH(คำนวณเงินลงทุนส่วนเกิน!$D34,ลูกหนี้ค่ารักษาพยาบาล!$A:$A,0))</f>
        <v>0</v>
      </c>
      <c r="P34" s="6">
        <f>INDEX(ลูกหนี้ค่ารักษาพยาบาล!$N:$N,MATCH(คำนวณเงินลงทุนส่วนเกิน!$D34,ลูกหนี้ค่ารักษาพยาบาล!$A:$A,0))</f>
        <v>385388.41500000004</v>
      </c>
      <c r="Q34" s="49">
        <v>52066837.770000003</v>
      </c>
      <c r="R34" s="7">
        <f>INDEX('Fixed Cost'!$E:$E,MATCH(คำนวณเงินลงทุนส่วนเกิน!$D34,'Fixed Cost'!$A:$A,0))</f>
        <v>21821211.556363635</v>
      </c>
      <c r="S34" s="7">
        <f t="shared" si="0"/>
        <v>30245626.213636369</v>
      </c>
      <c r="T34" s="43" t="str">
        <f t="shared" si="3"/>
        <v>60%</v>
      </c>
      <c r="U34" s="7">
        <f t="shared" si="4"/>
        <v>18147375.72818182</v>
      </c>
      <c r="V34" s="8" t="str">
        <f t="shared" si="5"/>
        <v>ลงทุนได้</v>
      </c>
      <c r="X34" s="4"/>
    </row>
    <row r="35" spans="1:24" hidden="1" x14ac:dyDescent="0.7">
      <c r="A35" s="8">
        <f>IF(ISBLANK(D35),"",COUNTA($D$10:D35))</f>
        <v>26</v>
      </c>
      <c r="B35" s="14">
        <v>1</v>
      </c>
      <c r="C35" s="14" t="s">
        <v>41</v>
      </c>
      <c r="D35" s="14" t="s">
        <v>55</v>
      </c>
      <c r="E35" s="14" t="s">
        <v>56</v>
      </c>
      <c r="F35" s="14" t="s">
        <v>8</v>
      </c>
      <c r="G35" s="6">
        <f>INDEX('cash ratio เดิม'!$B:$B,MATCH(คำนวณเงินลงทุนส่วนเกิน!$D35,'cash ratio เดิม'!$A:$A,0))</f>
        <v>15756564.689999999</v>
      </c>
      <c r="H35" s="6">
        <f>INDEX('cash ratio เดิม'!$C:$C,MATCH(คำนวณเงินลงทุนส่วนเกิน!$D35,'cash ratio เดิม'!$A:$A,0))</f>
        <v>23879324.93</v>
      </c>
      <c r="I35" s="49">
        <v>0.66</v>
      </c>
      <c r="J35" s="5">
        <f t="shared" si="1"/>
        <v>0.75</v>
      </c>
      <c r="K35" s="6">
        <f t="shared" si="2"/>
        <v>2158652.35</v>
      </c>
      <c r="L35" s="6">
        <f>INDEX(ลูกหนี้ค่ารักษาพยาบาล!$J:$J,MATCH(คำนวณเงินลงทุนส่วนเกิน!$D35,ลูกหนี้ค่ารักษาพยาบาล!$A:$A,0))</f>
        <v>1332255.1299999999</v>
      </c>
      <c r="M35" s="6">
        <f>INDEX(ลูกหนี้ค่ารักษาพยาบาล!$K:$K,MATCH(คำนวณเงินลงทุนส่วนเกิน!$D35,ลูกหนี้ค่ารักษาพยาบาล!$A:$A,0))</f>
        <v>190823.39499999999</v>
      </c>
      <c r="N35" s="6">
        <f>INDEX(ลูกหนี้ค่ารักษาพยาบาล!$L:$L,MATCH(คำนวณเงินลงทุนส่วนเกิน!$D35,ลูกหนี้ค่ารักษาพยาบาล!$A:$A,0))</f>
        <v>569174.24</v>
      </c>
      <c r="O35" s="6">
        <f>INDEX(ลูกหนี้ค่ารักษาพยาบาล!$M:$M,MATCH(คำนวณเงินลงทุนส่วนเกิน!$D35,ลูกหนี้ค่ารักษาพยาบาล!$A:$A,0))</f>
        <v>0</v>
      </c>
      <c r="P35" s="6">
        <f>INDEX(ลูกหนี้ค่ารักษาพยาบาล!$N:$N,MATCH(คำนวณเงินลงทุนส่วนเกิน!$D35,ลูกหนี้ค่ารักษาพยาบาล!$A:$A,0))</f>
        <v>66399.585000000006</v>
      </c>
      <c r="Q35" s="49">
        <v>-8796366.25</v>
      </c>
      <c r="R35" s="7">
        <f>INDEX('Fixed Cost'!$E:$E,MATCH(คำนวณเงินลงทุนส่วนเกิน!$D35,'Fixed Cost'!$A:$A,0))</f>
        <v>9388881.9545454551</v>
      </c>
      <c r="S35" s="7">
        <f t="shared" si="0"/>
        <v>-18185248.204545453</v>
      </c>
      <c r="T35" s="43" t="str">
        <f t="shared" si="3"/>
        <v>0%</v>
      </c>
      <c r="U35" s="7">
        <f t="shared" si="4"/>
        <v>0</v>
      </c>
      <c r="V35" s="69" t="str">
        <f t="shared" si="5"/>
        <v>ไม่ลงทุน</v>
      </c>
      <c r="X35" s="4"/>
    </row>
    <row r="36" spans="1:24" hidden="1" x14ac:dyDescent="0.7">
      <c r="A36" s="8">
        <f>IF(ISBLANK(D36),"",COUNTA($D$10:D36))</f>
        <v>27</v>
      </c>
      <c r="B36" s="14">
        <v>1</v>
      </c>
      <c r="C36" s="14" t="s">
        <v>41</v>
      </c>
      <c r="D36" s="14" t="s">
        <v>57</v>
      </c>
      <c r="E36" s="14" t="s">
        <v>58</v>
      </c>
      <c r="F36" s="14" t="s">
        <v>46</v>
      </c>
      <c r="G36" s="6">
        <f>INDEX('cash ratio เดิม'!$B:$B,MATCH(คำนวณเงินลงทุนส่วนเกิน!$D36,'cash ratio เดิม'!$A:$A,0))</f>
        <v>136703397.30000001</v>
      </c>
      <c r="H36" s="6">
        <f>INDEX('cash ratio เดิม'!$C:$C,MATCH(คำนวณเงินลงทุนส่วนเกิน!$D36,'cash ratio เดิม'!$A:$A,0))</f>
        <v>210039998.62</v>
      </c>
      <c r="I36" s="49">
        <v>0.65</v>
      </c>
      <c r="J36" s="5">
        <f t="shared" si="1"/>
        <v>0.88</v>
      </c>
      <c r="K36" s="6">
        <f t="shared" si="2"/>
        <v>49714038.594999999</v>
      </c>
      <c r="L36" s="6">
        <f>INDEX(ลูกหนี้ค่ารักษาพยาบาล!$J:$J,MATCH(คำนวณเงินลงทุนส่วนเกิน!$D36,ลูกหนี้ค่ารักษาพยาบาล!$A:$A,0))</f>
        <v>23173428.73</v>
      </c>
      <c r="M36" s="6">
        <f>INDEX(ลูกหนี้ค่ารักษาพยาบาล!$K:$K,MATCH(คำนวณเงินลงทุนส่วนเกิน!$D36,ลูกหนี้ค่ารักษาพยาบาล!$A:$A,0))</f>
        <v>4360088.95</v>
      </c>
      <c r="N36" s="6">
        <f>INDEX(ลูกหนี้ค่ารักษาพยาบาล!$L:$L,MATCH(คำนวณเงินลงทุนส่วนเกิน!$D36,ลูกหนี้ค่ารักษาพยาบาล!$A:$A,0))</f>
        <v>10015507.810000001</v>
      </c>
      <c r="O36" s="6">
        <f>INDEX(ลูกหนี้ค่ารักษาพยาบาล!$M:$M,MATCH(คำนวณเงินลงทุนส่วนเกิน!$D36,ลูกหนี้ค่ารักษาพยาบาล!$A:$A,0))</f>
        <v>0</v>
      </c>
      <c r="P36" s="6">
        <f>INDEX(ลูกหนี้ค่ารักษาพยาบาล!$N:$N,MATCH(คำนวณเงินลงทุนส่วนเกิน!$D36,ลูกหนี้ค่ารักษาพยาบาล!$A:$A,0))</f>
        <v>12165013.105</v>
      </c>
      <c r="Q36" s="49">
        <v>-74531696.319999993</v>
      </c>
      <c r="R36" s="7">
        <f>INDEX('Fixed Cost'!$E:$E,MATCH(คำนวณเงินลงทุนส่วนเกิน!$D36,'Fixed Cost'!$A:$A,0))</f>
        <v>73998789.493636355</v>
      </c>
      <c r="S36" s="7">
        <f t="shared" si="0"/>
        <v>-148530485.81363636</v>
      </c>
      <c r="T36" s="43" t="str">
        <f t="shared" si="3"/>
        <v>0%</v>
      </c>
      <c r="U36" s="7">
        <f t="shared" si="4"/>
        <v>0</v>
      </c>
      <c r="V36" s="69" t="str">
        <f t="shared" si="5"/>
        <v>ไม่ลงทุน</v>
      </c>
      <c r="X36" s="4"/>
    </row>
    <row r="37" spans="1:24" hidden="1" x14ac:dyDescent="0.7">
      <c r="A37" s="8">
        <f>IF(ISBLANK(D37),"",COUNTA($D$10:D37))</f>
        <v>28</v>
      </c>
      <c r="B37" s="14">
        <v>1</v>
      </c>
      <c r="C37" s="14" t="s">
        <v>41</v>
      </c>
      <c r="D37" s="14" t="s">
        <v>59</v>
      </c>
      <c r="E37" s="14" t="s">
        <v>60</v>
      </c>
      <c r="F37" s="14" t="s">
        <v>8</v>
      </c>
      <c r="G37" s="6">
        <f>INDEX('cash ratio เดิม'!$B:$B,MATCH(คำนวณเงินลงทุนส่วนเกิน!$D37,'cash ratio เดิม'!$A:$A,0))</f>
        <v>40718150.549999997</v>
      </c>
      <c r="H37" s="6">
        <f>INDEX('cash ratio เดิม'!$C:$C,MATCH(คำนวณเงินลงทุนส่วนเกิน!$D37,'cash ratio เดิม'!$A:$A,0))</f>
        <v>41950028.920000002</v>
      </c>
      <c r="I37" s="49">
        <v>0.97</v>
      </c>
      <c r="J37" s="5">
        <f t="shared" si="1"/>
        <v>1.0900000000000001</v>
      </c>
      <c r="K37" s="6">
        <f t="shared" si="2"/>
        <v>5199758.4749999996</v>
      </c>
      <c r="L37" s="6">
        <f>INDEX(ลูกหนี้ค่ารักษาพยาบาล!$J:$J,MATCH(คำนวณเงินลงทุนส่วนเกิน!$D37,ลูกหนี้ค่ารักษาพยาบาล!$A:$A,0))</f>
        <v>3046892.9049999998</v>
      </c>
      <c r="M37" s="6">
        <f>INDEX(ลูกหนี้ค่ารักษาพยาบาล!$K:$K,MATCH(คำนวณเงินลงทุนส่วนเกิน!$D37,ลูกหนี้ค่ารักษาพยาบาล!$A:$A,0))</f>
        <v>313575.87</v>
      </c>
      <c r="N37" s="6">
        <f>INDEX(ลูกหนี้ค่ารักษาพยาบาล!$L:$L,MATCH(คำนวณเงินลงทุนส่วนเกิน!$D37,ลูกหนี้ค่ารักษาพยาบาล!$A:$A,0))</f>
        <v>708631.72</v>
      </c>
      <c r="O37" s="6">
        <f>INDEX(ลูกหนี้ค่ารักษาพยาบาล!$M:$M,MATCH(คำนวณเงินลงทุนส่วนเกิน!$D37,ลูกหนี้ค่ารักษาพยาบาล!$A:$A,0))</f>
        <v>0</v>
      </c>
      <c r="P37" s="6">
        <f>INDEX(ลูกหนี้ค่ารักษาพยาบาล!$N:$N,MATCH(คำนวณเงินลงทุนส่วนเกิน!$D37,ลูกหนี้ค่ารักษาพยาบาล!$A:$A,0))</f>
        <v>1130657.98</v>
      </c>
      <c r="Q37" s="49">
        <v>-2475013.0499999998</v>
      </c>
      <c r="R37" s="7">
        <f>INDEX('Fixed Cost'!$E:$E,MATCH(คำนวณเงินลงทุนส่วนเกิน!$D37,'Fixed Cost'!$A:$A,0))</f>
        <v>28546677.709090911</v>
      </c>
      <c r="S37" s="7">
        <f t="shared" si="0"/>
        <v>-31021690.759090912</v>
      </c>
      <c r="T37" s="43" t="str">
        <f t="shared" si="3"/>
        <v>0%</v>
      </c>
      <c r="U37" s="7">
        <f t="shared" si="4"/>
        <v>0</v>
      </c>
      <c r="V37" s="69" t="str">
        <f t="shared" si="5"/>
        <v>ไม่ลงทุน</v>
      </c>
      <c r="X37" s="4"/>
    </row>
    <row r="38" spans="1:24" hidden="1" x14ac:dyDescent="0.7">
      <c r="A38" s="8">
        <f>IF(ISBLANK(D38),"",COUNTA($D$10:D38))</f>
        <v>29</v>
      </c>
      <c r="B38" s="14">
        <v>1</v>
      </c>
      <c r="C38" s="14" t="s">
        <v>41</v>
      </c>
      <c r="D38" s="14" t="s">
        <v>61</v>
      </c>
      <c r="E38" s="14" t="s">
        <v>62</v>
      </c>
      <c r="F38" s="14" t="s">
        <v>8</v>
      </c>
      <c r="G38" s="6">
        <f>INDEX('cash ratio เดิม'!$B:$B,MATCH(คำนวณเงินลงทุนส่วนเกิน!$D38,'cash ratio เดิม'!$A:$A,0))</f>
        <v>16685319.93</v>
      </c>
      <c r="H38" s="6">
        <f>INDEX('cash ratio เดิม'!$C:$C,MATCH(คำนวณเงินลงทุนส่วนเกิน!$D38,'cash ratio เดิม'!$A:$A,0))</f>
        <v>15967456.15</v>
      </c>
      <c r="I38" s="49">
        <v>1.05</v>
      </c>
      <c r="J38" s="5">
        <f t="shared" si="1"/>
        <v>1.33</v>
      </c>
      <c r="K38" s="6">
        <f t="shared" si="2"/>
        <v>4660865.8</v>
      </c>
      <c r="L38" s="6">
        <f>INDEX(ลูกหนี้ค่ารักษาพยาบาล!$J:$J,MATCH(คำนวณเงินลงทุนส่วนเกิน!$D38,ลูกหนี้ค่ารักษาพยาบาล!$A:$A,0))</f>
        <v>2804139.92</v>
      </c>
      <c r="M38" s="6">
        <f>INDEX(ลูกหนี้ค่ารักษาพยาบาล!$K:$K,MATCH(คำนวณเงินลงทุนส่วนเกิน!$D38,ลูกหนี้ค่ารักษาพยาบาล!$A:$A,0))</f>
        <v>171117.22999999998</v>
      </c>
      <c r="N38" s="6">
        <f>INDEX(ลูกหนี้ค่ารักษาพยาบาล!$L:$L,MATCH(คำนวณเงินลงทุนส่วนเกิน!$D38,ลูกหนี้ค่ารักษาพยาบาล!$A:$A,0))</f>
        <v>1440528.7150000001</v>
      </c>
      <c r="O38" s="6">
        <f>INDEX(ลูกหนี้ค่ารักษาพยาบาล!$M:$M,MATCH(คำนวณเงินลงทุนส่วนเกิน!$D38,ลูกหนี้ค่ารักษาพยาบาล!$A:$A,0))</f>
        <v>0</v>
      </c>
      <c r="P38" s="6">
        <f>INDEX(ลูกหนี้ค่ารักษาพยาบาล!$N:$N,MATCH(คำนวณเงินลงทุนส่วนเกิน!$D38,ลูกหนี้ค่ารักษาพยาบาล!$A:$A,0))</f>
        <v>245079.935</v>
      </c>
      <c r="Q38" s="49">
        <v>343738.78</v>
      </c>
      <c r="R38" s="7">
        <f>INDEX('Fixed Cost'!$E:$E,MATCH(คำนวณเงินลงทุนส่วนเกิน!$D38,'Fixed Cost'!$A:$A,0))</f>
        <v>15863143.625454545</v>
      </c>
      <c r="S38" s="7">
        <f t="shared" si="0"/>
        <v>-15519404.845454546</v>
      </c>
      <c r="T38" s="43" t="str">
        <f t="shared" si="3"/>
        <v>0%</v>
      </c>
      <c r="U38" s="7">
        <f t="shared" si="4"/>
        <v>0</v>
      </c>
      <c r="V38" s="69" t="str">
        <f t="shared" si="5"/>
        <v>ไม่ลงทุน</v>
      </c>
      <c r="X38" s="4"/>
    </row>
    <row r="39" spans="1:24" hidden="1" x14ac:dyDescent="0.7">
      <c r="A39" s="8">
        <f>IF(ISBLANK(D39),"",COUNTA($D$10:D39))</f>
        <v>30</v>
      </c>
      <c r="B39" s="14">
        <v>1</v>
      </c>
      <c r="C39" s="14" t="s">
        <v>41</v>
      </c>
      <c r="D39" s="14" t="s">
        <v>63</v>
      </c>
      <c r="E39" s="14" t="s">
        <v>64</v>
      </c>
      <c r="F39" s="14" t="s">
        <v>8</v>
      </c>
      <c r="G39" s="6">
        <f>INDEX('cash ratio เดิม'!$B:$B,MATCH(คำนวณเงินลงทุนส่วนเกิน!$D39,'cash ratio เดิม'!$A:$A,0))</f>
        <v>81158507.719999999</v>
      </c>
      <c r="H39" s="6">
        <f>INDEX('cash ratio เดิม'!$C:$C,MATCH(คำนวณเงินลงทุนส่วนเกิน!$D39,'cash ratio เดิม'!$A:$A,0))</f>
        <v>161012139.15000001</v>
      </c>
      <c r="I39" s="49">
        <v>0.5</v>
      </c>
      <c r="J39" s="5">
        <f t="shared" si="1"/>
        <v>0.68</v>
      </c>
      <c r="K39" s="6">
        <f t="shared" si="2"/>
        <v>29279351.43</v>
      </c>
      <c r="L39" s="6">
        <f>INDEX(ลูกหนี้ค่ารักษาพยาบาล!$J:$J,MATCH(คำนวณเงินลงทุนส่วนเกิน!$D39,ลูกหนี้ค่ารักษาพยาบาล!$A:$A,0))</f>
        <v>15670920.925000001</v>
      </c>
      <c r="M39" s="6">
        <f>INDEX(ลูกหนี้ค่ารักษาพยาบาล!$K:$K,MATCH(คำนวณเงินลงทุนส่วนเกิน!$D39,ลูกหนี้ค่ารักษาพยาบาล!$A:$A,0))</f>
        <v>1850347.5</v>
      </c>
      <c r="N39" s="6">
        <f>INDEX(ลูกหนี้ค่ารักษาพยาบาล!$L:$L,MATCH(คำนวณเงินลงทุนส่วนเกิน!$D39,ลูกหนี้ค่ารักษาพยาบาล!$A:$A,0))</f>
        <v>10831437.810000001</v>
      </c>
      <c r="O39" s="6">
        <f>INDEX(ลูกหนี้ค่ารักษาพยาบาล!$M:$M,MATCH(คำนวณเงินลงทุนส่วนเกิน!$D39,ลูกหนี้ค่ารักษาพยาบาล!$A:$A,0))</f>
        <v>0</v>
      </c>
      <c r="P39" s="6">
        <f>INDEX(ลูกหนี้ค่ารักษาพยาบาล!$N:$N,MATCH(คำนวณเงินลงทุนส่วนเกิน!$D39,ลูกหนี้ค่ารักษาพยาบาล!$A:$A,0))</f>
        <v>926645.19500000007</v>
      </c>
      <c r="Q39" s="49">
        <v>-81146213.659999996</v>
      </c>
      <c r="R39" s="7">
        <f>INDEX('Fixed Cost'!$E:$E,MATCH(คำนวณเงินลงทุนส่วนเกิน!$D39,'Fixed Cost'!$A:$A,0))</f>
        <v>56670285.861818179</v>
      </c>
      <c r="S39" s="7">
        <f t="shared" si="0"/>
        <v>-137816499.52181816</v>
      </c>
      <c r="T39" s="43" t="str">
        <f t="shared" si="3"/>
        <v>0%</v>
      </c>
      <c r="U39" s="7">
        <f t="shared" si="4"/>
        <v>0</v>
      </c>
      <c r="V39" s="69" t="str">
        <f t="shared" si="5"/>
        <v>ไม่ลงทุน</v>
      </c>
      <c r="X39" s="4"/>
    </row>
    <row r="40" spans="1:24" hidden="1" x14ac:dyDescent="0.7">
      <c r="A40" s="8">
        <f>IF(ISBLANK(D40),"",COUNTA($D$10:D40))</f>
        <v>31</v>
      </c>
      <c r="B40" s="14">
        <v>1</v>
      </c>
      <c r="C40" s="14" t="s">
        <v>41</v>
      </c>
      <c r="D40" s="14" t="s">
        <v>65</v>
      </c>
      <c r="E40" s="14" t="s">
        <v>66</v>
      </c>
      <c r="F40" s="14" t="s">
        <v>8</v>
      </c>
      <c r="G40" s="6">
        <f>INDEX('cash ratio เดิม'!$B:$B,MATCH(คำนวณเงินลงทุนส่วนเกิน!$D40,'cash ratio เดิม'!$A:$A,0))</f>
        <v>42756625.219999999</v>
      </c>
      <c r="H40" s="6">
        <f>INDEX('cash ratio เดิม'!$C:$C,MATCH(คำนวณเงินลงทุนส่วนเกิน!$D40,'cash ratio เดิม'!$A:$A,0))</f>
        <v>28868553.539999999</v>
      </c>
      <c r="I40" s="49">
        <v>1.48</v>
      </c>
      <c r="J40" s="5">
        <f t="shared" si="1"/>
        <v>1.55</v>
      </c>
      <c r="K40" s="6">
        <f t="shared" si="2"/>
        <v>2148187.9050000003</v>
      </c>
      <c r="L40" s="6">
        <f>INDEX(ลูกหนี้ค่ารักษาพยาบาล!$J:$J,MATCH(คำนวณเงินลงทุนส่วนเกิน!$D40,ลูกหนี้ค่ารักษาพยาบาล!$A:$A,0))</f>
        <v>538791.13500000001</v>
      </c>
      <c r="M40" s="6">
        <f>INDEX(ลูกหนี้ค่ารักษาพยาบาล!$K:$K,MATCH(คำนวณเงินลงทุนส่วนเกิน!$D40,ลูกหนี้ค่ารักษาพยาบาล!$A:$A,0))</f>
        <v>218612.875</v>
      </c>
      <c r="N40" s="6">
        <f>INDEX(ลูกหนี้ค่ารักษาพยาบาล!$L:$L,MATCH(คำนวณเงินลงทุนส่วนเกิน!$D40,ลูกหนี้ค่ารักษาพยาบาล!$A:$A,0))</f>
        <v>839185.39500000002</v>
      </c>
      <c r="O40" s="6">
        <f>INDEX(ลูกหนี้ค่ารักษาพยาบาล!$M:$M,MATCH(คำนวณเงินลงทุนส่วนเกิน!$D40,ลูกหนี้ค่ารักษาพยาบาล!$A:$A,0))</f>
        <v>0</v>
      </c>
      <c r="P40" s="6">
        <f>INDEX(ลูกหนี้ค่ารักษาพยาบาล!$N:$N,MATCH(คำนวณเงินลงทุนส่วนเกิน!$D40,ลูกหนี้ค่ารักษาพยาบาล!$A:$A,0))</f>
        <v>551598.5</v>
      </c>
      <c r="Q40" s="49">
        <v>13020872.34</v>
      </c>
      <c r="R40" s="7">
        <f>INDEX('Fixed Cost'!$E:$E,MATCH(คำนวณเงินลงทุนส่วนเกิน!$D40,'Fixed Cost'!$A:$A,0))</f>
        <v>20511440.618181817</v>
      </c>
      <c r="S40" s="7">
        <f t="shared" si="0"/>
        <v>-7490568.2781818174</v>
      </c>
      <c r="T40" s="43" t="str">
        <f t="shared" si="3"/>
        <v>30%</v>
      </c>
      <c r="U40" s="7">
        <f t="shared" si="4"/>
        <v>0</v>
      </c>
      <c r="V40" s="69" t="str">
        <f t="shared" si="5"/>
        <v>ไม่ลงทุน</v>
      </c>
      <c r="X40" s="4"/>
    </row>
    <row r="41" spans="1:24" hidden="1" x14ac:dyDescent="0.7">
      <c r="A41" s="8">
        <f>IF(ISBLANK(D41),"",COUNTA($D$10:D41))</f>
        <v>32</v>
      </c>
      <c r="B41" s="14">
        <v>1</v>
      </c>
      <c r="C41" s="14" t="s">
        <v>41</v>
      </c>
      <c r="D41" s="14" t="s">
        <v>67</v>
      </c>
      <c r="E41" s="14" t="s">
        <v>68</v>
      </c>
      <c r="F41" s="14" t="s">
        <v>8</v>
      </c>
      <c r="G41" s="6">
        <f>INDEX('cash ratio เดิม'!$B:$B,MATCH(คำนวณเงินลงทุนส่วนเกิน!$D41,'cash ratio เดิม'!$A:$A,0))</f>
        <v>173699472.34</v>
      </c>
      <c r="H41" s="6">
        <f>INDEX('cash ratio เดิม'!$C:$C,MATCH(คำนวณเงินลงทุนส่วนเกิน!$D41,'cash ratio เดิม'!$A:$A,0))</f>
        <v>94257782.230000004</v>
      </c>
      <c r="I41" s="49">
        <v>1.84</v>
      </c>
      <c r="J41" s="5">
        <f t="shared" si="1"/>
        <v>2.21</v>
      </c>
      <c r="K41" s="6">
        <f t="shared" si="2"/>
        <v>34768920.869999997</v>
      </c>
      <c r="L41" s="6">
        <f>INDEX(ลูกหนี้ค่ารักษาพยาบาล!$J:$J,MATCH(คำนวณเงินลงทุนส่วนเกิน!$D41,ลูกหนี้ค่ารักษาพยาบาล!$A:$A,0))</f>
        <v>24588767.864999998</v>
      </c>
      <c r="M41" s="6">
        <f>INDEX(ลูกหนี้ค่ารักษาพยาบาล!$K:$K,MATCH(คำนวณเงินลงทุนส่วนเกิน!$D41,ลูกหนี้ค่ารักษาพยาบาล!$A:$A,0))</f>
        <v>165477.91</v>
      </c>
      <c r="N41" s="6">
        <f>INDEX(ลูกหนี้ค่ารักษาพยาบาล!$L:$L,MATCH(คำนวณเงินลงทุนส่วนเกิน!$D41,ลูกหนี้ค่ารักษาพยาบาล!$A:$A,0))</f>
        <v>4843959.83</v>
      </c>
      <c r="O41" s="6">
        <f>INDEX(ลูกหนี้ค่ารักษาพยาบาล!$M:$M,MATCH(คำนวณเงินลงทุนส่วนเกิน!$D41,ลูกหนี้ค่ารักษาพยาบาล!$A:$A,0))</f>
        <v>0</v>
      </c>
      <c r="P41" s="6">
        <f>INDEX(ลูกหนี้ค่ารักษาพยาบาล!$N:$N,MATCH(คำนวณเงินลงทุนส่วนเกิน!$D41,ลูกหนี้ค่ารักษาพยาบาล!$A:$A,0))</f>
        <v>5170715.2650000006</v>
      </c>
      <c r="Q41" s="49">
        <v>77811940.109999999</v>
      </c>
      <c r="R41" s="7">
        <f>INDEX('Fixed Cost'!$E:$E,MATCH(คำนวณเงินลงทุนส่วนเกิน!$D41,'Fixed Cost'!$A:$A,0))</f>
        <v>59871425.31818182</v>
      </c>
      <c r="S41" s="7">
        <f t="shared" si="0"/>
        <v>17940514.791818179</v>
      </c>
      <c r="T41" s="43" t="str">
        <f t="shared" si="3"/>
        <v>40%</v>
      </c>
      <c r="U41" s="7">
        <f t="shared" si="4"/>
        <v>7176205.9167272719</v>
      </c>
      <c r="V41" s="8" t="str">
        <f t="shared" si="5"/>
        <v>ลงทุนได้</v>
      </c>
      <c r="X41" s="4"/>
    </row>
    <row r="42" spans="1:24" hidden="1" x14ac:dyDescent="0.7">
      <c r="A42" s="8">
        <f>IF(ISBLANK(D42),"",COUNTA($D$10:D42))</f>
        <v>33</v>
      </c>
      <c r="B42" s="14">
        <v>1</v>
      </c>
      <c r="C42" s="14" t="s">
        <v>41</v>
      </c>
      <c r="D42" s="14" t="s">
        <v>69</v>
      </c>
      <c r="E42" s="14" t="s">
        <v>70</v>
      </c>
      <c r="F42" s="14" t="s">
        <v>8</v>
      </c>
      <c r="G42" s="6">
        <f>INDEX('cash ratio เดิม'!$B:$B,MATCH(คำนวณเงินลงทุนส่วนเกิน!$D42,'cash ratio เดิม'!$A:$A,0))</f>
        <v>37194590.140000001</v>
      </c>
      <c r="H42" s="6">
        <f>INDEX('cash ratio เดิม'!$C:$C,MATCH(คำนวณเงินลงทุนส่วนเกิน!$D42,'cash ratio เดิม'!$A:$A,0))</f>
        <v>67648054.099999994</v>
      </c>
      <c r="I42" s="49">
        <v>0.55000000000000004</v>
      </c>
      <c r="J42" s="5">
        <f t="shared" si="1"/>
        <v>0.65</v>
      </c>
      <c r="K42" s="6">
        <f t="shared" si="2"/>
        <v>7394031.8200000003</v>
      </c>
      <c r="L42" s="6">
        <f>INDEX(ลูกหนี้ค่ารักษาพยาบาล!$J:$J,MATCH(คำนวณเงินลงทุนส่วนเกิน!$D42,ลูกหนี้ค่ารักษาพยาบาล!$A:$A,0))</f>
        <v>2382687.5</v>
      </c>
      <c r="M42" s="6">
        <f>INDEX(ลูกหนี้ค่ารักษาพยาบาล!$K:$K,MATCH(คำนวณเงินลงทุนส่วนเกิน!$D42,ลูกหนี้ค่ารักษาพยาบาล!$A:$A,0))</f>
        <v>1196558.01</v>
      </c>
      <c r="N42" s="6">
        <f>INDEX(ลูกหนี้ค่ารักษาพยาบาล!$L:$L,MATCH(คำนวณเงินลงทุนส่วนเกิน!$D42,ลูกหนี้ค่ารักษาพยาบาล!$A:$A,0))</f>
        <v>2237378.125</v>
      </c>
      <c r="O42" s="6">
        <f>INDEX(ลูกหนี้ค่ารักษาพยาบาล!$M:$M,MATCH(คำนวณเงินลงทุนส่วนเกิน!$D42,ลูกหนี้ค่ารักษาพยาบาล!$A:$A,0))</f>
        <v>0</v>
      </c>
      <c r="P42" s="6">
        <f>INDEX(ลูกหนี้ค่ารักษาพยาบาล!$N:$N,MATCH(คำนวณเงินลงทุนส่วนเกิน!$D42,ลูกหนี้ค่ารักษาพยาบาล!$A:$A,0))</f>
        <v>1577408.1850000001</v>
      </c>
      <c r="Q42" s="49">
        <v>-32596648.960000001</v>
      </c>
      <c r="R42" s="7">
        <f>INDEX('Fixed Cost'!$E:$E,MATCH(คำนวณเงินลงทุนส่วนเกิน!$D42,'Fixed Cost'!$A:$A,0))</f>
        <v>28028934.706363641</v>
      </c>
      <c r="S42" s="7">
        <f t="shared" si="0"/>
        <v>-60625583.666363642</v>
      </c>
      <c r="T42" s="43" t="str">
        <f t="shared" si="3"/>
        <v>0%</v>
      </c>
      <c r="U42" s="7">
        <f t="shared" si="4"/>
        <v>0</v>
      </c>
      <c r="V42" s="69" t="str">
        <f t="shared" si="5"/>
        <v>ไม่ลงทุน</v>
      </c>
      <c r="X42" s="4"/>
    </row>
    <row r="43" spans="1:24" hidden="1" x14ac:dyDescent="0.7">
      <c r="A43" s="8">
        <f>IF(ISBLANK(D43),"",COUNTA($D$10:D43))</f>
        <v>34</v>
      </c>
      <c r="B43" s="14">
        <v>1</v>
      </c>
      <c r="C43" s="14" t="s">
        <v>41</v>
      </c>
      <c r="D43" s="14" t="s">
        <v>71</v>
      </c>
      <c r="E43" s="14" t="s">
        <v>72</v>
      </c>
      <c r="F43" s="14" t="s">
        <v>8</v>
      </c>
      <c r="G43" s="6">
        <f>INDEX('cash ratio เดิม'!$B:$B,MATCH(คำนวณเงินลงทุนส่วนเกิน!$D43,'cash ratio เดิม'!$A:$A,0))</f>
        <v>28051113.550000001</v>
      </c>
      <c r="H43" s="6">
        <f>INDEX('cash ratio เดิม'!$C:$C,MATCH(คำนวณเงินลงทุนส่วนเกิน!$D43,'cash ratio เดิม'!$A:$A,0))</f>
        <v>16150557.800000001</v>
      </c>
      <c r="I43" s="49">
        <v>1.74</v>
      </c>
      <c r="J43" s="5">
        <f t="shared" si="1"/>
        <v>2.0099999999999998</v>
      </c>
      <c r="K43" s="6">
        <f t="shared" si="2"/>
        <v>4538651.9499999993</v>
      </c>
      <c r="L43" s="6">
        <f>INDEX(ลูกหนี้ค่ารักษาพยาบาล!$J:$J,MATCH(คำนวณเงินลงทุนส่วนเกิน!$D43,ลูกหนี้ค่ารักษาพยาบาล!$A:$A,0))</f>
        <v>1651723.3699999999</v>
      </c>
      <c r="M43" s="6">
        <f>INDEX(ลูกหนี้ค่ารักษาพยาบาล!$K:$K,MATCH(คำนวณเงินลงทุนส่วนเกิน!$D43,ลูกหนี้ค่ารักษาพยาบาล!$A:$A,0))</f>
        <v>1962410.85</v>
      </c>
      <c r="N43" s="6">
        <f>INDEX(ลูกหนี้ค่ารักษาพยาบาล!$L:$L,MATCH(คำนวณเงินลงทุนส่วนเกิน!$D43,ลูกหนี้ค่ารักษาพยาบาล!$A:$A,0))</f>
        <v>847861.42</v>
      </c>
      <c r="O43" s="6">
        <f>INDEX(ลูกหนี้ค่ารักษาพยาบาล!$M:$M,MATCH(คำนวณเงินลงทุนส่วนเกิน!$D43,ลูกหนี้ค่ารักษาพยาบาล!$A:$A,0))</f>
        <v>0</v>
      </c>
      <c r="P43" s="6">
        <f>INDEX(ลูกหนี้ค่ารักษาพยาบาล!$N:$N,MATCH(คำนวณเงินลงทุนส่วนเกิน!$D43,ลูกหนี้ค่ารักษาพยาบาล!$A:$A,0))</f>
        <v>76656.31</v>
      </c>
      <c r="Q43" s="49">
        <v>11580416.73</v>
      </c>
      <c r="R43" s="7">
        <f>INDEX('Fixed Cost'!$E:$E,MATCH(คำนวณเงินลงทุนส่วนเกิน!$D43,'Fixed Cost'!$A:$A,0))</f>
        <v>16123471.390909091</v>
      </c>
      <c r="S43" s="7">
        <f t="shared" si="0"/>
        <v>-4543054.6609090902</v>
      </c>
      <c r="T43" s="43" t="str">
        <f t="shared" si="3"/>
        <v>40%</v>
      </c>
      <c r="U43" s="7">
        <f t="shared" si="4"/>
        <v>0</v>
      </c>
      <c r="V43" s="69" t="str">
        <f t="shared" si="5"/>
        <v>ไม่ลงทุน</v>
      </c>
      <c r="X43" s="4"/>
    </row>
    <row r="44" spans="1:24" hidden="1" x14ac:dyDescent="0.7">
      <c r="A44" s="8">
        <f>IF(ISBLANK(D44),"",COUNTA($D$10:D44))</f>
        <v>35</v>
      </c>
      <c r="B44" s="14">
        <v>1</v>
      </c>
      <c r="C44" s="14" t="s">
        <v>41</v>
      </c>
      <c r="D44" s="14" t="s">
        <v>73</v>
      </c>
      <c r="E44" s="14" t="s">
        <v>74</v>
      </c>
      <c r="F44" s="14" t="s">
        <v>8</v>
      </c>
      <c r="G44" s="6">
        <f>INDEX('cash ratio เดิม'!$B:$B,MATCH(คำนวณเงินลงทุนส่วนเกิน!$D44,'cash ratio เดิม'!$A:$A,0))</f>
        <v>19074176.52</v>
      </c>
      <c r="H44" s="6">
        <f>INDEX('cash ratio เดิม'!$C:$C,MATCH(คำนวณเงินลงทุนส่วนเกิน!$D44,'cash ratio เดิม'!$A:$A,0))</f>
        <v>19899024.48</v>
      </c>
      <c r="I44" s="49">
        <v>0.96</v>
      </c>
      <c r="J44" s="5">
        <f t="shared" si="1"/>
        <v>1.03</v>
      </c>
      <c r="K44" s="6">
        <f t="shared" si="2"/>
        <v>1439262.0599999998</v>
      </c>
      <c r="L44" s="6">
        <f>INDEX(ลูกหนี้ค่ารักษาพยาบาล!$J:$J,MATCH(คำนวณเงินลงทุนส่วนเกิน!$D44,ลูกหนี้ค่ารักษาพยาบาล!$A:$A,0))</f>
        <v>697029.75</v>
      </c>
      <c r="M44" s="6">
        <f>INDEX(ลูกหนี้ค่ารักษาพยาบาล!$K:$K,MATCH(คำนวณเงินลงทุนส่วนเกิน!$D44,ลูกหนี้ค่ารักษาพยาบาล!$A:$A,0))</f>
        <v>198451.20000000001</v>
      </c>
      <c r="N44" s="6">
        <f>INDEX(ลูกหนี้ค่ารักษาพยาบาล!$L:$L,MATCH(คำนวณเงินลงทุนส่วนเกิน!$D44,ลูกหนี้ค่ารักษาพยาบาล!$A:$A,0))</f>
        <v>529387.72499999998</v>
      </c>
      <c r="O44" s="6">
        <f>INDEX(ลูกหนี้ค่ารักษาพยาบาล!$M:$M,MATCH(คำนวณเงินลงทุนส่วนเกิน!$D44,ลูกหนี้ค่ารักษาพยาบาล!$A:$A,0))</f>
        <v>0</v>
      </c>
      <c r="P44" s="6">
        <f>INDEX(ลูกหนี้ค่ารักษาพยาบาล!$N:$N,MATCH(คำนวณเงินลงทุนส่วนเกิน!$D44,ลูกหนี้ค่ารักษาพยาบาล!$A:$A,0))</f>
        <v>14393.385</v>
      </c>
      <c r="Q44" s="49">
        <v>-984347.96</v>
      </c>
      <c r="R44" s="7">
        <f>INDEX('Fixed Cost'!$E:$E,MATCH(คำนวณเงินลงทุนส่วนเกิน!$D44,'Fixed Cost'!$A:$A,0))</f>
        <v>8804134.2763636373</v>
      </c>
      <c r="S44" s="7">
        <f t="shared" si="0"/>
        <v>-9788482.2363636382</v>
      </c>
      <c r="T44" s="43" t="str">
        <f t="shared" si="3"/>
        <v>0%</v>
      </c>
      <c r="U44" s="7">
        <f t="shared" si="4"/>
        <v>0</v>
      </c>
      <c r="V44" s="69" t="str">
        <f t="shared" si="5"/>
        <v>ไม่ลงทุน</v>
      </c>
      <c r="X44" s="4"/>
    </row>
    <row r="45" spans="1:24" hidden="1" x14ac:dyDescent="0.7">
      <c r="A45" s="8">
        <f>IF(ISBLANK(D45),"",COUNTA($D$10:D45))</f>
        <v>36</v>
      </c>
      <c r="B45" s="14">
        <v>1</v>
      </c>
      <c r="C45" s="14" t="s">
        <v>41</v>
      </c>
      <c r="D45" s="14" t="s">
        <v>75</v>
      </c>
      <c r="E45" s="14" t="s">
        <v>76</v>
      </c>
      <c r="F45" s="14" t="s">
        <v>8</v>
      </c>
      <c r="G45" s="6">
        <f>INDEX('cash ratio เดิม'!$B:$B,MATCH(คำนวณเงินลงทุนส่วนเกิน!$D45,'cash ratio เดิม'!$A:$A,0))</f>
        <v>47994903.450000003</v>
      </c>
      <c r="H45" s="6">
        <f>INDEX('cash ratio เดิม'!$C:$C,MATCH(คำนวณเงินลงทุนส่วนเกิน!$D45,'cash ratio เดิม'!$A:$A,0))</f>
        <v>13611364.710000001</v>
      </c>
      <c r="I45" s="49">
        <v>3.53</v>
      </c>
      <c r="J45" s="5">
        <f t="shared" si="1"/>
        <v>3.68</v>
      </c>
      <c r="K45" s="6">
        <f t="shared" si="2"/>
        <v>2212014.2200000002</v>
      </c>
      <c r="L45" s="6">
        <f>INDEX(ลูกหนี้ค่ารักษาพยาบาล!$J:$J,MATCH(คำนวณเงินลงทุนส่วนเกิน!$D45,ลูกหนี้ค่ารักษาพยาบาล!$A:$A,0))</f>
        <v>1559718.4950000001</v>
      </c>
      <c r="M45" s="6">
        <f>INDEX(ลูกหนี้ค่ารักษาพยาบาล!$K:$K,MATCH(คำนวณเงินลงทุนส่วนเกิน!$D45,ลูกหนี้ค่ารักษาพยาบาล!$A:$A,0))</f>
        <v>265851.81</v>
      </c>
      <c r="N45" s="6">
        <f>INDEX(ลูกหนี้ค่ารักษาพยาบาล!$L:$L,MATCH(คำนวณเงินลงทุนส่วนเกิน!$D45,ลูกหนี้ค่ารักษาพยาบาล!$A:$A,0))</f>
        <v>342757.85</v>
      </c>
      <c r="O45" s="6">
        <f>INDEX(ลูกหนี้ค่ารักษาพยาบาล!$M:$M,MATCH(คำนวณเงินลงทุนส่วนเกิน!$D45,ลูกหนี้ค่ารักษาพยาบาล!$A:$A,0))</f>
        <v>0</v>
      </c>
      <c r="P45" s="6">
        <f>INDEX(ลูกหนี้ค่ารักษาพยาบาล!$N:$N,MATCH(คำนวณเงินลงทุนส่วนเกิน!$D45,ลูกหนี้ค่ารักษาพยาบาล!$A:$A,0))</f>
        <v>43686.065000000002</v>
      </c>
      <c r="Q45" s="49">
        <v>33960620.740000002</v>
      </c>
      <c r="R45" s="7">
        <f>INDEX('Fixed Cost'!$E:$E,MATCH(คำนวณเงินลงทุนส่วนเกิน!$D45,'Fixed Cost'!$A:$A,0))</f>
        <v>16940052.616363641</v>
      </c>
      <c r="S45" s="7">
        <f t="shared" si="0"/>
        <v>17020568.123636361</v>
      </c>
      <c r="T45" s="43" t="str">
        <f t="shared" si="3"/>
        <v>60%</v>
      </c>
      <c r="U45" s="7">
        <f t="shared" si="4"/>
        <v>10212340.874181816</v>
      </c>
      <c r="V45" s="8" t="str">
        <f t="shared" si="5"/>
        <v>ลงทุนได้</v>
      </c>
      <c r="X45" s="4"/>
    </row>
    <row r="46" spans="1:24" hidden="1" x14ac:dyDescent="0.7">
      <c r="A46" s="8">
        <f>IF(ISBLANK(D46),"",COUNTA($D$10:D46))</f>
        <v>37</v>
      </c>
      <c r="B46" s="14">
        <v>1</v>
      </c>
      <c r="C46" s="14" t="s">
        <v>41</v>
      </c>
      <c r="D46" s="14" t="s">
        <v>77</v>
      </c>
      <c r="E46" s="14" t="s">
        <v>78</v>
      </c>
      <c r="F46" s="14" t="s">
        <v>8</v>
      </c>
      <c r="G46" s="6">
        <f>INDEX('cash ratio เดิม'!$B:$B,MATCH(คำนวณเงินลงทุนส่วนเกิน!$D46,'cash ratio เดิม'!$A:$A,0))</f>
        <v>17836484.120000001</v>
      </c>
      <c r="H46" s="6">
        <f>INDEX('cash ratio เดิม'!$C:$C,MATCH(คำนวณเงินลงทุนส่วนเกิน!$D46,'cash ratio เดิม'!$A:$A,0))</f>
        <v>37621002.100000001</v>
      </c>
      <c r="I46" s="49">
        <v>0.47</v>
      </c>
      <c r="J46" s="5">
        <f t="shared" si="1"/>
        <v>0.68</v>
      </c>
      <c r="K46" s="6">
        <f t="shared" si="2"/>
        <v>7975099.0350000001</v>
      </c>
      <c r="L46" s="6">
        <f>INDEX(ลูกหนี้ค่ารักษาพยาบาล!$J:$J,MATCH(คำนวณเงินลงทุนส่วนเกิน!$D46,ลูกหนี้ค่ารักษาพยาบาล!$A:$A,0))</f>
        <v>2611491.15</v>
      </c>
      <c r="M46" s="6">
        <f>INDEX(ลูกหนี้ค่ารักษาพยาบาล!$K:$K,MATCH(คำนวณเงินลงทุนส่วนเกิน!$D46,ลูกหนี้ค่ารักษาพยาบาล!$A:$A,0))</f>
        <v>817163.4</v>
      </c>
      <c r="N46" s="6">
        <f>INDEX(ลูกหนี้ค่ารักษาพยาบาล!$L:$L,MATCH(คำนวณเงินลงทุนส่วนเกิน!$D46,ลูกหนี้ค่ารักษาพยาบาล!$A:$A,0))</f>
        <v>3118389</v>
      </c>
      <c r="O46" s="6">
        <f>INDEX(ลูกหนี้ค่ารักษาพยาบาล!$M:$M,MATCH(คำนวณเงินลงทุนส่วนเกิน!$D46,ลูกหนี้ค่ารักษาพยาบาล!$A:$A,0))</f>
        <v>0</v>
      </c>
      <c r="P46" s="6">
        <f>INDEX(ลูกหนี้ค่ารักษาพยาบาล!$N:$N,MATCH(คำนวณเงินลงทุนส่วนเกิน!$D46,ลูกหนี้ค่ารักษาพยาบาล!$A:$A,0))</f>
        <v>1428055.4849999999</v>
      </c>
      <c r="Q46" s="49">
        <v>-19784517.98</v>
      </c>
      <c r="R46" s="7">
        <f>INDEX('Fixed Cost'!$E:$E,MATCH(คำนวณเงินลงทุนส่วนเกิน!$D46,'Fixed Cost'!$A:$A,0))</f>
        <v>19322560.570909098</v>
      </c>
      <c r="S46" s="7">
        <f t="shared" si="0"/>
        <v>-39107078.550909102</v>
      </c>
      <c r="T46" s="43" t="str">
        <f t="shared" si="3"/>
        <v>0%</v>
      </c>
      <c r="U46" s="7">
        <f t="shared" si="4"/>
        <v>0</v>
      </c>
      <c r="V46" s="69" t="str">
        <f t="shared" si="5"/>
        <v>ไม่ลงทุน</v>
      </c>
      <c r="X46" s="4"/>
    </row>
    <row r="47" spans="1:24" hidden="1" x14ac:dyDescent="0.7">
      <c r="A47" s="8">
        <f>IF(ISBLANK(D47),"",COUNTA($D$10:D47))</f>
        <v>38</v>
      </c>
      <c r="B47" s="14">
        <v>1</v>
      </c>
      <c r="C47" s="14" t="s">
        <v>41</v>
      </c>
      <c r="D47" s="14" t="s">
        <v>79</v>
      </c>
      <c r="E47" s="14" t="s">
        <v>80</v>
      </c>
      <c r="F47" s="14" t="s">
        <v>8</v>
      </c>
      <c r="G47" s="6">
        <f>INDEX('cash ratio เดิม'!$B:$B,MATCH(คำนวณเงินลงทุนส่วนเกิน!$D47,'cash ratio เดิม'!$A:$A,0))</f>
        <v>68614977.870000005</v>
      </c>
      <c r="H47" s="6">
        <f>INDEX('cash ratio เดิม'!$C:$C,MATCH(คำนวณเงินลงทุนส่วนเกิน!$D47,'cash ratio เดิม'!$A:$A,0))</f>
        <v>19914381.550000001</v>
      </c>
      <c r="I47" s="49">
        <v>3.45</v>
      </c>
      <c r="J47" s="5">
        <f t="shared" si="1"/>
        <v>3.66</v>
      </c>
      <c r="K47" s="6">
        <f t="shared" si="2"/>
        <v>4465326.2699999996</v>
      </c>
      <c r="L47" s="6">
        <f>INDEX(ลูกหนี้ค่ารักษาพยาบาล!$J:$J,MATCH(คำนวณเงินลงทุนส่วนเกิน!$D47,ลูกหนี้ค่ารักษาพยาบาล!$A:$A,0))</f>
        <v>1440180.3199999998</v>
      </c>
      <c r="M47" s="6">
        <f>INDEX(ลูกหนี้ค่ารักษาพยาบาล!$K:$K,MATCH(คำนวณเงินลงทุนส่วนเกิน!$D47,ลูกหนี้ค่ารักษาพยาบาล!$A:$A,0))</f>
        <v>137159.935</v>
      </c>
      <c r="N47" s="6">
        <f>INDEX(ลูกหนี้ค่ารักษาพยาบาล!$L:$L,MATCH(คำนวณเงินลงทุนส่วนเกิน!$D47,ลูกหนี้ค่ารักษาพยาบาล!$A:$A,0))</f>
        <v>759412.89000000013</v>
      </c>
      <c r="O47" s="6">
        <f>INDEX(ลูกหนี้ค่ารักษาพยาบาล!$M:$M,MATCH(คำนวณเงินลงทุนส่วนเกิน!$D47,ลูกหนี้ค่ารักษาพยาบาล!$A:$A,0))</f>
        <v>0</v>
      </c>
      <c r="P47" s="6">
        <f>INDEX(ลูกหนี้ค่ารักษาพยาบาล!$N:$N,MATCH(คำนวณเงินลงทุนส่วนเกิน!$D47,ลูกหนี้ค่ารักษาพยาบาล!$A:$A,0))</f>
        <v>2128573.125</v>
      </c>
      <c r="Q47" s="49">
        <v>47638808.100000001</v>
      </c>
      <c r="R47" s="7">
        <f>INDEX('Fixed Cost'!$E:$E,MATCH(คำนวณเงินลงทุนส่วนเกิน!$D47,'Fixed Cost'!$A:$A,0))</f>
        <v>13513456.240909088</v>
      </c>
      <c r="S47" s="7">
        <f t="shared" si="0"/>
        <v>34125351.859090909</v>
      </c>
      <c r="T47" s="43" t="str">
        <f t="shared" si="3"/>
        <v>60%</v>
      </c>
      <c r="U47" s="7">
        <f t="shared" si="4"/>
        <v>20475211.115454543</v>
      </c>
      <c r="V47" s="8" t="str">
        <f t="shared" si="5"/>
        <v>ลงทุนได้</v>
      </c>
      <c r="X47" s="4"/>
    </row>
    <row r="48" spans="1:24" hidden="1" x14ac:dyDescent="0.7">
      <c r="A48" s="8">
        <f>IF(ISBLANK(D48),"",COUNTA($D$10:D48))</f>
        <v>39</v>
      </c>
      <c r="B48" s="14">
        <v>1</v>
      </c>
      <c r="C48" s="14" t="s">
        <v>41</v>
      </c>
      <c r="D48" s="14" t="s">
        <v>81</v>
      </c>
      <c r="E48" s="14" t="s">
        <v>82</v>
      </c>
      <c r="F48" s="14" t="s">
        <v>8</v>
      </c>
      <c r="G48" s="6">
        <f>INDEX('cash ratio เดิม'!$B:$B,MATCH(คำนวณเงินลงทุนส่วนเกิน!$D48,'cash ratio เดิม'!$A:$A,0))</f>
        <v>23382472.760000002</v>
      </c>
      <c r="H48" s="6">
        <f>INDEX('cash ratio เดิม'!$C:$C,MATCH(คำนวณเงินลงทุนส่วนเกิน!$D48,'cash ratio เดิม'!$A:$A,0))</f>
        <v>17141953.140000001</v>
      </c>
      <c r="I48" s="49">
        <v>1.36</v>
      </c>
      <c r="J48" s="5">
        <f t="shared" si="1"/>
        <v>1.48</v>
      </c>
      <c r="K48" s="6">
        <f t="shared" si="2"/>
        <v>2059424.7749999999</v>
      </c>
      <c r="L48" s="6">
        <f>INDEX(ลูกหนี้ค่ารักษาพยาบาล!$J:$J,MATCH(คำนวณเงินลงทุนส่วนเกิน!$D48,ลูกหนี้ค่ารักษาพยาบาล!$A:$A,0))</f>
        <v>903492</v>
      </c>
      <c r="M48" s="6">
        <f>INDEX(ลูกหนี้ค่ารักษาพยาบาล!$K:$K,MATCH(คำนวณเงินลงทุนส่วนเกิน!$D48,ลูกหนี้ค่ารักษาพยาบาล!$A:$A,0))</f>
        <v>418093</v>
      </c>
      <c r="N48" s="6">
        <f>INDEX(ลูกหนี้ค่ารักษาพยาบาล!$L:$L,MATCH(คำนวณเงินลงทุนส่วนเกิน!$D48,ลูกหนี้ค่ารักษาพยาบาล!$A:$A,0))</f>
        <v>378717.27500000002</v>
      </c>
      <c r="O48" s="6">
        <f>INDEX(ลูกหนี้ค่ารักษาพยาบาล!$M:$M,MATCH(คำนวณเงินลงทุนส่วนเกิน!$D48,ลูกหนี้ค่ารักษาพยาบาล!$A:$A,0))</f>
        <v>0</v>
      </c>
      <c r="P48" s="6">
        <f>INDEX(ลูกหนี้ค่ารักษาพยาบาล!$N:$N,MATCH(คำนวณเงินลงทุนส่วนเกิน!$D48,ลูกหนี้ค่ารักษาพยาบาล!$A:$A,0))</f>
        <v>359122.5</v>
      </c>
      <c r="Q48" s="49">
        <v>5860688.1699999999</v>
      </c>
      <c r="R48" s="7">
        <f>INDEX('Fixed Cost'!$E:$E,MATCH(คำนวณเงินลงทุนส่วนเกิน!$D48,'Fixed Cost'!$A:$A,0))</f>
        <v>14238382.726363637</v>
      </c>
      <c r="S48" s="7">
        <f t="shared" si="0"/>
        <v>-8377694.5563636366</v>
      </c>
      <c r="T48" s="43" t="str">
        <f t="shared" si="3"/>
        <v>0%</v>
      </c>
      <c r="U48" s="7">
        <f t="shared" si="4"/>
        <v>0</v>
      </c>
      <c r="V48" s="69" t="str">
        <f t="shared" si="5"/>
        <v>ไม่ลงทุน</v>
      </c>
      <c r="X48" s="4"/>
    </row>
    <row r="49" spans="1:24" hidden="1" x14ac:dyDescent="0.7">
      <c r="A49" s="8">
        <f>IF(ISBLANK(D49),"",COUNTA($D$10:D49))</f>
        <v>40</v>
      </c>
      <c r="B49" s="14">
        <v>1</v>
      </c>
      <c r="C49" s="14" t="s">
        <v>41</v>
      </c>
      <c r="D49" s="14" t="s">
        <v>83</v>
      </c>
      <c r="E49" s="14" t="s">
        <v>84</v>
      </c>
      <c r="F49" s="14" t="s">
        <v>8</v>
      </c>
      <c r="G49" s="6">
        <f>INDEX('cash ratio เดิม'!$B:$B,MATCH(คำนวณเงินลงทุนส่วนเกิน!$D49,'cash ratio เดิม'!$A:$A,0))</f>
        <v>9978719.1400000006</v>
      </c>
      <c r="H49" s="6">
        <f>INDEX('cash ratio เดิม'!$C:$C,MATCH(คำนวณเงินลงทุนส่วนเกิน!$D49,'cash ratio เดิม'!$A:$A,0))</f>
        <v>26628144.629999999</v>
      </c>
      <c r="I49" s="49">
        <v>0.37</v>
      </c>
      <c r="J49" s="5">
        <f t="shared" si="1"/>
        <v>0.48</v>
      </c>
      <c r="K49" s="6">
        <f t="shared" si="2"/>
        <v>3041553.7650000001</v>
      </c>
      <c r="L49" s="6">
        <f>INDEX(ลูกหนี้ค่ารักษาพยาบาล!$J:$J,MATCH(คำนวณเงินลงทุนส่วนเกิน!$D49,ลูกหนี้ค่ารักษาพยาบาล!$A:$A,0))</f>
        <v>1837598.6</v>
      </c>
      <c r="M49" s="6">
        <f>INDEX(ลูกหนี้ค่ารักษาพยาบาล!$K:$K,MATCH(คำนวณเงินลงทุนส่วนเกิน!$D49,ลูกหนี้ค่ารักษาพยาบาล!$A:$A,0))</f>
        <v>146874.22999999998</v>
      </c>
      <c r="N49" s="6">
        <f>INDEX(ลูกหนี้ค่ารักษาพยาบาล!$L:$L,MATCH(คำนวณเงินลงทุนส่วนเกิน!$D49,ลูกหนี้ค่ารักษาพยาบาล!$A:$A,0))</f>
        <v>901490.61499999999</v>
      </c>
      <c r="O49" s="6">
        <f>INDEX(ลูกหนี้ค่ารักษาพยาบาล!$M:$M,MATCH(คำนวณเงินลงทุนส่วนเกิน!$D49,ลูกหนี้ค่ารักษาพยาบาล!$A:$A,0))</f>
        <v>0</v>
      </c>
      <c r="P49" s="6">
        <f>INDEX(ลูกหนี้ค่ารักษาพยาบาล!$N:$N,MATCH(คำนวณเงินลงทุนส่วนเกิน!$D49,ลูกหนี้ค่ารักษาพยาบาล!$A:$A,0))</f>
        <v>155590.32</v>
      </c>
      <c r="Q49" s="49">
        <v>-17746260.690000001</v>
      </c>
      <c r="R49" s="7">
        <f>INDEX('Fixed Cost'!$E:$E,MATCH(คำนวณเงินลงทุนส่วนเกิน!$D49,'Fixed Cost'!$A:$A,0))</f>
        <v>11790811.079999998</v>
      </c>
      <c r="S49" s="7">
        <f t="shared" si="0"/>
        <v>-29537071.77</v>
      </c>
      <c r="T49" s="43" t="str">
        <f t="shared" si="3"/>
        <v>0%</v>
      </c>
      <c r="U49" s="7">
        <f t="shared" si="4"/>
        <v>0</v>
      </c>
      <c r="V49" s="69" t="str">
        <f t="shared" si="5"/>
        <v>ไม่ลงทุน</v>
      </c>
      <c r="X49" s="4"/>
    </row>
    <row r="50" spans="1:24" hidden="1" x14ac:dyDescent="0.7">
      <c r="A50" s="8">
        <f>IF(ISBLANK(D50),"",COUNTA($D$10:D50))</f>
        <v>41</v>
      </c>
      <c r="B50" s="14">
        <v>1</v>
      </c>
      <c r="C50" s="14" t="s">
        <v>41</v>
      </c>
      <c r="D50" s="14" t="s">
        <v>85</v>
      </c>
      <c r="E50" s="14" t="s">
        <v>86</v>
      </c>
      <c r="F50" s="14" t="s">
        <v>8</v>
      </c>
      <c r="G50" s="6">
        <f>INDEX('cash ratio เดิม'!$B:$B,MATCH(คำนวณเงินลงทุนส่วนเกิน!$D50,'cash ratio เดิม'!$A:$A,0))</f>
        <v>5275166.95</v>
      </c>
      <c r="H50" s="6">
        <f>INDEX('cash ratio เดิม'!$C:$C,MATCH(คำนวณเงินลงทุนส่วนเกิน!$D50,'cash ratio เดิม'!$A:$A,0))</f>
        <v>17073248.579999998</v>
      </c>
      <c r="I50" s="49">
        <v>0.31</v>
      </c>
      <c r="J50" s="5">
        <f t="shared" si="1"/>
        <v>0.41</v>
      </c>
      <c r="K50" s="6">
        <f t="shared" si="2"/>
        <v>1812400.59</v>
      </c>
      <c r="L50" s="6">
        <f>INDEX(ลูกหนี้ค่ารักษาพยาบาล!$J:$J,MATCH(คำนวณเงินลงทุนส่วนเกิน!$D50,ลูกหนี้ค่ารักษาพยาบาล!$A:$A,0))</f>
        <v>896353.75</v>
      </c>
      <c r="M50" s="6">
        <f>INDEX(ลูกหนี้ค่ารักษาพยาบาล!$K:$K,MATCH(คำนวณเงินลงทุนส่วนเกิน!$D50,ลูกหนี้ค่ารักษาพยาบาล!$A:$A,0))</f>
        <v>223721.67500000002</v>
      </c>
      <c r="N50" s="6">
        <f>INDEX(ลูกหนี้ค่ารักษาพยาบาล!$L:$L,MATCH(คำนวณเงินลงทุนส่วนเกิน!$D50,ลูกหนี้ค่ารักษาพยาบาล!$A:$A,0))</f>
        <v>639873</v>
      </c>
      <c r="O50" s="6">
        <f>INDEX(ลูกหนี้ค่ารักษาพยาบาล!$M:$M,MATCH(คำนวณเงินลงทุนส่วนเกิน!$D50,ลูกหนี้ค่ารักษาพยาบาล!$A:$A,0))</f>
        <v>0</v>
      </c>
      <c r="P50" s="6">
        <f>INDEX(ลูกหนี้ค่ารักษาพยาบาล!$N:$N,MATCH(คำนวณเงินลงทุนส่วนเกิน!$D50,ลูกหนี้ค่ารักษาพยาบาล!$A:$A,0))</f>
        <v>52452.165000000001</v>
      </c>
      <c r="Q50" s="49">
        <v>-12029340.5</v>
      </c>
      <c r="R50" s="7">
        <f>INDEX('Fixed Cost'!$E:$E,MATCH(คำนวณเงินลงทุนส่วนเกิน!$D50,'Fixed Cost'!$A:$A,0))</f>
        <v>9560431.4263636358</v>
      </c>
      <c r="S50" s="7">
        <f t="shared" si="0"/>
        <v>-21589771.926363636</v>
      </c>
      <c r="T50" s="43" t="str">
        <f t="shared" si="3"/>
        <v>0%</v>
      </c>
      <c r="U50" s="7">
        <f t="shared" si="4"/>
        <v>0</v>
      </c>
      <c r="V50" s="69" t="str">
        <f t="shared" si="5"/>
        <v>ไม่ลงทุน</v>
      </c>
      <c r="X50" s="4"/>
    </row>
    <row r="51" spans="1:24" hidden="1" x14ac:dyDescent="0.7">
      <c r="A51" s="8">
        <f>IF(ISBLANK(D51),"",COUNTA($D$10:D51))</f>
        <v>42</v>
      </c>
      <c r="B51" s="14">
        <v>1</v>
      </c>
      <c r="C51" s="14" t="s">
        <v>41</v>
      </c>
      <c r="D51" s="14" t="s">
        <v>87</v>
      </c>
      <c r="E51" s="14" t="s">
        <v>88</v>
      </c>
      <c r="F51" s="14" t="s">
        <v>8</v>
      </c>
      <c r="G51" s="6">
        <f>INDEX('cash ratio เดิม'!$B:$B,MATCH(คำนวณเงินลงทุนส่วนเกิน!$D51,'cash ratio เดิม'!$A:$A,0))</f>
        <v>36159795.049999997</v>
      </c>
      <c r="H51" s="6">
        <f>INDEX('cash ratio เดิม'!$C:$C,MATCH(คำนวณเงินลงทุนส่วนเกิน!$D51,'cash ratio เดิม'!$A:$A,0))</f>
        <v>31988338.41</v>
      </c>
      <c r="I51" s="49">
        <v>1.1299999999999999</v>
      </c>
      <c r="J51" s="5">
        <f t="shared" si="1"/>
        <v>1.18</v>
      </c>
      <c r="K51" s="6">
        <f t="shared" si="2"/>
        <v>1767450.32</v>
      </c>
      <c r="L51" s="6">
        <f>INDEX(ลูกหนี้ค่ารักษาพยาบาล!$J:$J,MATCH(คำนวณเงินลงทุนส่วนเกิน!$D51,ลูกหนี้ค่ารักษาพยาบาล!$A:$A,0))</f>
        <v>854505.61</v>
      </c>
      <c r="M51" s="6">
        <f>INDEX(ลูกหนี้ค่ารักษาพยาบาล!$K:$K,MATCH(คำนวณเงินลงทุนส่วนเกิน!$D51,ลูกหนี้ค่ารักษาพยาบาล!$A:$A,0))</f>
        <v>361207.73499999999</v>
      </c>
      <c r="N51" s="6">
        <f>INDEX(ลูกหนี้ค่ารักษาพยาบาล!$L:$L,MATCH(คำนวณเงินลงทุนส่วนเกิน!$D51,ลูกหนี้ค่ารักษาพยาบาล!$A:$A,0))</f>
        <v>472733.125</v>
      </c>
      <c r="O51" s="6">
        <f>INDEX(ลูกหนี้ค่ารักษาพยาบาล!$M:$M,MATCH(คำนวณเงินลงทุนส่วนเกิน!$D51,ลูกหนี้ค่ารักษาพยาบาล!$A:$A,0))</f>
        <v>0</v>
      </c>
      <c r="P51" s="6">
        <f>INDEX(ลูกหนี้ค่ารักษาพยาบาล!$N:$N,MATCH(คำนวณเงินลงทุนส่วนเกิน!$D51,ลูกหนี้ค่ารักษาพยาบาล!$A:$A,0))</f>
        <v>79003.850000000006</v>
      </c>
      <c r="Q51" s="49">
        <v>3985799.4</v>
      </c>
      <c r="R51" s="7">
        <f>INDEX('Fixed Cost'!$E:$E,MATCH(คำนวณเงินลงทุนส่วนเกิน!$D51,'Fixed Cost'!$A:$A,0))</f>
        <v>9715468.6145454552</v>
      </c>
      <c r="S51" s="7">
        <f t="shared" si="0"/>
        <v>-5729669.2145454548</v>
      </c>
      <c r="T51" s="43" t="str">
        <f t="shared" si="3"/>
        <v>0%</v>
      </c>
      <c r="U51" s="7">
        <f t="shared" si="4"/>
        <v>0</v>
      </c>
      <c r="V51" s="69" t="str">
        <f t="shared" si="5"/>
        <v>ไม่ลงทุน</v>
      </c>
      <c r="X51" s="4"/>
    </row>
    <row r="52" spans="1:24" hidden="1" x14ac:dyDescent="0.7">
      <c r="A52" s="8">
        <f>IF(ISBLANK(D52),"",COUNTA($D$10:D52))</f>
        <v>43</v>
      </c>
      <c r="B52" s="14">
        <v>1</v>
      </c>
      <c r="C52" s="14" t="s">
        <v>41</v>
      </c>
      <c r="D52" s="14" t="s">
        <v>89</v>
      </c>
      <c r="E52" s="14" t="s">
        <v>90</v>
      </c>
      <c r="F52" s="14" t="s">
        <v>8</v>
      </c>
      <c r="G52" s="6">
        <f>INDEX('cash ratio เดิม'!$B:$B,MATCH(คำนวณเงินลงทุนส่วนเกิน!$D52,'cash ratio เดิม'!$A:$A,0))</f>
        <v>7389360.4800000004</v>
      </c>
      <c r="H52" s="6">
        <f>INDEX('cash ratio เดิม'!$C:$C,MATCH(คำนวณเงินลงทุนส่วนเกิน!$D52,'cash ratio เดิม'!$A:$A,0))</f>
        <v>13397598.210000001</v>
      </c>
      <c r="I52" s="49">
        <v>0.55000000000000004</v>
      </c>
      <c r="J52" s="5">
        <f t="shared" si="1"/>
        <v>0.69</v>
      </c>
      <c r="K52" s="6">
        <f t="shared" si="2"/>
        <v>1948187.665</v>
      </c>
      <c r="L52" s="6">
        <f>INDEX(ลูกหนี้ค่ารักษาพยาบาล!$J:$J,MATCH(คำนวณเงินลงทุนส่วนเกิน!$D52,ลูกหนี้ค่ารักษาพยาบาล!$A:$A,0))</f>
        <v>779459.33000000007</v>
      </c>
      <c r="M52" s="6">
        <f>INDEX(ลูกหนี้ค่ารักษาพยาบาล!$K:$K,MATCH(คำนวณเงินลงทุนส่วนเกิน!$D52,ลูกหนี้ค่ารักษาพยาบาล!$A:$A,0))</f>
        <v>381126.46499999997</v>
      </c>
      <c r="N52" s="6">
        <f>INDEX(ลูกหนี้ค่ารักษาพยาบาล!$L:$L,MATCH(คำนวณเงินลงทุนส่วนเกิน!$D52,ลูกหนี้ค่ารักษาพยาบาล!$A:$A,0))</f>
        <v>733510.76500000001</v>
      </c>
      <c r="O52" s="6">
        <f>INDEX(ลูกหนี้ค่ารักษาพยาบาล!$M:$M,MATCH(คำนวณเงินลงทุนส่วนเกิน!$D52,ลูกหนี้ค่ารักษาพยาบาล!$A:$A,0))</f>
        <v>0</v>
      </c>
      <c r="P52" s="6">
        <f>INDEX(ลูกหนี้ค่ารักษาพยาบาล!$N:$N,MATCH(คำนวณเงินลงทุนส่วนเกิน!$D52,ลูกหนี้ค่ารักษาพยาบาล!$A:$A,0))</f>
        <v>54091.105000000003</v>
      </c>
      <c r="Q52" s="49">
        <v>-6008237.7300000004</v>
      </c>
      <c r="R52" s="7">
        <f>INDEX('Fixed Cost'!$E:$E,MATCH(คำนวณเงินลงทุนส่วนเกิน!$D52,'Fixed Cost'!$A:$A,0))</f>
        <v>8031741.002727272</v>
      </c>
      <c r="S52" s="7">
        <f t="shared" si="0"/>
        <v>-14039978.732727272</v>
      </c>
      <c r="T52" s="43" t="str">
        <f t="shared" si="3"/>
        <v>0%</v>
      </c>
      <c r="U52" s="7">
        <f t="shared" si="4"/>
        <v>0</v>
      </c>
      <c r="V52" s="69" t="str">
        <f t="shared" si="5"/>
        <v>ไม่ลงทุน</v>
      </c>
      <c r="X52" s="4"/>
    </row>
    <row r="53" spans="1:24" hidden="1" x14ac:dyDescent="0.7">
      <c r="A53" s="8">
        <f>IF(ISBLANK(D53),"",COUNTA($D$10:D53))</f>
        <v>44</v>
      </c>
      <c r="B53" s="14">
        <v>1</v>
      </c>
      <c r="C53" s="14" t="s">
        <v>91</v>
      </c>
      <c r="D53" s="14" t="s">
        <v>92</v>
      </c>
      <c r="E53" s="14" t="s">
        <v>93</v>
      </c>
      <c r="F53" s="14" t="s">
        <v>46</v>
      </c>
      <c r="G53" s="6">
        <f>INDEX('cash ratio เดิม'!$B:$B,MATCH(คำนวณเงินลงทุนส่วนเกิน!$D53,'cash ratio เดิม'!$A:$A,0))</f>
        <v>192198966.96000001</v>
      </c>
      <c r="H53" s="6">
        <f>INDEX('cash ratio เดิม'!$C:$C,MATCH(คำนวณเงินลงทุนส่วนเกิน!$D53,'cash ratio เดิม'!$A:$A,0))</f>
        <v>199230346.40000001</v>
      </c>
      <c r="I53" s="49">
        <v>0.96</v>
      </c>
      <c r="J53" s="5">
        <f t="shared" si="1"/>
        <v>1.26</v>
      </c>
      <c r="K53" s="6">
        <f t="shared" si="2"/>
        <v>59034388.899999999</v>
      </c>
      <c r="L53" s="6">
        <f>INDEX(ลูกหนี้ค่ารักษาพยาบาล!$J:$J,MATCH(คำนวณเงินลงทุนส่วนเกิน!$D53,ลูกหนี้ค่ารักษาพยาบาล!$A:$A,0))</f>
        <v>16817617.91</v>
      </c>
      <c r="M53" s="6">
        <f>INDEX(ลูกหนี้ค่ารักษาพยาบาล!$K:$K,MATCH(คำนวณเงินลงทุนส่วนเกิน!$D53,ลูกหนี้ค่ารักษาพยาบาล!$A:$A,0))</f>
        <v>1526896.17</v>
      </c>
      <c r="N53" s="6">
        <f>INDEX(ลูกหนี้ค่ารักษาพยาบาล!$L:$L,MATCH(คำนวณเงินลงทุนส่วนเกิน!$D53,ลูกหนี้ค่ารักษาพยาบาล!$A:$A,0))</f>
        <v>39395749.43</v>
      </c>
      <c r="O53" s="6">
        <f>INDEX(ลูกหนี้ค่ารักษาพยาบาล!$M:$M,MATCH(คำนวณเงินลงทุนส่วนเกิน!$D53,ลูกหนี้ค่ารักษาพยาบาล!$A:$A,0))</f>
        <v>0</v>
      </c>
      <c r="P53" s="6">
        <f>INDEX(ลูกหนี้ค่ารักษาพยาบาล!$N:$N,MATCH(คำนวณเงินลงทุนส่วนเกิน!$D53,ลูกหนี้ค่ารักษาพยาบาล!$A:$A,0))</f>
        <v>1294125.3899999999</v>
      </c>
      <c r="Q53" s="49">
        <v>-7073203.4400000004</v>
      </c>
      <c r="R53" s="7">
        <f>INDEX('Fixed Cost'!$E:$E,MATCH(คำนวณเงินลงทุนส่วนเกิน!$D53,'Fixed Cost'!$A:$A,0))</f>
        <v>109460744.11363636</v>
      </c>
      <c r="S53" s="7">
        <f t="shared" si="0"/>
        <v>-116533947.55363636</v>
      </c>
      <c r="T53" s="43" t="str">
        <f t="shared" si="3"/>
        <v>0%</v>
      </c>
      <c r="U53" s="7">
        <f t="shared" si="4"/>
        <v>0</v>
      </c>
      <c r="V53" s="69" t="str">
        <f t="shared" si="5"/>
        <v>ไม่ลงทุน</v>
      </c>
      <c r="X53" s="4"/>
    </row>
    <row r="54" spans="1:24" hidden="1" x14ac:dyDescent="0.7">
      <c r="A54" s="8">
        <f>IF(ISBLANK(D54),"",COUNTA($D$10:D54))</f>
        <v>45</v>
      </c>
      <c r="B54" s="14">
        <v>1</v>
      </c>
      <c r="C54" s="14" t="s">
        <v>91</v>
      </c>
      <c r="D54" s="14" t="s">
        <v>94</v>
      </c>
      <c r="E54" s="14" t="s">
        <v>95</v>
      </c>
      <c r="F54" s="14" t="s">
        <v>8</v>
      </c>
      <c r="G54" s="6">
        <f>INDEX('cash ratio เดิม'!$B:$B,MATCH(คำนวณเงินลงทุนส่วนเกิน!$D54,'cash ratio เดิม'!$A:$A,0))</f>
        <v>14418732.300000001</v>
      </c>
      <c r="H54" s="6">
        <f>INDEX('cash ratio เดิม'!$C:$C,MATCH(คำนวณเงินลงทุนส่วนเกิน!$D54,'cash ratio เดิม'!$A:$A,0))</f>
        <v>5924841.4000000004</v>
      </c>
      <c r="I54" s="49">
        <v>2.4300000000000002</v>
      </c>
      <c r="J54" s="5">
        <f t="shared" si="1"/>
        <v>2.6</v>
      </c>
      <c r="K54" s="6">
        <f t="shared" si="2"/>
        <v>986867.32499999995</v>
      </c>
      <c r="L54" s="6">
        <f>INDEX(ลูกหนี้ค่ารักษาพยาบาล!$J:$J,MATCH(คำนวณเงินลงทุนส่วนเกิน!$D54,ลูกหนี้ค่ารักษาพยาบาล!$A:$A,0))</f>
        <v>570954.56499999994</v>
      </c>
      <c r="M54" s="6">
        <f>INDEX(ลูกหนี้ค่ารักษาพยาบาล!$K:$K,MATCH(คำนวณเงินลงทุนส่วนเกิน!$D54,ลูกหนี้ค่ารักษาพยาบาล!$A:$A,0))</f>
        <v>35433</v>
      </c>
      <c r="N54" s="6">
        <f>INDEX(ลูกหนี้ค่ารักษาพยาบาล!$L:$L,MATCH(คำนวณเงินลงทุนส่วนเกิน!$D54,ลูกหนี้ค่ารักษาพยาบาล!$A:$A,0))</f>
        <v>380479.76</v>
      </c>
      <c r="O54" s="6">
        <f>INDEX(ลูกหนี้ค่ารักษาพยาบาล!$M:$M,MATCH(คำนวณเงินลงทุนส่วนเกิน!$D54,ลูกหนี้ค่ารักษาพยาบาล!$A:$A,0))</f>
        <v>0</v>
      </c>
      <c r="P54" s="6">
        <f>INDEX(ลูกหนี้ค่ารักษาพยาบาล!$N:$N,MATCH(คำนวณเงินลงทุนส่วนเกิน!$D54,ลูกหนี้ค่ารักษาพยาบาล!$A:$A,0))</f>
        <v>0</v>
      </c>
      <c r="Q54" s="49">
        <v>8493890.9000000004</v>
      </c>
      <c r="R54" s="7">
        <f>INDEX('Fixed Cost'!$E:$E,MATCH(คำนวณเงินลงทุนส่วนเกิน!$D54,'Fixed Cost'!$A:$A,0))</f>
        <v>7791763.8109090906</v>
      </c>
      <c r="S54" s="7">
        <f t="shared" si="0"/>
        <v>702127.08909090981</v>
      </c>
      <c r="T54" s="43" t="str">
        <f t="shared" si="3"/>
        <v>50%</v>
      </c>
      <c r="U54" s="7">
        <f t="shared" si="4"/>
        <v>351063.5445454549</v>
      </c>
      <c r="V54" s="8" t="str">
        <f t="shared" si="5"/>
        <v>ลงทุนได้</v>
      </c>
      <c r="X54" s="4"/>
    </row>
    <row r="55" spans="1:24" hidden="1" x14ac:dyDescent="0.7">
      <c r="A55" s="8">
        <f>IF(ISBLANK(D55),"",COUNTA($D$10:D55))</f>
        <v>46</v>
      </c>
      <c r="B55" s="14">
        <v>1</v>
      </c>
      <c r="C55" s="14" t="s">
        <v>91</v>
      </c>
      <c r="D55" s="14" t="s">
        <v>96</v>
      </c>
      <c r="E55" s="14" t="s">
        <v>97</v>
      </c>
      <c r="F55" s="14" t="s">
        <v>8</v>
      </c>
      <c r="G55" s="6">
        <f>INDEX('cash ratio เดิม'!$B:$B,MATCH(คำนวณเงินลงทุนส่วนเกิน!$D55,'cash ratio เดิม'!$A:$A,0))</f>
        <v>15180895.42</v>
      </c>
      <c r="H55" s="6">
        <f>INDEX('cash ratio เดิม'!$C:$C,MATCH(คำนวณเงินลงทุนส่วนเกิน!$D55,'cash ratio เดิม'!$A:$A,0))</f>
        <v>5178715.63</v>
      </c>
      <c r="I55" s="49">
        <v>2.93</v>
      </c>
      <c r="J55" s="5">
        <f t="shared" si="1"/>
        <v>3.14</v>
      </c>
      <c r="K55" s="6">
        <f t="shared" si="2"/>
        <v>1123518.82</v>
      </c>
      <c r="L55" s="6">
        <f>INDEX(ลูกหนี้ค่ารักษาพยาบาล!$J:$J,MATCH(คำนวณเงินลงทุนส่วนเกิน!$D55,ลูกหนี้ค่ารักษาพยาบาล!$A:$A,0))</f>
        <v>333809.32</v>
      </c>
      <c r="M55" s="6">
        <f>INDEX(ลูกหนี้ค่ารักษาพยาบาล!$K:$K,MATCH(คำนวณเงินลงทุนส่วนเกิน!$D55,ลูกหนี้ค่ารักษาพยาบาล!$A:$A,0))</f>
        <v>22650</v>
      </c>
      <c r="N55" s="6">
        <f>INDEX(ลูกหนี้ค่ารักษาพยาบาล!$L:$L,MATCH(คำนวณเงินลงทุนส่วนเกิน!$D55,ลูกหนี้ค่ารักษาพยาบาล!$A:$A,0))</f>
        <v>764790.5</v>
      </c>
      <c r="O55" s="6">
        <f>INDEX(ลูกหนี้ค่ารักษาพยาบาล!$M:$M,MATCH(คำนวณเงินลงทุนส่วนเกิน!$D55,ลูกหนี้ค่ารักษาพยาบาล!$A:$A,0))</f>
        <v>0</v>
      </c>
      <c r="P55" s="6">
        <f>INDEX(ลูกหนี้ค่ารักษาพยาบาล!$N:$N,MATCH(คำนวณเงินลงทุนส่วนเกิน!$D55,ลูกหนี้ค่ารักษาพยาบาล!$A:$A,0))</f>
        <v>2269</v>
      </c>
      <c r="Q55" s="49">
        <v>10002179.789999999</v>
      </c>
      <c r="R55" s="7">
        <f>INDEX('Fixed Cost'!$E:$E,MATCH(คำนวณเงินลงทุนส่วนเกิน!$D55,'Fixed Cost'!$A:$A,0))</f>
        <v>7394450.0972727276</v>
      </c>
      <c r="S55" s="7">
        <f t="shared" si="0"/>
        <v>2607729.6927272715</v>
      </c>
      <c r="T55" s="43" t="str">
        <f t="shared" si="3"/>
        <v>60%</v>
      </c>
      <c r="U55" s="7">
        <f t="shared" si="4"/>
        <v>1564637.8156363629</v>
      </c>
      <c r="V55" s="8" t="str">
        <f t="shared" si="5"/>
        <v>ลงทุนได้</v>
      </c>
      <c r="X55" s="4"/>
    </row>
    <row r="56" spans="1:24" hidden="1" x14ac:dyDescent="0.7">
      <c r="A56" s="8">
        <f>IF(ISBLANK(D56),"",COUNTA($D$10:D56))</f>
        <v>47</v>
      </c>
      <c r="B56" s="14">
        <v>1</v>
      </c>
      <c r="C56" s="14" t="s">
        <v>91</v>
      </c>
      <c r="D56" s="14" t="s">
        <v>98</v>
      </c>
      <c r="E56" s="14" t="s">
        <v>99</v>
      </c>
      <c r="F56" s="14" t="s">
        <v>8</v>
      </c>
      <c r="G56" s="6">
        <f>INDEX('cash ratio เดิม'!$B:$B,MATCH(คำนวณเงินลงทุนส่วนเกิน!$D56,'cash ratio เดิม'!$A:$A,0))</f>
        <v>21716927.760000002</v>
      </c>
      <c r="H56" s="6">
        <f>INDEX('cash ratio เดิม'!$C:$C,MATCH(คำนวณเงินลงทุนส่วนเกิน!$D56,'cash ratio เดิม'!$A:$A,0))</f>
        <v>7769789.9100000001</v>
      </c>
      <c r="I56" s="49">
        <v>2.8</v>
      </c>
      <c r="J56" s="5">
        <f t="shared" si="1"/>
        <v>3.04</v>
      </c>
      <c r="K56" s="6">
        <f t="shared" si="2"/>
        <v>1930369.9650000001</v>
      </c>
      <c r="L56" s="6">
        <f>INDEX(ลูกหนี้ค่ารักษาพยาบาล!$J:$J,MATCH(คำนวณเงินลงทุนส่วนเกิน!$D56,ลูกหนี้ค่ารักษาพยาบาล!$A:$A,0))</f>
        <v>552706.03</v>
      </c>
      <c r="M56" s="6">
        <f>INDEX(ลูกหนี้ค่ารักษาพยาบาล!$K:$K,MATCH(คำนวณเงินลงทุนส่วนเกิน!$D56,ลูกหนี้ค่ารักษาพยาบาล!$A:$A,0))</f>
        <v>109157.75</v>
      </c>
      <c r="N56" s="6">
        <f>INDEX(ลูกหนี้ค่ารักษาพยาบาล!$L:$L,MATCH(คำนวณเงินลงทุนส่วนเกิน!$D56,ลูกหนี้ค่ารักษาพยาบาล!$A:$A,0))</f>
        <v>1237241.6850000001</v>
      </c>
      <c r="O56" s="6">
        <f>INDEX(ลูกหนี้ค่ารักษาพยาบาล!$M:$M,MATCH(คำนวณเงินลงทุนส่วนเกิน!$D56,ลูกหนี้ค่ารักษาพยาบาล!$A:$A,0))</f>
        <v>0</v>
      </c>
      <c r="P56" s="6">
        <f>INDEX(ลูกหนี้ค่ารักษาพยาบาล!$N:$N,MATCH(คำนวณเงินลงทุนส่วนเกิน!$D56,ลูกหนี้ค่ารักษาพยาบาล!$A:$A,0))</f>
        <v>31264.5</v>
      </c>
      <c r="Q56" s="49">
        <v>13947137.85</v>
      </c>
      <c r="R56" s="7">
        <f>INDEX('Fixed Cost'!$E:$E,MATCH(คำนวณเงินลงทุนส่วนเกิน!$D56,'Fixed Cost'!$A:$A,0))</f>
        <v>8625364.7918181811</v>
      </c>
      <c r="S56" s="7">
        <f t="shared" si="0"/>
        <v>5321773.0581818186</v>
      </c>
      <c r="T56" s="43" t="str">
        <f t="shared" si="3"/>
        <v>60%</v>
      </c>
      <c r="U56" s="7">
        <f t="shared" si="4"/>
        <v>3193063.8349090912</v>
      </c>
      <c r="V56" s="8" t="str">
        <f t="shared" si="5"/>
        <v>ลงทุนได้</v>
      </c>
      <c r="X56" s="4"/>
    </row>
    <row r="57" spans="1:24" hidden="1" x14ac:dyDescent="0.7">
      <c r="A57" s="8">
        <f>IF(ISBLANK(D57),"",COUNTA($D$10:D57))</f>
        <v>48</v>
      </c>
      <c r="B57" s="14">
        <v>1</v>
      </c>
      <c r="C57" s="14" t="s">
        <v>91</v>
      </c>
      <c r="D57" s="14" t="s">
        <v>100</v>
      </c>
      <c r="E57" s="14" t="s">
        <v>101</v>
      </c>
      <c r="F57" s="14" t="s">
        <v>8</v>
      </c>
      <c r="G57" s="6">
        <f>INDEX('cash ratio เดิม'!$B:$B,MATCH(คำนวณเงินลงทุนส่วนเกิน!$D57,'cash ratio เดิม'!$A:$A,0))</f>
        <v>44770364.43</v>
      </c>
      <c r="H57" s="6">
        <f>INDEX('cash ratio เดิม'!$C:$C,MATCH(คำนวณเงินลงทุนส่วนเกิน!$D57,'cash ratio เดิม'!$A:$A,0))</f>
        <v>14722296.810000001</v>
      </c>
      <c r="I57" s="49">
        <v>3.04</v>
      </c>
      <c r="J57" s="5">
        <f t="shared" si="1"/>
        <v>3.24</v>
      </c>
      <c r="K57" s="6">
        <f t="shared" si="2"/>
        <v>2934387.9849999999</v>
      </c>
      <c r="L57" s="6">
        <f>INDEX(ลูกหนี้ค่ารักษาพยาบาล!$J:$J,MATCH(คำนวณเงินลงทุนส่วนเกิน!$D57,ลูกหนี้ค่ารักษาพยาบาล!$A:$A,0))</f>
        <v>968448</v>
      </c>
      <c r="M57" s="6">
        <f>INDEX(ลูกหนี้ค่ารักษาพยาบาล!$K:$K,MATCH(คำนวณเงินลงทุนส่วนเกิน!$D57,ลูกหนี้ค่ารักษาพยาบาล!$A:$A,0))</f>
        <v>54836.5</v>
      </c>
      <c r="N57" s="6">
        <f>INDEX(ลูกหนี้ค่ารักษาพยาบาล!$L:$L,MATCH(คำนวณเงินลงทุนส่วนเกิน!$D57,ลูกหนี้ค่ารักษาพยาบาล!$A:$A,0))</f>
        <v>1905844.9750000001</v>
      </c>
      <c r="O57" s="6">
        <f>INDEX(ลูกหนี้ค่ารักษาพยาบาล!$M:$M,MATCH(คำนวณเงินลงทุนส่วนเกิน!$D57,ลูกหนี้ค่ารักษาพยาบาล!$A:$A,0))</f>
        <v>0</v>
      </c>
      <c r="P57" s="6">
        <f>INDEX(ลูกหนี้ค่ารักษาพยาบาล!$N:$N,MATCH(คำนวณเงินลงทุนส่วนเกิน!$D57,ลูกหนี้ค่ารักษาพยาบาล!$A:$A,0))</f>
        <v>5258.51</v>
      </c>
      <c r="Q57" s="49">
        <v>30048067.620000001</v>
      </c>
      <c r="R57" s="7">
        <f>INDEX('Fixed Cost'!$E:$E,MATCH(คำนวณเงินลงทุนส่วนเกิน!$D57,'Fixed Cost'!$A:$A,0))</f>
        <v>19317847.767272726</v>
      </c>
      <c r="S57" s="7">
        <f t="shared" si="0"/>
        <v>10730219.852727275</v>
      </c>
      <c r="T57" s="43" t="str">
        <f t="shared" si="3"/>
        <v>60%</v>
      </c>
      <c r="U57" s="7">
        <f t="shared" si="4"/>
        <v>6438131.9116363646</v>
      </c>
      <c r="V57" s="8" t="str">
        <f t="shared" si="5"/>
        <v>ลงทุนได้</v>
      </c>
      <c r="X57" s="4"/>
    </row>
    <row r="58" spans="1:24" hidden="1" x14ac:dyDescent="0.7">
      <c r="A58" s="8">
        <f>IF(ISBLANK(D58),"",COUNTA($D$10:D58))</f>
        <v>49</v>
      </c>
      <c r="B58" s="14">
        <v>1</v>
      </c>
      <c r="C58" s="14" t="s">
        <v>91</v>
      </c>
      <c r="D58" s="14" t="s">
        <v>102</v>
      </c>
      <c r="E58" s="14" t="s">
        <v>103</v>
      </c>
      <c r="F58" s="14" t="s">
        <v>8</v>
      </c>
      <c r="G58" s="6">
        <f>INDEX('cash ratio เดิม'!$B:$B,MATCH(คำนวณเงินลงทุนส่วนเกิน!$D58,'cash ratio เดิม'!$A:$A,0))</f>
        <v>40187603.630000003</v>
      </c>
      <c r="H58" s="6">
        <f>INDEX('cash ratio เดิม'!$C:$C,MATCH(คำนวณเงินลงทุนส่วนเกิน!$D58,'cash ratio เดิม'!$A:$A,0))</f>
        <v>17885101.879999999</v>
      </c>
      <c r="I58" s="49">
        <v>2.25</v>
      </c>
      <c r="J58" s="5">
        <f t="shared" si="1"/>
        <v>2.4</v>
      </c>
      <c r="K58" s="6">
        <f t="shared" si="2"/>
        <v>2862140.8250000002</v>
      </c>
      <c r="L58" s="6">
        <f>INDEX(ลูกหนี้ค่ารักษาพยาบาล!$J:$J,MATCH(คำนวณเงินลงทุนส่วนเกิน!$D58,ลูกหนี้ค่ารักษาพยาบาล!$A:$A,0))</f>
        <v>682437.07499999995</v>
      </c>
      <c r="M58" s="6">
        <f>INDEX(ลูกหนี้ค่ารักษาพยาบาล!$K:$K,MATCH(คำนวณเงินลงทุนส่วนเกิน!$D58,ลูกหนี้ค่ารักษาพยาบาล!$A:$A,0))</f>
        <v>45852</v>
      </c>
      <c r="N58" s="6">
        <f>INDEX(ลูกหนี้ค่ารักษาพยาบาล!$L:$L,MATCH(คำนวณเงินลงทุนส่วนเกิน!$D58,ลูกหนี้ค่ารักษาพยาบาล!$A:$A,0))</f>
        <v>2062823.7500000002</v>
      </c>
      <c r="O58" s="6">
        <f>INDEX(ลูกหนี้ค่ารักษาพยาบาล!$M:$M,MATCH(คำนวณเงินลงทุนส่วนเกิน!$D58,ลูกหนี้ค่ารักษาพยาบาล!$A:$A,0))</f>
        <v>0</v>
      </c>
      <c r="P58" s="6">
        <f>INDEX(ลูกหนี้ค่ารักษาพยาบาล!$N:$N,MATCH(คำนวณเงินลงทุนส่วนเกิน!$D58,ลูกหนี้ค่ารักษาพยาบาล!$A:$A,0))</f>
        <v>71028</v>
      </c>
      <c r="Q58" s="49">
        <v>22302501.75</v>
      </c>
      <c r="R58" s="7">
        <f>INDEX('Fixed Cost'!$E:$E,MATCH(คำนวณเงินลงทุนส่วนเกิน!$D58,'Fixed Cost'!$A:$A,0))</f>
        <v>20446584.908181816</v>
      </c>
      <c r="S58" s="7">
        <f t="shared" si="0"/>
        <v>1855916.8418181837</v>
      </c>
      <c r="T58" s="43" t="str">
        <f t="shared" si="3"/>
        <v>40%</v>
      </c>
      <c r="U58" s="7">
        <f t="shared" si="4"/>
        <v>742366.73672727356</v>
      </c>
      <c r="V58" s="8" t="str">
        <f t="shared" si="5"/>
        <v>ลงทุนได้</v>
      </c>
      <c r="X58" s="4"/>
    </row>
    <row r="59" spans="1:24" hidden="1" x14ac:dyDescent="0.7">
      <c r="A59" s="8">
        <f>IF(ISBLANK(D59),"",COUNTA($D$10:D59))</f>
        <v>50</v>
      </c>
      <c r="B59" s="14">
        <v>1</v>
      </c>
      <c r="C59" s="14" t="s">
        <v>91</v>
      </c>
      <c r="D59" s="14" t="s">
        <v>104</v>
      </c>
      <c r="E59" s="14" t="s">
        <v>105</v>
      </c>
      <c r="F59" s="14" t="s">
        <v>8</v>
      </c>
      <c r="G59" s="6">
        <f>INDEX('cash ratio เดิม'!$B:$B,MATCH(คำนวณเงินลงทุนส่วนเกิน!$D59,'cash ratio เดิม'!$A:$A,0))</f>
        <v>21668528.489999998</v>
      </c>
      <c r="H59" s="6">
        <f>INDEX('cash ratio เดิม'!$C:$C,MATCH(คำนวณเงินลงทุนส่วนเกิน!$D59,'cash ratio เดิม'!$A:$A,0))</f>
        <v>6837124.7800000003</v>
      </c>
      <c r="I59" s="49">
        <v>3.17</v>
      </c>
      <c r="J59" s="5">
        <f t="shared" si="1"/>
        <v>3.34</v>
      </c>
      <c r="K59" s="6">
        <f t="shared" si="2"/>
        <v>1195543.2149999999</v>
      </c>
      <c r="L59" s="6">
        <f>INDEX(ลูกหนี้ค่ารักษาพยาบาล!$J:$J,MATCH(คำนวณเงินลงทุนส่วนเกิน!$D59,ลูกหนี้ค่ารักษาพยาบาล!$A:$A,0))</f>
        <v>383133.72</v>
      </c>
      <c r="M59" s="6">
        <f>INDEX(ลูกหนี้ค่ารักษาพยาบาล!$K:$K,MATCH(คำนวณเงินลงทุนส่วนเกิน!$D59,ลูกหนี้ค่ารักษาพยาบาล!$A:$A,0))</f>
        <v>32805.375</v>
      </c>
      <c r="N59" s="6">
        <f>INDEX(ลูกหนี้ค่ารักษาพยาบาล!$L:$L,MATCH(คำนวณเงินลงทุนส่วนเกิน!$D59,ลูกหนี้ค่ารักษาพยาบาล!$A:$A,0))</f>
        <v>726166.495</v>
      </c>
      <c r="O59" s="6">
        <f>INDEX(ลูกหนี้ค่ารักษาพยาบาล!$M:$M,MATCH(คำนวณเงินลงทุนส่วนเกิน!$D59,ลูกหนี้ค่ารักษาพยาบาล!$A:$A,0))</f>
        <v>0</v>
      </c>
      <c r="P59" s="6">
        <f>INDEX(ลูกหนี้ค่ารักษาพยาบาล!$N:$N,MATCH(คำนวณเงินลงทุนส่วนเกิน!$D59,ลูกหนี้ค่ารักษาพยาบาล!$A:$A,0))</f>
        <v>53437.625</v>
      </c>
      <c r="Q59" s="49">
        <v>14831403.710000001</v>
      </c>
      <c r="R59" s="7">
        <f>INDEX('Fixed Cost'!$E:$E,MATCH(คำนวณเงินลงทุนส่วนเกิน!$D59,'Fixed Cost'!$A:$A,0))</f>
        <v>9528183.3381818179</v>
      </c>
      <c r="S59" s="7">
        <f t="shared" si="0"/>
        <v>5303220.371818183</v>
      </c>
      <c r="T59" s="43" t="str">
        <f t="shared" si="3"/>
        <v>60%</v>
      </c>
      <c r="U59" s="7">
        <f t="shared" si="4"/>
        <v>3181932.2230909099</v>
      </c>
      <c r="V59" s="8" t="str">
        <f t="shared" si="5"/>
        <v>ลงทุนได้</v>
      </c>
      <c r="X59" s="4"/>
    </row>
    <row r="60" spans="1:24" hidden="1" x14ac:dyDescent="0.7">
      <c r="A60" s="8">
        <f>IF(ISBLANK(D60),"",COUNTA($D$10:D60))</f>
        <v>51</v>
      </c>
      <c r="B60" s="14">
        <v>1</v>
      </c>
      <c r="C60" s="14" t="s">
        <v>91</v>
      </c>
      <c r="D60" s="14" t="s">
        <v>106</v>
      </c>
      <c r="E60" s="14" t="s">
        <v>107</v>
      </c>
      <c r="F60" s="14" t="s">
        <v>8</v>
      </c>
      <c r="G60" s="6">
        <f>INDEX('cash ratio เดิม'!$B:$B,MATCH(คำนวณเงินลงทุนส่วนเกิน!$D60,'cash ratio เดิม'!$A:$A,0))</f>
        <v>24786141.27</v>
      </c>
      <c r="H60" s="6">
        <f>INDEX('cash ratio เดิม'!$C:$C,MATCH(คำนวณเงินลงทุนส่วนเกิน!$D60,'cash ratio เดิม'!$A:$A,0))</f>
        <v>8489219.0299999993</v>
      </c>
      <c r="I60" s="49">
        <v>2.92</v>
      </c>
      <c r="J60" s="5">
        <f t="shared" si="1"/>
        <v>3.19</v>
      </c>
      <c r="K60" s="6">
        <f t="shared" si="2"/>
        <v>2332028.17</v>
      </c>
      <c r="L60" s="6">
        <f>INDEX(ลูกหนี้ค่ารักษาพยาบาล!$J:$J,MATCH(คำนวณเงินลงทุนส่วนเกิน!$D60,ลูกหนี้ค่ารักษาพยาบาล!$A:$A,0))</f>
        <v>977042.79500000004</v>
      </c>
      <c r="M60" s="6">
        <f>INDEX(ลูกหนี้ค่ารักษาพยาบาล!$K:$K,MATCH(คำนวณเงินลงทุนส่วนเกิน!$D60,ลูกหนี้ค่ารักษาพยาบาล!$A:$A,0))</f>
        <v>27415.5</v>
      </c>
      <c r="N60" s="6">
        <f>INDEX(ลูกหนี้ค่ารักษาพยาบาล!$L:$L,MATCH(คำนวณเงินลงทุนส่วนเกิน!$D60,ลูกหนี้ค่ารักษาพยาบาล!$A:$A,0))</f>
        <v>1256912</v>
      </c>
      <c r="O60" s="6">
        <f>INDEX(ลูกหนี้ค่ารักษาพยาบาล!$M:$M,MATCH(คำนวณเงินลงทุนส่วนเกิน!$D60,ลูกหนี้ค่ารักษาพยาบาล!$A:$A,0))</f>
        <v>0</v>
      </c>
      <c r="P60" s="6">
        <f>INDEX(ลูกหนี้ค่ารักษาพยาบาล!$N:$N,MATCH(คำนวณเงินลงทุนส่วนเกิน!$D60,ลูกหนี้ค่ารักษาพยาบาล!$A:$A,0))</f>
        <v>70657.875</v>
      </c>
      <c r="Q60" s="49">
        <v>16296922.24</v>
      </c>
      <c r="R60" s="7">
        <f>INDEX('Fixed Cost'!$E:$E,MATCH(คำนวณเงินลงทุนส่วนเกิน!$D60,'Fixed Cost'!$A:$A,0))</f>
        <v>7808154.5563636366</v>
      </c>
      <c r="S60" s="7">
        <f t="shared" si="0"/>
        <v>8488767.6836363636</v>
      </c>
      <c r="T60" s="43" t="str">
        <f t="shared" si="3"/>
        <v>60%</v>
      </c>
      <c r="U60" s="7">
        <f t="shared" si="4"/>
        <v>5093260.6101818178</v>
      </c>
      <c r="V60" s="8" t="str">
        <f t="shared" si="5"/>
        <v>ลงทุนได้</v>
      </c>
      <c r="X60" s="4"/>
    </row>
    <row r="61" spans="1:24" hidden="1" x14ac:dyDescent="0.7">
      <c r="A61" s="8">
        <f>IF(ISBLANK(D61),"",COUNTA($D$10:D61))</f>
        <v>52</v>
      </c>
      <c r="B61" s="14">
        <v>1</v>
      </c>
      <c r="C61" s="14" t="s">
        <v>91</v>
      </c>
      <c r="D61" s="14" t="s">
        <v>108</v>
      </c>
      <c r="E61" s="14" t="s">
        <v>109</v>
      </c>
      <c r="F61" s="14" t="s">
        <v>8</v>
      </c>
      <c r="G61" s="6">
        <f>INDEX('cash ratio เดิม'!$B:$B,MATCH(คำนวณเงินลงทุนส่วนเกิน!$D61,'cash ratio เดิม'!$A:$A,0))</f>
        <v>8550173.4199999999</v>
      </c>
      <c r="H61" s="6">
        <f>INDEX('cash ratio เดิม'!$C:$C,MATCH(คำนวณเงินลงทุนส่วนเกิน!$D61,'cash ratio เดิม'!$A:$A,0))</f>
        <v>5575479.6900000004</v>
      </c>
      <c r="I61" s="49">
        <v>1.53</v>
      </c>
      <c r="J61" s="5">
        <f t="shared" si="1"/>
        <v>1.72</v>
      </c>
      <c r="K61" s="6">
        <f t="shared" si="2"/>
        <v>1085751.0299999998</v>
      </c>
      <c r="L61" s="6">
        <f>INDEX(ลูกหนี้ค่ารักษาพยาบาล!$J:$J,MATCH(คำนวณเงินลงทุนส่วนเกิน!$D61,ลูกหนี้ค่ารักษาพยาบาล!$A:$A,0))</f>
        <v>388675.95999999996</v>
      </c>
      <c r="M61" s="6">
        <f>INDEX(ลูกหนี้ค่ารักษาพยาบาล!$K:$K,MATCH(คำนวณเงินลงทุนส่วนเกิน!$D61,ลูกหนี้ค่ารักษาพยาบาล!$A:$A,0))</f>
        <v>11965.65</v>
      </c>
      <c r="N61" s="6">
        <f>INDEX(ลูกหนี้ค่ารักษาพยาบาล!$L:$L,MATCH(คำนวณเงินลงทุนส่วนเกิน!$D61,ลูกหนี้ค่ารักษาพยาบาล!$A:$A,0))</f>
        <v>680237.91999999993</v>
      </c>
      <c r="O61" s="6">
        <f>INDEX(ลูกหนี้ค่ารักษาพยาบาล!$M:$M,MATCH(คำนวณเงินลงทุนส่วนเกิน!$D61,ลูกหนี้ค่ารักษาพยาบาล!$A:$A,0))</f>
        <v>0</v>
      </c>
      <c r="P61" s="6">
        <f>INDEX(ลูกหนี้ค่ารักษาพยาบาล!$N:$N,MATCH(คำนวณเงินลงทุนส่วนเกิน!$D61,ลูกหนี้ค่ารักษาพยาบาล!$A:$A,0))</f>
        <v>4871.5</v>
      </c>
      <c r="Q61" s="49">
        <v>2974693.73</v>
      </c>
      <c r="R61" s="7">
        <f>INDEX('Fixed Cost'!$E:$E,MATCH(คำนวณเงินลงทุนส่วนเกิน!$D61,'Fixed Cost'!$A:$A,0))</f>
        <v>5910694.1590909101</v>
      </c>
      <c r="S61" s="7">
        <f t="shared" si="0"/>
        <v>-2936000.4290909101</v>
      </c>
      <c r="T61" s="43" t="str">
        <f t="shared" si="3"/>
        <v>30%</v>
      </c>
      <c r="U61" s="7">
        <f t="shared" si="4"/>
        <v>0</v>
      </c>
      <c r="V61" s="69" t="str">
        <f t="shared" si="5"/>
        <v>ไม่ลงทุน</v>
      </c>
      <c r="X61" s="4"/>
    </row>
    <row r="62" spans="1:24" hidden="1" x14ac:dyDescent="0.7">
      <c r="A62" s="8">
        <f>IF(ISBLANK(D62),"",COUNTA($D$10:D62))</f>
        <v>53</v>
      </c>
      <c r="B62" s="14">
        <v>1</v>
      </c>
      <c r="C62" s="14" t="s">
        <v>91</v>
      </c>
      <c r="D62" s="14" t="s">
        <v>110</v>
      </c>
      <c r="E62" s="14" t="s">
        <v>111</v>
      </c>
      <c r="F62" s="14" t="s">
        <v>8</v>
      </c>
      <c r="G62" s="6">
        <f>INDEX('cash ratio เดิม'!$B:$B,MATCH(คำนวณเงินลงทุนส่วนเกิน!$D62,'cash ratio เดิม'!$A:$A,0))</f>
        <v>17982765.07</v>
      </c>
      <c r="H62" s="6">
        <f>INDEX('cash ratio เดิม'!$C:$C,MATCH(คำนวณเงินลงทุนส่วนเกิน!$D62,'cash ratio เดิม'!$A:$A,0))</f>
        <v>9629763.1199999992</v>
      </c>
      <c r="I62" s="49">
        <v>1.87</v>
      </c>
      <c r="J62" s="5">
        <f t="shared" si="1"/>
        <v>1.93</v>
      </c>
      <c r="K62" s="6">
        <f t="shared" si="2"/>
        <v>641832.875</v>
      </c>
      <c r="L62" s="6">
        <f>INDEX(ลูกหนี้ค่ารักษาพยาบาล!$J:$J,MATCH(คำนวณเงินลงทุนส่วนเกิน!$D62,ลูกหนี้ค่ารักษาพยาบาล!$A:$A,0))</f>
        <v>270287.86499999999</v>
      </c>
      <c r="M62" s="6">
        <f>INDEX(ลูกหนี้ค่ารักษาพยาบาล!$K:$K,MATCH(คำนวณเงินลงทุนส่วนเกิน!$D62,ลูกหนี้ค่ารักษาพยาบาล!$A:$A,0))</f>
        <v>49255.6</v>
      </c>
      <c r="N62" s="6">
        <f>INDEX(ลูกหนี้ค่ารักษาพยาบาล!$L:$L,MATCH(คำนวณเงินลงทุนส่วนเกิน!$D62,ลูกหนี้ค่ารักษาพยาบาล!$A:$A,0))</f>
        <v>322289.40999999997</v>
      </c>
      <c r="O62" s="6">
        <f>INDEX(ลูกหนี้ค่ารักษาพยาบาล!$M:$M,MATCH(คำนวณเงินลงทุนส่วนเกิน!$D62,ลูกหนี้ค่ารักษาพยาบาล!$A:$A,0))</f>
        <v>0</v>
      </c>
      <c r="P62" s="6">
        <f>INDEX(ลูกหนี้ค่ารักษาพยาบาล!$N:$N,MATCH(คำนวณเงินลงทุนส่วนเกิน!$D62,ลูกหนี้ค่ารักษาพยาบาล!$A:$A,0))</f>
        <v>0</v>
      </c>
      <c r="Q62" s="49">
        <v>8353001.9500000002</v>
      </c>
      <c r="R62" s="7">
        <f>INDEX('Fixed Cost'!$E:$E,MATCH(คำนวณเงินลงทุนส่วนเกิน!$D62,'Fixed Cost'!$A:$A,0))</f>
        <v>6485049.6899999995</v>
      </c>
      <c r="S62" s="7">
        <f t="shared" si="0"/>
        <v>1867952.2600000007</v>
      </c>
      <c r="T62" s="43" t="str">
        <f t="shared" si="3"/>
        <v>30%</v>
      </c>
      <c r="U62" s="7">
        <f t="shared" si="4"/>
        <v>560385.67800000019</v>
      </c>
      <c r="V62" s="8" t="str">
        <f t="shared" si="5"/>
        <v>ลงทุนได้</v>
      </c>
      <c r="X62" s="4"/>
    </row>
    <row r="63" spans="1:24" hidden="1" x14ac:dyDescent="0.7">
      <c r="A63" s="8">
        <f>IF(ISBLANK(D63),"",COUNTA($D$10:D63))</f>
        <v>54</v>
      </c>
      <c r="B63" s="14">
        <v>1</v>
      </c>
      <c r="C63" s="14" t="s">
        <v>91</v>
      </c>
      <c r="D63" s="14" t="s">
        <v>112</v>
      </c>
      <c r="E63" s="14" t="s">
        <v>113</v>
      </c>
      <c r="F63" s="14" t="s">
        <v>8</v>
      </c>
      <c r="G63" s="6">
        <f>INDEX('cash ratio เดิม'!$B:$B,MATCH(คำนวณเงินลงทุนส่วนเกิน!$D63,'cash ratio เดิม'!$A:$A,0))</f>
        <v>18765558.09</v>
      </c>
      <c r="H63" s="6">
        <f>INDEX('cash ratio เดิม'!$C:$C,MATCH(คำนวณเงินลงทุนส่วนเกิน!$D63,'cash ratio เดิม'!$A:$A,0))</f>
        <v>8499394.75</v>
      </c>
      <c r="I63" s="49">
        <v>2.21</v>
      </c>
      <c r="J63" s="5">
        <f t="shared" si="1"/>
        <v>2.42</v>
      </c>
      <c r="K63" s="6">
        <f t="shared" si="2"/>
        <v>1848578.2050000001</v>
      </c>
      <c r="L63" s="6">
        <f>INDEX(ลูกหนี้ค่ารักษาพยาบาล!$J:$J,MATCH(คำนวณเงินลงทุนส่วนเกิน!$D63,ลูกหนี้ค่ารักษาพยาบาล!$A:$A,0))</f>
        <v>1480712.93</v>
      </c>
      <c r="M63" s="6">
        <f>INDEX(ลูกหนี้ค่ารักษาพยาบาล!$K:$K,MATCH(คำนวณเงินลงทุนส่วนเกิน!$D63,ลูกหนี้ค่ารักษาพยาบาล!$A:$A,0))</f>
        <v>20557.215</v>
      </c>
      <c r="N63" s="6">
        <f>INDEX(ลูกหนี้ค่ารักษาพยาบาล!$L:$L,MATCH(คำนวณเงินลงทุนส่วนเกิน!$D63,ลูกหนี้ค่ารักษาพยาบาล!$A:$A,0))</f>
        <v>347308.06000000006</v>
      </c>
      <c r="O63" s="6">
        <f>INDEX(ลูกหนี้ค่ารักษาพยาบาล!$M:$M,MATCH(คำนวณเงินลงทุนส่วนเกิน!$D63,ลูกหนี้ค่ารักษาพยาบาล!$A:$A,0))</f>
        <v>0</v>
      </c>
      <c r="P63" s="6">
        <f>INDEX(ลูกหนี้ค่ารักษาพยาบาล!$N:$N,MATCH(คำนวณเงินลงทุนส่วนเกิน!$D63,ลูกหนี้ค่ารักษาพยาบาล!$A:$A,0))</f>
        <v>0</v>
      </c>
      <c r="Q63" s="49">
        <v>10266163.34</v>
      </c>
      <c r="R63" s="7">
        <f>INDEX('Fixed Cost'!$E:$E,MATCH(คำนวณเงินลงทุนส่วนเกิน!$D63,'Fixed Cost'!$A:$A,0))</f>
        <v>5721385.3663636371</v>
      </c>
      <c r="S63" s="7">
        <f t="shared" si="0"/>
        <v>4544777.9736363627</v>
      </c>
      <c r="T63" s="43" t="str">
        <f t="shared" si="3"/>
        <v>40%</v>
      </c>
      <c r="U63" s="7">
        <f t="shared" si="4"/>
        <v>1817911.1894545453</v>
      </c>
      <c r="V63" s="8" t="str">
        <f t="shared" si="5"/>
        <v>ลงทุนได้</v>
      </c>
      <c r="X63" s="4"/>
    </row>
    <row r="64" spans="1:24" hidden="1" x14ac:dyDescent="0.7">
      <c r="A64" s="8">
        <f>IF(ISBLANK(D64),"",COUNTA($D$10:D64))</f>
        <v>55</v>
      </c>
      <c r="B64" s="14">
        <v>1</v>
      </c>
      <c r="C64" s="14" t="s">
        <v>91</v>
      </c>
      <c r="D64" s="14" t="s">
        <v>114</v>
      </c>
      <c r="E64" s="14" t="s">
        <v>115</v>
      </c>
      <c r="F64" s="14" t="s">
        <v>8</v>
      </c>
      <c r="G64" s="6">
        <f>INDEX('cash ratio เดิม'!$B:$B,MATCH(คำนวณเงินลงทุนส่วนเกิน!$D64,'cash ratio เดิม'!$A:$A,0))</f>
        <v>9866675.5299999993</v>
      </c>
      <c r="H64" s="6">
        <f>INDEX('cash ratio เดิม'!$C:$C,MATCH(คำนวณเงินลงทุนส่วนเกิน!$D64,'cash ratio เดิม'!$A:$A,0))</f>
        <v>6307886.8899999997</v>
      </c>
      <c r="I64" s="49">
        <v>1.56</v>
      </c>
      <c r="J64" s="5">
        <f t="shared" si="1"/>
        <v>1.76</v>
      </c>
      <c r="K64" s="6">
        <f t="shared" si="2"/>
        <v>1294635.075</v>
      </c>
      <c r="L64" s="6">
        <f>INDEX(ลูกหนี้ค่ารักษาพยาบาล!$J:$J,MATCH(คำนวณเงินลงทุนส่วนเกิน!$D64,ลูกหนี้ค่ารักษาพยาบาล!$A:$A,0))</f>
        <v>569403.25</v>
      </c>
      <c r="M64" s="6">
        <f>INDEX(ลูกหนี้ค่ารักษาพยาบาล!$K:$K,MATCH(คำนวณเงินลงทุนส่วนเกิน!$D64,ลูกหนี้ค่ารักษาพยาบาล!$A:$A,0))</f>
        <v>41745.25</v>
      </c>
      <c r="N64" s="6">
        <f>INDEX(ลูกหนี้ค่ารักษาพยาบาล!$L:$L,MATCH(คำนวณเงินลงทุนส่วนเกิน!$D64,ลูกหนี้ค่ารักษาพยาบาล!$A:$A,0))</f>
        <v>602694.9</v>
      </c>
      <c r="O64" s="6">
        <f>INDEX(ลูกหนี้ค่ารักษาพยาบาล!$M:$M,MATCH(คำนวณเงินลงทุนส่วนเกิน!$D64,ลูกหนี้ค่ารักษาพยาบาล!$A:$A,0))</f>
        <v>0</v>
      </c>
      <c r="P64" s="6">
        <f>INDEX(ลูกหนี้ค่ารักษาพยาบาล!$N:$N,MATCH(คำนวณเงินลงทุนส่วนเกิน!$D64,ลูกหนี้ค่ารักษาพยาบาล!$A:$A,0))</f>
        <v>80791.675000000003</v>
      </c>
      <c r="Q64" s="49">
        <v>3558788.64</v>
      </c>
      <c r="R64" s="7">
        <f>INDEX('Fixed Cost'!$E:$E,MATCH(คำนวณเงินลงทุนส่วนเกิน!$D64,'Fixed Cost'!$A:$A,0))</f>
        <v>6813877.1509090904</v>
      </c>
      <c r="S64" s="7">
        <f t="shared" si="0"/>
        <v>-3255088.5109090903</v>
      </c>
      <c r="T64" s="43" t="str">
        <f t="shared" si="3"/>
        <v>30%</v>
      </c>
      <c r="U64" s="7">
        <f t="shared" si="4"/>
        <v>0</v>
      </c>
      <c r="V64" s="69" t="str">
        <f t="shared" si="5"/>
        <v>ไม่ลงทุน</v>
      </c>
      <c r="X64" s="4"/>
    </row>
    <row r="65" spans="1:24" hidden="1" x14ac:dyDescent="0.7">
      <c r="A65" s="8">
        <f>IF(ISBLANK(D65),"",COUNTA($D$10:D65))</f>
        <v>56</v>
      </c>
      <c r="B65" s="14">
        <v>1</v>
      </c>
      <c r="C65" s="14" t="s">
        <v>91</v>
      </c>
      <c r="D65" s="14" t="s">
        <v>116</v>
      </c>
      <c r="E65" s="14" t="s">
        <v>117</v>
      </c>
      <c r="F65" s="14" t="s">
        <v>8</v>
      </c>
      <c r="G65" s="6">
        <f>INDEX('cash ratio เดิม'!$B:$B,MATCH(คำนวณเงินลงทุนส่วนเกิน!$D65,'cash ratio เดิม'!$A:$A,0))</f>
        <v>57089432.259999998</v>
      </c>
      <c r="H65" s="6">
        <f>INDEX('cash ratio เดิม'!$C:$C,MATCH(คำนวณเงินลงทุนส่วนเกิน!$D65,'cash ratio เดิม'!$A:$A,0))</f>
        <v>47470545.060000002</v>
      </c>
      <c r="I65" s="49">
        <v>1.2</v>
      </c>
      <c r="J65" s="5">
        <f t="shared" si="1"/>
        <v>1.43</v>
      </c>
      <c r="K65" s="6">
        <f t="shared" si="2"/>
        <v>10971132.205</v>
      </c>
      <c r="L65" s="6">
        <f>INDEX(ลูกหนี้ค่ารักษาพยาบาล!$J:$J,MATCH(คำนวณเงินลงทุนส่วนเกิน!$D65,ลูกหนี้ค่ารักษาพยาบาล!$A:$A,0))</f>
        <v>1671776.45</v>
      </c>
      <c r="M65" s="6">
        <f>INDEX(ลูกหนี้ค่ารักษาพยาบาล!$K:$K,MATCH(คำนวณเงินลงทุนส่วนเกิน!$D65,ลูกหนี้ค่ารักษาพยาบาล!$A:$A,0))</f>
        <v>395850</v>
      </c>
      <c r="N65" s="6">
        <f>INDEX(ลูกหนี้ค่ารักษาพยาบาล!$L:$L,MATCH(คำนวณเงินลงทุนส่วนเกิน!$D65,ลูกหนี้ค่ารักษาพยาบาล!$A:$A,0))</f>
        <v>7987376.2549999999</v>
      </c>
      <c r="O65" s="6">
        <f>INDEX(ลูกหนี้ค่ารักษาพยาบาล!$M:$M,MATCH(คำนวณเงินลงทุนส่วนเกิน!$D65,ลูกหนี้ค่ารักษาพยาบาล!$A:$A,0))</f>
        <v>0</v>
      </c>
      <c r="P65" s="6">
        <f>INDEX(ลูกหนี้ค่ารักษาพยาบาล!$N:$N,MATCH(คำนวณเงินลงทุนส่วนเกิน!$D65,ลูกหนี้ค่ารักษาพยาบาล!$A:$A,0))</f>
        <v>916129.5</v>
      </c>
      <c r="Q65" s="49">
        <v>9618887.1999999993</v>
      </c>
      <c r="R65" s="7">
        <f>INDEX('Fixed Cost'!$E:$E,MATCH(คำนวณเงินลงทุนส่วนเกิน!$D65,'Fixed Cost'!$A:$A,0))</f>
        <v>37153910.211818188</v>
      </c>
      <c r="S65" s="7">
        <f t="shared" si="0"/>
        <v>-27535023.011818189</v>
      </c>
      <c r="T65" s="43" t="str">
        <f t="shared" si="3"/>
        <v>0%</v>
      </c>
      <c r="U65" s="7">
        <f t="shared" si="4"/>
        <v>0</v>
      </c>
      <c r="V65" s="69" t="str">
        <f t="shared" si="5"/>
        <v>ไม่ลงทุน</v>
      </c>
      <c r="X65" s="4"/>
    </row>
    <row r="66" spans="1:24" hidden="1" x14ac:dyDescent="0.7">
      <c r="A66" s="8">
        <f>IF(ISBLANK(D66),"",COUNTA($D$10:D66))</f>
        <v>57</v>
      </c>
      <c r="B66" s="14">
        <v>1</v>
      </c>
      <c r="C66" s="14" t="s">
        <v>91</v>
      </c>
      <c r="D66" s="14" t="s">
        <v>118</v>
      </c>
      <c r="E66" s="14" t="s">
        <v>119</v>
      </c>
      <c r="F66" s="14" t="s">
        <v>8</v>
      </c>
      <c r="G66" s="6">
        <f>INDEX('cash ratio เดิม'!$B:$B,MATCH(คำนวณเงินลงทุนส่วนเกิน!$D66,'cash ratio เดิม'!$A:$A,0))</f>
        <v>6679953.2000000002</v>
      </c>
      <c r="H66" s="6">
        <f>INDEX('cash ratio เดิม'!$C:$C,MATCH(คำนวณเงินลงทุนส่วนเกิน!$D66,'cash ratio เดิม'!$A:$A,0))</f>
        <v>5265160.1900000004</v>
      </c>
      <c r="I66" s="49">
        <v>1.27</v>
      </c>
      <c r="J66" s="5">
        <f t="shared" si="1"/>
        <v>1.34</v>
      </c>
      <c r="K66" s="6">
        <f t="shared" si="2"/>
        <v>383492.03</v>
      </c>
      <c r="L66" s="6">
        <f>INDEX(ลูกหนี้ค่ารักษาพยาบาล!$J:$J,MATCH(คำนวณเงินลงทุนส่วนเกิน!$D66,ลูกหนี้ค่ารักษาพยาบาล!$A:$A,0))</f>
        <v>292345.99</v>
      </c>
      <c r="M66" s="6">
        <f>INDEX(ลูกหนี้ค่ารักษาพยาบาล!$K:$K,MATCH(คำนวณเงินลงทุนส่วนเกิน!$D66,ลูกหนี้ค่ารักษาพยาบาล!$A:$A,0))</f>
        <v>12062.875</v>
      </c>
      <c r="N66" s="6">
        <f>INDEX(ลูกหนี้ค่ารักษาพยาบาล!$L:$L,MATCH(คำนวณเงินลงทุนส่วนเกิน!$D66,ลูกหนี้ค่ารักษาพยาบาล!$A:$A,0))</f>
        <v>77169.165000000008</v>
      </c>
      <c r="O66" s="6">
        <f>INDEX(ลูกหนี้ค่ารักษาพยาบาล!$M:$M,MATCH(คำนวณเงินลงทุนส่วนเกิน!$D66,ลูกหนี้ค่ารักษาพยาบาล!$A:$A,0))</f>
        <v>0</v>
      </c>
      <c r="P66" s="6">
        <f>INDEX(ลูกหนี้ค่ารักษาพยาบาล!$N:$N,MATCH(คำนวณเงินลงทุนส่วนเกิน!$D66,ลูกหนี้ค่ารักษาพยาบาล!$A:$A,0))</f>
        <v>1914</v>
      </c>
      <c r="Q66" s="49">
        <v>1414793.01</v>
      </c>
      <c r="R66" s="7">
        <f>INDEX('Fixed Cost'!$E:$E,MATCH(คำนวณเงินลงทุนส่วนเกิน!$D66,'Fixed Cost'!$A:$A,0))</f>
        <v>5344755.3463636367</v>
      </c>
      <c r="S66" s="7">
        <f t="shared" si="0"/>
        <v>-3929962.3363636369</v>
      </c>
      <c r="T66" s="43" t="str">
        <f t="shared" si="3"/>
        <v>0%</v>
      </c>
      <c r="U66" s="7">
        <f t="shared" si="4"/>
        <v>0</v>
      </c>
      <c r="V66" s="69" t="str">
        <f t="shared" si="5"/>
        <v>ไม่ลงทุน</v>
      </c>
      <c r="X66" s="4"/>
    </row>
    <row r="67" spans="1:24" hidden="1" x14ac:dyDescent="0.7">
      <c r="A67" s="8">
        <f>IF(ISBLANK(D67),"",COUNTA($D$10:D67))</f>
        <v>58</v>
      </c>
      <c r="B67" s="14">
        <v>1</v>
      </c>
      <c r="C67" s="14" t="s">
        <v>91</v>
      </c>
      <c r="D67" s="14" t="s">
        <v>120</v>
      </c>
      <c r="E67" s="14" t="s">
        <v>121</v>
      </c>
      <c r="F67" s="14" t="s">
        <v>8</v>
      </c>
      <c r="G67" s="6">
        <f>INDEX('cash ratio เดิม'!$B:$B,MATCH(คำนวณเงินลงทุนส่วนเกิน!$D67,'cash ratio เดิม'!$A:$A,0))</f>
        <v>24065516.07</v>
      </c>
      <c r="H67" s="6">
        <f>INDEX('cash ratio เดิม'!$C:$C,MATCH(คำนวณเงินลงทุนส่วนเกิน!$D67,'cash ratio เดิม'!$A:$A,0))</f>
        <v>15322026.810000001</v>
      </c>
      <c r="I67" s="49">
        <v>1.57</v>
      </c>
      <c r="J67" s="5">
        <f t="shared" si="1"/>
        <v>1.61</v>
      </c>
      <c r="K67" s="6">
        <f t="shared" si="2"/>
        <v>662443.375</v>
      </c>
      <c r="L67" s="6">
        <f>INDEX(ลูกหนี้ค่ารักษาพยาบาล!$J:$J,MATCH(คำนวณเงินลงทุนส่วนเกิน!$D67,ลูกหนี้ค่ารักษาพยาบาล!$A:$A,0))</f>
        <v>601</v>
      </c>
      <c r="M67" s="6">
        <f>INDEX(ลูกหนี้ค่ารักษาพยาบาล!$K:$K,MATCH(คำนวณเงินลงทุนส่วนเกิน!$D67,ลูกหนี้ค่ารักษาพยาบาล!$A:$A,0))</f>
        <v>15950</v>
      </c>
      <c r="N67" s="6">
        <f>INDEX(ลูกหนี้ค่ารักษาพยาบาล!$L:$L,MATCH(คำนวณเงินลงทุนส่วนเกิน!$D67,ลูกหนี้ค่ารักษาพยาบาล!$A:$A,0))</f>
        <v>639203.375</v>
      </c>
      <c r="O67" s="6">
        <f>INDEX(ลูกหนี้ค่ารักษาพยาบาล!$M:$M,MATCH(คำนวณเงินลงทุนส่วนเกิน!$D67,ลูกหนี้ค่ารักษาพยาบาล!$A:$A,0))</f>
        <v>0</v>
      </c>
      <c r="P67" s="6">
        <f>INDEX(ลูกหนี้ค่ารักษาพยาบาล!$N:$N,MATCH(คำนวณเงินลงทุนส่วนเกิน!$D67,ลูกหนี้ค่ารักษาพยาบาล!$A:$A,0))</f>
        <v>6689</v>
      </c>
      <c r="Q67" s="49">
        <v>8743489.2599999998</v>
      </c>
      <c r="R67" s="7">
        <f>INDEX('Fixed Cost'!$E:$E,MATCH(คำนวณเงินลงทุนส่วนเกิน!$D67,'Fixed Cost'!$A:$A,0))</f>
        <v>6002390.25</v>
      </c>
      <c r="S67" s="7">
        <f t="shared" si="0"/>
        <v>2741099.01</v>
      </c>
      <c r="T67" s="43" t="str">
        <f t="shared" si="3"/>
        <v>30%</v>
      </c>
      <c r="U67" s="7">
        <f t="shared" si="4"/>
        <v>822329.70299999986</v>
      </c>
      <c r="V67" s="8" t="str">
        <f t="shared" si="5"/>
        <v>ลงทุนได้</v>
      </c>
      <c r="X67" s="4"/>
    </row>
    <row r="68" spans="1:24" hidden="1" x14ac:dyDescent="0.7">
      <c r="A68" s="8">
        <f>IF(ISBLANK(D68),"",COUNTA($D$10:D68))</f>
        <v>59</v>
      </c>
      <c r="B68" s="14">
        <v>1</v>
      </c>
      <c r="C68" s="14" t="s">
        <v>122</v>
      </c>
      <c r="D68" s="14" t="s">
        <v>123</v>
      </c>
      <c r="E68" s="14" t="s">
        <v>124</v>
      </c>
      <c r="F68" s="14" t="s">
        <v>46</v>
      </c>
      <c r="G68" s="6">
        <f>INDEX('cash ratio เดิม'!$B:$B,MATCH(คำนวณเงินลงทุนส่วนเกิน!$D68,'cash ratio เดิม'!$A:$A,0))</f>
        <v>393887424.74000001</v>
      </c>
      <c r="H68" s="6">
        <f>INDEX('cash ratio เดิม'!$C:$C,MATCH(คำนวณเงินลงทุนส่วนเกิน!$D68,'cash ratio เดิม'!$A:$A,0))</f>
        <v>186347067.56</v>
      </c>
      <c r="I68" s="49">
        <v>2.11</v>
      </c>
      <c r="J68" s="5">
        <f t="shared" si="1"/>
        <v>2.46</v>
      </c>
      <c r="K68" s="6">
        <f t="shared" si="2"/>
        <v>66034521.686499998</v>
      </c>
      <c r="L68" s="6">
        <f>INDEX(ลูกหนี้ค่ารักษาพยาบาล!$J:$J,MATCH(คำนวณเงินลงทุนส่วนเกิน!$D68,ลูกหนี้ค่ารักษาพยาบาล!$A:$A,0))</f>
        <v>30232377.655000001</v>
      </c>
      <c r="M68" s="6">
        <f>INDEX(ลูกหนี้ค่ารักษาพยาบาล!$K:$K,MATCH(คำนวณเงินลงทุนส่วนเกิน!$D68,ลูกหนี้ค่ารักษาพยาบาล!$A:$A,0))</f>
        <v>4550489.4550000001</v>
      </c>
      <c r="N68" s="6">
        <f>INDEX(ลูกหนี้ค่ารักษาพยาบาล!$L:$L,MATCH(คำนวณเงินลงทุนส่วนเกิน!$D68,ลูกหนี้ค่ารักษาพยาบาล!$A:$A,0))</f>
        <v>29825531.896499999</v>
      </c>
      <c r="O68" s="6">
        <f>INDEX(ลูกหนี้ค่ารักษาพยาบาล!$M:$M,MATCH(คำนวณเงินลงทุนส่วนเกิน!$D68,ลูกหนี้ค่ารักษาพยาบาล!$A:$A,0))</f>
        <v>0</v>
      </c>
      <c r="P68" s="6">
        <f>INDEX(ลูกหนี้ค่ารักษาพยาบาล!$N:$N,MATCH(คำนวณเงินลงทุนส่วนเกิน!$D68,ลูกหนี้ค่ารักษาพยาบาล!$A:$A,0))</f>
        <v>1426122.68</v>
      </c>
      <c r="Q68" s="49">
        <v>201660357.18000001</v>
      </c>
      <c r="R68" s="7">
        <f>INDEX('Fixed Cost'!$E:$E,MATCH(คำนวณเงินลงทุนส่วนเกิน!$D68,'Fixed Cost'!$A:$A,0))</f>
        <v>79363990.210909083</v>
      </c>
      <c r="S68" s="7">
        <f t="shared" si="0"/>
        <v>122296366.96909092</v>
      </c>
      <c r="T68" s="43" t="str">
        <f t="shared" si="3"/>
        <v>40%</v>
      </c>
      <c r="U68" s="7">
        <f t="shared" si="4"/>
        <v>48918546.787636369</v>
      </c>
      <c r="V68" s="8" t="str">
        <f t="shared" si="5"/>
        <v>ลงทุนได้</v>
      </c>
      <c r="X68" s="4"/>
    </row>
    <row r="69" spans="1:24" hidden="1" x14ac:dyDescent="0.7">
      <c r="A69" s="8">
        <f>IF(ISBLANK(D69),"",COUNTA($D$10:D69))</f>
        <v>60</v>
      </c>
      <c r="B69" s="14">
        <v>1</v>
      </c>
      <c r="C69" s="14" t="s">
        <v>122</v>
      </c>
      <c r="D69" s="14" t="s">
        <v>125</v>
      </c>
      <c r="E69" s="14" t="s">
        <v>126</v>
      </c>
      <c r="F69" s="14" t="s">
        <v>46</v>
      </c>
      <c r="G69" s="6">
        <f>INDEX('cash ratio เดิม'!$B:$B,MATCH(คำนวณเงินลงทุนส่วนเกิน!$D69,'cash ratio เดิม'!$A:$A,0))</f>
        <v>228350054.0201</v>
      </c>
      <c r="H69" s="6">
        <f>INDEX('cash ratio เดิม'!$C:$C,MATCH(คำนวณเงินลงทุนส่วนเกิน!$D69,'cash ratio เดิม'!$A:$A,0))</f>
        <v>113617077.18009999</v>
      </c>
      <c r="I69" s="49">
        <v>2.0099999999999998</v>
      </c>
      <c r="J69" s="5">
        <f t="shared" si="1"/>
        <v>2.15</v>
      </c>
      <c r="K69" s="6">
        <f t="shared" si="2"/>
        <v>16283600.68</v>
      </c>
      <c r="L69" s="6">
        <f>INDEX(ลูกหนี้ค่ารักษาพยาบาล!$J:$J,MATCH(คำนวณเงินลงทุนส่วนเกิน!$D69,ลูกหนี้ค่ารักษาพยาบาล!$A:$A,0))</f>
        <v>6546971.0500000007</v>
      </c>
      <c r="M69" s="6">
        <f>INDEX(ลูกหนี้ค่ารักษาพยาบาล!$K:$K,MATCH(คำนวณเงินลงทุนส่วนเกิน!$D69,ลูกหนี้ค่ารักษาพยาบาล!$A:$A,0))</f>
        <v>876325.71</v>
      </c>
      <c r="N69" s="6">
        <f>INDEX(ลูกหนี้ค่ารักษาพยาบาล!$L:$L,MATCH(คำนวณเงินลงทุนส่วนเกิน!$D69,ลูกหนี้ค่ารักษาพยาบาล!$A:$A,0))</f>
        <v>8478911.1850000005</v>
      </c>
      <c r="O69" s="6">
        <f>INDEX(ลูกหนี้ค่ารักษาพยาบาล!$M:$M,MATCH(คำนวณเงินลงทุนส่วนเกิน!$D69,ลูกหนี้ค่ารักษาพยาบาล!$A:$A,0))</f>
        <v>0</v>
      </c>
      <c r="P69" s="6">
        <f>INDEX(ลูกหนี้ค่ารักษาพยาบาล!$N:$N,MATCH(คำนวณเงินลงทุนส่วนเกิน!$D69,ลูกหนี้ค่ารักษาพยาบาล!$A:$A,0))</f>
        <v>381392.73500000004</v>
      </c>
      <c r="Q69" s="49">
        <v>114712976.84</v>
      </c>
      <c r="R69" s="7">
        <f>INDEX('Fixed Cost'!$E:$E,MATCH(คำนวณเงินลงทุนส่วนเกิน!$D69,'Fixed Cost'!$A:$A,0))</f>
        <v>53682954.316363625</v>
      </c>
      <c r="S69" s="7">
        <f t="shared" si="0"/>
        <v>61030022.523636378</v>
      </c>
      <c r="T69" s="43" t="str">
        <f t="shared" si="3"/>
        <v>40%</v>
      </c>
      <c r="U69" s="7">
        <f t="shared" si="4"/>
        <v>24412009.009454552</v>
      </c>
      <c r="V69" s="8" t="str">
        <f t="shared" si="5"/>
        <v>ลงทุนได้</v>
      </c>
      <c r="X69" s="4"/>
    </row>
    <row r="70" spans="1:24" hidden="1" x14ac:dyDescent="0.7">
      <c r="A70" s="8">
        <f>IF(ISBLANK(D70),"",COUNTA($D$10:D70))</f>
        <v>61</v>
      </c>
      <c r="B70" s="14">
        <v>1</v>
      </c>
      <c r="C70" s="14" t="s">
        <v>122</v>
      </c>
      <c r="D70" s="14" t="s">
        <v>127</v>
      </c>
      <c r="E70" s="14" t="s">
        <v>128</v>
      </c>
      <c r="F70" s="14" t="s">
        <v>8</v>
      </c>
      <c r="G70" s="6">
        <f>INDEX('cash ratio เดิม'!$B:$B,MATCH(คำนวณเงินลงทุนส่วนเกิน!$D70,'cash ratio เดิม'!$A:$A,0))</f>
        <v>44905386.920000002</v>
      </c>
      <c r="H70" s="6">
        <f>INDEX('cash ratio เดิม'!$C:$C,MATCH(คำนวณเงินลงทุนส่วนเกิน!$D70,'cash ratio เดิม'!$A:$A,0))</f>
        <v>39127284.829999998</v>
      </c>
      <c r="I70" s="49">
        <v>1.1499999999999999</v>
      </c>
      <c r="J70" s="5">
        <f t="shared" si="1"/>
        <v>1.22</v>
      </c>
      <c r="K70" s="6">
        <f t="shared" si="2"/>
        <v>3119783.7700000005</v>
      </c>
      <c r="L70" s="6">
        <f>INDEX(ลูกหนี้ค่ารักษาพยาบาล!$J:$J,MATCH(คำนวณเงินลงทุนส่วนเกิน!$D70,ลูกหนี้ค่ารักษาพยาบาล!$A:$A,0))</f>
        <v>1873549.2450000001</v>
      </c>
      <c r="M70" s="6">
        <f>INDEX(ลูกหนี้ค่ารักษาพยาบาล!$K:$K,MATCH(คำนวณเงินลงทุนส่วนเกิน!$D70,ลูกหนี้ค่ารักษาพยาบาล!$A:$A,0))</f>
        <v>27219.25</v>
      </c>
      <c r="N70" s="6">
        <f>INDEX(ลูกหนี้ค่ารักษาพยาบาล!$L:$L,MATCH(คำนวณเงินลงทุนส่วนเกิน!$D70,ลูกหนี้ค่ารักษาพยาบาล!$A:$A,0))</f>
        <v>1185585.2750000001</v>
      </c>
      <c r="O70" s="6">
        <f>INDEX(ลูกหนี้ค่ารักษาพยาบาล!$M:$M,MATCH(คำนวณเงินลงทุนส่วนเกิน!$D70,ลูกหนี้ค่ารักษาพยาบาล!$A:$A,0))</f>
        <v>0</v>
      </c>
      <c r="P70" s="6">
        <f>INDEX(ลูกหนี้ค่ารักษาพยาบาล!$N:$N,MATCH(คำนวณเงินลงทุนส่วนเกิน!$D70,ลูกหนี้ค่ารักษาพยาบาล!$A:$A,0))</f>
        <v>33430</v>
      </c>
      <c r="Q70" s="49">
        <v>5777998.79</v>
      </c>
      <c r="R70" s="7">
        <f>INDEX('Fixed Cost'!$E:$E,MATCH(คำนวณเงินลงทุนส่วนเกิน!$D70,'Fixed Cost'!$A:$A,0))</f>
        <v>14749612.030909091</v>
      </c>
      <c r="S70" s="7">
        <f t="shared" si="0"/>
        <v>-8971613.2409090921</v>
      </c>
      <c r="T70" s="43" t="str">
        <f t="shared" si="3"/>
        <v>0%</v>
      </c>
      <c r="U70" s="7">
        <f t="shared" si="4"/>
        <v>0</v>
      </c>
      <c r="V70" s="69" t="str">
        <f t="shared" si="5"/>
        <v>ไม่ลงทุน</v>
      </c>
      <c r="X70" s="4"/>
    </row>
    <row r="71" spans="1:24" hidden="1" x14ac:dyDescent="0.7">
      <c r="A71" s="8">
        <f>IF(ISBLANK(D71),"",COUNTA($D$10:D71))</f>
        <v>62</v>
      </c>
      <c r="B71" s="14">
        <v>1</v>
      </c>
      <c r="C71" s="14" t="s">
        <v>122</v>
      </c>
      <c r="D71" s="14" t="s">
        <v>129</v>
      </c>
      <c r="E71" s="14" t="s">
        <v>130</v>
      </c>
      <c r="F71" s="14" t="s">
        <v>8</v>
      </c>
      <c r="G71" s="6">
        <f>INDEX('cash ratio เดิม'!$B:$B,MATCH(คำนวณเงินลงทุนส่วนเกิน!$D71,'cash ratio เดิม'!$A:$A,0))</f>
        <v>19861870.120000001</v>
      </c>
      <c r="H71" s="6">
        <f>INDEX('cash ratio เดิม'!$C:$C,MATCH(คำนวณเงินลงทุนส่วนเกิน!$D71,'cash ratio เดิม'!$A:$A,0))</f>
        <v>15098067.52</v>
      </c>
      <c r="I71" s="49">
        <v>1.32</v>
      </c>
      <c r="J71" s="5">
        <f t="shared" si="1"/>
        <v>1.44</v>
      </c>
      <c r="K71" s="6">
        <f t="shared" si="2"/>
        <v>1995857.15</v>
      </c>
      <c r="L71" s="6">
        <f>INDEX(ลูกหนี้ค่ารักษาพยาบาล!$J:$J,MATCH(คำนวณเงินลงทุนส่วนเกิน!$D71,ลูกหนี้ค่ารักษาพยาบาล!$A:$A,0))</f>
        <v>544418.88500000001</v>
      </c>
      <c r="M71" s="6">
        <f>INDEX(ลูกหนี้ค่ารักษาพยาบาล!$K:$K,MATCH(คำนวณเงินลงทุนส่วนเกิน!$D71,ลูกหนี้ค่ารักษาพยาบาล!$A:$A,0))</f>
        <v>103123.3</v>
      </c>
      <c r="N71" s="6">
        <f>INDEX(ลูกหนี้ค่ารักษาพยาบาล!$L:$L,MATCH(คำนวณเงินลงทุนส่วนเกิน!$D71,ลูกหนี้ค่ารักษาพยาบาล!$A:$A,0))</f>
        <v>1348314.9649999999</v>
      </c>
      <c r="O71" s="6">
        <f>INDEX(ลูกหนี้ค่ารักษาพยาบาล!$M:$M,MATCH(คำนวณเงินลงทุนส่วนเกิน!$D71,ลูกหนี้ค่ารักษาพยาบาล!$A:$A,0))</f>
        <v>0</v>
      </c>
      <c r="P71" s="6">
        <f>INDEX(ลูกหนี้ค่ารักษาพยาบาล!$N:$N,MATCH(คำนวณเงินลงทุนส่วนเกิน!$D71,ลูกหนี้ค่ารักษาพยาบาล!$A:$A,0))</f>
        <v>0</v>
      </c>
      <c r="Q71" s="49">
        <v>4763802.5999999996</v>
      </c>
      <c r="R71" s="7">
        <f>INDEX('Fixed Cost'!$E:$E,MATCH(คำนวณเงินลงทุนส่วนเกิน!$D71,'Fixed Cost'!$A:$A,0))</f>
        <v>8609197.3281818181</v>
      </c>
      <c r="S71" s="7">
        <f t="shared" si="0"/>
        <v>-3845394.7281818185</v>
      </c>
      <c r="T71" s="43" t="str">
        <f t="shared" si="3"/>
        <v>0%</v>
      </c>
      <c r="U71" s="7">
        <f t="shared" si="4"/>
        <v>0</v>
      </c>
      <c r="V71" s="69" t="str">
        <f t="shared" si="5"/>
        <v>ไม่ลงทุน</v>
      </c>
      <c r="X71" s="4"/>
    </row>
    <row r="72" spans="1:24" hidden="1" x14ac:dyDescent="0.7">
      <c r="A72" s="8">
        <f>IF(ISBLANK(D72),"",COUNTA($D$10:D72))</f>
        <v>63</v>
      </c>
      <c r="B72" s="14">
        <v>1</v>
      </c>
      <c r="C72" s="14" t="s">
        <v>122</v>
      </c>
      <c r="D72" s="14" t="s">
        <v>131</v>
      </c>
      <c r="E72" s="14" t="s">
        <v>132</v>
      </c>
      <c r="F72" s="14" t="s">
        <v>8</v>
      </c>
      <c r="G72" s="6">
        <f>INDEX('cash ratio เดิม'!$B:$B,MATCH(คำนวณเงินลงทุนส่วนเกิน!$D72,'cash ratio เดิม'!$A:$A,0))</f>
        <v>19310088.350000001</v>
      </c>
      <c r="H72" s="6">
        <f>INDEX('cash ratio เดิม'!$C:$C,MATCH(คำนวณเงินลงทุนส่วนเกิน!$D72,'cash ratio เดิม'!$A:$A,0))</f>
        <v>25373203.91</v>
      </c>
      <c r="I72" s="49">
        <v>0.76</v>
      </c>
      <c r="J72" s="5">
        <f t="shared" si="1"/>
        <v>0.89</v>
      </c>
      <c r="K72" s="6">
        <f t="shared" si="2"/>
        <v>3395059.8249999997</v>
      </c>
      <c r="L72" s="6">
        <f>INDEX(ลูกหนี้ค่ารักษาพยาบาล!$J:$J,MATCH(คำนวณเงินลงทุนส่วนเกิน!$D72,ลูกหนี้ค่ารักษาพยาบาล!$A:$A,0))</f>
        <v>1738856.88</v>
      </c>
      <c r="M72" s="6">
        <f>INDEX(ลูกหนี้ค่ารักษาพยาบาล!$K:$K,MATCH(คำนวณเงินลงทุนส่วนเกิน!$D72,ลูกหนี้ค่ารักษาพยาบาล!$A:$A,0))</f>
        <v>97329.5</v>
      </c>
      <c r="N72" s="6">
        <f>INDEX(ลูกหนี้ค่ารักษาพยาบาล!$L:$L,MATCH(คำนวณเงินลงทุนส่วนเกิน!$D72,ลูกหนี้ค่ารักษาพยาบาล!$A:$A,0))</f>
        <v>1558873.4449999998</v>
      </c>
      <c r="O72" s="6">
        <f>INDEX(ลูกหนี้ค่ารักษาพยาบาล!$M:$M,MATCH(คำนวณเงินลงทุนส่วนเกิน!$D72,ลูกหนี้ค่ารักษาพยาบาล!$A:$A,0))</f>
        <v>0</v>
      </c>
      <c r="P72" s="6">
        <f>INDEX(ลูกหนี้ค่ารักษาพยาบาล!$N:$N,MATCH(คำนวณเงินลงทุนส่วนเกิน!$D72,ลูกหนี้ค่ารักษาพยาบาล!$A:$A,0))</f>
        <v>0</v>
      </c>
      <c r="Q72" s="49">
        <v>-6059215.5599999996</v>
      </c>
      <c r="R72" s="7">
        <f>INDEX('Fixed Cost'!$E:$E,MATCH(คำนวณเงินลงทุนส่วนเกิน!$D72,'Fixed Cost'!$A:$A,0))</f>
        <v>18299526.684545454</v>
      </c>
      <c r="S72" s="7">
        <f t="shared" si="0"/>
        <v>-24358742.244545452</v>
      </c>
      <c r="T72" s="43" t="str">
        <f t="shared" si="3"/>
        <v>0%</v>
      </c>
      <c r="U72" s="7">
        <f t="shared" si="4"/>
        <v>0</v>
      </c>
      <c r="V72" s="69" t="str">
        <f t="shared" si="5"/>
        <v>ไม่ลงทุน</v>
      </c>
      <c r="X72" s="4"/>
    </row>
    <row r="73" spans="1:24" hidden="1" x14ac:dyDescent="0.7">
      <c r="A73" s="8">
        <f>IF(ISBLANK(D73),"",COUNTA($D$10:D73))</f>
        <v>64</v>
      </c>
      <c r="B73" s="14">
        <v>1</v>
      </c>
      <c r="C73" s="14" t="s">
        <v>122</v>
      </c>
      <c r="D73" s="14" t="s">
        <v>133</v>
      </c>
      <c r="E73" s="14" t="s">
        <v>134</v>
      </c>
      <c r="F73" s="14" t="s">
        <v>8</v>
      </c>
      <c r="G73" s="6">
        <f>INDEX('cash ratio เดิม'!$B:$B,MATCH(คำนวณเงินลงทุนส่วนเกิน!$D73,'cash ratio เดิม'!$A:$A,0))</f>
        <v>52690770.899999999</v>
      </c>
      <c r="H73" s="6">
        <f>INDEX('cash ratio เดิม'!$C:$C,MATCH(คำนวณเงินลงทุนส่วนเกิน!$D73,'cash ratio เดิม'!$A:$A,0))</f>
        <v>26108524.859999999</v>
      </c>
      <c r="I73" s="49">
        <v>2.02</v>
      </c>
      <c r="J73" s="5">
        <f t="shared" si="1"/>
        <v>2.14</v>
      </c>
      <c r="K73" s="6">
        <f t="shared" si="2"/>
        <v>3195539.6849999996</v>
      </c>
      <c r="L73" s="6">
        <f>INDEX(ลูกหนี้ค่ารักษาพยาบาล!$J:$J,MATCH(คำนวณเงินลงทุนส่วนเกิน!$D73,ลูกหนี้ค่ารักษาพยาบาล!$A:$A,0))</f>
        <v>1971806.68</v>
      </c>
      <c r="M73" s="6">
        <f>INDEX(ลูกหนี้ค่ารักษาพยาบาล!$K:$K,MATCH(คำนวณเงินลงทุนส่วนเกิน!$D73,ลูกหนี้ค่ารักษาพยาบาล!$A:$A,0))</f>
        <v>36800</v>
      </c>
      <c r="N73" s="6">
        <f>INDEX(ลูกหนี้ค่ารักษาพยาบาล!$L:$L,MATCH(คำนวณเงินลงทุนส่วนเกิน!$D73,ลูกหนี้ค่ารักษาพยาบาล!$A:$A,0))</f>
        <v>1167453.5049999999</v>
      </c>
      <c r="O73" s="6">
        <f>INDEX(ลูกหนี้ค่ารักษาพยาบาล!$M:$M,MATCH(คำนวณเงินลงทุนส่วนเกิน!$D73,ลูกหนี้ค่ารักษาพยาบาล!$A:$A,0))</f>
        <v>0</v>
      </c>
      <c r="P73" s="6">
        <f>INDEX(ลูกหนี้ค่ารักษาพยาบาล!$N:$N,MATCH(คำนวณเงินลงทุนส่วนเกิน!$D73,ลูกหนี้ค่ารักษาพยาบาล!$A:$A,0))</f>
        <v>19479.5</v>
      </c>
      <c r="Q73" s="49">
        <v>26581246.539999999</v>
      </c>
      <c r="R73" s="7">
        <f>INDEX('Fixed Cost'!$E:$E,MATCH(คำนวณเงินลงทุนส่วนเกิน!$D73,'Fixed Cost'!$A:$A,0))</f>
        <v>15924812.751818184</v>
      </c>
      <c r="S73" s="7">
        <f t="shared" si="0"/>
        <v>10656433.788181815</v>
      </c>
      <c r="T73" s="43" t="str">
        <f t="shared" si="3"/>
        <v>40%</v>
      </c>
      <c r="U73" s="7">
        <f t="shared" si="4"/>
        <v>4262573.5152727263</v>
      </c>
      <c r="V73" s="8" t="str">
        <f t="shared" si="5"/>
        <v>ลงทุนได้</v>
      </c>
      <c r="X73" s="4"/>
    </row>
    <row r="74" spans="1:24" hidden="1" x14ac:dyDescent="0.7">
      <c r="A74" s="8">
        <f>IF(ISBLANK(D74),"",COUNTA($D$10:D74))</f>
        <v>65</v>
      </c>
      <c r="B74" s="14">
        <v>1</v>
      </c>
      <c r="C74" s="14" t="s">
        <v>122</v>
      </c>
      <c r="D74" s="14" t="s">
        <v>135</v>
      </c>
      <c r="E74" s="14" t="s">
        <v>136</v>
      </c>
      <c r="F74" s="14" t="s">
        <v>8</v>
      </c>
      <c r="G74" s="6">
        <f>INDEX('cash ratio เดิม'!$B:$B,MATCH(คำนวณเงินลงทุนส่วนเกิน!$D74,'cash ratio เดิม'!$A:$A,0))</f>
        <v>20130681.079999998</v>
      </c>
      <c r="H74" s="6">
        <f>INDEX('cash ratio เดิม'!$C:$C,MATCH(คำนวณเงินลงทุนส่วนเกิน!$D74,'cash ratio เดิม'!$A:$A,0))</f>
        <v>12982746.34</v>
      </c>
      <c r="I74" s="49">
        <v>1.55</v>
      </c>
      <c r="J74" s="5">
        <f t="shared" ref="J74:J137" si="6">TRUNC((G74+K74)/H74,2)</f>
        <v>1.76</v>
      </c>
      <c r="K74" s="6">
        <f t="shared" si="2"/>
        <v>2826950.9350000001</v>
      </c>
      <c r="L74" s="6">
        <f>INDEX(ลูกหนี้ค่ารักษาพยาบาล!$J:$J,MATCH(คำนวณเงินลงทุนส่วนเกิน!$D74,ลูกหนี้ค่ารักษาพยาบาล!$A:$A,0))</f>
        <v>1039460.63</v>
      </c>
      <c r="M74" s="6">
        <f>INDEX(ลูกหนี้ค่ารักษาพยาบาล!$K:$K,MATCH(คำนวณเงินลงทุนส่วนเกิน!$D74,ลูกหนี้ค่ารักษาพยาบาล!$A:$A,0))</f>
        <v>122628</v>
      </c>
      <c r="N74" s="6">
        <f>INDEX(ลูกหนี้ค่ารักษาพยาบาล!$L:$L,MATCH(คำนวณเงินลงทุนส่วนเกิน!$D74,ลูกหนี้ค่ารักษาพยาบาล!$A:$A,0))</f>
        <v>1658598.8050000002</v>
      </c>
      <c r="O74" s="6">
        <f>INDEX(ลูกหนี้ค่ารักษาพยาบาล!$M:$M,MATCH(คำนวณเงินลงทุนส่วนเกิน!$D74,ลูกหนี้ค่ารักษาพยาบาล!$A:$A,0))</f>
        <v>0</v>
      </c>
      <c r="P74" s="6">
        <f>INDEX(ลูกหนี้ค่ารักษาพยาบาล!$N:$N,MATCH(คำนวณเงินลงทุนส่วนเกิน!$D74,ลูกหนี้ค่ารักษาพยาบาล!$A:$A,0))</f>
        <v>6263.5</v>
      </c>
      <c r="Q74" s="49">
        <v>7147934.7400000002</v>
      </c>
      <c r="R74" s="7">
        <f>INDEX('Fixed Cost'!$E:$E,MATCH(คำนวณเงินลงทุนส่วนเกิน!$D74,'Fixed Cost'!$A:$A,0))</f>
        <v>9259439.9509090912</v>
      </c>
      <c r="S74" s="7">
        <f t="shared" ref="S74:S137" si="7">Q74-R74</f>
        <v>-2111505.2109090909</v>
      </c>
      <c r="T74" s="43" t="str">
        <f t="shared" si="3"/>
        <v>30%</v>
      </c>
      <c r="U74" s="7">
        <f t="shared" ref="U74:U137" si="8">IF(S74&gt;0,S74*T74,0)</f>
        <v>0</v>
      </c>
      <c r="V74" s="69" t="str">
        <f t="shared" si="5"/>
        <v>ไม่ลงทุน</v>
      </c>
      <c r="X74" s="4"/>
    </row>
    <row r="75" spans="1:24" hidden="1" x14ac:dyDescent="0.7">
      <c r="A75" s="8">
        <f>IF(ISBLANK(D75),"",COUNTA($D$10:D75))</f>
        <v>66</v>
      </c>
      <c r="B75" s="14">
        <v>1</v>
      </c>
      <c r="C75" s="14" t="s">
        <v>122</v>
      </c>
      <c r="D75" s="14" t="s">
        <v>137</v>
      </c>
      <c r="E75" s="14" t="s">
        <v>138</v>
      </c>
      <c r="F75" s="14" t="s">
        <v>8</v>
      </c>
      <c r="G75" s="6">
        <f>INDEX('cash ratio เดิม'!$B:$B,MATCH(คำนวณเงินลงทุนส่วนเกิน!$D75,'cash ratio เดิม'!$A:$A,0))</f>
        <v>50450977.659999996</v>
      </c>
      <c r="H75" s="6">
        <f>INDEX('cash ratio เดิม'!$C:$C,MATCH(คำนวณเงินลงทุนส่วนเกิน!$D75,'cash ratio เดิม'!$A:$A,0))</f>
        <v>18691491.469999999</v>
      </c>
      <c r="I75" s="49">
        <v>2.7</v>
      </c>
      <c r="J75" s="5">
        <f t="shared" si="6"/>
        <v>2.71</v>
      </c>
      <c r="K75" s="6">
        <f t="shared" ref="K75:K138" si="9">SUM(L75:P75)</f>
        <v>231790.89499999999</v>
      </c>
      <c r="L75" s="6">
        <f>INDEX(ลูกหนี้ค่ารักษาพยาบาล!$J:$J,MATCH(คำนวณเงินลงทุนส่วนเกิน!$D75,ลูกหนี้ค่ารักษาพยาบาล!$A:$A,0))</f>
        <v>19686.5</v>
      </c>
      <c r="M75" s="6">
        <f>INDEX(ลูกหนี้ค่ารักษาพยาบาล!$K:$K,MATCH(คำนวณเงินลงทุนส่วนเกิน!$D75,ลูกหนี้ค่ารักษาพยาบาล!$A:$A,0))</f>
        <v>19275</v>
      </c>
      <c r="N75" s="6">
        <f>INDEX(ลูกหนี้ค่ารักษาพยาบาล!$L:$L,MATCH(คำนวณเงินลงทุนส่วนเกิน!$D75,ลูกหนี้ค่ารักษาพยาบาล!$A:$A,0))</f>
        <v>192559.39499999999</v>
      </c>
      <c r="O75" s="6">
        <f>INDEX(ลูกหนี้ค่ารักษาพยาบาล!$M:$M,MATCH(คำนวณเงินลงทุนส่วนเกิน!$D75,ลูกหนี้ค่ารักษาพยาบาล!$A:$A,0))</f>
        <v>0</v>
      </c>
      <c r="P75" s="6">
        <f>INDEX(ลูกหนี้ค่ารักษาพยาบาล!$N:$N,MATCH(คำนวณเงินลงทุนส่วนเกิน!$D75,ลูกหนี้ค่ารักษาพยาบาล!$A:$A,0))</f>
        <v>270</v>
      </c>
      <c r="Q75" s="49">
        <v>31759486.190000001</v>
      </c>
      <c r="R75" s="7">
        <f>INDEX('Fixed Cost'!$E:$E,MATCH(คำนวณเงินลงทุนส่วนเกิน!$D75,'Fixed Cost'!$A:$A,0))</f>
        <v>5446874.4409090914</v>
      </c>
      <c r="S75" s="7">
        <f t="shared" si="7"/>
        <v>26312611.74909091</v>
      </c>
      <c r="T75" s="43" t="str">
        <f t="shared" ref="T75:T138" si="10">IF(J75&gt;3,"60%",IF(J75&gt;=2.51,"50%",IF(J75&gt;=2.01,"40%",IF(J75&gt;=1.51,"30%","0%"))))</f>
        <v>50%</v>
      </c>
      <c r="U75" s="7">
        <f t="shared" si="8"/>
        <v>13156305.874545455</v>
      </c>
      <c r="V75" s="8" t="str">
        <f t="shared" ref="V75:V138" si="11">IF(U75&gt;0,"ลงทุนได้","ไม่ลงทุน")</f>
        <v>ลงทุนได้</v>
      </c>
      <c r="X75" s="4"/>
    </row>
    <row r="76" spans="1:24" hidden="1" x14ac:dyDescent="0.7">
      <c r="A76" s="8">
        <f>IF(ISBLANK(D76),"",COUNTA($D$10:D76))</f>
        <v>67</v>
      </c>
      <c r="B76" s="14">
        <v>1</v>
      </c>
      <c r="C76" s="14" t="s">
        <v>122</v>
      </c>
      <c r="D76" s="14" t="s">
        <v>139</v>
      </c>
      <c r="E76" s="14" t="s">
        <v>140</v>
      </c>
      <c r="F76" s="14" t="s">
        <v>8</v>
      </c>
      <c r="G76" s="6">
        <f>INDEX('cash ratio เดิม'!$B:$B,MATCH(คำนวณเงินลงทุนส่วนเกิน!$D76,'cash ratio เดิม'!$A:$A,0))</f>
        <v>22877077.760000002</v>
      </c>
      <c r="H76" s="6">
        <f>INDEX('cash ratio เดิม'!$C:$C,MATCH(คำนวณเงินลงทุนส่วนเกิน!$D76,'cash ratio เดิม'!$A:$A,0))</f>
        <v>7468210.7599999998</v>
      </c>
      <c r="I76" s="49">
        <v>3.06</v>
      </c>
      <c r="J76" s="5">
        <f t="shared" si="6"/>
        <v>3.09</v>
      </c>
      <c r="K76" s="6">
        <f t="shared" si="9"/>
        <v>213708.35</v>
      </c>
      <c r="L76" s="6">
        <f>INDEX(ลูกหนี้ค่ารักษาพยาบาล!$J:$J,MATCH(คำนวณเงินลงทุนส่วนเกิน!$D76,ลูกหนี้ค่ารักษาพยาบาล!$A:$A,0))</f>
        <v>8910.75</v>
      </c>
      <c r="M76" s="6">
        <f>INDEX(ลูกหนี้ค่ารักษาพยาบาล!$K:$K,MATCH(คำนวณเงินลงทุนส่วนเกิน!$D76,ลูกหนี้ค่ารักษาพยาบาล!$A:$A,0))</f>
        <v>68946.975000000006</v>
      </c>
      <c r="N76" s="6">
        <f>INDEX(ลูกหนี้ค่ารักษาพยาบาล!$L:$L,MATCH(คำนวณเงินลงทุนส่วนเกิน!$D76,ลูกหนี้ค่ารักษาพยาบาล!$A:$A,0))</f>
        <v>135850.625</v>
      </c>
      <c r="O76" s="6">
        <f>INDEX(ลูกหนี้ค่ารักษาพยาบาล!$M:$M,MATCH(คำนวณเงินลงทุนส่วนเกิน!$D76,ลูกหนี้ค่ารักษาพยาบาล!$A:$A,0))</f>
        <v>0</v>
      </c>
      <c r="P76" s="6">
        <f>INDEX(ลูกหนี้ค่ารักษาพยาบาล!$N:$N,MATCH(คำนวณเงินลงทุนส่วนเกิน!$D76,ลูกหนี้ค่ารักษาพยาบาล!$A:$A,0))</f>
        <v>0</v>
      </c>
      <c r="Q76" s="49">
        <v>15408867</v>
      </c>
      <c r="R76" s="7">
        <f>INDEX('Fixed Cost'!$E:$E,MATCH(คำนวณเงินลงทุนส่วนเกิน!$D76,'Fixed Cost'!$A:$A,0))</f>
        <v>3544332.8099999996</v>
      </c>
      <c r="S76" s="7">
        <f t="shared" si="7"/>
        <v>11864534.190000001</v>
      </c>
      <c r="T76" s="43" t="str">
        <f t="shared" si="10"/>
        <v>60%</v>
      </c>
      <c r="U76" s="7">
        <f t="shared" si="8"/>
        <v>7118720.5140000004</v>
      </c>
      <c r="V76" s="8" t="str">
        <f t="shared" si="11"/>
        <v>ลงทุนได้</v>
      </c>
      <c r="X76" s="4"/>
    </row>
    <row r="77" spans="1:24" hidden="1" x14ac:dyDescent="0.7">
      <c r="A77" s="8">
        <f>IF(ISBLANK(D77),"",COUNTA($D$10:D77))</f>
        <v>68</v>
      </c>
      <c r="B77" s="14">
        <v>1</v>
      </c>
      <c r="C77" s="14" t="s">
        <v>141</v>
      </c>
      <c r="D77" s="14" t="s">
        <v>142</v>
      </c>
      <c r="E77" s="14" t="s">
        <v>143</v>
      </c>
      <c r="F77" s="14" t="s">
        <v>46</v>
      </c>
      <c r="G77" s="6">
        <f>INDEX('cash ratio เดิม'!$B:$B,MATCH(คำนวณเงินลงทุนส่วนเกิน!$D77,'cash ratio เดิม'!$A:$A,0))</f>
        <v>270204798.25</v>
      </c>
      <c r="H77" s="6">
        <f>INDEX('cash ratio เดิม'!$C:$C,MATCH(คำนวณเงินลงทุนส่วนเกิน!$D77,'cash ratio เดิม'!$A:$A,0))</f>
        <v>122106639.43000001</v>
      </c>
      <c r="I77" s="49">
        <v>2.21</v>
      </c>
      <c r="J77" s="5">
        <f t="shared" si="6"/>
        <v>3.05</v>
      </c>
      <c r="K77" s="6">
        <f t="shared" si="9"/>
        <v>102904518.59</v>
      </c>
      <c r="L77" s="6">
        <f>INDEX(ลูกหนี้ค่ารักษาพยาบาล!$J:$J,MATCH(คำนวณเงินลงทุนส่วนเกิน!$D77,ลูกหนี้ค่ารักษาพยาบาล!$A:$A,0))</f>
        <v>67671366.875</v>
      </c>
      <c r="M77" s="6">
        <f>INDEX(ลูกหนี้ค่ารักษาพยาบาล!$K:$K,MATCH(คำนวณเงินลงทุนส่วนเกิน!$D77,ลูกหนี้ค่ารักษาพยาบาล!$A:$A,0))</f>
        <v>891477.82499999995</v>
      </c>
      <c r="N77" s="6">
        <f>INDEX(ลูกหนี้ค่ารักษาพยาบาล!$L:$L,MATCH(คำนวณเงินลงทุนส่วนเกิน!$D77,ลูกหนี้ค่ารักษาพยาบาล!$A:$A,0))</f>
        <v>34163665.925000004</v>
      </c>
      <c r="O77" s="6">
        <f>INDEX(ลูกหนี้ค่ารักษาพยาบาล!$M:$M,MATCH(คำนวณเงินลงทุนส่วนเกิน!$D77,ลูกหนี้ค่ารักษาพยาบาล!$A:$A,0))</f>
        <v>0</v>
      </c>
      <c r="P77" s="6">
        <f>INDEX(ลูกหนี้ค่ารักษาพยาบาล!$N:$N,MATCH(คำนวณเงินลงทุนส่วนเกิน!$D77,ลูกหนี้ค่ารักษาพยาบาล!$A:$A,0))</f>
        <v>178007.965</v>
      </c>
      <c r="Q77" s="49">
        <v>148098158.81999999</v>
      </c>
      <c r="R77" s="7">
        <f>INDEX('Fixed Cost'!$E:$E,MATCH(คำนวณเงินลงทุนส่วนเกิน!$D77,'Fixed Cost'!$A:$A,0))</f>
        <v>103553583.01909092</v>
      </c>
      <c r="S77" s="7">
        <f t="shared" si="7"/>
        <v>44544575.800909072</v>
      </c>
      <c r="T77" s="43" t="str">
        <f t="shared" si="10"/>
        <v>60%</v>
      </c>
      <c r="U77" s="7">
        <f t="shared" si="8"/>
        <v>26726745.480545443</v>
      </c>
      <c r="V77" s="8" t="str">
        <f t="shared" si="11"/>
        <v>ลงทุนได้</v>
      </c>
      <c r="X77" s="4"/>
    </row>
    <row r="78" spans="1:24" hidden="1" x14ac:dyDescent="0.7">
      <c r="A78" s="8">
        <f>IF(ISBLANK(D78),"",COUNTA($D$10:D78))</f>
        <v>69</v>
      </c>
      <c r="B78" s="14">
        <v>1</v>
      </c>
      <c r="C78" s="14" t="s">
        <v>141</v>
      </c>
      <c r="D78" s="14" t="s">
        <v>144</v>
      </c>
      <c r="E78" s="14" t="s">
        <v>145</v>
      </c>
      <c r="F78" s="14" t="s">
        <v>8</v>
      </c>
      <c r="G78" s="6">
        <f>INDEX('cash ratio เดิม'!$B:$B,MATCH(คำนวณเงินลงทุนส่วนเกิน!$D78,'cash ratio เดิม'!$A:$A,0))</f>
        <v>32395295.68</v>
      </c>
      <c r="H78" s="6">
        <f>INDEX('cash ratio เดิม'!$C:$C,MATCH(คำนวณเงินลงทุนส่วนเกิน!$D78,'cash ratio เดิม'!$A:$A,0))</f>
        <v>11270138.140000001</v>
      </c>
      <c r="I78" s="49">
        <v>2.87</v>
      </c>
      <c r="J78" s="5">
        <f t="shared" si="6"/>
        <v>3.23</v>
      </c>
      <c r="K78" s="6">
        <f t="shared" si="9"/>
        <v>4060126.2250000001</v>
      </c>
      <c r="L78" s="6">
        <f>INDEX(ลูกหนี้ค่ารักษาพยาบาล!$J:$J,MATCH(คำนวณเงินลงทุนส่วนเกิน!$D78,ลูกหนี้ค่ารักษาพยาบาล!$A:$A,0))</f>
        <v>2147231</v>
      </c>
      <c r="M78" s="6">
        <f>INDEX(ลูกหนี้ค่ารักษาพยาบาล!$K:$K,MATCH(คำนวณเงินลงทุนส่วนเกิน!$D78,ลูกหนี้ค่ารักษาพยาบาล!$A:$A,0))</f>
        <v>110763.75</v>
      </c>
      <c r="N78" s="6">
        <f>INDEX(ลูกหนี้ค่ารักษาพยาบาล!$L:$L,MATCH(คำนวณเงินลงทุนส่วนเกิน!$D78,ลูกหนี้ค่ารักษาพยาบาล!$A:$A,0))</f>
        <v>1801018.7250000001</v>
      </c>
      <c r="O78" s="6">
        <f>INDEX(ลูกหนี้ค่ารักษาพยาบาล!$M:$M,MATCH(คำนวณเงินลงทุนส่วนเกิน!$D78,ลูกหนี้ค่ารักษาพยาบาล!$A:$A,0))</f>
        <v>0</v>
      </c>
      <c r="P78" s="6">
        <f>INDEX(ลูกหนี้ค่ารักษาพยาบาล!$N:$N,MATCH(คำนวณเงินลงทุนส่วนเกิน!$D78,ลูกหนี้ค่ารักษาพยาบาล!$A:$A,0))</f>
        <v>1112.75</v>
      </c>
      <c r="Q78" s="49">
        <v>21125157.539999999</v>
      </c>
      <c r="R78" s="7">
        <f>INDEX('Fixed Cost'!$E:$E,MATCH(คำนวณเงินลงทุนส่วนเกิน!$D78,'Fixed Cost'!$A:$A,0))</f>
        <v>19291660.870909091</v>
      </c>
      <c r="S78" s="7">
        <f t="shared" si="7"/>
        <v>1833496.669090908</v>
      </c>
      <c r="T78" s="43" t="str">
        <f t="shared" si="10"/>
        <v>60%</v>
      </c>
      <c r="U78" s="7">
        <f t="shared" si="8"/>
        <v>1100098.0014545447</v>
      </c>
      <c r="V78" s="8" t="str">
        <f t="shared" si="11"/>
        <v>ลงทุนได้</v>
      </c>
      <c r="X78" s="4"/>
    </row>
    <row r="79" spans="1:24" hidden="1" x14ac:dyDescent="0.7">
      <c r="A79" s="8">
        <f>IF(ISBLANK(D79),"",COUNTA($D$10:D79))</f>
        <v>70</v>
      </c>
      <c r="B79" s="14">
        <v>1</v>
      </c>
      <c r="C79" s="14" t="s">
        <v>141</v>
      </c>
      <c r="D79" s="14" t="s">
        <v>146</v>
      </c>
      <c r="E79" s="14" t="s">
        <v>147</v>
      </c>
      <c r="F79" s="14" t="s">
        <v>8</v>
      </c>
      <c r="G79" s="6">
        <f>INDEX('cash ratio เดิม'!$B:$B,MATCH(คำนวณเงินลงทุนส่วนเกิน!$D79,'cash ratio เดิม'!$A:$A,0))</f>
        <v>10833431.93</v>
      </c>
      <c r="H79" s="6">
        <f>INDEX('cash ratio เดิม'!$C:$C,MATCH(คำนวณเงินลงทุนส่วนเกิน!$D79,'cash ratio เดิม'!$A:$A,0))</f>
        <v>8821820.9199999999</v>
      </c>
      <c r="I79" s="49">
        <v>1.23</v>
      </c>
      <c r="J79" s="5">
        <f t="shared" si="6"/>
        <v>1.45</v>
      </c>
      <c r="K79" s="6">
        <f t="shared" si="9"/>
        <v>1971949.5350000001</v>
      </c>
      <c r="L79" s="6">
        <f>INDEX(ลูกหนี้ค่ารักษาพยาบาล!$J:$J,MATCH(คำนวณเงินลงทุนส่วนเกิน!$D79,ลูกหนี้ค่ารักษาพยาบาล!$A:$A,0))</f>
        <v>985190.09500000009</v>
      </c>
      <c r="M79" s="6">
        <f>INDEX(ลูกหนี้ค่ารักษาพยาบาล!$K:$K,MATCH(คำนวณเงินลงทุนส่วนเกิน!$D79,ลูกหนี้ค่ารักษาพยาบาล!$A:$A,0))</f>
        <v>69499.61</v>
      </c>
      <c r="N79" s="6">
        <f>INDEX(ลูกหนี้ค่ารักษาพยาบาล!$L:$L,MATCH(คำนวณเงินลงทุนส่วนเกิน!$D79,ลูกหนี้ค่ารักษาพยาบาล!$A:$A,0))</f>
        <v>910970.33</v>
      </c>
      <c r="O79" s="6">
        <f>INDEX(ลูกหนี้ค่ารักษาพยาบาล!$M:$M,MATCH(คำนวณเงินลงทุนส่วนเกิน!$D79,ลูกหนี้ค่ารักษาพยาบาล!$A:$A,0))</f>
        <v>0</v>
      </c>
      <c r="P79" s="6">
        <f>INDEX(ลูกหนี้ค่ารักษาพยาบาล!$N:$N,MATCH(คำนวณเงินลงทุนส่วนเกิน!$D79,ลูกหนี้ค่ารักษาพยาบาล!$A:$A,0))</f>
        <v>6289.5</v>
      </c>
      <c r="Q79" s="49">
        <v>2011611.01</v>
      </c>
      <c r="R79" s="7">
        <f>INDEX('Fixed Cost'!$E:$E,MATCH(คำนวณเงินลงทุนส่วนเกิน!$D79,'Fixed Cost'!$A:$A,0))</f>
        <v>16012696.341818182</v>
      </c>
      <c r="S79" s="7">
        <f t="shared" si="7"/>
        <v>-14001085.331818182</v>
      </c>
      <c r="T79" s="43" t="str">
        <f t="shared" si="10"/>
        <v>0%</v>
      </c>
      <c r="U79" s="7">
        <f t="shared" si="8"/>
        <v>0</v>
      </c>
      <c r="V79" s="69" t="str">
        <f t="shared" si="11"/>
        <v>ไม่ลงทุน</v>
      </c>
      <c r="X79" s="4"/>
    </row>
    <row r="80" spans="1:24" hidden="1" x14ac:dyDescent="0.7">
      <c r="A80" s="8">
        <f>IF(ISBLANK(D80),"",COUNTA($D$10:D80))</f>
        <v>71</v>
      </c>
      <c r="B80" s="14">
        <v>1</v>
      </c>
      <c r="C80" s="14" t="s">
        <v>141</v>
      </c>
      <c r="D80" s="14" t="s">
        <v>148</v>
      </c>
      <c r="E80" s="14" t="s">
        <v>149</v>
      </c>
      <c r="F80" s="14" t="s">
        <v>8</v>
      </c>
      <c r="G80" s="6">
        <f>INDEX('cash ratio เดิม'!$B:$B,MATCH(คำนวณเงินลงทุนส่วนเกิน!$D80,'cash ratio เดิม'!$A:$A,0))</f>
        <v>71099779.739999995</v>
      </c>
      <c r="H80" s="6">
        <f>INDEX('cash ratio เดิม'!$C:$C,MATCH(คำนวณเงินลงทุนส่วนเกิน!$D80,'cash ratio เดิม'!$A:$A,0))</f>
        <v>29808740.809999999</v>
      </c>
      <c r="I80" s="49">
        <v>2.39</v>
      </c>
      <c r="J80" s="5">
        <f t="shared" si="6"/>
        <v>2.57</v>
      </c>
      <c r="K80" s="6">
        <f t="shared" si="9"/>
        <v>5612119.1400000006</v>
      </c>
      <c r="L80" s="6">
        <f>INDEX(ลูกหนี้ค่ารักษาพยาบาล!$J:$J,MATCH(คำนวณเงินลงทุนส่วนเกิน!$D80,ลูกหนี้ค่ารักษาพยาบาล!$A:$A,0))</f>
        <v>2279133.16</v>
      </c>
      <c r="M80" s="6">
        <f>INDEX(ลูกหนี้ค่ารักษาพยาบาล!$K:$K,MATCH(คำนวณเงินลงทุนส่วนเกิน!$D80,ลูกหนี้ค่ารักษาพยาบาล!$A:$A,0))</f>
        <v>99238.924999999988</v>
      </c>
      <c r="N80" s="6">
        <f>INDEX(ลูกหนี้ค่ารักษาพยาบาล!$L:$L,MATCH(คำนวณเงินลงทุนส่วนเกิน!$D80,ลูกหนี้ค่ารักษาพยาบาล!$A:$A,0))</f>
        <v>3224282.0550000002</v>
      </c>
      <c r="O80" s="6">
        <f>INDEX(ลูกหนี้ค่ารักษาพยาบาล!$M:$M,MATCH(คำนวณเงินลงทุนส่วนเกิน!$D80,ลูกหนี้ค่ารักษาพยาบาล!$A:$A,0))</f>
        <v>0</v>
      </c>
      <c r="P80" s="6">
        <f>INDEX(ลูกหนี้ค่ารักษาพยาบาล!$N:$N,MATCH(คำนวณเงินลงทุนส่วนเกิน!$D80,ลูกหนี้ค่ารักษาพยาบาล!$A:$A,0))</f>
        <v>9465</v>
      </c>
      <c r="Q80" s="49">
        <v>41291038.93</v>
      </c>
      <c r="R80" s="7">
        <f>INDEX('Fixed Cost'!$E:$E,MATCH(คำนวณเงินลงทุนส่วนเกิน!$D80,'Fixed Cost'!$A:$A,0))</f>
        <v>26125328.74909091</v>
      </c>
      <c r="S80" s="7">
        <f t="shared" si="7"/>
        <v>15165710.18090909</v>
      </c>
      <c r="T80" s="43" t="str">
        <f t="shared" si="10"/>
        <v>50%</v>
      </c>
      <c r="U80" s="7">
        <f t="shared" si="8"/>
        <v>7582855.0904545449</v>
      </c>
      <c r="V80" s="8" t="str">
        <f t="shared" si="11"/>
        <v>ลงทุนได้</v>
      </c>
      <c r="X80" s="4"/>
    </row>
    <row r="81" spans="1:24" hidden="1" x14ac:dyDescent="0.7">
      <c r="A81" s="8">
        <f>IF(ISBLANK(D81),"",COUNTA($D$10:D81))</f>
        <v>72</v>
      </c>
      <c r="B81" s="14">
        <v>1</v>
      </c>
      <c r="C81" s="14" t="s">
        <v>141</v>
      </c>
      <c r="D81" s="14" t="s">
        <v>150</v>
      </c>
      <c r="E81" s="14" t="s">
        <v>151</v>
      </c>
      <c r="F81" s="14" t="s">
        <v>8</v>
      </c>
      <c r="G81" s="6">
        <f>INDEX('cash ratio เดิม'!$B:$B,MATCH(คำนวณเงินลงทุนส่วนเกิน!$D81,'cash ratio เดิม'!$A:$A,0))</f>
        <v>24080129.609999999</v>
      </c>
      <c r="H81" s="6">
        <f>INDEX('cash ratio เดิม'!$C:$C,MATCH(คำนวณเงินลงทุนส่วนเกิน!$D81,'cash ratio เดิม'!$A:$A,0))</f>
        <v>10498515.630000001</v>
      </c>
      <c r="I81" s="49">
        <v>2.29</v>
      </c>
      <c r="J81" s="5">
        <f t="shared" si="6"/>
        <v>2.65</v>
      </c>
      <c r="K81" s="6">
        <f t="shared" si="9"/>
        <v>3838385.68</v>
      </c>
      <c r="L81" s="6">
        <f>INDEX(ลูกหนี้ค่ารักษาพยาบาล!$J:$J,MATCH(คำนวณเงินลงทุนส่วนเกิน!$D81,ลูกหนี้ค่ารักษาพยาบาล!$A:$A,0))</f>
        <v>1805013.385</v>
      </c>
      <c r="M81" s="6">
        <f>INDEX(ลูกหนี้ค่ารักษาพยาบาล!$K:$K,MATCH(คำนวณเงินลงทุนส่วนเกิน!$D81,ลูกหนี้ค่ารักษาพยาบาล!$A:$A,0))</f>
        <v>81711.820000000007</v>
      </c>
      <c r="N81" s="6">
        <f>INDEX(ลูกหนี้ค่ารักษาพยาบาล!$L:$L,MATCH(คำนวณเงินลงทุนส่วนเกิน!$D81,ลูกหนี้ค่ารักษาพยาบาล!$A:$A,0))</f>
        <v>1933458.9750000001</v>
      </c>
      <c r="O81" s="6">
        <f>INDEX(ลูกหนี้ค่ารักษาพยาบาล!$M:$M,MATCH(คำนวณเงินลงทุนส่วนเกิน!$D81,ลูกหนี้ค่ารักษาพยาบาล!$A:$A,0))</f>
        <v>0</v>
      </c>
      <c r="P81" s="6">
        <f>INDEX(ลูกหนี้ค่ารักษาพยาบาล!$N:$N,MATCH(คำนวณเงินลงทุนส่วนเกิน!$D81,ลูกหนี้ค่ารักษาพยาบาล!$A:$A,0))</f>
        <v>18201.5</v>
      </c>
      <c r="Q81" s="49">
        <v>13581613.98</v>
      </c>
      <c r="R81" s="7">
        <f>INDEX('Fixed Cost'!$E:$E,MATCH(คำนวณเงินลงทุนส่วนเกิน!$D81,'Fixed Cost'!$A:$A,0))</f>
        <v>17547709.644545451</v>
      </c>
      <c r="S81" s="7">
        <f t="shared" si="7"/>
        <v>-3966095.6645454504</v>
      </c>
      <c r="T81" s="43" t="str">
        <f t="shared" si="10"/>
        <v>50%</v>
      </c>
      <c r="U81" s="7">
        <f t="shared" si="8"/>
        <v>0</v>
      </c>
      <c r="V81" s="69" t="str">
        <f t="shared" si="11"/>
        <v>ไม่ลงทุน</v>
      </c>
      <c r="X81" s="4"/>
    </row>
    <row r="82" spans="1:24" hidden="1" x14ac:dyDescent="0.7">
      <c r="A82" s="8">
        <f>IF(ISBLANK(D82),"",COUNTA($D$10:D82))</f>
        <v>73</v>
      </c>
      <c r="B82" s="14">
        <v>1</v>
      </c>
      <c r="C82" s="14" t="s">
        <v>141</v>
      </c>
      <c r="D82" s="14" t="s">
        <v>152</v>
      </c>
      <c r="E82" s="14" t="s">
        <v>153</v>
      </c>
      <c r="F82" s="14" t="s">
        <v>8</v>
      </c>
      <c r="G82" s="6">
        <f>INDEX('cash ratio เดิม'!$B:$B,MATCH(คำนวณเงินลงทุนส่วนเกิน!$D82,'cash ratio เดิม'!$A:$A,0))</f>
        <v>11018697.039999999</v>
      </c>
      <c r="H82" s="6">
        <f>INDEX('cash ratio เดิม'!$C:$C,MATCH(คำนวณเงินลงทุนส่วนเกิน!$D82,'cash ratio เดิม'!$A:$A,0))</f>
        <v>7943406.9100000001</v>
      </c>
      <c r="I82" s="49">
        <v>1.39</v>
      </c>
      <c r="J82" s="5">
        <f t="shared" si="6"/>
        <v>1.59</v>
      </c>
      <c r="K82" s="6">
        <f t="shared" si="9"/>
        <v>1637724.625</v>
      </c>
      <c r="L82" s="6">
        <f>INDEX(ลูกหนี้ค่ารักษาพยาบาล!$J:$J,MATCH(คำนวณเงินลงทุนส่วนเกิน!$D82,ลูกหนี้ค่ารักษาพยาบาล!$A:$A,0))</f>
        <v>868032.05499999993</v>
      </c>
      <c r="M82" s="6">
        <f>INDEX(ลูกหนี้ค่ารักษาพยาบาล!$K:$K,MATCH(คำนวณเงินลงทุนส่วนเกิน!$D82,ลูกหนี้ค่ารักษาพยาบาล!$A:$A,0))</f>
        <v>118082.38500000001</v>
      </c>
      <c r="N82" s="6">
        <f>INDEX(ลูกหนี้ค่ารักษาพยาบาล!$L:$L,MATCH(คำนวณเงินลงทุนส่วนเกิน!$D82,ลูกหนี้ค่ารักษาพยาบาล!$A:$A,0))</f>
        <v>648003.68500000006</v>
      </c>
      <c r="O82" s="6">
        <f>INDEX(ลูกหนี้ค่ารักษาพยาบาล!$M:$M,MATCH(คำนวณเงินลงทุนส่วนเกิน!$D82,ลูกหนี้ค่ารักษาพยาบาล!$A:$A,0))</f>
        <v>0</v>
      </c>
      <c r="P82" s="6">
        <f>INDEX(ลูกหนี้ค่ารักษาพยาบาล!$N:$N,MATCH(คำนวณเงินลงทุนส่วนเกิน!$D82,ลูกหนี้ค่ารักษาพยาบาล!$A:$A,0))</f>
        <v>3606.5</v>
      </c>
      <c r="Q82" s="49">
        <v>3075290.13</v>
      </c>
      <c r="R82" s="7">
        <f>INDEX('Fixed Cost'!$E:$E,MATCH(คำนวณเงินลงทุนส่วนเกิน!$D82,'Fixed Cost'!$A:$A,0))</f>
        <v>13768987.325454544</v>
      </c>
      <c r="S82" s="7">
        <f t="shared" si="7"/>
        <v>-10693697.195454545</v>
      </c>
      <c r="T82" s="43" t="str">
        <f t="shared" si="10"/>
        <v>30%</v>
      </c>
      <c r="U82" s="7">
        <f t="shared" si="8"/>
        <v>0</v>
      </c>
      <c r="V82" s="69" t="str">
        <f t="shared" si="11"/>
        <v>ไม่ลงทุน</v>
      </c>
      <c r="X82" s="4"/>
    </row>
    <row r="83" spans="1:24" hidden="1" x14ac:dyDescent="0.7">
      <c r="A83" s="8">
        <f>IF(ISBLANK(D83),"",COUNTA($D$10:D83))</f>
        <v>74</v>
      </c>
      <c r="B83" s="14">
        <v>1</v>
      </c>
      <c r="C83" s="14" t="s">
        <v>141</v>
      </c>
      <c r="D83" s="14" t="s">
        <v>154</v>
      </c>
      <c r="E83" s="14" t="s">
        <v>155</v>
      </c>
      <c r="F83" s="14" t="s">
        <v>8</v>
      </c>
      <c r="G83" s="6">
        <f>INDEX('cash ratio เดิม'!$B:$B,MATCH(คำนวณเงินลงทุนส่วนเกิน!$D83,'cash ratio เดิม'!$A:$A,0))</f>
        <v>11722967.539999999</v>
      </c>
      <c r="H83" s="6">
        <f>INDEX('cash ratio เดิม'!$C:$C,MATCH(คำนวณเงินลงทุนส่วนเกิน!$D83,'cash ratio เดิม'!$A:$A,0))</f>
        <v>6663872.6200000001</v>
      </c>
      <c r="I83" s="49">
        <v>1.76</v>
      </c>
      <c r="J83" s="5">
        <f t="shared" si="6"/>
        <v>1.93</v>
      </c>
      <c r="K83" s="6">
        <f t="shared" si="9"/>
        <v>1179277.7050000001</v>
      </c>
      <c r="L83" s="6">
        <f>INDEX(ลูกหนี้ค่ารักษาพยาบาล!$J:$J,MATCH(คำนวณเงินลงทุนส่วนเกิน!$D83,ลูกหนี้ค่ารักษาพยาบาล!$A:$A,0))</f>
        <v>323129.625</v>
      </c>
      <c r="M83" s="6">
        <f>INDEX(ลูกหนี้ค่ารักษาพยาบาล!$K:$K,MATCH(คำนวณเงินลงทุนส่วนเกิน!$D83,ลูกหนี้ค่ารักษาพยาบาล!$A:$A,0))</f>
        <v>78522.445000000007</v>
      </c>
      <c r="N83" s="6">
        <f>INDEX(ลูกหนี้ค่ารักษาพยาบาล!$L:$L,MATCH(คำนวณเงินลงทุนส่วนเกิน!$D83,ลูกหนี้ค่ารักษาพยาบาล!$A:$A,0))</f>
        <v>777625.63500000001</v>
      </c>
      <c r="O83" s="6">
        <f>INDEX(ลูกหนี้ค่ารักษาพยาบาล!$M:$M,MATCH(คำนวณเงินลงทุนส่วนเกิน!$D83,ลูกหนี้ค่ารักษาพยาบาล!$A:$A,0))</f>
        <v>0</v>
      </c>
      <c r="P83" s="6">
        <f>INDEX(ลูกหนี้ค่ารักษาพยาบาล!$N:$N,MATCH(คำนวณเงินลงทุนส่วนเกิน!$D83,ลูกหนี้ค่ารักษาพยาบาล!$A:$A,0))</f>
        <v>0</v>
      </c>
      <c r="Q83" s="49">
        <v>5059094.92</v>
      </c>
      <c r="R83" s="7">
        <f>INDEX('Fixed Cost'!$E:$E,MATCH(คำนวณเงินลงทุนส่วนเกิน!$D83,'Fixed Cost'!$A:$A,0))</f>
        <v>9379957.371818183</v>
      </c>
      <c r="S83" s="7">
        <f t="shared" si="7"/>
        <v>-4320862.4518181831</v>
      </c>
      <c r="T83" s="43" t="str">
        <f t="shared" si="10"/>
        <v>30%</v>
      </c>
      <c r="U83" s="7">
        <f t="shared" si="8"/>
        <v>0</v>
      </c>
      <c r="V83" s="69" t="str">
        <f t="shared" si="11"/>
        <v>ไม่ลงทุน</v>
      </c>
      <c r="X83" s="4"/>
    </row>
    <row r="84" spans="1:24" hidden="1" x14ac:dyDescent="0.7">
      <c r="A84" s="8">
        <f>IF(ISBLANK(D84),"",COUNTA($D$10:D84))</f>
        <v>75</v>
      </c>
      <c r="B84" s="14">
        <v>1</v>
      </c>
      <c r="C84" s="14" t="s">
        <v>141</v>
      </c>
      <c r="D84" s="14" t="s">
        <v>156</v>
      </c>
      <c r="E84" s="14" t="s">
        <v>157</v>
      </c>
      <c r="F84" s="14" t="s">
        <v>8</v>
      </c>
      <c r="G84" s="6">
        <f>INDEX('cash ratio เดิม'!$B:$B,MATCH(คำนวณเงินลงทุนส่วนเกิน!$D84,'cash ratio เดิม'!$A:$A,0))</f>
        <v>9062721.7200000007</v>
      </c>
      <c r="H84" s="6">
        <f>INDEX('cash ratio เดิม'!$C:$C,MATCH(คำนวณเงินลงทุนส่วนเกิน!$D84,'cash ratio เดิม'!$A:$A,0))</f>
        <v>10824148.630000001</v>
      </c>
      <c r="I84" s="49">
        <v>0.84</v>
      </c>
      <c r="J84" s="5">
        <f t="shared" si="6"/>
        <v>1.1499999999999999</v>
      </c>
      <c r="K84" s="6">
        <f t="shared" si="9"/>
        <v>3470438.3050000002</v>
      </c>
      <c r="L84" s="6">
        <f>INDEX(ลูกหนี้ค่ารักษาพยาบาล!$J:$J,MATCH(คำนวณเงินลงทุนส่วนเกิน!$D84,ลูกหนี้ค่ารักษาพยาบาล!$A:$A,0))</f>
        <v>1465575.5</v>
      </c>
      <c r="M84" s="6">
        <f>INDEX(ลูกหนี้ค่ารักษาพยาบาล!$K:$K,MATCH(คำนวณเงินลงทุนส่วนเกิน!$D84,ลูกหนี้ค่ารักษาพยาบาล!$A:$A,0))</f>
        <v>63746.369999999995</v>
      </c>
      <c r="N84" s="6">
        <f>INDEX(ลูกหนี้ค่ารักษาพยาบาล!$L:$L,MATCH(คำนวณเงินลงทุนส่วนเกิน!$D84,ลูกหนี้ค่ารักษาพยาบาล!$A:$A,0))</f>
        <v>1919698.4350000001</v>
      </c>
      <c r="O84" s="6">
        <f>INDEX(ลูกหนี้ค่ารักษาพยาบาล!$M:$M,MATCH(คำนวณเงินลงทุนส่วนเกิน!$D84,ลูกหนี้ค่ารักษาพยาบาล!$A:$A,0))</f>
        <v>0</v>
      </c>
      <c r="P84" s="6">
        <f>INDEX(ลูกหนี้ค่ารักษาพยาบาล!$N:$N,MATCH(คำนวณเงินลงทุนส่วนเกิน!$D84,ลูกหนี้ค่ารักษาพยาบาล!$A:$A,0))</f>
        <v>21418</v>
      </c>
      <c r="Q84" s="49">
        <v>-1761426.91</v>
      </c>
      <c r="R84" s="7">
        <f>INDEX('Fixed Cost'!$E:$E,MATCH(คำนวณเงินลงทุนส่วนเกิน!$D84,'Fixed Cost'!$A:$A,0))</f>
        <v>13864601.220000001</v>
      </c>
      <c r="S84" s="7">
        <f t="shared" si="7"/>
        <v>-15626028.130000001</v>
      </c>
      <c r="T84" s="43" t="str">
        <f t="shared" si="10"/>
        <v>0%</v>
      </c>
      <c r="U84" s="7">
        <f t="shared" si="8"/>
        <v>0</v>
      </c>
      <c r="V84" s="69" t="str">
        <f t="shared" si="11"/>
        <v>ไม่ลงทุน</v>
      </c>
      <c r="X84" s="4"/>
    </row>
    <row r="85" spans="1:24" hidden="1" x14ac:dyDescent="0.7">
      <c r="A85" s="8">
        <f>IF(ISBLANK(D85),"",COUNTA($D$10:D85))</f>
        <v>76</v>
      </c>
      <c r="B85" s="14">
        <v>1</v>
      </c>
      <c r="C85" s="14" t="s">
        <v>158</v>
      </c>
      <c r="D85" s="14" t="s">
        <v>159</v>
      </c>
      <c r="E85" s="14" t="s">
        <v>160</v>
      </c>
      <c r="F85" s="14" t="s">
        <v>46</v>
      </c>
      <c r="G85" s="6">
        <f>INDEX('cash ratio เดิม'!$B:$B,MATCH(คำนวณเงินลงทุนส่วนเกิน!$D85,'cash ratio เดิม'!$A:$A,0))</f>
        <v>113229823.68000001</v>
      </c>
      <c r="H85" s="6">
        <f>INDEX('cash ratio เดิม'!$C:$C,MATCH(คำนวณเงินลงทุนส่วนเกิน!$D85,'cash ratio เดิม'!$A:$A,0))</f>
        <v>63912246.920000002</v>
      </c>
      <c r="I85" s="49">
        <v>1.77</v>
      </c>
      <c r="J85" s="5">
        <f t="shared" si="6"/>
        <v>2.1</v>
      </c>
      <c r="K85" s="6">
        <f t="shared" si="9"/>
        <v>21524058.434999999</v>
      </c>
      <c r="L85" s="6">
        <f>INDEX(ลูกหนี้ค่ารักษาพยาบาล!$J:$J,MATCH(คำนวณเงินลงทุนส่วนเกิน!$D85,ลูกหนี้ค่ารักษาพยาบาล!$A:$A,0))</f>
        <v>4384764.1100000003</v>
      </c>
      <c r="M85" s="6">
        <f>INDEX(ลูกหนี้ค่ารักษาพยาบาล!$K:$K,MATCH(คำนวณเงินลงทุนส่วนเกิน!$D85,ลูกหนี้ค่ารักษาพยาบาล!$A:$A,0))</f>
        <v>1041722.3700000001</v>
      </c>
      <c r="N85" s="6">
        <f>INDEX(ลูกหนี้ค่ารักษาพยาบาล!$L:$L,MATCH(คำนวณเงินลงทุนส่วนเกิน!$D85,ลูกหนี้ค่ารักษาพยาบาล!$A:$A,0))</f>
        <v>12080380.200000001</v>
      </c>
      <c r="O85" s="6">
        <f>INDEX(ลูกหนี้ค่ารักษาพยาบาล!$M:$M,MATCH(คำนวณเงินลงทุนส่วนเกิน!$D85,ลูกหนี้ค่ารักษาพยาบาล!$A:$A,0))</f>
        <v>0</v>
      </c>
      <c r="P85" s="6">
        <f>INDEX(ลูกหนี้ค่ารักษาพยาบาล!$N:$N,MATCH(คำนวณเงินลงทุนส่วนเกิน!$D85,ลูกหนี้ค่ารักษาพยาบาล!$A:$A,0))</f>
        <v>4017191.7549999999</v>
      </c>
      <c r="Q85" s="49">
        <v>49317576.759999998</v>
      </c>
      <c r="R85" s="7">
        <f>INDEX('Fixed Cost'!$E:$E,MATCH(คำนวณเงินลงทุนส่วนเกิน!$D85,'Fixed Cost'!$A:$A,0))</f>
        <v>33796631.972727269</v>
      </c>
      <c r="S85" s="7">
        <f t="shared" si="7"/>
        <v>15520944.787272729</v>
      </c>
      <c r="T85" s="43" t="str">
        <f t="shared" si="10"/>
        <v>40%</v>
      </c>
      <c r="U85" s="7">
        <f t="shared" si="8"/>
        <v>6208377.9149090918</v>
      </c>
      <c r="V85" s="8" t="str">
        <f t="shared" si="11"/>
        <v>ลงทุนได้</v>
      </c>
      <c r="X85" s="4"/>
    </row>
    <row r="86" spans="1:24" hidden="1" x14ac:dyDescent="0.7">
      <c r="A86" s="8">
        <f>IF(ISBLANK(D86),"",COUNTA($D$10:D86))</f>
        <v>77</v>
      </c>
      <c r="B86" s="14">
        <v>1</v>
      </c>
      <c r="C86" s="14" t="s">
        <v>158</v>
      </c>
      <c r="D86" s="14" t="s">
        <v>161</v>
      </c>
      <c r="E86" s="14" t="s">
        <v>162</v>
      </c>
      <c r="F86" s="14" t="s">
        <v>8</v>
      </c>
      <c r="G86" s="6">
        <f>INDEX('cash ratio เดิม'!$B:$B,MATCH(คำนวณเงินลงทุนส่วนเกิน!$D86,'cash ratio เดิม'!$A:$A,0))</f>
        <v>10449752.619999999</v>
      </c>
      <c r="H86" s="6">
        <f>INDEX('cash ratio เดิม'!$C:$C,MATCH(คำนวณเงินลงทุนส่วนเกิน!$D86,'cash ratio เดิม'!$A:$A,0))</f>
        <v>20547451.93</v>
      </c>
      <c r="I86" s="49">
        <v>0.51</v>
      </c>
      <c r="J86" s="5">
        <f t="shared" si="6"/>
        <v>0.72</v>
      </c>
      <c r="K86" s="6">
        <f t="shared" si="9"/>
        <v>4417099.125</v>
      </c>
      <c r="L86" s="6">
        <f>INDEX(ลูกหนี้ค่ารักษาพยาบาล!$J:$J,MATCH(คำนวณเงินลงทุนส่วนเกิน!$D86,ลูกหนี้ค่ารักษาพยาบาล!$A:$A,0))</f>
        <v>2066128</v>
      </c>
      <c r="M86" s="6">
        <f>INDEX(ลูกหนี้ค่ารักษาพยาบาล!$K:$K,MATCH(คำนวณเงินลงทุนส่วนเกิน!$D86,ลูกหนี้ค่ารักษาพยาบาล!$A:$A,0))</f>
        <v>287528</v>
      </c>
      <c r="N86" s="6">
        <f>INDEX(ลูกหนี้ค่ารักษาพยาบาล!$L:$L,MATCH(คำนวณเงินลงทุนส่วนเกิน!$D86,ลูกหนี้ค่ารักษาพยาบาล!$A:$A,0))</f>
        <v>1456833.615</v>
      </c>
      <c r="O86" s="6">
        <f>INDEX(ลูกหนี้ค่ารักษาพยาบาล!$M:$M,MATCH(คำนวณเงินลงทุนส่วนเกิน!$D86,ลูกหนี้ค่ารักษาพยาบาล!$A:$A,0))</f>
        <v>0</v>
      </c>
      <c r="P86" s="6">
        <f>INDEX(ลูกหนี้ค่ารักษาพยาบาล!$N:$N,MATCH(คำนวณเงินลงทุนส่วนเกิน!$D86,ลูกหนี้ค่ารักษาพยาบาล!$A:$A,0))</f>
        <v>606609.51</v>
      </c>
      <c r="Q86" s="49">
        <v>-10097699.310000001</v>
      </c>
      <c r="R86" s="7">
        <f>INDEX('Fixed Cost'!$E:$E,MATCH(คำนวณเงินลงทุนส่วนเกิน!$D86,'Fixed Cost'!$A:$A,0))</f>
        <v>11713907.503636364</v>
      </c>
      <c r="S86" s="7">
        <f t="shared" si="7"/>
        <v>-21811606.813636363</v>
      </c>
      <c r="T86" s="43" t="str">
        <f t="shared" si="10"/>
        <v>0%</v>
      </c>
      <c r="U86" s="7">
        <f t="shared" si="8"/>
        <v>0</v>
      </c>
      <c r="V86" s="69" t="str">
        <f t="shared" si="11"/>
        <v>ไม่ลงทุน</v>
      </c>
      <c r="X86" s="4"/>
    </row>
    <row r="87" spans="1:24" hidden="1" x14ac:dyDescent="0.7">
      <c r="A87" s="8">
        <f>IF(ISBLANK(D87),"",COUNTA($D$10:D87))</f>
        <v>78</v>
      </c>
      <c r="B87" s="14">
        <v>1</v>
      </c>
      <c r="C87" s="14" t="s">
        <v>158</v>
      </c>
      <c r="D87" s="14" t="s">
        <v>163</v>
      </c>
      <c r="E87" s="14" t="s">
        <v>164</v>
      </c>
      <c r="F87" s="14" t="s">
        <v>8</v>
      </c>
      <c r="G87" s="6">
        <f>INDEX('cash ratio เดิม'!$B:$B,MATCH(คำนวณเงินลงทุนส่วนเกิน!$D87,'cash ratio เดิม'!$A:$A,0))</f>
        <v>10949564.619999999</v>
      </c>
      <c r="H87" s="6">
        <f>INDEX('cash ratio เดิม'!$C:$C,MATCH(คำนวณเงินลงทุนส่วนเกิน!$D87,'cash ratio เดิม'!$A:$A,0))</f>
        <v>27941741.989999998</v>
      </c>
      <c r="I87" s="49">
        <v>0.39</v>
      </c>
      <c r="J87" s="5">
        <f t="shared" si="6"/>
        <v>0.69</v>
      </c>
      <c r="K87" s="6">
        <f t="shared" si="9"/>
        <v>8346230.96</v>
      </c>
      <c r="L87" s="6">
        <f>INDEX(ลูกหนี้ค่ารักษาพยาบาล!$J:$J,MATCH(คำนวณเงินลงทุนส่วนเกิน!$D87,ลูกหนี้ค่ารักษาพยาบาล!$A:$A,0))</f>
        <v>3704442.07</v>
      </c>
      <c r="M87" s="6">
        <f>INDEX(ลูกหนี้ค่ารักษาพยาบาล!$K:$K,MATCH(คำนวณเงินลงทุนส่วนเกิน!$D87,ลูกหนี้ค่ารักษาพยาบาล!$A:$A,0))</f>
        <v>585567.16</v>
      </c>
      <c r="N87" s="6">
        <f>INDEX(ลูกหนี้ค่ารักษาพยาบาล!$L:$L,MATCH(คำนวณเงินลงทุนส่วนเกิน!$D87,ลูกหนี้ค่ารักษาพยาบาล!$A:$A,0))</f>
        <v>2421398.27</v>
      </c>
      <c r="O87" s="6">
        <f>INDEX(ลูกหนี้ค่ารักษาพยาบาล!$M:$M,MATCH(คำนวณเงินลงทุนส่วนเกิน!$D87,ลูกหนี้ค่ารักษาพยาบาล!$A:$A,0))</f>
        <v>0</v>
      </c>
      <c r="P87" s="6">
        <f>INDEX(ลูกหนี้ค่ารักษาพยาบาล!$N:$N,MATCH(คำนวณเงินลงทุนส่วนเกิน!$D87,ลูกหนี้ค่ารักษาพยาบาล!$A:$A,0))</f>
        <v>1634823.46</v>
      </c>
      <c r="Q87" s="49">
        <v>-17864418.93</v>
      </c>
      <c r="R87" s="7">
        <f>INDEX('Fixed Cost'!$E:$E,MATCH(คำนวณเงินลงทุนส่วนเกิน!$D87,'Fixed Cost'!$A:$A,0))</f>
        <v>17345679.831818182</v>
      </c>
      <c r="S87" s="7">
        <f t="shared" si="7"/>
        <v>-35210098.761818185</v>
      </c>
      <c r="T87" s="43" t="str">
        <f t="shared" si="10"/>
        <v>0%</v>
      </c>
      <c r="U87" s="7">
        <f t="shared" si="8"/>
        <v>0</v>
      </c>
      <c r="V87" s="69" t="str">
        <f t="shared" si="11"/>
        <v>ไม่ลงทุน</v>
      </c>
      <c r="X87" s="4"/>
    </row>
    <row r="88" spans="1:24" hidden="1" x14ac:dyDescent="0.7">
      <c r="A88" s="8">
        <f>IF(ISBLANK(D88),"",COUNTA($D$10:D88))</f>
        <v>79</v>
      </c>
      <c r="B88" s="14">
        <v>1</v>
      </c>
      <c r="C88" s="14" t="s">
        <v>158</v>
      </c>
      <c r="D88" s="14" t="s">
        <v>165</v>
      </c>
      <c r="E88" s="14" t="s">
        <v>166</v>
      </c>
      <c r="F88" s="14" t="s">
        <v>8</v>
      </c>
      <c r="G88" s="6">
        <f>INDEX('cash ratio เดิม'!$B:$B,MATCH(คำนวณเงินลงทุนส่วนเกิน!$D88,'cash ratio เดิม'!$A:$A,0))</f>
        <v>45172724.789999999</v>
      </c>
      <c r="H88" s="6">
        <f>INDEX('cash ratio เดิม'!$C:$C,MATCH(คำนวณเงินลงทุนส่วนเกิน!$D88,'cash ratio เดิม'!$A:$A,0))</f>
        <v>39807063.539999999</v>
      </c>
      <c r="I88" s="49">
        <v>1.1299999999999999</v>
      </c>
      <c r="J88" s="5">
        <f t="shared" si="6"/>
        <v>1.51</v>
      </c>
      <c r="K88" s="6">
        <f t="shared" si="9"/>
        <v>15330877.405000001</v>
      </c>
      <c r="L88" s="6">
        <f>INDEX(ลูกหนี้ค่ารักษาพยาบาล!$J:$J,MATCH(คำนวณเงินลงทุนส่วนเกิน!$D88,ลูกหนี้ค่ารักษาพยาบาล!$A:$A,0))</f>
        <v>5720622.0150000006</v>
      </c>
      <c r="M88" s="6">
        <f>INDEX(ลูกหนี้ค่ารักษาพยาบาล!$K:$K,MATCH(คำนวณเงินลงทุนส่วนเกิน!$D88,ลูกหนี้ค่ารักษาพยาบาล!$A:$A,0))</f>
        <v>2935418.7149999999</v>
      </c>
      <c r="N88" s="6">
        <f>INDEX(ลูกหนี้ค่ารักษาพยาบาล!$L:$L,MATCH(คำนวณเงินลงทุนส่วนเกิน!$D88,ลูกหนี้ค่ารักษาพยาบาล!$A:$A,0))</f>
        <v>5140873.8</v>
      </c>
      <c r="O88" s="6">
        <f>INDEX(ลูกหนี้ค่ารักษาพยาบาล!$M:$M,MATCH(คำนวณเงินลงทุนส่วนเกิน!$D88,ลูกหนี้ค่ารักษาพยาบาล!$A:$A,0))</f>
        <v>0</v>
      </c>
      <c r="P88" s="6">
        <f>INDEX(ลูกหนี้ค่ารักษาพยาบาล!$N:$N,MATCH(คำนวณเงินลงทุนส่วนเกิน!$D88,ลูกหนี้ค่ารักษาพยาบาล!$A:$A,0))</f>
        <v>1533962.875</v>
      </c>
      <c r="Q88" s="49">
        <v>3696209</v>
      </c>
      <c r="R88" s="7">
        <f>INDEX('Fixed Cost'!$E:$E,MATCH(คำนวณเงินลงทุนส่วนเกิน!$D88,'Fixed Cost'!$A:$A,0))</f>
        <v>25902803.389090911</v>
      </c>
      <c r="S88" s="7">
        <f t="shared" si="7"/>
        <v>-22206594.389090911</v>
      </c>
      <c r="T88" s="43" t="str">
        <f t="shared" si="10"/>
        <v>30%</v>
      </c>
      <c r="U88" s="7">
        <f t="shared" si="8"/>
        <v>0</v>
      </c>
      <c r="V88" s="69" t="str">
        <f t="shared" si="11"/>
        <v>ไม่ลงทุน</v>
      </c>
      <c r="X88" s="4"/>
    </row>
    <row r="89" spans="1:24" hidden="1" x14ac:dyDescent="0.7">
      <c r="A89" s="8">
        <f>IF(ISBLANK(D89),"",COUNTA($D$10:D89))</f>
        <v>80</v>
      </c>
      <c r="B89" s="14">
        <v>1</v>
      </c>
      <c r="C89" s="14" t="s">
        <v>158</v>
      </c>
      <c r="D89" s="14" t="s">
        <v>167</v>
      </c>
      <c r="E89" s="14" t="s">
        <v>168</v>
      </c>
      <c r="F89" s="14" t="s">
        <v>8</v>
      </c>
      <c r="G89" s="6">
        <f>INDEX('cash ratio เดิม'!$B:$B,MATCH(คำนวณเงินลงทุนส่วนเกิน!$D89,'cash ratio เดิม'!$A:$A,0))</f>
        <v>9894015.7200000007</v>
      </c>
      <c r="H89" s="6">
        <f>INDEX('cash ratio เดิม'!$C:$C,MATCH(คำนวณเงินลงทุนส่วนเกิน!$D89,'cash ratio เดิม'!$A:$A,0))</f>
        <v>20108252.23</v>
      </c>
      <c r="I89" s="49">
        <v>0.49</v>
      </c>
      <c r="J89" s="5">
        <f t="shared" si="6"/>
        <v>0.82</v>
      </c>
      <c r="K89" s="6">
        <f t="shared" si="9"/>
        <v>6745330.2600000007</v>
      </c>
      <c r="L89" s="6">
        <f>INDEX(ลูกหนี้ค่ารักษาพยาบาล!$J:$J,MATCH(คำนวณเงินลงทุนส่วนเกิน!$D89,ลูกหนี้ค่ารักษาพยาบาล!$A:$A,0))</f>
        <v>4859533.3450000007</v>
      </c>
      <c r="M89" s="6">
        <f>INDEX(ลูกหนี้ค่ารักษาพยาบาล!$K:$K,MATCH(คำนวณเงินลงทุนส่วนเกิน!$D89,ลูกหนี้ค่ารักษาพยาบาล!$A:$A,0))</f>
        <v>397367.71</v>
      </c>
      <c r="N89" s="6">
        <f>INDEX(ลูกหนี้ค่ารักษาพยาบาล!$L:$L,MATCH(คำนวณเงินลงทุนส่วนเกิน!$D89,ลูกหนี้ค่ารักษาพยาบาล!$A:$A,0))</f>
        <v>1064947.085</v>
      </c>
      <c r="O89" s="6">
        <f>INDEX(ลูกหนี้ค่ารักษาพยาบาล!$M:$M,MATCH(คำนวณเงินลงทุนส่วนเกิน!$D89,ลูกหนี้ค่ารักษาพยาบาล!$A:$A,0))</f>
        <v>0</v>
      </c>
      <c r="P89" s="6">
        <f>INDEX(ลูกหนี้ค่ารักษาพยาบาล!$N:$N,MATCH(คำนวณเงินลงทุนส่วนเกิน!$D89,ลูกหนี้ค่ารักษาพยาบาล!$A:$A,0))</f>
        <v>423482.12</v>
      </c>
      <c r="Q89" s="49">
        <v>-10214236.51</v>
      </c>
      <c r="R89" s="7">
        <f>INDEX('Fixed Cost'!$E:$E,MATCH(คำนวณเงินลงทุนส่วนเกิน!$D89,'Fixed Cost'!$A:$A,0))</f>
        <v>10761791.890909091</v>
      </c>
      <c r="S89" s="7">
        <f t="shared" si="7"/>
        <v>-20976028.400909089</v>
      </c>
      <c r="T89" s="43" t="str">
        <f t="shared" si="10"/>
        <v>0%</v>
      </c>
      <c r="U89" s="7">
        <f t="shared" si="8"/>
        <v>0</v>
      </c>
      <c r="V89" s="69" t="str">
        <f t="shared" si="11"/>
        <v>ไม่ลงทุน</v>
      </c>
      <c r="X89" s="4"/>
    </row>
    <row r="90" spans="1:24" hidden="1" x14ac:dyDescent="0.7">
      <c r="A90" s="8">
        <f>IF(ISBLANK(D90),"",COUNTA($D$10:D90))</f>
        <v>81</v>
      </c>
      <c r="B90" s="14">
        <v>1</v>
      </c>
      <c r="C90" s="14" t="s">
        <v>158</v>
      </c>
      <c r="D90" s="14" t="s">
        <v>169</v>
      </c>
      <c r="E90" s="14" t="s">
        <v>170</v>
      </c>
      <c r="F90" s="14" t="s">
        <v>8</v>
      </c>
      <c r="G90" s="6">
        <f>INDEX('cash ratio เดิม'!$B:$B,MATCH(คำนวณเงินลงทุนส่วนเกิน!$D90,'cash ratio เดิม'!$A:$A,0))</f>
        <v>26196522.469999999</v>
      </c>
      <c r="H90" s="6">
        <f>INDEX('cash ratio เดิม'!$C:$C,MATCH(คำนวณเงินลงทุนส่วนเกิน!$D90,'cash ratio เดิม'!$A:$A,0))</f>
        <v>18590288.960000001</v>
      </c>
      <c r="I90" s="49">
        <v>1.41</v>
      </c>
      <c r="J90" s="5">
        <f t="shared" si="6"/>
        <v>1.49</v>
      </c>
      <c r="K90" s="6">
        <f t="shared" si="9"/>
        <v>1587506.0049999999</v>
      </c>
      <c r="L90" s="6">
        <f>INDEX(ลูกหนี้ค่ารักษาพยาบาล!$J:$J,MATCH(คำนวณเงินลงทุนส่วนเกิน!$D90,ลูกหนี้ค่ารักษาพยาบาล!$A:$A,0))</f>
        <v>1051926.175</v>
      </c>
      <c r="M90" s="6">
        <f>INDEX(ลูกหนี้ค่ารักษาพยาบาล!$K:$K,MATCH(คำนวณเงินลงทุนส่วนเกิน!$D90,ลูกหนี้ค่ารักษาพยาบาล!$A:$A,0))</f>
        <v>22101.41</v>
      </c>
      <c r="N90" s="6">
        <f>INDEX(ลูกหนี้ค่ารักษาพยาบาล!$L:$L,MATCH(คำนวณเงินลงทุนส่วนเกิน!$D90,ลูกหนี้ค่ารักษาพยาบาล!$A:$A,0))</f>
        <v>439921.30499999999</v>
      </c>
      <c r="O90" s="6">
        <f>INDEX(ลูกหนี้ค่ารักษาพยาบาล!$M:$M,MATCH(คำนวณเงินลงทุนส่วนเกิน!$D90,ลูกหนี้ค่ารักษาพยาบาล!$A:$A,0))</f>
        <v>0</v>
      </c>
      <c r="P90" s="6">
        <f>INDEX(ลูกหนี้ค่ารักษาพยาบาล!$N:$N,MATCH(คำนวณเงินลงทุนส่วนเกิน!$D90,ลูกหนี้ค่ารักษาพยาบาล!$A:$A,0))</f>
        <v>73557.115000000005</v>
      </c>
      <c r="Q90" s="49">
        <v>7597171.5099999998</v>
      </c>
      <c r="R90" s="7">
        <f>INDEX('Fixed Cost'!$E:$E,MATCH(คำนวณเงินลงทุนส่วนเกิน!$D90,'Fixed Cost'!$A:$A,0))</f>
        <v>12907645.499999996</v>
      </c>
      <c r="S90" s="7">
        <f t="shared" si="7"/>
        <v>-5310473.9899999965</v>
      </c>
      <c r="T90" s="43" t="str">
        <f t="shared" si="10"/>
        <v>0%</v>
      </c>
      <c r="U90" s="7">
        <f t="shared" si="8"/>
        <v>0</v>
      </c>
      <c r="V90" s="69" t="str">
        <f t="shared" si="11"/>
        <v>ไม่ลงทุน</v>
      </c>
      <c r="X90" s="4"/>
    </row>
    <row r="91" spans="1:24" hidden="1" x14ac:dyDescent="0.7">
      <c r="A91" s="8">
        <f>IF(ISBLANK(D91),"",COUNTA($D$10:D91))</f>
        <v>82</v>
      </c>
      <c r="B91" s="14">
        <v>1</v>
      </c>
      <c r="C91" s="14" t="s">
        <v>158</v>
      </c>
      <c r="D91" s="14" t="s">
        <v>171</v>
      </c>
      <c r="E91" s="14" t="s">
        <v>172</v>
      </c>
      <c r="F91" s="14" t="s">
        <v>8</v>
      </c>
      <c r="G91" s="6">
        <f>INDEX('cash ratio เดิม'!$B:$B,MATCH(คำนวณเงินลงทุนส่วนเกิน!$D91,'cash ratio เดิม'!$A:$A,0))</f>
        <v>9226790.0899999999</v>
      </c>
      <c r="H91" s="6">
        <f>INDEX('cash ratio เดิม'!$C:$C,MATCH(คำนวณเงินลงทุนส่วนเกิน!$D91,'cash ratio เดิม'!$A:$A,0))</f>
        <v>21424558.75</v>
      </c>
      <c r="I91" s="49">
        <v>0.43</v>
      </c>
      <c r="J91" s="5">
        <f t="shared" si="6"/>
        <v>0.51</v>
      </c>
      <c r="K91" s="6">
        <f t="shared" si="9"/>
        <v>1834954.335</v>
      </c>
      <c r="L91" s="6">
        <f>INDEX(ลูกหนี้ค่ารักษาพยาบาล!$J:$J,MATCH(คำนวณเงินลงทุนส่วนเกิน!$D91,ลูกหนี้ค่ารักษาพยาบาล!$A:$A,0))</f>
        <v>631415</v>
      </c>
      <c r="M91" s="6">
        <f>INDEX(ลูกหนี้ค่ารักษาพยาบาล!$K:$K,MATCH(คำนวณเงินลงทุนส่วนเกิน!$D91,ลูกหนี้ค่ารักษาพยาบาล!$A:$A,0))</f>
        <v>199562.25999999998</v>
      </c>
      <c r="N91" s="6">
        <f>INDEX(ลูกหนี้ค่ารักษาพยาบาล!$L:$L,MATCH(คำนวณเงินลงทุนส่วนเกิน!$D91,ลูกหนี้ค่ารักษาพยาบาล!$A:$A,0))</f>
        <v>306278.07500000001</v>
      </c>
      <c r="O91" s="6">
        <f>INDEX(ลูกหนี้ค่ารักษาพยาบาล!$M:$M,MATCH(คำนวณเงินลงทุนส่วนเกิน!$D91,ลูกหนี้ค่ารักษาพยาบาล!$A:$A,0))</f>
        <v>0</v>
      </c>
      <c r="P91" s="6">
        <f>INDEX(ลูกหนี้ค่ารักษาพยาบาล!$N:$N,MATCH(คำนวณเงินลงทุนส่วนเกิน!$D91,ลูกหนี้ค่ารักษาพยาบาล!$A:$A,0))</f>
        <v>697699</v>
      </c>
      <c r="Q91" s="49">
        <v>-12197768.66</v>
      </c>
      <c r="R91" s="7">
        <f>INDEX('Fixed Cost'!$E:$E,MATCH(คำนวณเงินลงทุนส่วนเกิน!$D91,'Fixed Cost'!$A:$A,0))</f>
        <v>10357690.999090908</v>
      </c>
      <c r="S91" s="7">
        <f t="shared" si="7"/>
        <v>-22555459.659090906</v>
      </c>
      <c r="T91" s="43" t="str">
        <f t="shared" si="10"/>
        <v>0%</v>
      </c>
      <c r="U91" s="7">
        <f t="shared" si="8"/>
        <v>0</v>
      </c>
      <c r="V91" s="69" t="str">
        <f t="shared" si="11"/>
        <v>ไม่ลงทุน</v>
      </c>
      <c r="X91" s="4"/>
    </row>
    <row r="92" spans="1:24" hidden="1" x14ac:dyDescent="0.7">
      <c r="A92" s="8">
        <f>IF(ISBLANK(D92),"",COUNTA($D$10:D92))</f>
        <v>83</v>
      </c>
      <c r="B92" s="14">
        <v>1</v>
      </c>
      <c r="C92" s="14" t="s">
        <v>173</v>
      </c>
      <c r="D92" s="14" t="s">
        <v>174</v>
      </c>
      <c r="E92" s="14" t="s">
        <v>175</v>
      </c>
      <c r="F92" s="14" t="s">
        <v>5</v>
      </c>
      <c r="G92" s="6">
        <f>INDEX('cash ratio เดิม'!$B:$B,MATCH(คำนวณเงินลงทุนส่วนเกิน!$D92,'cash ratio เดิม'!$A:$A,0))</f>
        <v>1523127647.27</v>
      </c>
      <c r="H92" s="6">
        <f>INDEX('cash ratio เดิม'!$C:$C,MATCH(คำนวณเงินลงทุนส่วนเกิน!$D92,'cash ratio เดิม'!$A:$A,0))</f>
        <v>361242264.63</v>
      </c>
      <c r="I92" s="49">
        <v>4.22</v>
      </c>
      <c r="J92" s="5">
        <f t="shared" si="6"/>
        <v>4.75</v>
      </c>
      <c r="K92" s="6">
        <f t="shared" si="9"/>
        <v>193187659.29499999</v>
      </c>
      <c r="L92" s="6">
        <f>INDEX(ลูกหนี้ค่ารักษาพยาบาล!$J:$J,MATCH(คำนวณเงินลงทุนส่วนเกิน!$D92,ลูกหนี้ค่ารักษาพยาบาล!$A:$A,0))</f>
        <v>107012104.72</v>
      </c>
      <c r="M92" s="6">
        <f>INDEX(ลูกหนี้ค่ารักษาพยาบาล!$K:$K,MATCH(คำนวณเงินลงทุนส่วนเกิน!$D92,ลูกหนี้ค่ารักษาพยาบาล!$A:$A,0))</f>
        <v>6473773.3799999999</v>
      </c>
      <c r="N92" s="6">
        <f>INDEX(ลูกหนี้ค่ารักษาพยาบาล!$L:$L,MATCH(คำนวณเงินลงทุนส่วนเกิน!$D92,ลูกหนี้ค่ารักษาพยาบาล!$A:$A,0))</f>
        <v>78968085.495000005</v>
      </c>
      <c r="O92" s="6">
        <f>INDEX(ลูกหนี้ค่ารักษาพยาบาล!$M:$M,MATCH(คำนวณเงินลงทุนส่วนเกิน!$D92,ลูกหนี้ค่ารักษาพยาบาล!$A:$A,0))</f>
        <v>0</v>
      </c>
      <c r="P92" s="6">
        <f>INDEX(ลูกหนี้ค่ารักษาพยาบาล!$N:$N,MATCH(คำนวณเงินลงทุนส่วนเกิน!$D92,ลูกหนี้ค่ารักษาพยาบาล!$A:$A,0))</f>
        <v>733695.7</v>
      </c>
      <c r="Q92" s="49">
        <v>1165805866.1600001</v>
      </c>
      <c r="R92" s="7">
        <f>INDEX('Fixed Cost'!$E:$E,MATCH(คำนวณเงินลงทุนส่วนเกิน!$D92,'Fixed Cost'!$A:$A,0))</f>
        <v>223916502.58636361</v>
      </c>
      <c r="S92" s="7">
        <f t="shared" si="7"/>
        <v>941889363.57363653</v>
      </c>
      <c r="T92" s="43" t="str">
        <f t="shared" si="10"/>
        <v>60%</v>
      </c>
      <c r="U92" s="7">
        <f t="shared" si="8"/>
        <v>565133618.14418185</v>
      </c>
      <c r="V92" s="8" t="str">
        <f t="shared" si="11"/>
        <v>ลงทุนได้</v>
      </c>
      <c r="X92" s="4"/>
    </row>
    <row r="93" spans="1:24" hidden="1" x14ac:dyDescent="0.7">
      <c r="A93" s="8">
        <f>IF(ISBLANK(D93),"",COUNTA($D$10:D93))</f>
        <v>84</v>
      </c>
      <c r="B93" s="14">
        <v>1</v>
      </c>
      <c r="C93" s="14" t="s">
        <v>173</v>
      </c>
      <c r="D93" s="14" t="s">
        <v>176</v>
      </c>
      <c r="E93" s="14" t="s">
        <v>177</v>
      </c>
      <c r="F93" s="14" t="s">
        <v>8</v>
      </c>
      <c r="G93" s="6">
        <f>INDEX('cash ratio เดิม'!$B:$B,MATCH(คำนวณเงินลงทุนส่วนเกิน!$D93,'cash ratio เดิม'!$A:$A,0))</f>
        <v>20629476.5</v>
      </c>
      <c r="H93" s="6">
        <f>INDEX('cash ratio เดิม'!$C:$C,MATCH(คำนวณเงินลงทุนส่วนเกิน!$D93,'cash ratio เดิม'!$A:$A,0))</f>
        <v>10015408.529999999</v>
      </c>
      <c r="I93" s="49">
        <v>2.06</v>
      </c>
      <c r="J93" s="5">
        <f t="shared" si="6"/>
        <v>2.1800000000000002</v>
      </c>
      <c r="K93" s="6">
        <f t="shared" si="9"/>
        <v>1286739.5900000001</v>
      </c>
      <c r="L93" s="6">
        <f>INDEX(ลูกหนี้ค่ารักษาพยาบาล!$J:$J,MATCH(คำนวณเงินลงทุนส่วนเกิน!$D93,ลูกหนี้ค่ารักษาพยาบาล!$A:$A,0))</f>
        <v>490206.15</v>
      </c>
      <c r="M93" s="6">
        <f>INDEX(ลูกหนี้ค่ารักษาพยาบาล!$K:$K,MATCH(คำนวณเงินลงทุนส่วนเกิน!$D93,ลูกหนี้ค่ารักษาพยาบาล!$A:$A,0))</f>
        <v>143118.10500000001</v>
      </c>
      <c r="N93" s="6">
        <f>INDEX(ลูกหนี้ค่ารักษาพยาบาล!$L:$L,MATCH(คำนวณเงินลงทุนส่วนเกิน!$D93,ลูกหนี้ค่ารักษาพยาบาล!$A:$A,0))</f>
        <v>644128.85000000009</v>
      </c>
      <c r="O93" s="6">
        <f>INDEX(ลูกหนี้ค่ารักษาพยาบาล!$M:$M,MATCH(คำนวณเงินลงทุนส่วนเกิน!$D93,ลูกหนี้ค่ารักษาพยาบาล!$A:$A,0))</f>
        <v>0</v>
      </c>
      <c r="P93" s="6">
        <f>INDEX(ลูกหนี้ค่ารักษาพยาบาล!$N:$N,MATCH(คำนวณเงินลงทุนส่วนเกิน!$D93,ลูกหนี้ค่ารักษาพยาบาล!$A:$A,0))</f>
        <v>9286.4850000000006</v>
      </c>
      <c r="Q93" s="49">
        <v>10614067.970000001</v>
      </c>
      <c r="R93" s="7">
        <f>INDEX('Fixed Cost'!$E:$E,MATCH(คำนวณเงินลงทุนส่วนเกิน!$D93,'Fixed Cost'!$A:$A,0))</f>
        <v>13913635.189090909</v>
      </c>
      <c r="S93" s="7">
        <f t="shared" si="7"/>
        <v>-3299567.2190909088</v>
      </c>
      <c r="T93" s="43" t="str">
        <f t="shared" si="10"/>
        <v>40%</v>
      </c>
      <c r="U93" s="7">
        <f t="shared" si="8"/>
        <v>0</v>
      </c>
      <c r="V93" s="69" t="str">
        <f t="shared" si="11"/>
        <v>ไม่ลงทุน</v>
      </c>
      <c r="X93" s="4"/>
    </row>
    <row r="94" spans="1:24" hidden="1" x14ac:dyDescent="0.7">
      <c r="A94" s="8">
        <f>IF(ISBLANK(D94),"",COUNTA($D$10:D94))</f>
        <v>85</v>
      </c>
      <c r="B94" s="14">
        <v>1</v>
      </c>
      <c r="C94" s="14" t="s">
        <v>173</v>
      </c>
      <c r="D94" s="14" t="s">
        <v>178</v>
      </c>
      <c r="E94" s="14" t="s">
        <v>179</v>
      </c>
      <c r="F94" s="14" t="s">
        <v>8</v>
      </c>
      <c r="G94" s="6">
        <f>INDEX('cash ratio เดิม'!$B:$B,MATCH(คำนวณเงินลงทุนส่วนเกิน!$D94,'cash ratio เดิม'!$A:$A,0))</f>
        <v>39929874.189999998</v>
      </c>
      <c r="H94" s="6">
        <f>INDEX('cash ratio เดิม'!$C:$C,MATCH(คำนวณเงินลงทุนส่วนเกิน!$D94,'cash ratio เดิม'!$A:$A,0))</f>
        <v>56242103.18</v>
      </c>
      <c r="I94" s="49">
        <v>0.71</v>
      </c>
      <c r="J94" s="5">
        <f t="shared" si="6"/>
        <v>0.95</v>
      </c>
      <c r="K94" s="6">
        <f t="shared" si="9"/>
        <v>13577718.34</v>
      </c>
      <c r="L94" s="6">
        <f>INDEX(ลูกหนี้ค่ารักษาพยาบาล!$J:$J,MATCH(คำนวณเงินลงทุนส่วนเกิน!$D94,ลูกหนี้ค่ารักษาพยาบาล!$A:$A,0))</f>
        <v>7537146.7350000003</v>
      </c>
      <c r="M94" s="6">
        <f>INDEX(ลูกหนี้ค่ารักษาพยาบาล!$K:$K,MATCH(คำนวณเงินลงทุนส่วนเกิน!$D94,ลูกหนี้ค่ารักษาพยาบาล!$A:$A,0))</f>
        <v>534655.11499999999</v>
      </c>
      <c r="N94" s="6">
        <f>INDEX(ลูกหนี้ค่ารักษาพยาบาล!$L:$L,MATCH(คำนวณเงินลงทุนส่วนเกิน!$D94,ลูกหนี้ค่ารักษาพยาบาล!$A:$A,0))</f>
        <v>5476569.1150000002</v>
      </c>
      <c r="O94" s="6">
        <f>INDEX(ลูกหนี้ค่ารักษาพยาบาล!$M:$M,MATCH(คำนวณเงินลงทุนส่วนเกิน!$D94,ลูกหนี้ค่ารักษาพยาบาล!$A:$A,0))</f>
        <v>0</v>
      </c>
      <c r="P94" s="6">
        <f>INDEX(ลูกหนี้ค่ารักษาพยาบาล!$N:$N,MATCH(คำนวณเงินลงทุนส่วนเกิน!$D94,ลูกหนี้ค่ารักษาพยาบาล!$A:$A,0))</f>
        <v>29347.375</v>
      </c>
      <c r="Q94" s="49">
        <v>-16312228.99</v>
      </c>
      <c r="R94" s="7">
        <f>INDEX('Fixed Cost'!$E:$E,MATCH(คำนวณเงินลงทุนส่วนเกิน!$D94,'Fixed Cost'!$A:$A,0))</f>
        <v>46875119.048181824</v>
      </c>
      <c r="S94" s="7">
        <f t="shared" si="7"/>
        <v>-63187348.038181826</v>
      </c>
      <c r="T94" s="43" t="str">
        <f t="shared" si="10"/>
        <v>0%</v>
      </c>
      <c r="U94" s="7">
        <f t="shared" si="8"/>
        <v>0</v>
      </c>
      <c r="V94" s="69" t="str">
        <f t="shared" si="11"/>
        <v>ไม่ลงทุน</v>
      </c>
      <c r="X94" s="4"/>
    </row>
    <row r="95" spans="1:24" hidden="1" x14ac:dyDescent="0.7">
      <c r="A95" s="8">
        <f>IF(ISBLANK(D95),"",COUNTA($D$10:D95))</f>
        <v>86</v>
      </c>
      <c r="B95" s="14">
        <v>1</v>
      </c>
      <c r="C95" s="14" t="s">
        <v>173</v>
      </c>
      <c r="D95" s="14" t="s">
        <v>180</v>
      </c>
      <c r="E95" s="14" t="s">
        <v>181</v>
      </c>
      <c r="F95" s="14" t="s">
        <v>8</v>
      </c>
      <c r="G95" s="6">
        <f>INDEX('cash ratio เดิม'!$B:$B,MATCH(คำนวณเงินลงทุนส่วนเกิน!$D95,'cash ratio เดิม'!$A:$A,0))</f>
        <v>8927992.2200000007</v>
      </c>
      <c r="H95" s="6">
        <f>INDEX('cash ratio เดิม'!$C:$C,MATCH(คำนวณเงินลงทุนส่วนเกิน!$D95,'cash ratio เดิม'!$A:$A,0))</f>
        <v>12768827.98</v>
      </c>
      <c r="I95" s="49">
        <v>0.7</v>
      </c>
      <c r="J95" s="5">
        <f t="shared" si="6"/>
        <v>0.81</v>
      </c>
      <c r="K95" s="6">
        <f t="shared" si="9"/>
        <v>1483870.77</v>
      </c>
      <c r="L95" s="6">
        <f>INDEX(ลูกหนี้ค่ารักษาพยาบาล!$J:$J,MATCH(คำนวณเงินลงทุนส่วนเกิน!$D95,ลูกหนี้ค่ารักษาพยาบาล!$A:$A,0))</f>
        <v>655143.03500000003</v>
      </c>
      <c r="M95" s="6">
        <f>INDEX(ลูกหนี้ค่ารักษาพยาบาล!$K:$K,MATCH(คำนวณเงินลงทุนส่วนเกิน!$D95,ลูกหนี้ค่ารักษาพยาบาล!$A:$A,0))</f>
        <v>90127.91</v>
      </c>
      <c r="N95" s="6">
        <f>INDEX(ลูกหนี้ค่ารักษาพยาบาล!$L:$L,MATCH(คำนวณเงินลงทุนส่วนเกิน!$D95,ลูกหนี้ค่ารักษาพยาบาล!$A:$A,0))</f>
        <v>738599.82499999995</v>
      </c>
      <c r="O95" s="6">
        <f>INDEX(ลูกหนี้ค่ารักษาพยาบาล!$M:$M,MATCH(คำนวณเงินลงทุนส่วนเกิน!$D95,ลูกหนี้ค่ารักษาพยาบาล!$A:$A,0))</f>
        <v>0</v>
      </c>
      <c r="P95" s="6">
        <f>INDEX(ลูกหนี้ค่ารักษาพยาบาล!$N:$N,MATCH(คำนวณเงินลงทุนส่วนเกิน!$D95,ลูกหนี้ค่ารักษาพยาบาล!$A:$A,0))</f>
        <v>0</v>
      </c>
      <c r="Q95" s="49">
        <v>-3840835.76</v>
      </c>
      <c r="R95" s="7">
        <f>INDEX('Fixed Cost'!$E:$E,MATCH(คำนวณเงินลงทุนส่วนเกิน!$D95,'Fixed Cost'!$A:$A,0))</f>
        <v>12750777.932727274</v>
      </c>
      <c r="S95" s="7">
        <f t="shared" si="7"/>
        <v>-16591613.692727273</v>
      </c>
      <c r="T95" s="43" t="str">
        <f t="shared" si="10"/>
        <v>0%</v>
      </c>
      <c r="U95" s="7">
        <f t="shared" si="8"/>
        <v>0</v>
      </c>
      <c r="V95" s="69" t="str">
        <f t="shared" si="11"/>
        <v>ไม่ลงทุน</v>
      </c>
      <c r="X95" s="4"/>
    </row>
    <row r="96" spans="1:24" hidden="1" x14ac:dyDescent="0.7">
      <c r="A96" s="8">
        <f>IF(ISBLANK(D96),"",COUNTA($D$10:D96))</f>
        <v>87</v>
      </c>
      <c r="B96" s="14">
        <v>1</v>
      </c>
      <c r="C96" s="14" t="s">
        <v>173</v>
      </c>
      <c r="D96" s="14" t="s">
        <v>182</v>
      </c>
      <c r="E96" s="14" t="s">
        <v>183</v>
      </c>
      <c r="F96" s="14" t="s">
        <v>8</v>
      </c>
      <c r="G96" s="6">
        <f>INDEX('cash ratio เดิม'!$B:$B,MATCH(คำนวณเงินลงทุนส่วนเกิน!$D96,'cash ratio เดิม'!$A:$A,0))</f>
        <v>20468520.550000001</v>
      </c>
      <c r="H96" s="6">
        <f>INDEX('cash ratio เดิม'!$C:$C,MATCH(คำนวณเงินลงทุนส่วนเกิน!$D96,'cash ratio เดิม'!$A:$A,0))</f>
        <v>18972667.879999999</v>
      </c>
      <c r="I96" s="49">
        <v>1.08</v>
      </c>
      <c r="J96" s="5">
        <f t="shared" si="6"/>
        <v>1.1599999999999999</v>
      </c>
      <c r="K96" s="6">
        <f t="shared" si="9"/>
        <v>1728189.0449999999</v>
      </c>
      <c r="L96" s="6">
        <f>INDEX(ลูกหนี้ค่ารักษาพยาบาล!$J:$J,MATCH(คำนวณเงินลงทุนส่วนเกิน!$D96,ลูกหนี้ค่ารักษาพยาบาล!$A:$A,0))</f>
        <v>689909.375</v>
      </c>
      <c r="M96" s="6">
        <f>INDEX(ลูกหนี้ค่ารักษาพยาบาล!$K:$K,MATCH(คำนวณเงินลงทุนส่วนเกิน!$D96,ลูกหนี้ค่ารักษาพยาบาล!$A:$A,0))</f>
        <v>98225.175000000003</v>
      </c>
      <c r="N96" s="6">
        <f>INDEX(ลูกหนี้ค่ารักษาพยาบาล!$L:$L,MATCH(คำนวณเงินลงทุนส่วนเกิน!$D96,ลูกหนี้ค่ารักษาพยาบาล!$A:$A,0))</f>
        <v>936255.37</v>
      </c>
      <c r="O96" s="6">
        <f>INDEX(ลูกหนี้ค่ารักษาพยาบาล!$M:$M,MATCH(คำนวณเงินลงทุนส่วนเกิน!$D96,ลูกหนี้ค่ารักษาพยาบาล!$A:$A,0))</f>
        <v>0</v>
      </c>
      <c r="P96" s="6">
        <f>INDEX(ลูกหนี้ค่ารักษาพยาบาล!$N:$N,MATCH(คำนวณเงินลงทุนส่วนเกิน!$D96,ลูกหนี้ค่ารักษาพยาบาล!$A:$A,0))</f>
        <v>3799.125</v>
      </c>
      <c r="Q96" s="49">
        <v>1495852.67</v>
      </c>
      <c r="R96" s="7">
        <f>INDEX('Fixed Cost'!$E:$E,MATCH(คำนวณเงินลงทุนส่วนเกิน!$D96,'Fixed Cost'!$A:$A,0))</f>
        <v>17633981.945454545</v>
      </c>
      <c r="S96" s="7">
        <f t="shared" si="7"/>
        <v>-16138129.275454545</v>
      </c>
      <c r="T96" s="43" t="str">
        <f t="shared" si="10"/>
        <v>0%</v>
      </c>
      <c r="U96" s="7">
        <f t="shared" si="8"/>
        <v>0</v>
      </c>
      <c r="V96" s="69" t="str">
        <f t="shared" si="11"/>
        <v>ไม่ลงทุน</v>
      </c>
      <c r="X96" s="4"/>
    </row>
    <row r="97" spans="1:24" hidden="1" x14ac:dyDescent="0.7">
      <c r="A97" s="8">
        <f>IF(ISBLANK(D97),"",COUNTA($D$10:D97))</f>
        <v>88</v>
      </c>
      <c r="B97" s="14">
        <v>1</v>
      </c>
      <c r="C97" s="14" t="s">
        <v>173</v>
      </c>
      <c r="D97" s="14" t="s">
        <v>184</v>
      </c>
      <c r="E97" s="14" t="s">
        <v>185</v>
      </c>
      <c r="F97" s="14" t="s">
        <v>8</v>
      </c>
      <c r="G97" s="6">
        <f>INDEX('cash ratio เดิม'!$B:$B,MATCH(คำนวณเงินลงทุนส่วนเกิน!$D97,'cash ratio เดิม'!$A:$A,0))</f>
        <v>11755177.75</v>
      </c>
      <c r="H97" s="6">
        <f>INDEX('cash ratio เดิม'!$C:$C,MATCH(คำนวณเงินลงทุนส่วนเกิน!$D97,'cash ratio เดิม'!$A:$A,0))</f>
        <v>16780029.780000001</v>
      </c>
      <c r="I97" s="49">
        <v>0.7</v>
      </c>
      <c r="J97" s="5">
        <f t="shared" si="6"/>
        <v>0.94</v>
      </c>
      <c r="K97" s="6">
        <f t="shared" si="9"/>
        <v>4051404.645</v>
      </c>
      <c r="L97" s="6">
        <f>INDEX(ลูกหนี้ค่ารักษาพยาบาล!$J:$J,MATCH(คำนวณเงินลงทุนส่วนเกิน!$D97,ลูกหนี้ค่ารักษาพยาบาล!$A:$A,0))</f>
        <v>2197240.9649999999</v>
      </c>
      <c r="M97" s="6">
        <f>INDEX(ลูกหนี้ค่ารักษาพยาบาล!$K:$K,MATCH(คำนวณเงินลงทุนส่วนเกิน!$D97,ลูกหนี้ค่ารักษาพยาบาล!$A:$A,0))</f>
        <v>208233.62</v>
      </c>
      <c r="N97" s="6">
        <f>INDEX(ลูกหนี้ค่ารักษาพยาบาล!$L:$L,MATCH(คำนวณเงินลงทุนส่วนเกิน!$D97,ลูกหนี้ค่ารักษาพยาบาล!$A:$A,0))</f>
        <v>1452585.77</v>
      </c>
      <c r="O97" s="6">
        <f>INDEX(ลูกหนี้ค่ารักษาพยาบาล!$M:$M,MATCH(คำนวณเงินลงทุนส่วนเกิน!$D97,ลูกหนี้ค่ารักษาพยาบาล!$A:$A,0))</f>
        <v>0</v>
      </c>
      <c r="P97" s="6">
        <f>INDEX(ลูกหนี้ค่ารักษาพยาบาล!$N:$N,MATCH(คำนวณเงินลงทุนส่วนเกิน!$D97,ลูกหนี้ค่ารักษาพยาบาล!$A:$A,0))</f>
        <v>193344.29</v>
      </c>
      <c r="Q97" s="49">
        <v>-5024852.03</v>
      </c>
      <c r="R97" s="7">
        <f>INDEX('Fixed Cost'!$E:$E,MATCH(คำนวณเงินลงทุนส่วนเกิน!$D97,'Fixed Cost'!$A:$A,0))</f>
        <v>13718120.885454547</v>
      </c>
      <c r="S97" s="7">
        <f t="shared" si="7"/>
        <v>-18742972.915454548</v>
      </c>
      <c r="T97" s="43" t="str">
        <f t="shared" si="10"/>
        <v>0%</v>
      </c>
      <c r="U97" s="7">
        <f t="shared" si="8"/>
        <v>0</v>
      </c>
      <c r="V97" s="69" t="str">
        <f t="shared" si="11"/>
        <v>ไม่ลงทุน</v>
      </c>
      <c r="X97" s="4"/>
    </row>
    <row r="98" spans="1:24" hidden="1" x14ac:dyDescent="0.7">
      <c r="A98" s="8">
        <f>IF(ISBLANK(D98),"",COUNTA($D$10:D98))</f>
        <v>89</v>
      </c>
      <c r="B98" s="14">
        <v>1</v>
      </c>
      <c r="C98" s="14" t="s">
        <v>173</v>
      </c>
      <c r="D98" s="14" t="s">
        <v>186</v>
      </c>
      <c r="E98" s="14" t="s">
        <v>187</v>
      </c>
      <c r="F98" s="14" t="s">
        <v>8</v>
      </c>
      <c r="G98" s="6">
        <f>INDEX('cash ratio เดิม'!$B:$B,MATCH(คำนวณเงินลงทุนส่วนเกิน!$D98,'cash ratio เดิม'!$A:$A,0))</f>
        <v>10344657.300000001</v>
      </c>
      <c r="H98" s="6">
        <f>INDEX('cash ratio เดิม'!$C:$C,MATCH(คำนวณเงินลงทุนส่วนเกิน!$D98,'cash ratio เดิม'!$A:$A,0))</f>
        <v>17960410.449999999</v>
      </c>
      <c r="I98" s="49">
        <v>0.57999999999999996</v>
      </c>
      <c r="J98" s="5">
        <f t="shared" si="6"/>
        <v>0.69</v>
      </c>
      <c r="K98" s="6">
        <f t="shared" si="9"/>
        <v>2083853.86</v>
      </c>
      <c r="L98" s="6">
        <f>INDEX(ลูกหนี้ค่ารักษาพยาบาล!$J:$J,MATCH(คำนวณเงินลงทุนส่วนเกิน!$D98,ลูกหนี้ค่ารักษาพยาบาล!$A:$A,0))</f>
        <v>966293.53</v>
      </c>
      <c r="M98" s="6">
        <f>INDEX(ลูกหนี้ค่ารักษาพยาบาล!$K:$K,MATCH(คำนวณเงินลงทุนส่วนเกิน!$D98,ลูกหนี้ค่ารักษาพยาบาล!$A:$A,0))</f>
        <v>37826.050000000003</v>
      </c>
      <c r="N98" s="6">
        <f>INDEX(ลูกหนี้ค่ารักษาพยาบาล!$L:$L,MATCH(คำนวณเงินลงทุนส่วนเกิน!$D98,ลูกหนี้ค่ารักษาพยาบาล!$A:$A,0))</f>
        <v>1074235.28</v>
      </c>
      <c r="O98" s="6">
        <f>INDEX(ลูกหนี้ค่ารักษาพยาบาล!$M:$M,MATCH(คำนวณเงินลงทุนส่วนเกิน!$D98,ลูกหนี้ค่ารักษาพยาบาล!$A:$A,0))</f>
        <v>0</v>
      </c>
      <c r="P98" s="6">
        <f>INDEX(ลูกหนี้ค่ารักษาพยาบาล!$N:$N,MATCH(คำนวณเงินลงทุนส่วนเกิน!$D98,ลูกหนี้ค่ารักษาพยาบาล!$A:$A,0))</f>
        <v>5499</v>
      </c>
      <c r="Q98" s="49">
        <v>-7615753.1500000004</v>
      </c>
      <c r="R98" s="7">
        <f>INDEX('Fixed Cost'!$E:$E,MATCH(คำนวณเงินลงทุนส่วนเกิน!$D98,'Fixed Cost'!$A:$A,0))</f>
        <v>14182346.776363637</v>
      </c>
      <c r="S98" s="7">
        <f t="shared" si="7"/>
        <v>-21798099.92636364</v>
      </c>
      <c r="T98" s="43" t="str">
        <f t="shared" si="10"/>
        <v>0%</v>
      </c>
      <c r="U98" s="7">
        <f t="shared" si="8"/>
        <v>0</v>
      </c>
      <c r="V98" s="69" t="str">
        <f t="shared" si="11"/>
        <v>ไม่ลงทุน</v>
      </c>
      <c r="X98" s="4"/>
    </row>
    <row r="99" spans="1:24" hidden="1" x14ac:dyDescent="0.7">
      <c r="A99" s="8">
        <f>IF(ISBLANK(D99),"",COUNTA($D$10:D99))</f>
        <v>90</v>
      </c>
      <c r="B99" s="14">
        <v>1</v>
      </c>
      <c r="C99" s="14" t="s">
        <v>173</v>
      </c>
      <c r="D99" s="14" t="s">
        <v>188</v>
      </c>
      <c r="E99" s="14" t="s">
        <v>189</v>
      </c>
      <c r="F99" s="14" t="s">
        <v>8</v>
      </c>
      <c r="G99" s="6">
        <f>INDEX('cash ratio เดิม'!$B:$B,MATCH(คำนวณเงินลงทุนส่วนเกิน!$D99,'cash ratio เดิม'!$A:$A,0))</f>
        <v>38734691.380000003</v>
      </c>
      <c r="H99" s="6">
        <f>INDEX('cash ratio เดิม'!$C:$C,MATCH(คำนวณเงินลงทุนส่วนเกิน!$D99,'cash ratio เดิม'!$A:$A,0))</f>
        <v>32207553.73</v>
      </c>
      <c r="I99" s="49">
        <v>1.2</v>
      </c>
      <c r="J99" s="5">
        <f t="shared" si="6"/>
        <v>1.38</v>
      </c>
      <c r="K99" s="6">
        <f t="shared" si="9"/>
        <v>5719431.9950000001</v>
      </c>
      <c r="L99" s="6">
        <f>INDEX(ลูกหนี้ค่ารักษาพยาบาล!$J:$J,MATCH(คำนวณเงินลงทุนส่วนเกิน!$D99,ลูกหนี้ค่ารักษาพยาบาล!$A:$A,0))</f>
        <v>2823443</v>
      </c>
      <c r="M99" s="6">
        <f>INDEX(ลูกหนี้ค่ารักษาพยาบาล!$K:$K,MATCH(คำนวณเงินลงทุนส่วนเกิน!$D99,ลูกหนี้ค่ารักษาพยาบาล!$A:$A,0))</f>
        <v>238421.755</v>
      </c>
      <c r="N99" s="6">
        <f>INDEX(ลูกหนี้ค่ารักษาพยาบาล!$L:$L,MATCH(คำนวณเงินลงทุนส่วนเกิน!$D99,ลูกหนี้ค่ารักษาพยาบาล!$A:$A,0))</f>
        <v>2563991.7400000002</v>
      </c>
      <c r="O99" s="6">
        <f>INDEX(ลูกหนี้ค่ารักษาพยาบาล!$M:$M,MATCH(คำนวณเงินลงทุนส่วนเกิน!$D99,ลูกหนี้ค่ารักษาพยาบาล!$A:$A,0))</f>
        <v>0</v>
      </c>
      <c r="P99" s="6">
        <f>INDEX(ลูกหนี้ค่ารักษาพยาบาล!$N:$N,MATCH(คำนวณเงินลงทุนส่วนเกิน!$D99,ลูกหนี้ค่ารักษาพยาบาล!$A:$A,0))</f>
        <v>93575.5</v>
      </c>
      <c r="Q99" s="49">
        <v>6527137.6500000004</v>
      </c>
      <c r="R99" s="7">
        <f>INDEX('Fixed Cost'!$E:$E,MATCH(คำนวณเงินลงทุนส่วนเกิน!$D99,'Fixed Cost'!$A:$A,0))</f>
        <v>30148611.171818186</v>
      </c>
      <c r="S99" s="7">
        <f t="shared" si="7"/>
        <v>-23621473.521818183</v>
      </c>
      <c r="T99" s="43" t="str">
        <f t="shared" si="10"/>
        <v>0%</v>
      </c>
      <c r="U99" s="7">
        <f t="shared" si="8"/>
        <v>0</v>
      </c>
      <c r="V99" s="69" t="str">
        <f t="shared" si="11"/>
        <v>ไม่ลงทุน</v>
      </c>
      <c r="X99" s="4"/>
    </row>
    <row r="100" spans="1:24" hidden="1" x14ac:dyDescent="0.7">
      <c r="A100" s="8">
        <f>IF(ISBLANK(D100),"",COUNTA($D$10:D100))</f>
        <v>91</v>
      </c>
      <c r="B100" s="14">
        <v>1</v>
      </c>
      <c r="C100" s="14" t="s">
        <v>173</v>
      </c>
      <c r="D100" s="14" t="s">
        <v>190</v>
      </c>
      <c r="E100" s="14" t="s">
        <v>191</v>
      </c>
      <c r="F100" s="14" t="s">
        <v>8</v>
      </c>
      <c r="G100" s="6">
        <f>INDEX('cash ratio เดิม'!$B:$B,MATCH(คำนวณเงินลงทุนส่วนเกิน!$D100,'cash ratio เดิม'!$A:$A,0))</f>
        <v>13418107.43</v>
      </c>
      <c r="H100" s="6">
        <f>INDEX('cash ratio เดิม'!$C:$C,MATCH(คำนวณเงินลงทุนส่วนเกิน!$D100,'cash ratio เดิม'!$A:$A,0))</f>
        <v>6376055.8200000003</v>
      </c>
      <c r="I100" s="49">
        <v>2.1</v>
      </c>
      <c r="J100" s="5">
        <f t="shared" si="6"/>
        <v>2.27</v>
      </c>
      <c r="K100" s="6">
        <f t="shared" si="9"/>
        <v>1064788.95</v>
      </c>
      <c r="L100" s="6">
        <f>INDEX(ลูกหนี้ค่ารักษาพยาบาล!$J:$J,MATCH(คำนวณเงินลงทุนส่วนเกิน!$D100,ลูกหนี้ค่ารักษาพยาบาล!$A:$A,0))</f>
        <v>570093.89</v>
      </c>
      <c r="M100" s="6">
        <f>INDEX(ลูกหนี้ค่ารักษาพยาบาล!$K:$K,MATCH(คำนวณเงินลงทุนส่วนเกิน!$D100,ลูกหนี้ค่ารักษาพยาบาล!$A:$A,0))</f>
        <v>32960.06</v>
      </c>
      <c r="N100" s="6">
        <f>INDEX(ลูกหนี้ค่ารักษาพยาบาล!$L:$L,MATCH(คำนวณเงินลงทุนส่วนเกิน!$D100,ลูกหนี้ค่ารักษาพยาบาล!$A:$A,0))</f>
        <v>461735</v>
      </c>
      <c r="O100" s="6">
        <f>INDEX(ลูกหนี้ค่ารักษาพยาบาล!$M:$M,MATCH(คำนวณเงินลงทุนส่วนเกิน!$D100,ลูกหนี้ค่ารักษาพยาบาล!$A:$A,0))</f>
        <v>0</v>
      </c>
      <c r="P100" s="6">
        <f>INDEX(ลูกหนี้ค่ารักษาพยาบาล!$N:$N,MATCH(คำนวณเงินลงทุนส่วนเกิน!$D100,ลูกหนี้ค่ารักษาพยาบาล!$A:$A,0))</f>
        <v>0</v>
      </c>
      <c r="Q100" s="49">
        <v>7042051.6100000003</v>
      </c>
      <c r="R100" s="7">
        <f>INDEX('Fixed Cost'!$E:$E,MATCH(คำนวณเงินลงทุนส่วนเกิน!$D100,'Fixed Cost'!$A:$A,0))</f>
        <v>7018229.9372727284</v>
      </c>
      <c r="S100" s="7">
        <f t="shared" si="7"/>
        <v>23821.672727271914</v>
      </c>
      <c r="T100" s="43" t="str">
        <f t="shared" si="10"/>
        <v>40%</v>
      </c>
      <c r="U100" s="7">
        <f t="shared" si="8"/>
        <v>9528.6690909087665</v>
      </c>
      <c r="V100" s="8" t="str">
        <f t="shared" si="11"/>
        <v>ลงทุนได้</v>
      </c>
      <c r="X100" s="4"/>
    </row>
    <row r="101" spans="1:24" hidden="1" x14ac:dyDescent="0.7">
      <c r="A101" s="8">
        <f>IF(ISBLANK(D101),"",COUNTA($D$10:D101))</f>
        <v>92</v>
      </c>
      <c r="B101" s="14">
        <v>1</v>
      </c>
      <c r="C101" s="14" t="s">
        <v>173</v>
      </c>
      <c r="D101" s="14" t="s">
        <v>192</v>
      </c>
      <c r="E101" s="14" t="s">
        <v>193</v>
      </c>
      <c r="F101" s="14" t="s">
        <v>8</v>
      </c>
      <c r="G101" s="6">
        <f>INDEX('cash ratio เดิม'!$B:$B,MATCH(คำนวณเงินลงทุนส่วนเกิน!$D101,'cash ratio เดิม'!$A:$A,0))</f>
        <v>17126253.68</v>
      </c>
      <c r="H101" s="6">
        <f>INDEX('cash ratio เดิม'!$C:$C,MATCH(คำนวณเงินลงทุนส่วนเกิน!$D101,'cash ratio เดิม'!$A:$A,0))</f>
        <v>17585132.34</v>
      </c>
      <c r="I101" s="49">
        <v>0.97</v>
      </c>
      <c r="J101" s="5">
        <f t="shared" si="6"/>
        <v>1.1100000000000001</v>
      </c>
      <c r="K101" s="6">
        <f t="shared" si="9"/>
        <v>2550536.91</v>
      </c>
      <c r="L101" s="6">
        <f>INDEX(ลูกหนี้ค่ารักษาพยาบาล!$J:$J,MATCH(คำนวณเงินลงทุนส่วนเกิน!$D101,ลูกหนี้ค่ารักษาพยาบาล!$A:$A,0))</f>
        <v>1571591.18</v>
      </c>
      <c r="M101" s="6">
        <f>INDEX(ลูกหนี้ค่ารักษาพยาบาล!$K:$K,MATCH(คำนวณเงินลงทุนส่วนเกิน!$D101,ลูกหนี้ค่ารักษาพยาบาล!$A:$A,0))</f>
        <v>124766.8</v>
      </c>
      <c r="N101" s="6">
        <f>INDEX(ลูกหนี้ค่ารักษาพยาบาล!$L:$L,MATCH(คำนวณเงินลงทุนส่วนเกิน!$D101,ลูกหนี้ค่ารักษาพยาบาล!$A:$A,0))</f>
        <v>847755.42999999993</v>
      </c>
      <c r="O101" s="6">
        <f>INDEX(ลูกหนี้ค่ารักษาพยาบาล!$M:$M,MATCH(คำนวณเงินลงทุนส่วนเกิน!$D101,ลูกหนี้ค่ารักษาพยาบาล!$A:$A,0))</f>
        <v>0</v>
      </c>
      <c r="P101" s="6">
        <f>INDEX(ลูกหนี้ค่ารักษาพยาบาล!$N:$N,MATCH(คำนวณเงินลงทุนส่วนเกิน!$D101,ลูกหนี้ค่ารักษาพยาบาล!$A:$A,0))</f>
        <v>6423.5</v>
      </c>
      <c r="Q101" s="49">
        <v>-458878.66</v>
      </c>
      <c r="R101" s="7">
        <f>INDEX('Fixed Cost'!$E:$E,MATCH(คำนวณเงินลงทุนส่วนเกิน!$D101,'Fixed Cost'!$A:$A,0))</f>
        <v>19180437.095454544</v>
      </c>
      <c r="S101" s="7">
        <f t="shared" si="7"/>
        <v>-19639315.755454544</v>
      </c>
      <c r="T101" s="43" t="str">
        <f t="shared" si="10"/>
        <v>0%</v>
      </c>
      <c r="U101" s="7">
        <f t="shared" si="8"/>
        <v>0</v>
      </c>
      <c r="V101" s="69" t="str">
        <f t="shared" si="11"/>
        <v>ไม่ลงทุน</v>
      </c>
      <c r="X101" s="4"/>
    </row>
    <row r="102" spans="1:24" hidden="1" x14ac:dyDescent="0.7">
      <c r="A102" s="8">
        <f>IF(ISBLANK(D102),"",COUNTA($D$10:D102))</f>
        <v>93</v>
      </c>
      <c r="B102" s="14">
        <v>1</v>
      </c>
      <c r="C102" s="14" t="s">
        <v>173</v>
      </c>
      <c r="D102" s="14" t="s">
        <v>194</v>
      </c>
      <c r="E102" s="14" t="s">
        <v>195</v>
      </c>
      <c r="F102" s="14" t="s">
        <v>8</v>
      </c>
      <c r="G102" s="6">
        <f>INDEX('cash ratio เดิม'!$B:$B,MATCH(คำนวณเงินลงทุนส่วนเกิน!$D102,'cash ratio เดิม'!$A:$A,0))</f>
        <v>5599762.9100000001</v>
      </c>
      <c r="H102" s="6">
        <f>INDEX('cash ratio เดิม'!$C:$C,MATCH(คำนวณเงินลงทุนส่วนเกิน!$D102,'cash ratio เดิม'!$A:$A,0))</f>
        <v>10065908.109999999</v>
      </c>
      <c r="I102" s="49">
        <v>0.56000000000000005</v>
      </c>
      <c r="J102" s="5">
        <f t="shared" si="6"/>
        <v>0.68</v>
      </c>
      <c r="K102" s="6">
        <f t="shared" si="9"/>
        <v>1269140.645</v>
      </c>
      <c r="L102" s="6">
        <f>INDEX(ลูกหนี้ค่ารักษาพยาบาล!$J:$J,MATCH(คำนวณเงินลงทุนส่วนเกิน!$D102,ลูกหนี้ค่ารักษาพยาบาล!$A:$A,0))</f>
        <v>673719.5</v>
      </c>
      <c r="M102" s="6">
        <f>INDEX(ลูกหนี้ค่ารักษาพยาบาล!$K:$K,MATCH(คำนวณเงินลงทุนส่วนเกิน!$D102,ลูกหนี้ค่ารักษาพยาบาล!$A:$A,0))</f>
        <v>79690.39499999999</v>
      </c>
      <c r="N102" s="6">
        <f>INDEX(ลูกหนี้ค่ารักษาพยาบาล!$L:$L,MATCH(คำนวณเงินลงทุนส่วนเกิน!$D102,ลูกหนี้ค่ารักษาพยาบาล!$A:$A,0))</f>
        <v>515730.75</v>
      </c>
      <c r="O102" s="6">
        <f>INDEX(ลูกหนี้ค่ารักษาพยาบาล!$M:$M,MATCH(คำนวณเงินลงทุนส่วนเกิน!$D102,ลูกหนี้ค่ารักษาพยาบาล!$A:$A,0))</f>
        <v>0</v>
      </c>
      <c r="P102" s="6">
        <f>INDEX(ลูกหนี้ค่ารักษาพยาบาล!$N:$N,MATCH(คำนวณเงินลงทุนส่วนเกิน!$D102,ลูกหนี้ค่ารักษาพยาบาล!$A:$A,0))</f>
        <v>0</v>
      </c>
      <c r="Q102" s="49">
        <v>-4466145.2</v>
      </c>
      <c r="R102" s="7">
        <f>INDEX('Fixed Cost'!$E:$E,MATCH(คำนวณเงินลงทุนส่วนเกิน!$D102,'Fixed Cost'!$A:$A,0))</f>
        <v>12203032.437272727</v>
      </c>
      <c r="S102" s="7">
        <f t="shared" si="7"/>
        <v>-16669177.637272727</v>
      </c>
      <c r="T102" s="43" t="str">
        <f t="shared" si="10"/>
        <v>0%</v>
      </c>
      <c r="U102" s="7">
        <f t="shared" si="8"/>
        <v>0</v>
      </c>
      <c r="V102" s="69" t="str">
        <f t="shared" si="11"/>
        <v>ไม่ลงทุน</v>
      </c>
      <c r="X102" s="4"/>
    </row>
    <row r="103" spans="1:24" hidden="1" x14ac:dyDescent="0.7">
      <c r="A103" s="8">
        <f>IF(ISBLANK(D103),"",COUNTA($D$10:D103))</f>
        <v>94</v>
      </c>
      <c r="B103" s="14">
        <v>1</v>
      </c>
      <c r="C103" s="14" t="s">
        <v>173</v>
      </c>
      <c r="D103" s="14" t="s">
        <v>196</v>
      </c>
      <c r="E103" s="14" t="s">
        <v>197</v>
      </c>
      <c r="F103" s="14" t="s">
        <v>8</v>
      </c>
      <c r="G103" s="6">
        <f>INDEX('cash ratio เดิม'!$B:$B,MATCH(คำนวณเงินลงทุนส่วนเกิน!$D103,'cash ratio เดิม'!$A:$A,0))</f>
        <v>35720085.359999999</v>
      </c>
      <c r="H103" s="6">
        <f>INDEX('cash ratio เดิม'!$C:$C,MATCH(คำนวณเงินลงทุนส่วนเกิน!$D103,'cash ratio เดิม'!$A:$A,0))</f>
        <v>16278469.98</v>
      </c>
      <c r="I103" s="49">
        <v>2.19</v>
      </c>
      <c r="J103" s="5">
        <f t="shared" si="6"/>
        <v>2.35</v>
      </c>
      <c r="K103" s="6">
        <f t="shared" si="9"/>
        <v>2561827.4849999999</v>
      </c>
      <c r="L103" s="6">
        <f>INDEX(ลูกหนี้ค่ารักษาพยาบาล!$J:$J,MATCH(คำนวณเงินลงทุนส่วนเกิน!$D103,ลูกหนี้ค่ารักษาพยาบาล!$A:$A,0))</f>
        <v>834308.33000000007</v>
      </c>
      <c r="M103" s="6">
        <f>INDEX(ลูกหนี้ค่ารักษาพยาบาล!$K:$K,MATCH(คำนวณเงินลงทุนส่วนเกิน!$D103,ลูกหนี้ค่ารักษาพยาบาล!$A:$A,0))</f>
        <v>225294.94</v>
      </c>
      <c r="N103" s="6">
        <f>INDEX(ลูกหนี้ค่ารักษาพยาบาล!$L:$L,MATCH(คำนวณเงินลงทุนส่วนเกิน!$D103,ลูกหนี้ค่ารักษาพยาบาล!$A:$A,0))</f>
        <v>1502224.2149999999</v>
      </c>
      <c r="O103" s="6">
        <f>INDEX(ลูกหนี้ค่ารักษาพยาบาล!$M:$M,MATCH(คำนวณเงินลงทุนส่วนเกิน!$D103,ลูกหนี้ค่ารักษาพยาบาล!$A:$A,0))</f>
        <v>0</v>
      </c>
      <c r="P103" s="6">
        <f>INDEX(ลูกหนี้ค่ารักษาพยาบาล!$N:$N,MATCH(คำนวณเงินลงทุนส่วนเกิน!$D103,ลูกหนี้ค่ารักษาพยาบาล!$A:$A,0))</f>
        <v>0</v>
      </c>
      <c r="Q103" s="49">
        <v>19441615.379999999</v>
      </c>
      <c r="R103" s="7">
        <f>INDEX('Fixed Cost'!$E:$E,MATCH(คำนวณเงินลงทุนส่วนเกิน!$D103,'Fixed Cost'!$A:$A,0))</f>
        <v>16155442.292727273</v>
      </c>
      <c r="S103" s="7">
        <f t="shared" si="7"/>
        <v>3286173.087272726</v>
      </c>
      <c r="T103" s="43" t="str">
        <f t="shared" si="10"/>
        <v>40%</v>
      </c>
      <c r="U103" s="7">
        <f t="shared" si="8"/>
        <v>1314469.2349090904</v>
      </c>
      <c r="V103" s="8" t="str">
        <f t="shared" si="11"/>
        <v>ลงทุนได้</v>
      </c>
      <c r="X103" s="4"/>
    </row>
    <row r="104" spans="1:24" hidden="1" x14ac:dyDescent="0.7">
      <c r="A104" s="8">
        <f>IF(ISBLANK(D104),"",COUNTA($D$10:D104))</f>
        <v>95</v>
      </c>
      <c r="B104" s="14">
        <v>1</v>
      </c>
      <c r="C104" s="14" t="s">
        <v>173</v>
      </c>
      <c r="D104" s="14" t="s">
        <v>198</v>
      </c>
      <c r="E104" s="14" t="s">
        <v>199</v>
      </c>
      <c r="F104" s="14" t="s">
        <v>8</v>
      </c>
      <c r="G104" s="6">
        <f>INDEX('cash ratio เดิม'!$B:$B,MATCH(คำนวณเงินลงทุนส่วนเกิน!$D104,'cash ratio เดิม'!$A:$A,0))</f>
        <v>13929433.25</v>
      </c>
      <c r="H104" s="6">
        <f>INDEX('cash ratio เดิม'!$C:$C,MATCH(คำนวณเงินลงทุนส่วนเกิน!$D104,'cash ratio เดิม'!$A:$A,0))</f>
        <v>11626988.25</v>
      </c>
      <c r="I104" s="49">
        <v>1.2</v>
      </c>
      <c r="J104" s="5">
        <f t="shared" si="6"/>
        <v>1.42</v>
      </c>
      <c r="K104" s="6">
        <f t="shared" si="9"/>
        <v>2590830.33</v>
      </c>
      <c r="L104" s="6">
        <f>INDEX(ลูกหนี้ค่ารักษาพยาบาล!$J:$J,MATCH(คำนวณเงินลงทุนส่วนเกิน!$D104,ลูกหนี้ค่ารักษาพยาบาล!$A:$A,0))</f>
        <v>1706696.4949999999</v>
      </c>
      <c r="M104" s="6">
        <f>INDEX(ลูกหนี้ค่ารักษาพยาบาล!$K:$K,MATCH(คำนวณเงินลงทุนส่วนเกิน!$D104,ลูกหนี้ค่ารักษาพยาบาล!$A:$A,0))</f>
        <v>196293.155</v>
      </c>
      <c r="N104" s="6">
        <f>INDEX(ลูกหนี้ค่ารักษาพยาบาล!$L:$L,MATCH(คำนวณเงินลงทุนส่วนเกิน!$D104,ลูกหนี้ค่ารักษาพยาบาล!$A:$A,0))</f>
        <v>659410.98</v>
      </c>
      <c r="O104" s="6">
        <f>INDEX(ลูกหนี้ค่ารักษาพยาบาล!$M:$M,MATCH(คำนวณเงินลงทุนส่วนเกิน!$D104,ลูกหนี้ค่ารักษาพยาบาล!$A:$A,0))</f>
        <v>0</v>
      </c>
      <c r="P104" s="6">
        <f>INDEX(ลูกหนี้ค่ารักษาพยาบาล!$N:$N,MATCH(คำนวณเงินลงทุนส่วนเกิน!$D104,ลูกหนี้ค่ารักษาพยาบาล!$A:$A,0))</f>
        <v>28429.7</v>
      </c>
      <c r="Q104" s="49">
        <v>2302445</v>
      </c>
      <c r="R104" s="7">
        <f>INDEX('Fixed Cost'!$E:$E,MATCH(คำนวณเงินลงทุนส่วนเกิน!$D104,'Fixed Cost'!$A:$A,0))</f>
        <v>10901742.973636365</v>
      </c>
      <c r="S104" s="7">
        <f t="shared" si="7"/>
        <v>-8599297.9736363646</v>
      </c>
      <c r="T104" s="43" t="str">
        <f t="shared" si="10"/>
        <v>0%</v>
      </c>
      <c r="U104" s="7">
        <f t="shared" si="8"/>
        <v>0</v>
      </c>
      <c r="V104" s="69" t="str">
        <f t="shared" si="11"/>
        <v>ไม่ลงทุน</v>
      </c>
      <c r="X104" s="4"/>
    </row>
    <row r="105" spans="1:24" hidden="1" x14ac:dyDescent="0.7">
      <c r="A105" s="8">
        <f>IF(ISBLANK(D105),"",COUNTA($D$10:D105))</f>
        <v>96</v>
      </c>
      <c r="B105" s="14">
        <v>1</v>
      </c>
      <c r="C105" s="14" t="s">
        <v>200</v>
      </c>
      <c r="D105" s="14" t="s">
        <v>201</v>
      </c>
      <c r="E105" s="14" t="s">
        <v>202</v>
      </c>
      <c r="F105" s="14" t="s">
        <v>46</v>
      </c>
      <c r="G105" s="6">
        <f>INDEX('cash ratio เดิม'!$B:$B,MATCH(คำนวณเงินลงทุนส่วนเกิน!$D105,'cash ratio เดิม'!$A:$A,0))</f>
        <v>443474231.00999999</v>
      </c>
      <c r="H105" s="6">
        <f>INDEX('cash ratio เดิม'!$C:$C,MATCH(คำนวณเงินลงทุนส่วนเกิน!$D105,'cash ratio เดิม'!$A:$A,0))</f>
        <v>156159901.37</v>
      </c>
      <c r="I105" s="49">
        <v>2.84</v>
      </c>
      <c r="J105" s="5">
        <f t="shared" si="6"/>
        <v>3.52</v>
      </c>
      <c r="K105" s="6">
        <f t="shared" si="9"/>
        <v>106740621.565</v>
      </c>
      <c r="L105" s="6">
        <f>INDEX(ลูกหนี้ค่ารักษาพยาบาล!$J:$J,MATCH(คำนวณเงินลงทุนส่วนเกิน!$D105,ลูกหนี้ค่ารักษาพยาบาล!$A:$A,0))</f>
        <v>69567440.090000004</v>
      </c>
      <c r="M105" s="6">
        <f>INDEX(ลูกหนี้ค่ารักษาพยาบาล!$K:$K,MATCH(คำนวณเงินลงทุนส่วนเกิน!$D105,ลูกหนี้ค่ารักษาพยาบาล!$A:$A,0))</f>
        <v>6048875.8250000002</v>
      </c>
      <c r="N105" s="6">
        <f>INDEX(ลูกหนี้ค่ารักษาพยาบาล!$L:$L,MATCH(คำนวณเงินลงทุนส่วนเกิน!$D105,ลูกหนี้ค่ารักษาพยาบาล!$A:$A,0))</f>
        <v>28283149.314999998</v>
      </c>
      <c r="O105" s="6">
        <f>INDEX(ลูกหนี้ค่ารักษาพยาบาล!$M:$M,MATCH(คำนวณเงินลงทุนส่วนเกิน!$D105,ลูกหนี้ค่ารักษาพยาบาล!$A:$A,0))</f>
        <v>0</v>
      </c>
      <c r="P105" s="6">
        <f>INDEX(ลูกหนี้ค่ารักษาพยาบาล!$N:$N,MATCH(คำนวณเงินลงทุนส่วนเกิน!$D105,ลูกหนี้ค่ารักษาพยาบาล!$A:$A,0))</f>
        <v>2841156.335</v>
      </c>
      <c r="Q105" s="49">
        <v>287260125.08999997</v>
      </c>
      <c r="R105" s="7">
        <f>INDEX('Fixed Cost'!$E:$E,MATCH(คำนวณเงินลงทุนส่วนเกิน!$D105,'Fixed Cost'!$A:$A,0))</f>
        <v>99788174.590909094</v>
      </c>
      <c r="S105" s="7">
        <f t="shared" si="7"/>
        <v>187471950.49909088</v>
      </c>
      <c r="T105" s="43" t="str">
        <f t="shared" si="10"/>
        <v>60%</v>
      </c>
      <c r="U105" s="7">
        <f t="shared" si="8"/>
        <v>112483170.29945453</v>
      </c>
      <c r="V105" s="8" t="str">
        <f t="shared" si="11"/>
        <v>ลงทุนได้</v>
      </c>
      <c r="X105" s="4"/>
    </row>
    <row r="106" spans="1:24" hidden="1" x14ac:dyDescent="0.7">
      <c r="A106" s="8">
        <f>IF(ISBLANK(D106),"",COUNTA($D$10:D106))</f>
        <v>97</v>
      </c>
      <c r="B106" s="14">
        <v>1</v>
      </c>
      <c r="C106" s="14" t="s">
        <v>200</v>
      </c>
      <c r="D106" s="14" t="s">
        <v>203</v>
      </c>
      <c r="E106" s="14" t="s">
        <v>204</v>
      </c>
      <c r="F106" s="14" t="s">
        <v>8</v>
      </c>
      <c r="G106" s="6">
        <f>INDEX('cash ratio เดิม'!$B:$B,MATCH(คำนวณเงินลงทุนส่วนเกิน!$D106,'cash ratio เดิม'!$A:$A,0))</f>
        <v>47948533.799999997</v>
      </c>
      <c r="H106" s="6">
        <f>INDEX('cash ratio เดิม'!$C:$C,MATCH(คำนวณเงินลงทุนส่วนเกิน!$D106,'cash ratio เดิม'!$A:$A,0))</f>
        <v>8504444.6799999997</v>
      </c>
      <c r="I106" s="49">
        <v>5.64</v>
      </c>
      <c r="J106" s="5">
        <f t="shared" si="6"/>
        <v>5.94</v>
      </c>
      <c r="K106" s="6">
        <f t="shared" si="9"/>
        <v>2610785.1599999997</v>
      </c>
      <c r="L106" s="6">
        <f>INDEX(ลูกหนี้ค่ารักษาพยาบาล!$J:$J,MATCH(คำนวณเงินลงทุนส่วนเกิน!$D106,ลูกหนี้ค่ารักษาพยาบาล!$A:$A,0))</f>
        <v>1828886.2849999999</v>
      </c>
      <c r="M106" s="6">
        <f>INDEX(ลูกหนี้ค่ารักษาพยาบาล!$K:$K,MATCH(คำนวณเงินลงทุนส่วนเกิน!$D106,ลูกหนี้ค่ารักษาพยาบาล!$A:$A,0))</f>
        <v>281118.48</v>
      </c>
      <c r="N106" s="6">
        <f>INDEX(ลูกหนี้ค่ารักษาพยาบาล!$L:$L,MATCH(คำนวณเงินลงทุนส่วนเกิน!$D106,ลูกหนี้ค่ารักษาพยาบาล!$A:$A,0))</f>
        <v>486600.62999999995</v>
      </c>
      <c r="O106" s="6">
        <f>INDEX(ลูกหนี้ค่ารักษาพยาบาล!$M:$M,MATCH(คำนวณเงินลงทุนส่วนเกิน!$D106,ลูกหนี้ค่ารักษาพยาบาล!$A:$A,0))</f>
        <v>0</v>
      </c>
      <c r="P106" s="6">
        <f>INDEX(ลูกหนี้ค่ารักษาพยาบาล!$N:$N,MATCH(คำนวณเงินลงทุนส่วนเกิน!$D106,ลูกหนี้ค่ารักษาพยาบาล!$A:$A,0))</f>
        <v>14179.764999999999</v>
      </c>
      <c r="Q106" s="49">
        <v>39444089.119999997</v>
      </c>
      <c r="R106" s="7">
        <f>INDEX('Fixed Cost'!$E:$E,MATCH(คำนวณเงินลงทุนส่วนเกิน!$D106,'Fixed Cost'!$A:$A,0))</f>
        <v>11024875.028181817</v>
      </c>
      <c r="S106" s="7">
        <f t="shared" si="7"/>
        <v>28419214.09181818</v>
      </c>
      <c r="T106" s="43" t="str">
        <f t="shared" si="10"/>
        <v>60%</v>
      </c>
      <c r="U106" s="7">
        <f t="shared" si="8"/>
        <v>17051528.455090906</v>
      </c>
      <c r="V106" s="8" t="str">
        <f t="shared" si="11"/>
        <v>ลงทุนได้</v>
      </c>
      <c r="X106" s="4"/>
    </row>
    <row r="107" spans="1:24" hidden="1" x14ac:dyDescent="0.7">
      <c r="A107" s="8">
        <f>IF(ISBLANK(D107),"",COUNTA($D$10:D107))</f>
        <v>98</v>
      </c>
      <c r="B107" s="14">
        <v>1</v>
      </c>
      <c r="C107" s="14" t="s">
        <v>200</v>
      </c>
      <c r="D107" s="14" t="s">
        <v>205</v>
      </c>
      <c r="E107" s="14" t="s">
        <v>206</v>
      </c>
      <c r="F107" s="14" t="s">
        <v>8</v>
      </c>
      <c r="G107" s="6">
        <f>INDEX('cash ratio เดิม'!$B:$B,MATCH(คำนวณเงินลงทุนส่วนเกิน!$D107,'cash ratio เดิม'!$A:$A,0))</f>
        <v>31250821.5</v>
      </c>
      <c r="H107" s="6">
        <f>INDEX('cash ratio เดิม'!$C:$C,MATCH(คำนวณเงินลงทุนส่วนเกิน!$D107,'cash ratio เดิม'!$A:$A,0))</f>
        <v>12171534.26</v>
      </c>
      <c r="I107" s="49">
        <v>2.57</v>
      </c>
      <c r="J107" s="5">
        <f t="shared" si="6"/>
        <v>2.76</v>
      </c>
      <c r="K107" s="6">
        <f t="shared" si="9"/>
        <v>2387338.1349999998</v>
      </c>
      <c r="L107" s="6">
        <f>INDEX(ลูกหนี้ค่ารักษาพยาบาล!$J:$J,MATCH(คำนวณเงินลงทุนส่วนเกิน!$D107,ลูกหนี้ค่ารักษาพยาบาล!$A:$A,0))</f>
        <v>1052832.5</v>
      </c>
      <c r="M107" s="6">
        <f>INDEX(ลูกหนี้ค่ารักษาพยาบาล!$K:$K,MATCH(คำนวณเงินลงทุนส่วนเกิน!$D107,ลูกหนี้ค่ารักษาพยาบาล!$A:$A,0))</f>
        <v>203566.5</v>
      </c>
      <c r="N107" s="6">
        <f>INDEX(ลูกหนี้ค่ารักษาพยาบาล!$L:$L,MATCH(คำนวณเงินลงทุนส่วนเกิน!$D107,ลูกหนี้ค่ารักษาพยาบาล!$A:$A,0))</f>
        <v>1056666.635</v>
      </c>
      <c r="O107" s="6">
        <f>INDEX(ลูกหนี้ค่ารักษาพยาบาล!$M:$M,MATCH(คำนวณเงินลงทุนส่วนเกิน!$D107,ลูกหนี้ค่ารักษาพยาบาล!$A:$A,0))</f>
        <v>0</v>
      </c>
      <c r="P107" s="6">
        <f>INDEX(ลูกหนี้ค่ารักษาพยาบาล!$N:$N,MATCH(คำนวณเงินลงทุนส่วนเกิน!$D107,ลูกหนี้ค่ารักษาพยาบาล!$A:$A,0))</f>
        <v>74272.5</v>
      </c>
      <c r="Q107" s="49">
        <v>19079287.239999998</v>
      </c>
      <c r="R107" s="7">
        <f>INDEX('Fixed Cost'!$E:$E,MATCH(คำนวณเงินลงทุนส่วนเกิน!$D107,'Fixed Cost'!$A:$A,0))</f>
        <v>13734230.130000003</v>
      </c>
      <c r="S107" s="7">
        <f t="shared" si="7"/>
        <v>5345057.1099999957</v>
      </c>
      <c r="T107" s="43" t="str">
        <f t="shared" si="10"/>
        <v>50%</v>
      </c>
      <c r="U107" s="7">
        <f t="shared" si="8"/>
        <v>2672528.5549999978</v>
      </c>
      <c r="V107" s="8" t="str">
        <f t="shared" si="11"/>
        <v>ลงทุนได้</v>
      </c>
      <c r="X107" s="4"/>
    </row>
    <row r="108" spans="1:24" hidden="1" x14ac:dyDescent="0.7">
      <c r="A108" s="8">
        <f>IF(ISBLANK(D108),"",COUNTA($D$10:D108))</f>
        <v>99</v>
      </c>
      <c r="B108" s="14">
        <v>1</v>
      </c>
      <c r="C108" s="14" t="s">
        <v>200</v>
      </c>
      <c r="D108" s="14" t="s">
        <v>207</v>
      </c>
      <c r="E108" s="14" t="s">
        <v>208</v>
      </c>
      <c r="F108" s="14" t="s">
        <v>8</v>
      </c>
      <c r="G108" s="6">
        <f>INDEX('cash ratio เดิม'!$B:$B,MATCH(คำนวณเงินลงทุนส่วนเกิน!$D108,'cash ratio เดิม'!$A:$A,0))</f>
        <v>45161337.020000003</v>
      </c>
      <c r="H108" s="6">
        <f>INDEX('cash ratio เดิม'!$C:$C,MATCH(คำนวณเงินลงทุนส่วนเกิน!$D108,'cash ratio เดิม'!$A:$A,0))</f>
        <v>42178295.530000001</v>
      </c>
      <c r="I108" s="49">
        <v>1.07</v>
      </c>
      <c r="J108" s="5">
        <f t="shared" si="6"/>
        <v>1.17</v>
      </c>
      <c r="K108" s="6">
        <f t="shared" si="9"/>
        <v>4469809.5950000007</v>
      </c>
      <c r="L108" s="6">
        <f>INDEX(ลูกหนี้ค่ารักษาพยาบาล!$J:$J,MATCH(คำนวณเงินลงทุนส่วนเกิน!$D108,ลูกหนี้ค่ารักษาพยาบาล!$A:$A,0))</f>
        <v>2252327.21</v>
      </c>
      <c r="M108" s="6">
        <f>INDEX(ลูกหนี้ค่ารักษาพยาบาล!$K:$K,MATCH(คำนวณเงินลงทุนส่วนเกิน!$D108,ลูกหนี้ค่ารักษาพยาบาล!$A:$A,0))</f>
        <v>323436.35499999998</v>
      </c>
      <c r="N108" s="6">
        <f>INDEX(ลูกหนี้ค่ารักษาพยาบาล!$L:$L,MATCH(คำนวณเงินลงทุนส่วนเกิน!$D108,ลูกหนี้ค่ารักษาพยาบาล!$A:$A,0))</f>
        <v>1886070.29</v>
      </c>
      <c r="O108" s="6">
        <f>INDEX(ลูกหนี้ค่ารักษาพยาบาล!$M:$M,MATCH(คำนวณเงินลงทุนส่วนเกิน!$D108,ลูกหนี้ค่ารักษาพยาบาล!$A:$A,0))</f>
        <v>0</v>
      </c>
      <c r="P108" s="6">
        <f>INDEX(ลูกหนี้ค่ารักษาพยาบาล!$N:$N,MATCH(คำนวณเงินลงทุนส่วนเกิน!$D108,ลูกหนี้ค่ารักษาพยาบาล!$A:$A,0))</f>
        <v>7975.74</v>
      </c>
      <c r="Q108" s="49">
        <v>2983041.49</v>
      </c>
      <c r="R108" s="7">
        <f>INDEX('Fixed Cost'!$E:$E,MATCH(คำนวณเงินลงทุนส่วนเกิน!$D108,'Fixed Cost'!$A:$A,0))</f>
        <v>25631455.344545454</v>
      </c>
      <c r="S108" s="7">
        <f t="shared" si="7"/>
        <v>-22648413.854545452</v>
      </c>
      <c r="T108" s="43" t="str">
        <f t="shared" si="10"/>
        <v>0%</v>
      </c>
      <c r="U108" s="7">
        <f t="shared" si="8"/>
        <v>0</v>
      </c>
      <c r="V108" s="69" t="str">
        <f t="shared" si="11"/>
        <v>ไม่ลงทุน</v>
      </c>
      <c r="X108" s="4"/>
    </row>
    <row r="109" spans="1:24" hidden="1" x14ac:dyDescent="0.7">
      <c r="A109" s="8">
        <f>IF(ISBLANK(D109),"",COUNTA($D$10:D109))</f>
        <v>100</v>
      </c>
      <c r="B109" s="14">
        <v>1</v>
      </c>
      <c r="C109" s="14" t="s">
        <v>200</v>
      </c>
      <c r="D109" s="14" t="s">
        <v>209</v>
      </c>
      <c r="E109" s="14" t="s">
        <v>210</v>
      </c>
      <c r="F109" s="14" t="s">
        <v>8</v>
      </c>
      <c r="G109" s="6">
        <f>INDEX('cash ratio เดิม'!$B:$B,MATCH(คำนวณเงินลงทุนส่วนเกิน!$D109,'cash ratio เดิม'!$A:$A,0))</f>
        <v>29619673.579999998</v>
      </c>
      <c r="H109" s="6">
        <f>INDEX('cash ratio เดิม'!$C:$C,MATCH(คำนวณเงินลงทุนส่วนเกิน!$D109,'cash ratio เดิม'!$A:$A,0))</f>
        <v>21544598.890000001</v>
      </c>
      <c r="I109" s="49">
        <v>1.37</v>
      </c>
      <c r="J109" s="5">
        <f t="shared" si="6"/>
        <v>1.44</v>
      </c>
      <c r="K109" s="6">
        <f t="shared" si="9"/>
        <v>1423972.37</v>
      </c>
      <c r="L109" s="6">
        <f>INDEX(ลูกหนี้ค่ารักษาพยาบาล!$J:$J,MATCH(คำนวณเงินลงทุนส่วนเกิน!$D109,ลูกหนี้ค่ารักษาพยาบาล!$A:$A,0))</f>
        <v>842334.57000000007</v>
      </c>
      <c r="M109" s="6">
        <f>INDEX(ลูกหนี้ค่ารักษาพยาบาล!$K:$K,MATCH(คำนวณเงินลงทุนส่วนเกิน!$D109,ลูกหนี้ค่ารักษาพยาบาล!$A:$A,0))</f>
        <v>87566.705000000002</v>
      </c>
      <c r="N109" s="6">
        <f>INDEX(ลูกหนี้ค่ารักษาพยาบาล!$L:$L,MATCH(คำนวณเงินลงทุนส่วนเกิน!$D109,ลูกหนี้ค่ารักษาพยาบาล!$A:$A,0))</f>
        <v>494071.09500000003</v>
      </c>
      <c r="O109" s="6">
        <f>INDEX(ลูกหนี้ค่ารักษาพยาบาล!$M:$M,MATCH(คำนวณเงินลงทุนส่วนเกิน!$D109,ลูกหนี้ค่ารักษาพยาบาล!$A:$A,0))</f>
        <v>0</v>
      </c>
      <c r="P109" s="6">
        <f>INDEX(ลูกหนี้ค่ารักษาพยาบาล!$N:$N,MATCH(คำนวณเงินลงทุนส่วนเกิน!$D109,ลูกหนี้ค่ารักษาพยาบาล!$A:$A,0))</f>
        <v>0</v>
      </c>
      <c r="Q109" s="49">
        <v>8075074.6900000004</v>
      </c>
      <c r="R109" s="7">
        <f>INDEX('Fixed Cost'!$E:$E,MATCH(คำนวณเงินลงทุนส่วนเกิน!$D109,'Fixed Cost'!$A:$A,0))</f>
        <v>9479254.9799999986</v>
      </c>
      <c r="S109" s="7">
        <f t="shared" si="7"/>
        <v>-1404180.2899999982</v>
      </c>
      <c r="T109" s="43" t="str">
        <f t="shared" si="10"/>
        <v>0%</v>
      </c>
      <c r="U109" s="7">
        <f t="shared" si="8"/>
        <v>0</v>
      </c>
      <c r="V109" s="69" t="str">
        <f t="shared" si="11"/>
        <v>ไม่ลงทุน</v>
      </c>
      <c r="X109" s="4"/>
    </row>
    <row r="110" spans="1:24" hidden="1" x14ac:dyDescent="0.7">
      <c r="A110" s="8">
        <f>IF(ISBLANK(D110),"",COUNTA($D$10:D110))</f>
        <v>101</v>
      </c>
      <c r="B110" s="14">
        <v>1</v>
      </c>
      <c r="C110" s="14" t="s">
        <v>200</v>
      </c>
      <c r="D110" s="14" t="s">
        <v>211</v>
      </c>
      <c r="E110" s="14" t="s">
        <v>212</v>
      </c>
      <c r="F110" s="14" t="s">
        <v>8</v>
      </c>
      <c r="G110" s="6">
        <f>INDEX('cash ratio เดิม'!$B:$B,MATCH(คำนวณเงินลงทุนส่วนเกิน!$D110,'cash ratio เดิม'!$A:$A,0))</f>
        <v>57637197.560000002</v>
      </c>
      <c r="H110" s="6">
        <f>INDEX('cash ratio เดิม'!$C:$C,MATCH(คำนวณเงินลงทุนส่วนเกิน!$D110,'cash ratio เดิม'!$A:$A,0))</f>
        <v>32229638.75</v>
      </c>
      <c r="I110" s="49">
        <v>1.79</v>
      </c>
      <c r="J110" s="5">
        <f t="shared" si="6"/>
        <v>2.04</v>
      </c>
      <c r="K110" s="6">
        <f t="shared" si="9"/>
        <v>8186901.245000001</v>
      </c>
      <c r="L110" s="6">
        <f>INDEX(ลูกหนี้ค่ารักษาพยาบาล!$J:$J,MATCH(คำนวณเงินลงทุนส่วนเกิน!$D110,ลูกหนี้ค่ารักษาพยาบาล!$A:$A,0))</f>
        <v>4194427.1500000004</v>
      </c>
      <c r="M110" s="6">
        <f>INDEX(ลูกหนี้ค่ารักษาพยาบาล!$K:$K,MATCH(คำนวณเงินลงทุนส่วนเกิน!$D110,ลูกหนี้ค่ารักษาพยาบาล!$A:$A,0))</f>
        <v>832325</v>
      </c>
      <c r="N110" s="6">
        <f>INDEX(ลูกหนี้ค่ารักษาพยาบาล!$L:$L,MATCH(คำนวณเงินลงทุนส่วนเกิน!$D110,ลูกหนี้ค่ารักษาพยาบาล!$A:$A,0))</f>
        <v>3122829.5950000002</v>
      </c>
      <c r="O110" s="6">
        <f>INDEX(ลูกหนี้ค่ารักษาพยาบาล!$M:$M,MATCH(คำนวณเงินลงทุนส่วนเกิน!$D110,ลูกหนี้ค่ารักษาพยาบาล!$A:$A,0))</f>
        <v>0</v>
      </c>
      <c r="P110" s="6">
        <f>INDEX(ลูกหนี้ค่ารักษาพยาบาล!$N:$N,MATCH(คำนวณเงินลงทุนส่วนเกิน!$D110,ลูกหนี้ค่ารักษาพยาบาล!$A:$A,0))</f>
        <v>37319.5</v>
      </c>
      <c r="Q110" s="49">
        <v>25274957.809999999</v>
      </c>
      <c r="R110" s="7">
        <f>INDEX('Fixed Cost'!$E:$E,MATCH(คำนวณเงินลงทุนส่วนเกิน!$D110,'Fixed Cost'!$A:$A,0))</f>
        <v>22257240.831818186</v>
      </c>
      <c r="S110" s="7">
        <f t="shared" si="7"/>
        <v>3017716.9781818129</v>
      </c>
      <c r="T110" s="43" t="str">
        <f t="shared" si="10"/>
        <v>40%</v>
      </c>
      <c r="U110" s="7">
        <f t="shared" si="8"/>
        <v>1207086.7912727252</v>
      </c>
      <c r="V110" s="8" t="str">
        <f t="shared" si="11"/>
        <v>ลงทุนได้</v>
      </c>
      <c r="X110" s="4"/>
    </row>
    <row r="111" spans="1:24" hidden="1" x14ac:dyDescent="0.7">
      <c r="A111" s="8">
        <f>IF(ISBLANK(D111),"",COUNTA($D$10:D111))</f>
        <v>102</v>
      </c>
      <c r="B111" s="14">
        <v>1</v>
      </c>
      <c r="C111" s="14" t="s">
        <v>200</v>
      </c>
      <c r="D111" s="14" t="s">
        <v>213</v>
      </c>
      <c r="E111" s="14" t="s">
        <v>214</v>
      </c>
      <c r="F111" s="14" t="s">
        <v>8</v>
      </c>
      <c r="G111" s="6">
        <f>INDEX('cash ratio เดิม'!$B:$B,MATCH(คำนวณเงินลงทุนส่วนเกิน!$D111,'cash ratio เดิม'!$A:$A,0))</f>
        <v>8437864.6699999999</v>
      </c>
      <c r="H111" s="6">
        <f>INDEX('cash ratio เดิม'!$C:$C,MATCH(คำนวณเงินลงทุนส่วนเกิน!$D111,'cash ratio เดิม'!$A:$A,0))</f>
        <v>8713062.4199999999</v>
      </c>
      <c r="I111" s="49">
        <v>0.97</v>
      </c>
      <c r="J111" s="5">
        <f t="shared" si="6"/>
        <v>1.1100000000000001</v>
      </c>
      <c r="K111" s="6">
        <f t="shared" si="9"/>
        <v>1281446.625</v>
      </c>
      <c r="L111" s="6">
        <f>INDEX(ลูกหนี้ค่ารักษาพยาบาล!$J:$J,MATCH(คำนวณเงินลงทุนส่วนเกิน!$D111,ลูกหนี้ค่ารักษาพยาบาล!$A:$A,0))</f>
        <v>408847.8</v>
      </c>
      <c r="M111" s="6">
        <f>INDEX(ลูกหนี้ค่ารักษาพยาบาล!$K:$K,MATCH(คำนวณเงินลงทุนส่วนเกิน!$D111,ลูกหนี้ค่ารักษาพยาบาล!$A:$A,0))</f>
        <v>113675.25</v>
      </c>
      <c r="N111" s="6">
        <f>INDEX(ลูกหนี้ค่ารักษาพยาบาล!$L:$L,MATCH(คำนวณเงินลงทุนส่วนเกิน!$D111,ลูกหนี้ค่ารักษาพยาบาล!$A:$A,0))</f>
        <v>665511.07499999995</v>
      </c>
      <c r="O111" s="6">
        <f>INDEX(ลูกหนี้ค่ารักษาพยาบาล!$M:$M,MATCH(คำนวณเงินลงทุนส่วนเกิน!$D111,ลูกหนี้ค่ารักษาพยาบาล!$A:$A,0))</f>
        <v>0</v>
      </c>
      <c r="P111" s="6">
        <f>INDEX(ลูกหนี้ค่ารักษาพยาบาล!$N:$N,MATCH(คำนวณเงินลงทุนส่วนเกิน!$D111,ลูกหนี้ค่ารักษาพยาบาล!$A:$A,0))</f>
        <v>93412.5</v>
      </c>
      <c r="Q111" s="49">
        <v>-276310.65000000002</v>
      </c>
      <c r="R111" s="7">
        <f>INDEX('Fixed Cost'!$E:$E,MATCH(คำนวณเงินลงทุนส่วนเกิน!$D111,'Fixed Cost'!$A:$A,0))</f>
        <v>8213519.4954545442</v>
      </c>
      <c r="S111" s="7">
        <f t="shared" si="7"/>
        <v>-8489830.1454545446</v>
      </c>
      <c r="T111" s="43" t="str">
        <f t="shared" si="10"/>
        <v>0%</v>
      </c>
      <c r="U111" s="7">
        <f t="shared" si="8"/>
        <v>0</v>
      </c>
      <c r="V111" s="69" t="str">
        <f t="shared" si="11"/>
        <v>ไม่ลงทุน</v>
      </c>
      <c r="X111" s="4"/>
    </row>
    <row r="112" spans="1:24" hidden="1" x14ac:dyDescent="0.7">
      <c r="A112" s="8">
        <f>IF(ISBLANK(D112),"",COUNTA($D$10:D112))</f>
        <v>103</v>
      </c>
      <c r="B112" s="14">
        <v>1</v>
      </c>
      <c r="C112" s="14" t="s">
        <v>200</v>
      </c>
      <c r="D112" s="14" t="s">
        <v>215</v>
      </c>
      <c r="E112" s="14" t="s">
        <v>216</v>
      </c>
      <c r="F112" s="14" t="s">
        <v>8</v>
      </c>
      <c r="G112" s="6">
        <f>INDEX('cash ratio เดิม'!$B:$B,MATCH(คำนวณเงินลงทุนส่วนเกิน!$D112,'cash ratio เดิม'!$A:$A,0))</f>
        <v>17880614.140000001</v>
      </c>
      <c r="H112" s="6">
        <f>INDEX('cash ratio เดิม'!$C:$C,MATCH(คำนวณเงินลงทุนส่วนเกิน!$D112,'cash ratio เดิม'!$A:$A,0))</f>
        <v>13805414.130000001</v>
      </c>
      <c r="I112" s="49">
        <v>1.3</v>
      </c>
      <c r="J112" s="5">
        <f t="shared" si="6"/>
        <v>1.39</v>
      </c>
      <c r="K112" s="6">
        <f t="shared" si="9"/>
        <v>1384165.2149999999</v>
      </c>
      <c r="L112" s="6">
        <f>INDEX(ลูกหนี้ค่ารักษาพยาบาล!$J:$J,MATCH(คำนวณเงินลงทุนส่วนเกิน!$D112,ลูกหนี้ค่ารักษาพยาบาล!$A:$A,0))</f>
        <v>714072.06499999994</v>
      </c>
      <c r="M112" s="6">
        <f>INDEX(ลูกหนี้ค่ารักษาพยาบาล!$K:$K,MATCH(คำนวณเงินลงทุนส่วนเกิน!$D112,ลูกหนี้ค่ารักษาพยาบาล!$A:$A,0))</f>
        <v>65277.23</v>
      </c>
      <c r="N112" s="6">
        <f>INDEX(ลูกหนี้ค่ารักษาพยาบาล!$L:$L,MATCH(คำนวณเงินลงทุนส่วนเกิน!$D112,ลูกหนี้ค่ารักษาพยาบาล!$A:$A,0))</f>
        <v>604815.92000000004</v>
      </c>
      <c r="O112" s="6">
        <f>INDEX(ลูกหนี้ค่ารักษาพยาบาล!$M:$M,MATCH(คำนวณเงินลงทุนส่วนเกิน!$D112,ลูกหนี้ค่ารักษาพยาบาล!$A:$A,0))</f>
        <v>0</v>
      </c>
      <c r="P112" s="6">
        <f>INDEX(ลูกหนี้ค่ารักษาพยาบาล!$N:$N,MATCH(คำนวณเงินลงทุนส่วนเกิน!$D112,ลูกหนี้ค่ารักษาพยาบาล!$A:$A,0))</f>
        <v>0</v>
      </c>
      <c r="Q112" s="49">
        <v>4075200.01</v>
      </c>
      <c r="R112" s="7">
        <f>INDEX('Fixed Cost'!$E:$E,MATCH(คำนวณเงินลงทุนส่วนเกิน!$D112,'Fixed Cost'!$A:$A,0))</f>
        <v>8053760.9754545446</v>
      </c>
      <c r="S112" s="7">
        <f t="shared" si="7"/>
        <v>-3978560.9654545449</v>
      </c>
      <c r="T112" s="43" t="str">
        <f t="shared" si="10"/>
        <v>0%</v>
      </c>
      <c r="U112" s="7">
        <f t="shared" si="8"/>
        <v>0</v>
      </c>
      <c r="V112" s="69" t="str">
        <f t="shared" si="11"/>
        <v>ไม่ลงทุน</v>
      </c>
      <c r="X112" s="4"/>
    </row>
    <row r="113" spans="1:24" hidden="1" x14ac:dyDescent="0.7">
      <c r="A113" s="8">
        <f>IF(ISBLANK(D113),"",COUNTA($D$10:D113))</f>
        <v>104</v>
      </c>
      <c r="B113" s="14">
        <v>2</v>
      </c>
      <c r="C113" s="14" t="s">
        <v>217</v>
      </c>
      <c r="D113" s="14" t="s">
        <v>218</v>
      </c>
      <c r="E113" s="14" t="s">
        <v>219</v>
      </c>
      <c r="F113" s="14" t="s">
        <v>46</v>
      </c>
      <c r="G113" s="6">
        <f>INDEX('cash ratio เดิม'!$B:$B,MATCH(คำนวณเงินลงทุนส่วนเกิน!$D113,'cash ratio เดิม'!$A:$A,0))</f>
        <v>251030192.52000001</v>
      </c>
      <c r="H113" s="6">
        <f>INDEX('cash ratio เดิม'!$C:$C,MATCH(คำนวณเงินลงทุนส่วนเกิน!$D113,'cash ratio เดิม'!$A:$A,0))</f>
        <v>198900031.47</v>
      </c>
      <c r="I113" s="49">
        <v>1.26</v>
      </c>
      <c r="J113" s="5">
        <f t="shared" si="6"/>
        <v>1.58</v>
      </c>
      <c r="K113" s="6">
        <f t="shared" si="9"/>
        <v>64205133.454999998</v>
      </c>
      <c r="L113" s="6">
        <f>INDEX(ลูกหนี้ค่ารักษาพยาบาล!$J:$J,MATCH(คำนวณเงินลงทุนส่วนเกิน!$D113,ลูกหนี้ค่ารักษาพยาบาล!$A:$A,0))</f>
        <v>29295416.59</v>
      </c>
      <c r="M113" s="6">
        <f>INDEX(ลูกหนี้ค่ารักษาพยาบาล!$K:$K,MATCH(คำนวณเงินลงทุนส่วนเกิน!$D113,ลูกหนี้ค่ารักษาพยาบาล!$A:$A,0))</f>
        <v>7892442.835</v>
      </c>
      <c r="N113" s="6">
        <f>INDEX(ลูกหนี้ค่ารักษาพยาบาล!$L:$L,MATCH(คำนวณเงินลงทุนส่วนเกิน!$D113,ลูกหนี้ค่ารักษาพยาบาล!$A:$A,0))</f>
        <v>26966005.029999997</v>
      </c>
      <c r="O113" s="6">
        <f>INDEX(ลูกหนี้ค่ารักษาพยาบาล!$M:$M,MATCH(คำนวณเงินลงทุนส่วนเกิน!$D113,ลูกหนี้ค่ารักษาพยาบาล!$A:$A,0))</f>
        <v>0</v>
      </c>
      <c r="P113" s="6">
        <f>INDEX(ลูกหนี้ค่ารักษาพยาบาล!$N:$N,MATCH(คำนวณเงินลงทุนส่วนเกิน!$D113,ลูกหนี้ค่ารักษาพยาบาล!$A:$A,0))</f>
        <v>51269</v>
      </c>
      <c r="Q113" s="49">
        <v>52130161.049999997</v>
      </c>
      <c r="R113" s="7">
        <f>INDEX('Fixed Cost'!$E:$E,MATCH(คำนวณเงินลงทุนส่วนเกิน!$D113,'Fixed Cost'!$A:$A,0))</f>
        <v>73497193.830000013</v>
      </c>
      <c r="S113" s="7">
        <f t="shared" si="7"/>
        <v>-21367032.780000016</v>
      </c>
      <c r="T113" s="43" t="str">
        <f t="shared" si="10"/>
        <v>30%</v>
      </c>
      <c r="U113" s="7">
        <f t="shared" si="8"/>
        <v>0</v>
      </c>
      <c r="V113" s="69" t="str">
        <f t="shared" si="11"/>
        <v>ไม่ลงทุน</v>
      </c>
      <c r="X113" s="4"/>
    </row>
    <row r="114" spans="1:24" hidden="1" x14ac:dyDescent="0.7">
      <c r="A114" s="8">
        <f>IF(ISBLANK(D114),"",COUNTA($D$10:D114))</f>
        <v>105</v>
      </c>
      <c r="B114" s="14">
        <v>2</v>
      </c>
      <c r="C114" s="14" t="s">
        <v>217</v>
      </c>
      <c r="D114" s="14" t="s">
        <v>220</v>
      </c>
      <c r="E114" s="14" t="s">
        <v>221</v>
      </c>
      <c r="F114" s="14" t="s">
        <v>46</v>
      </c>
      <c r="G114" s="6">
        <f>INDEX('cash ratio เดิม'!$B:$B,MATCH(คำนวณเงินลงทุนส่วนเกิน!$D114,'cash ratio เดิม'!$A:$A,0))</f>
        <v>565465077.24000001</v>
      </c>
      <c r="H114" s="6">
        <f>INDEX('cash ratio เดิม'!$C:$C,MATCH(คำนวณเงินลงทุนส่วนเกิน!$D114,'cash ratio เดิม'!$A:$A,0))</f>
        <v>194349302.77000001</v>
      </c>
      <c r="I114" s="49">
        <v>2.91</v>
      </c>
      <c r="J114" s="5">
        <f t="shared" si="6"/>
        <v>3.09</v>
      </c>
      <c r="K114" s="6">
        <f t="shared" si="9"/>
        <v>36704321.435000002</v>
      </c>
      <c r="L114" s="6">
        <f>INDEX(ลูกหนี้ค่ารักษาพยาบาล!$J:$J,MATCH(คำนวณเงินลงทุนส่วนเกิน!$D114,ลูกหนี้ค่ารักษาพยาบาล!$A:$A,0))</f>
        <v>8281025.9699999997</v>
      </c>
      <c r="M114" s="6">
        <f>INDEX(ลูกหนี้ค่ารักษาพยาบาล!$K:$K,MATCH(คำนวณเงินลงทุนส่วนเกิน!$D114,ลูกหนี้ค่ารักษาพยาบาล!$A:$A,0))</f>
        <v>1652392.35</v>
      </c>
      <c r="N114" s="6">
        <f>INDEX(ลูกหนี้ค่ารักษาพยาบาล!$L:$L,MATCH(คำนวณเงินลงทุนส่วนเกิน!$D114,ลูกหนี้ค่ารักษาพยาบาล!$A:$A,0))</f>
        <v>15903920.435000001</v>
      </c>
      <c r="O114" s="6">
        <f>INDEX(ลูกหนี้ค่ารักษาพยาบาล!$M:$M,MATCH(คำนวณเงินลงทุนส่วนเกิน!$D114,ลูกหนี้ค่ารักษาพยาบาล!$A:$A,0))</f>
        <v>0</v>
      </c>
      <c r="P114" s="6">
        <f>INDEX(ลูกหนี้ค่ารักษาพยาบาล!$N:$N,MATCH(คำนวณเงินลงทุนส่วนเกิน!$D114,ลูกหนี้ค่ารักษาพยาบาล!$A:$A,0))</f>
        <v>10866982.68</v>
      </c>
      <c r="Q114" s="49">
        <v>371114874.47000003</v>
      </c>
      <c r="R114" s="7">
        <f>INDEX('Fixed Cost'!$E:$E,MATCH(คำนวณเงินลงทุนส่วนเกิน!$D114,'Fixed Cost'!$A:$A,0))</f>
        <v>93713388.073636353</v>
      </c>
      <c r="S114" s="7">
        <f t="shared" si="7"/>
        <v>277401486.39636368</v>
      </c>
      <c r="T114" s="43" t="str">
        <f t="shared" si="10"/>
        <v>60%</v>
      </c>
      <c r="U114" s="7">
        <f t="shared" si="8"/>
        <v>166440891.83781821</v>
      </c>
      <c r="V114" s="8" t="str">
        <f t="shared" si="11"/>
        <v>ลงทุนได้</v>
      </c>
      <c r="X114" s="4"/>
    </row>
    <row r="115" spans="1:24" hidden="1" x14ac:dyDescent="0.7">
      <c r="A115" s="8">
        <f>IF(ISBLANK(D115),"",COUNTA($D$10:D115))</f>
        <v>106</v>
      </c>
      <c r="B115" s="14">
        <v>2</v>
      </c>
      <c r="C115" s="14" t="s">
        <v>217</v>
      </c>
      <c r="D115" s="14" t="s">
        <v>222</v>
      </c>
      <c r="E115" s="14" t="s">
        <v>223</v>
      </c>
      <c r="F115" s="14" t="s">
        <v>8</v>
      </c>
      <c r="G115" s="6">
        <f>INDEX('cash ratio เดิม'!$B:$B,MATCH(คำนวณเงินลงทุนส่วนเกิน!$D115,'cash ratio เดิม'!$A:$A,0))</f>
        <v>20172787.52</v>
      </c>
      <c r="H115" s="6">
        <f>INDEX('cash ratio เดิม'!$C:$C,MATCH(คำนวณเงินลงทุนส่วนเกิน!$D115,'cash ratio เดิม'!$A:$A,0))</f>
        <v>10799392.49</v>
      </c>
      <c r="I115" s="49">
        <v>1.87</v>
      </c>
      <c r="J115" s="5">
        <f t="shared" si="6"/>
        <v>2.2599999999999998</v>
      </c>
      <c r="K115" s="6">
        <f t="shared" si="9"/>
        <v>4311121.28</v>
      </c>
      <c r="L115" s="6">
        <f>INDEX(ลูกหนี้ค่ารักษาพยาบาล!$J:$J,MATCH(คำนวณเงินลงทุนส่วนเกิน!$D115,ลูกหนี้ค่ารักษาพยาบาล!$A:$A,0))</f>
        <v>2572540.58</v>
      </c>
      <c r="M115" s="6">
        <f>INDEX(ลูกหนี้ค่ารักษาพยาบาล!$K:$K,MATCH(คำนวณเงินลงทุนส่วนเกิน!$D115,ลูกหนี้ค่ารักษาพยาบาล!$A:$A,0))</f>
        <v>147571.4</v>
      </c>
      <c r="N115" s="6">
        <f>INDEX(ลูกหนี้ค่ารักษาพยาบาล!$L:$L,MATCH(คำนวณเงินลงทุนส่วนเกิน!$D115,ลูกหนี้ค่ารักษาพยาบาล!$A:$A,0))</f>
        <v>1569024.9</v>
      </c>
      <c r="O115" s="6">
        <f>INDEX(ลูกหนี้ค่ารักษาพยาบาล!$M:$M,MATCH(คำนวณเงินลงทุนส่วนเกิน!$D115,ลูกหนี้ค่ารักษาพยาบาล!$A:$A,0))</f>
        <v>0</v>
      </c>
      <c r="P115" s="6">
        <f>INDEX(ลูกหนี้ค่ารักษาพยาบาล!$N:$N,MATCH(คำนวณเงินลงทุนส่วนเกิน!$D115,ลูกหนี้ค่ารักษาพยาบาล!$A:$A,0))</f>
        <v>21984.400000000001</v>
      </c>
      <c r="Q115" s="49">
        <v>9373395.0299999993</v>
      </c>
      <c r="R115" s="7">
        <f>INDEX('Fixed Cost'!$E:$E,MATCH(คำนวณเงินลงทุนส่วนเกิน!$D115,'Fixed Cost'!$A:$A,0))</f>
        <v>15155267.713636363</v>
      </c>
      <c r="S115" s="7">
        <f t="shared" si="7"/>
        <v>-5781872.6836363636</v>
      </c>
      <c r="T115" s="43" t="str">
        <f t="shared" si="10"/>
        <v>40%</v>
      </c>
      <c r="U115" s="7">
        <f t="shared" si="8"/>
        <v>0</v>
      </c>
      <c r="V115" s="69" t="str">
        <f t="shared" si="11"/>
        <v>ไม่ลงทุน</v>
      </c>
      <c r="X115" s="4"/>
    </row>
    <row r="116" spans="1:24" hidden="1" x14ac:dyDescent="0.7">
      <c r="A116" s="8">
        <f>IF(ISBLANK(D116),"",COUNTA($D$10:D116))</f>
        <v>107</v>
      </c>
      <c r="B116" s="14">
        <v>2</v>
      </c>
      <c r="C116" s="14" t="s">
        <v>217</v>
      </c>
      <c r="D116" s="14" t="s">
        <v>224</v>
      </c>
      <c r="E116" s="14" t="s">
        <v>225</v>
      </c>
      <c r="F116" s="14" t="s">
        <v>8</v>
      </c>
      <c r="G116" s="6">
        <f>INDEX('cash ratio เดิม'!$B:$B,MATCH(คำนวณเงินลงทุนส่วนเกิน!$D116,'cash ratio เดิม'!$A:$A,0))</f>
        <v>38938456.799999997</v>
      </c>
      <c r="H116" s="6">
        <f>INDEX('cash ratio เดิม'!$C:$C,MATCH(คำนวณเงินลงทุนส่วนเกิน!$D116,'cash ratio เดิม'!$A:$A,0))</f>
        <v>13283978.609999999</v>
      </c>
      <c r="I116" s="49">
        <v>2.93</v>
      </c>
      <c r="J116" s="5">
        <f t="shared" si="6"/>
        <v>3.05</v>
      </c>
      <c r="K116" s="6">
        <f t="shared" si="9"/>
        <v>1613831.085</v>
      </c>
      <c r="L116" s="6">
        <f>INDEX(ลูกหนี้ค่ารักษาพยาบาล!$J:$J,MATCH(คำนวณเงินลงทุนส่วนเกิน!$D116,ลูกหนี้ค่ารักษาพยาบาล!$A:$A,0))</f>
        <v>580328.9</v>
      </c>
      <c r="M116" s="6">
        <f>INDEX(ลูกหนี้ค่ารักษาพยาบาล!$K:$K,MATCH(คำนวณเงินลงทุนส่วนเกิน!$D116,ลูกหนี้ค่ารักษาพยาบาล!$A:$A,0))</f>
        <v>382258.03</v>
      </c>
      <c r="N116" s="6">
        <f>INDEX(ลูกหนี้ค่ารักษาพยาบาล!$L:$L,MATCH(คำนวณเงินลงทุนส่วนเกิน!$D116,ลูกหนี้ค่ารักษาพยาบาล!$A:$A,0))</f>
        <v>651244.15500000003</v>
      </c>
      <c r="O116" s="6">
        <f>INDEX(ลูกหนี้ค่ารักษาพยาบาล!$M:$M,MATCH(คำนวณเงินลงทุนส่วนเกิน!$D116,ลูกหนี้ค่ารักษาพยาบาล!$A:$A,0))</f>
        <v>0</v>
      </c>
      <c r="P116" s="6">
        <f>INDEX(ลูกหนี้ค่ารักษาพยาบาล!$N:$N,MATCH(คำนวณเงินลงทุนส่วนเกิน!$D116,ลูกหนี้ค่ารักษาพยาบาล!$A:$A,0))</f>
        <v>0</v>
      </c>
      <c r="Q116" s="49">
        <v>25654478.190000001</v>
      </c>
      <c r="R116" s="7">
        <f>INDEX('Fixed Cost'!$E:$E,MATCH(คำนวณเงินลงทุนส่วนเกิน!$D116,'Fixed Cost'!$A:$A,0))</f>
        <v>11081718.160909092</v>
      </c>
      <c r="S116" s="7">
        <f t="shared" si="7"/>
        <v>14572760.029090909</v>
      </c>
      <c r="T116" s="43" t="str">
        <f t="shared" si="10"/>
        <v>60%</v>
      </c>
      <c r="U116" s="7">
        <f t="shared" si="8"/>
        <v>8743656.0174545459</v>
      </c>
      <c r="V116" s="8" t="str">
        <f t="shared" si="11"/>
        <v>ลงทุนได้</v>
      </c>
      <c r="X116" s="4"/>
    </row>
    <row r="117" spans="1:24" hidden="1" x14ac:dyDescent="0.7">
      <c r="A117" s="8">
        <f>IF(ISBLANK(D117),"",COUNTA($D$10:D117))</f>
        <v>108</v>
      </c>
      <c r="B117" s="14">
        <v>2</v>
      </c>
      <c r="C117" s="14" t="s">
        <v>217</v>
      </c>
      <c r="D117" s="14" t="s">
        <v>226</v>
      </c>
      <c r="E117" s="14" t="s">
        <v>227</v>
      </c>
      <c r="F117" s="14" t="s">
        <v>8</v>
      </c>
      <c r="G117" s="6">
        <f>INDEX('cash ratio เดิม'!$B:$B,MATCH(คำนวณเงินลงทุนส่วนเกิน!$D117,'cash ratio เดิม'!$A:$A,0))</f>
        <v>25370898.760000002</v>
      </c>
      <c r="H117" s="6">
        <f>INDEX('cash ratio เดิม'!$C:$C,MATCH(คำนวณเงินลงทุนส่วนเกิน!$D117,'cash ratio เดิม'!$A:$A,0))</f>
        <v>26310446.210000001</v>
      </c>
      <c r="I117" s="49">
        <v>0.96</v>
      </c>
      <c r="J117" s="5">
        <f t="shared" si="6"/>
        <v>1.29</v>
      </c>
      <c r="K117" s="6">
        <f t="shared" si="9"/>
        <v>8795657.0649999995</v>
      </c>
      <c r="L117" s="6">
        <f>INDEX(ลูกหนี้ค่ารักษาพยาบาล!$J:$J,MATCH(คำนวณเงินลงทุนส่วนเกิน!$D117,ลูกหนี้ค่ารักษาพยาบาล!$A:$A,0))</f>
        <v>3033406.2149999999</v>
      </c>
      <c r="M117" s="6">
        <f>INDEX(ลูกหนี้ค่ารักษาพยาบาล!$K:$K,MATCH(คำนวณเงินลงทุนส่วนเกิน!$D117,ลูกหนี้ค่ารักษาพยาบาล!$A:$A,0))</f>
        <v>155173.30499999999</v>
      </c>
      <c r="N117" s="6">
        <f>INDEX(ลูกหนี้ค่ารักษาพยาบาล!$L:$L,MATCH(คำนวณเงินลงทุนส่วนเกิน!$D117,ลูกหนี้ค่ารักษาพยาบาล!$A:$A,0))</f>
        <v>4384548.1449999996</v>
      </c>
      <c r="O117" s="6">
        <f>INDEX(ลูกหนี้ค่ารักษาพยาบาล!$M:$M,MATCH(คำนวณเงินลงทุนส่วนเกิน!$D117,ลูกหนี้ค่ารักษาพยาบาล!$A:$A,0))</f>
        <v>0</v>
      </c>
      <c r="P117" s="6">
        <f>INDEX(ลูกหนี้ค่ารักษาพยาบาล!$N:$N,MATCH(คำนวณเงินลงทุนส่วนเกิน!$D117,ลูกหนี้ค่ารักษาพยาบาล!$A:$A,0))</f>
        <v>1222529.3999999999</v>
      </c>
      <c r="Q117" s="49">
        <v>-939547.45</v>
      </c>
      <c r="R117" s="7">
        <f>INDEX('Fixed Cost'!$E:$E,MATCH(คำนวณเงินลงทุนส่วนเกิน!$D117,'Fixed Cost'!$A:$A,0))</f>
        <v>29538727.816363636</v>
      </c>
      <c r="S117" s="7">
        <f t="shared" si="7"/>
        <v>-30478275.266363636</v>
      </c>
      <c r="T117" s="43" t="str">
        <f t="shared" si="10"/>
        <v>0%</v>
      </c>
      <c r="U117" s="7">
        <f t="shared" si="8"/>
        <v>0</v>
      </c>
      <c r="V117" s="69" t="str">
        <f t="shared" si="11"/>
        <v>ไม่ลงทุน</v>
      </c>
      <c r="X117" s="4"/>
    </row>
    <row r="118" spans="1:24" hidden="1" x14ac:dyDescent="0.7">
      <c r="A118" s="8">
        <f>IF(ISBLANK(D118),"",COUNTA($D$10:D118))</f>
        <v>109</v>
      </c>
      <c r="B118" s="14">
        <v>2</v>
      </c>
      <c r="C118" s="14" t="s">
        <v>217</v>
      </c>
      <c r="D118" s="14" t="s">
        <v>228</v>
      </c>
      <c r="E118" s="14" t="s">
        <v>229</v>
      </c>
      <c r="F118" s="14" t="s">
        <v>8</v>
      </c>
      <c r="G118" s="6">
        <f>INDEX('cash ratio เดิม'!$B:$B,MATCH(คำนวณเงินลงทุนส่วนเกิน!$D118,'cash ratio เดิม'!$A:$A,0))</f>
        <v>69540814.390000001</v>
      </c>
      <c r="H118" s="6">
        <f>INDEX('cash ratio เดิม'!$C:$C,MATCH(คำนวณเงินลงทุนส่วนเกิน!$D118,'cash ratio เดิม'!$A:$A,0))</f>
        <v>23054335.210000001</v>
      </c>
      <c r="I118" s="49">
        <v>3.02</v>
      </c>
      <c r="J118" s="5">
        <f t="shared" si="6"/>
        <v>3.32</v>
      </c>
      <c r="K118" s="6">
        <f t="shared" si="9"/>
        <v>7229250.4550000001</v>
      </c>
      <c r="L118" s="6">
        <f>INDEX(ลูกหนี้ค่ารักษาพยาบาล!$J:$J,MATCH(คำนวณเงินลงทุนส่วนเกิน!$D118,ลูกหนี้ค่ารักษาพยาบาล!$A:$A,0))</f>
        <v>2632436.5699999998</v>
      </c>
      <c r="M118" s="6">
        <f>INDEX(ลูกหนี้ค่ารักษาพยาบาล!$K:$K,MATCH(คำนวณเงินลงทุนส่วนเกิน!$D118,ลูกหนี้ค่ารักษาพยาบาล!$A:$A,0))</f>
        <v>95809.32</v>
      </c>
      <c r="N118" s="6">
        <f>INDEX(ลูกหนี้ค่ารักษาพยาบาล!$L:$L,MATCH(คำนวณเงินลงทุนส่วนเกิน!$D118,ลูกหนี้ค่ารักษาพยาบาล!$A:$A,0))</f>
        <v>1321724.325</v>
      </c>
      <c r="O118" s="6">
        <f>INDEX(ลูกหนี้ค่ารักษาพยาบาล!$M:$M,MATCH(คำนวณเงินลงทุนส่วนเกิน!$D118,ลูกหนี้ค่ารักษาพยาบาล!$A:$A,0))</f>
        <v>0</v>
      </c>
      <c r="P118" s="6">
        <f>INDEX(ลูกหนี้ค่ารักษาพยาบาล!$N:$N,MATCH(คำนวณเงินลงทุนส่วนเกิน!$D118,ลูกหนี้ค่ารักษาพยาบาล!$A:$A,0))</f>
        <v>3179280.2399999998</v>
      </c>
      <c r="Q118" s="49">
        <v>46486479.18</v>
      </c>
      <c r="R118" s="7">
        <f>INDEX('Fixed Cost'!$E:$E,MATCH(คำนวณเงินลงทุนส่วนเกิน!$D118,'Fixed Cost'!$A:$A,0))</f>
        <v>27397802.612727273</v>
      </c>
      <c r="S118" s="7">
        <f t="shared" si="7"/>
        <v>19088676.567272726</v>
      </c>
      <c r="T118" s="43" t="str">
        <f t="shared" si="10"/>
        <v>60%</v>
      </c>
      <c r="U118" s="7">
        <f t="shared" si="8"/>
        <v>11453205.940363636</v>
      </c>
      <c r="V118" s="8" t="str">
        <f t="shared" si="11"/>
        <v>ลงทุนได้</v>
      </c>
      <c r="X118" s="4"/>
    </row>
    <row r="119" spans="1:24" hidden="1" x14ac:dyDescent="0.7">
      <c r="A119" s="8">
        <f>IF(ISBLANK(D119),"",COUNTA($D$10:D119))</f>
        <v>110</v>
      </c>
      <c r="B119" s="14">
        <v>2</v>
      </c>
      <c r="C119" s="14" t="s">
        <v>217</v>
      </c>
      <c r="D119" s="14" t="s">
        <v>230</v>
      </c>
      <c r="E119" s="14" t="s">
        <v>231</v>
      </c>
      <c r="F119" s="14" t="s">
        <v>8</v>
      </c>
      <c r="G119" s="6">
        <f>INDEX('cash ratio เดิม'!$B:$B,MATCH(คำนวณเงินลงทุนส่วนเกิน!$D119,'cash ratio เดิม'!$A:$A,0))</f>
        <v>97124438</v>
      </c>
      <c r="H119" s="6">
        <f>INDEX('cash ratio เดิม'!$C:$C,MATCH(คำนวณเงินลงทุนส่วนเกิน!$D119,'cash ratio เดิม'!$A:$A,0))</f>
        <v>44505207.899999999</v>
      </c>
      <c r="I119" s="49">
        <v>2.1800000000000002</v>
      </c>
      <c r="J119" s="5">
        <f t="shared" si="6"/>
        <v>2.35</v>
      </c>
      <c r="K119" s="6">
        <f t="shared" si="9"/>
        <v>7796528.455000001</v>
      </c>
      <c r="L119" s="6">
        <f>INDEX(ลูกหนี้ค่ารักษาพยาบาล!$J:$J,MATCH(คำนวณเงินลงทุนส่วนเกิน!$D119,ลูกหนี้ค่ารักษาพยาบาล!$A:$A,0))</f>
        <v>1967808.1600000001</v>
      </c>
      <c r="M119" s="6">
        <f>INDEX(ลูกหนี้ค่ารักษาพยาบาล!$K:$K,MATCH(คำนวณเงินลงทุนส่วนเกิน!$D119,ลูกหนี้ค่ารักษาพยาบาล!$A:$A,0))</f>
        <v>145719.44</v>
      </c>
      <c r="N119" s="6">
        <f>INDEX(ลูกหนี้ค่ารักษาพยาบาล!$L:$L,MATCH(คำนวณเงินลงทุนส่วนเกิน!$D119,ลูกหนี้ค่ารักษาพยาบาล!$A:$A,0))</f>
        <v>1049027.1000000001</v>
      </c>
      <c r="O119" s="6">
        <f>INDEX(ลูกหนี้ค่ารักษาพยาบาล!$M:$M,MATCH(คำนวณเงินลงทุนส่วนเกิน!$D119,ลูกหนี้ค่ารักษาพยาบาล!$A:$A,0))</f>
        <v>0</v>
      </c>
      <c r="P119" s="6">
        <f>INDEX(ลูกหนี้ค่ารักษาพยาบาล!$N:$N,MATCH(คำนวณเงินลงทุนส่วนเกิน!$D119,ลูกหนี้ค่ารักษาพยาบาล!$A:$A,0))</f>
        <v>4633973.7550000008</v>
      </c>
      <c r="Q119" s="49">
        <v>52619230.100000001</v>
      </c>
      <c r="R119" s="7">
        <f>INDEX('Fixed Cost'!$E:$E,MATCH(คำนวณเงินลงทุนส่วนเกิน!$D119,'Fixed Cost'!$A:$A,0))</f>
        <v>31294589.468181822</v>
      </c>
      <c r="S119" s="7">
        <f t="shared" si="7"/>
        <v>21324640.631818179</v>
      </c>
      <c r="T119" s="43" t="str">
        <f t="shared" si="10"/>
        <v>40%</v>
      </c>
      <c r="U119" s="7">
        <f t="shared" si="8"/>
        <v>8529856.252727272</v>
      </c>
      <c r="V119" s="8" t="str">
        <f t="shared" si="11"/>
        <v>ลงทุนได้</v>
      </c>
      <c r="X119" s="4"/>
    </row>
    <row r="120" spans="1:24" hidden="1" x14ac:dyDescent="0.7">
      <c r="A120" s="8">
        <f>IF(ISBLANK(D120),"",COUNTA($D$10:D120))</f>
        <v>111</v>
      </c>
      <c r="B120" s="14">
        <v>2</v>
      </c>
      <c r="C120" s="14" t="s">
        <v>217</v>
      </c>
      <c r="D120" s="14" t="s">
        <v>232</v>
      </c>
      <c r="E120" s="14" t="s">
        <v>233</v>
      </c>
      <c r="F120" s="14" t="s">
        <v>8</v>
      </c>
      <c r="G120" s="6">
        <f>INDEX('cash ratio เดิม'!$B:$B,MATCH(คำนวณเงินลงทุนส่วนเกิน!$D120,'cash ratio เดิม'!$A:$A,0))</f>
        <v>11753801.710000001</v>
      </c>
      <c r="H120" s="6">
        <f>INDEX('cash ratio เดิม'!$C:$C,MATCH(คำนวณเงินลงทุนส่วนเกิน!$D120,'cash ratio เดิม'!$A:$A,0))</f>
        <v>29990429</v>
      </c>
      <c r="I120" s="49">
        <v>0.39</v>
      </c>
      <c r="J120" s="5">
        <f t="shared" si="6"/>
        <v>0.5</v>
      </c>
      <c r="K120" s="6">
        <f t="shared" si="9"/>
        <v>3283980.2750000004</v>
      </c>
      <c r="L120" s="6">
        <f>INDEX(ลูกหนี้ค่ารักษาพยาบาล!$J:$J,MATCH(คำนวณเงินลงทุนส่วนเกิน!$D120,ลูกหนี้ค่ารักษาพยาบาล!$A:$A,0))</f>
        <v>1498665.425</v>
      </c>
      <c r="M120" s="6">
        <f>INDEX(ลูกหนี้ค่ารักษาพยาบาล!$K:$K,MATCH(คำนวณเงินลงทุนส่วนเกิน!$D120,ลูกหนี้ค่ารักษาพยาบาล!$A:$A,0))</f>
        <v>177593.405</v>
      </c>
      <c r="N120" s="6">
        <f>INDEX(ลูกหนี้ค่ารักษาพยาบาล!$L:$L,MATCH(คำนวณเงินลงทุนส่วนเกิน!$D120,ลูกหนี้ค่ารักษาพยาบาล!$A:$A,0))</f>
        <v>791145.6449999999</v>
      </c>
      <c r="O120" s="6">
        <f>INDEX(ลูกหนี้ค่ารักษาพยาบาล!$M:$M,MATCH(คำนวณเงินลงทุนส่วนเกิน!$D120,ลูกหนี้ค่ารักษาพยาบาล!$A:$A,0))</f>
        <v>0</v>
      </c>
      <c r="P120" s="6">
        <f>INDEX(ลูกหนี้ค่ารักษาพยาบาล!$N:$N,MATCH(คำนวณเงินลงทุนส่วนเกิน!$D120,ลูกหนี้ค่ารักษาพยาบาล!$A:$A,0))</f>
        <v>816575.8</v>
      </c>
      <c r="Q120" s="49">
        <v>-18333791.289999999</v>
      </c>
      <c r="R120" s="7">
        <f>INDEX('Fixed Cost'!$E:$E,MATCH(คำนวณเงินลงทุนส่วนเกิน!$D120,'Fixed Cost'!$A:$A,0))</f>
        <v>29222456.06181819</v>
      </c>
      <c r="S120" s="7">
        <f t="shared" si="7"/>
        <v>-47556247.351818189</v>
      </c>
      <c r="T120" s="43" t="str">
        <f t="shared" si="10"/>
        <v>0%</v>
      </c>
      <c r="U120" s="7">
        <f t="shared" si="8"/>
        <v>0</v>
      </c>
      <c r="V120" s="69" t="str">
        <f t="shared" si="11"/>
        <v>ไม่ลงทุน</v>
      </c>
      <c r="X120" s="4"/>
    </row>
    <row r="121" spans="1:24" hidden="1" x14ac:dyDescent="0.7">
      <c r="A121" s="8">
        <f>IF(ISBLANK(D121),"",COUNTA($D$10:D121))</f>
        <v>112</v>
      </c>
      <c r="B121" s="14">
        <v>2</v>
      </c>
      <c r="C121" s="14" t="s">
        <v>217</v>
      </c>
      <c r="D121" s="14" t="s">
        <v>234</v>
      </c>
      <c r="E121" s="14" t="s">
        <v>235</v>
      </c>
      <c r="F121" s="14" t="s">
        <v>8</v>
      </c>
      <c r="G121" s="6">
        <f>INDEX('cash ratio เดิม'!$B:$B,MATCH(คำนวณเงินลงทุนส่วนเกิน!$D121,'cash ratio เดิม'!$A:$A,0))</f>
        <v>67159361.859999999</v>
      </c>
      <c r="H121" s="6">
        <f>INDEX('cash ratio เดิม'!$C:$C,MATCH(คำนวณเงินลงทุนส่วนเกิน!$D121,'cash ratio เดิม'!$A:$A,0))</f>
        <v>8704438.8200000003</v>
      </c>
      <c r="I121" s="49">
        <v>7.72</v>
      </c>
      <c r="J121" s="5">
        <f t="shared" si="6"/>
        <v>7.91</v>
      </c>
      <c r="K121" s="6">
        <f t="shared" si="9"/>
        <v>1741237.77</v>
      </c>
      <c r="L121" s="6">
        <f>INDEX(ลูกหนี้ค่ารักษาพยาบาล!$J:$J,MATCH(คำนวณเงินลงทุนส่วนเกิน!$D121,ลูกหนี้ค่ารักษาพยาบาล!$A:$A,0))</f>
        <v>759878.09</v>
      </c>
      <c r="M121" s="6">
        <f>INDEX(ลูกหนี้ค่ารักษาพยาบาล!$K:$K,MATCH(คำนวณเงินลงทุนส่วนเกิน!$D121,ลูกหนี้ค่ารักษาพยาบาล!$A:$A,0))</f>
        <v>212859.19</v>
      </c>
      <c r="N121" s="6">
        <f>INDEX(ลูกหนี้ค่ารักษาพยาบาล!$L:$L,MATCH(คำนวณเงินลงทุนส่วนเกิน!$D121,ลูกหนี้ค่ารักษาพยาบาล!$A:$A,0))</f>
        <v>400470.63500000001</v>
      </c>
      <c r="O121" s="6">
        <f>INDEX(ลูกหนี้ค่ารักษาพยาบาล!$M:$M,MATCH(คำนวณเงินลงทุนส่วนเกิน!$D121,ลูกหนี้ค่ารักษาพยาบาล!$A:$A,0))</f>
        <v>0</v>
      </c>
      <c r="P121" s="6">
        <f>INDEX(ลูกหนี้ค่ารักษาพยาบาล!$N:$N,MATCH(คำนวณเงินลงทุนส่วนเกิน!$D121,ลูกหนี้ค่ารักษาพยาบาล!$A:$A,0))</f>
        <v>368029.85499999998</v>
      </c>
      <c r="Q121" s="49">
        <v>58454923.039999999</v>
      </c>
      <c r="R121" s="7">
        <f>INDEX('Fixed Cost'!$E:$E,MATCH(คำนวณเงินลงทุนส่วนเกิน!$D121,'Fixed Cost'!$A:$A,0))</f>
        <v>11314586.359090911</v>
      </c>
      <c r="S121" s="7">
        <f t="shared" si="7"/>
        <v>47140336.68090909</v>
      </c>
      <c r="T121" s="43" t="str">
        <f t="shared" si="10"/>
        <v>60%</v>
      </c>
      <c r="U121" s="7">
        <f t="shared" si="8"/>
        <v>28284202.008545455</v>
      </c>
      <c r="V121" s="8" t="str">
        <f t="shared" si="11"/>
        <v>ลงทุนได้</v>
      </c>
      <c r="X121" s="4"/>
    </row>
    <row r="122" spans="1:24" hidden="1" x14ac:dyDescent="0.7">
      <c r="A122" s="8">
        <f>IF(ISBLANK(D122),"",COUNTA($D$10:D122))</f>
        <v>113</v>
      </c>
      <c r="B122" s="14">
        <v>2</v>
      </c>
      <c r="C122" s="14" t="s">
        <v>236</v>
      </c>
      <c r="D122" s="14" t="s">
        <v>237</v>
      </c>
      <c r="E122" s="14" t="s">
        <v>238</v>
      </c>
      <c r="F122" s="14" t="s">
        <v>5</v>
      </c>
      <c r="G122" s="6">
        <f>INDEX('cash ratio เดิม'!$B:$B,MATCH(คำนวณเงินลงทุนส่วนเกิน!$D122,'cash ratio เดิม'!$A:$A,0))</f>
        <v>1102845599.03</v>
      </c>
      <c r="H122" s="6">
        <f>INDEX('cash ratio เดิม'!$C:$C,MATCH(คำนวณเงินลงทุนส่วนเกิน!$D122,'cash ratio เดิม'!$A:$A,0))</f>
        <v>621596780.85000002</v>
      </c>
      <c r="I122" s="49">
        <v>1.77</v>
      </c>
      <c r="J122" s="5">
        <f t="shared" si="6"/>
        <v>2.0699999999999998</v>
      </c>
      <c r="K122" s="6">
        <f t="shared" si="9"/>
        <v>184642714.41499999</v>
      </c>
      <c r="L122" s="6">
        <f>INDEX(ลูกหนี้ค่ารักษาพยาบาล!$J:$J,MATCH(คำนวณเงินลงทุนส่วนเกิน!$D122,ลูกหนี้ค่ารักษาพยาบาล!$A:$A,0))</f>
        <v>107015396.62</v>
      </c>
      <c r="M122" s="6">
        <f>INDEX(ลูกหนี้ค่ารักษาพยาบาล!$K:$K,MATCH(คำนวณเงินลงทุนส่วนเกิน!$D122,ลูกหนี้ค่ารักษาพยาบาล!$A:$A,0))</f>
        <v>7616132.7699999996</v>
      </c>
      <c r="N122" s="6">
        <f>INDEX(ลูกหนี้ค่ารักษาพยาบาล!$L:$L,MATCH(คำนวณเงินลงทุนส่วนเกิน!$D122,ลูกหนี้ค่ารักษาพยาบาล!$A:$A,0))</f>
        <v>67329387.684999987</v>
      </c>
      <c r="O122" s="6">
        <f>INDEX(ลูกหนี้ค่ารักษาพยาบาล!$M:$M,MATCH(คำนวณเงินลงทุนส่วนเกิน!$D122,ลูกหนี้ค่ารักษาพยาบาล!$A:$A,0))</f>
        <v>0</v>
      </c>
      <c r="P122" s="6">
        <f>INDEX(ลูกหนี้ค่ารักษาพยาบาล!$N:$N,MATCH(คำนวณเงินลงทุนส่วนเกิน!$D122,ลูกหนี้ค่ารักษาพยาบาล!$A:$A,0))</f>
        <v>2681797.34</v>
      </c>
      <c r="Q122" s="49">
        <v>481248818.18000001</v>
      </c>
      <c r="R122" s="7">
        <f>INDEX('Fixed Cost'!$E:$E,MATCH(คำนวณเงินลงทุนส่วนเกิน!$D122,'Fixed Cost'!$A:$A,0))</f>
        <v>253576782.15000004</v>
      </c>
      <c r="S122" s="7">
        <f t="shared" si="7"/>
        <v>227672036.02999997</v>
      </c>
      <c r="T122" s="43" t="str">
        <f t="shared" si="10"/>
        <v>40%</v>
      </c>
      <c r="U122" s="7">
        <f t="shared" si="8"/>
        <v>91068814.412</v>
      </c>
      <c r="V122" s="8" t="str">
        <f t="shared" si="11"/>
        <v>ลงทุนได้</v>
      </c>
      <c r="X122" s="4"/>
    </row>
    <row r="123" spans="1:24" hidden="1" x14ac:dyDescent="0.7">
      <c r="A123" s="8">
        <f>IF(ISBLANK(D123),"",COUNTA($D$10:D123))</f>
        <v>114</v>
      </c>
      <c r="B123" s="14">
        <v>2</v>
      </c>
      <c r="C123" s="14" t="s">
        <v>236</v>
      </c>
      <c r="D123" s="14" t="s">
        <v>239</v>
      </c>
      <c r="E123" s="14" t="s">
        <v>240</v>
      </c>
      <c r="F123" s="14" t="s">
        <v>8</v>
      </c>
      <c r="G123" s="6">
        <f>INDEX('cash ratio เดิม'!$B:$B,MATCH(คำนวณเงินลงทุนส่วนเกิน!$D123,'cash ratio เดิม'!$A:$A,0))</f>
        <v>29456476.73</v>
      </c>
      <c r="H123" s="6">
        <f>INDEX('cash ratio เดิม'!$C:$C,MATCH(คำนวณเงินลงทุนส่วนเกิน!$D123,'cash ratio เดิม'!$A:$A,0))</f>
        <v>14435407.23</v>
      </c>
      <c r="I123" s="49">
        <v>2.04</v>
      </c>
      <c r="J123" s="5">
        <f t="shared" si="6"/>
        <v>2.2599999999999998</v>
      </c>
      <c r="K123" s="6">
        <f t="shared" si="9"/>
        <v>3217869.27</v>
      </c>
      <c r="L123" s="6">
        <f>INDEX(ลูกหนี้ค่ารักษาพยาบาล!$J:$J,MATCH(คำนวณเงินลงทุนส่วนเกิน!$D123,ลูกหนี้ค่ารักษาพยาบาล!$A:$A,0))</f>
        <v>1160962.5</v>
      </c>
      <c r="M123" s="6">
        <f>INDEX(ลูกหนี้ค่ารักษาพยาบาล!$K:$K,MATCH(คำนวณเงินลงทุนส่วนเกิน!$D123,ลูกหนี้ค่ารักษาพยาบาล!$A:$A,0))</f>
        <v>376898.17</v>
      </c>
      <c r="N123" s="6">
        <f>INDEX(ลูกหนี้ค่ารักษาพยาบาล!$L:$L,MATCH(คำนวณเงินลงทุนส่วนเกิน!$D123,ลูกหนี้ค่ารักษาพยาบาล!$A:$A,0))</f>
        <v>1668737.7650000001</v>
      </c>
      <c r="O123" s="6">
        <f>INDEX(ลูกหนี้ค่ารักษาพยาบาล!$M:$M,MATCH(คำนวณเงินลงทุนส่วนเกิน!$D123,ลูกหนี้ค่ารักษาพยาบาล!$A:$A,0))</f>
        <v>0</v>
      </c>
      <c r="P123" s="6">
        <f>INDEX(ลูกหนี้ค่ารักษาพยาบาล!$N:$N,MATCH(คำนวณเงินลงทุนส่วนเกิน!$D123,ลูกหนี้ค่ารักษาพยาบาล!$A:$A,0))</f>
        <v>11270.834999999999</v>
      </c>
      <c r="Q123" s="49">
        <v>14891662.5</v>
      </c>
      <c r="R123" s="7">
        <f>INDEX('Fixed Cost'!$E:$E,MATCH(คำนวณเงินลงทุนส่วนเกิน!$D123,'Fixed Cost'!$A:$A,0))</f>
        <v>17807159.869090907</v>
      </c>
      <c r="S123" s="7">
        <f t="shared" si="7"/>
        <v>-2915497.3690909073</v>
      </c>
      <c r="T123" s="43" t="str">
        <f t="shared" si="10"/>
        <v>40%</v>
      </c>
      <c r="U123" s="7">
        <f t="shared" si="8"/>
        <v>0</v>
      </c>
      <c r="V123" s="69" t="str">
        <f t="shared" si="11"/>
        <v>ไม่ลงทุน</v>
      </c>
      <c r="X123" s="4"/>
    </row>
    <row r="124" spans="1:24" hidden="1" x14ac:dyDescent="0.7">
      <c r="A124" s="8">
        <f>IF(ISBLANK(D124),"",COUNTA($D$10:D124))</f>
        <v>115</v>
      </c>
      <c r="B124" s="14">
        <v>2</v>
      </c>
      <c r="C124" s="14" t="s">
        <v>236</v>
      </c>
      <c r="D124" s="14" t="s">
        <v>241</v>
      </c>
      <c r="E124" s="14" t="s">
        <v>242</v>
      </c>
      <c r="F124" s="14" t="s">
        <v>8</v>
      </c>
      <c r="G124" s="6">
        <f>INDEX('cash ratio เดิม'!$B:$B,MATCH(คำนวณเงินลงทุนส่วนเกิน!$D124,'cash ratio เดิม'!$A:$A,0))</f>
        <v>82795037.909999996</v>
      </c>
      <c r="H124" s="6">
        <f>INDEX('cash ratio เดิม'!$C:$C,MATCH(คำนวณเงินลงทุนส่วนเกิน!$D124,'cash ratio เดิม'!$A:$A,0))</f>
        <v>26457420.52</v>
      </c>
      <c r="I124" s="49">
        <v>3.13</v>
      </c>
      <c r="J124" s="5">
        <f t="shared" si="6"/>
        <v>3.29</v>
      </c>
      <c r="K124" s="6">
        <f t="shared" si="9"/>
        <v>4319138.0200000005</v>
      </c>
      <c r="L124" s="6">
        <f>INDEX(ลูกหนี้ค่ารักษาพยาบาล!$J:$J,MATCH(คำนวณเงินลงทุนส่วนเกิน!$D124,ลูกหนี้ค่ารักษาพยาบาล!$A:$A,0))</f>
        <v>2588320.1100000003</v>
      </c>
      <c r="M124" s="6">
        <f>INDEX(ลูกหนี้ค่ารักษาพยาบาล!$K:$K,MATCH(คำนวณเงินลงทุนส่วนเกิน!$D124,ลูกหนี้ค่ารักษาพยาบาล!$A:$A,0))</f>
        <v>279972.005</v>
      </c>
      <c r="N124" s="6">
        <f>INDEX(ลูกหนี้ค่ารักษาพยาบาล!$L:$L,MATCH(คำนวณเงินลงทุนส่วนเกิน!$D124,ลูกหนี้ค่ารักษาพยาบาล!$A:$A,0))</f>
        <v>1437264.28</v>
      </c>
      <c r="O124" s="6">
        <f>INDEX(ลูกหนี้ค่ารักษาพยาบาล!$M:$M,MATCH(คำนวณเงินลงทุนส่วนเกิน!$D124,ลูกหนี้ค่ารักษาพยาบาล!$A:$A,0))</f>
        <v>0</v>
      </c>
      <c r="P124" s="6">
        <f>INDEX(ลูกหนี้ค่ารักษาพยาบาล!$N:$N,MATCH(คำนวณเงินลงทุนส่วนเกิน!$D124,ลูกหนี้ค่ารักษาพยาบาล!$A:$A,0))</f>
        <v>13581.625</v>
      </c>
      <c r="Q124" s="49">
        <v>56054506.939999998</v>
      </c>
      <c r="R124" s="7">
        <f>INDEX('Fixed Cost'!$E:$E,MATCH(คำนวณเงินลงทุนส่วนเกิน!$D124,'Fixed Cost'!$A:$A,0))</f>
        <v>23741919.338181816</v>
      </c>
      <c r="S124" s="7">
        <f t="shared" si="7"/>
        <v>32312587.601818182</v>
      </c>
      <c r="T124" s="43" t="str">
        <f t="shared" si="10"/>
        <v>60%</v>
      </c>
      <c r="U124" s="7">
        <f t="shared" si="8"/>
        <v>19387552.561090909</v>
      </c>
      <c r="V124" s="8" t="str">
        <f t="shared" si="11"/>
        <v>ลงทุนได้</v>
      </c>
      <c r="X124" s="4"/>
    </row>
    <row r="125" spans="1:24" hidden="1" x14ac:dyDescent="0.7">
      <c r="A125" s="8">
        <f>IF(ISBLANK(D125),"",COUNTA($D$10:D125))</f>
        <v>116</v>
      </c>
      <c r="B125" s="14">
        <v>2</v>
      </c>
      <c r="C125" s="14" t="s">
        <v>236</v>
      </c>
      <c r="D125" s="14" t="s">
        <v>243</v>
      </c>
      <c r="E125" s="14" t="s">
        <v>244</v>
      </c>
      <c r="F125" s="14" t="s">
        <v>8</v>
      </c>
      <c r="G125" s="6">
        <f>INDEX('cash ratio เดิม'!$B:$B,MATCH(คำนวณเงินลงทุนส่วนเกิน!$D125,'cash ratio เดิม'!$A:$A,0))</f>
        <v>82338970.510000005</v>
      </c>
      <c r="H125" s="6">
        <f>INDEX('cash ratio เดิม'!$C:$C,MATCH(คำนวณเงินลงทุนส่วนเกิน!$D125,'cash ratio เดิม'!$A:$A,0))</f>
        <v>11981500.939999999</v>
      </c>
      <c r="I125" s="49">
        <v>6.87</v>
      </c>
      <c r="J125" s="5">
        <f t="shared" si="6"/>
        <v>7.35</v>
      </c>
      <c r="K125" s="6">
        <f t="shared" si="9"/>
        <v>5757987</v>
      </c>
      <c r="L125" s="6">
        <f>INDEX(ลูกหนี้ค่ารักษาพยาบาล!$J:$J,MATCH(คำนวณเงินลงทุนส่วนเกิน!$D125,ลูกหนี้ค่ารักษาพยาบาล!$A:$A,0))</f>
        <v>1314847.925</v>
      </c>
      <c r="M125" s="6">
        <f>INDEX(ลูกหนี้ค่ารักษาพยาบาล!$K:$K,MATCH(คำนวณเงินลงทุนส่วนเกิน!$D125,ลูกหนี้ค่ารักษาพยาบาล!$A:$A,0))</f>
        <v>193842.93</v>
      </c>
      <c r="N125" s="6">
        <f>INDEX(ลูกหนี้ค่ารักษาพยาบาล!$L:$L,MATCH(คำนวณเงินลงทุนส่วนเกิน!$D125,ลูกหนี้ค่ารักษาพยาบาล!$A:$A,0))</f>
        <v>4249296.1449999996</v>
      </c>
      <c r="O125" s="6">
        <f>INDEX(ลูกหนี้ค่ารักษาพยาบาล!$M:$M,MATCH(คำนวณเงินลงทุนส่วนเกิน!$D125,ลูกหนี้ค่ารักษาพยาบาล!$A:$A,0))</f>
        <v>0</v>
      </c>
      <c r="P125" s="6">
        <f>INDEX(ลูกหนี้ค่ารักษาพยาบาล!$N:$N,MATCH(คำนวณเงินลงทุนส่วนเกิน!$D125,ลูกหนี้ค่ารักษาพยาบาล!$A:$A,0))</f>
        <v>0</v>
      </c>
      <c r="Q125" s="49">
        <v>70357469.569999993</v>
      </c>
      <c r="R125" s="7">
        <f>INDEX('Fixed Cost'!$E:$E,MATCH(คำนวณเงินลงทุนส่วนเกิน!$D125,'Fixed Cost'!$A:$A,0))</f>
        <v>18446663.790000003</v>
      </c>
      <c r="S125" s="7">
        <f t="shared" si="7"/>
        <v>51910805.779999986</v>
      </c>
      <c r="T125" s="43" t="str">
        <f t="shared" si="10"/>
        <v>60%</v>
      </c>
      <c r="U125" s="7">
        <f t="shared" si="8"/>
        <v>31146483.467999991</v>
      </c>
      <c r="V125" s="8" t="str">
        <f t="shared" si="11"/>
        <v>ลงทุนได้</v>
      </c>
      <c r="X125" s="4"/>
    </row>
    <row r="126" spans="1:24" hidden="1" x14ac:dyDescent="0.7">
      <c r="A126" s="8">
        <f>IF(ISBLANK(D126),"",COUNTA($D$10:D126))</f>
        <v>117</v>
      </c>
      <c r="B126" s="14">
        <v>2</v>
      </c>
      <c r="C126" s="14" t="s">
        <v>236</v>
      </c>
      <c r="D126" s="14" t="s">
        <v>245</v>
      </c>
      <c r="E126" s="14" t="s">
        <v>246</v>
      </c>
      <c r="F126" s="14" t="s">
        <v>8</v>
      </c>
      <c r="G126" s="6">
        <f>INDEX('cash ratio เดิม'!$B:$B,MATCH(คำนวณเงินลงทุนส่วนเกิน!$D126,'cash ratio เดิม'!$A:$A,0))</f>
        <v>79860316.810000002</v>
      </c>
      <c r="H126" s="6">
        <f>INDEX('cash ratio เดิม'!$C:$C,MATCH(คำนวณเงินลงทุนส่วนเกิน!$D126,'cash ratio เดิม'!$A:$A,0))</f>
        <v>17853265.890000001</v>
      </c>
      <c r="I126" s="49">
        <v>4.47</v>
      </c>
      <c r="J126" s="5">
        <f t="shared" si="6"/>
        <v>4.68</v>
      </c>
      <c r="K126" s="6">
        <f t="shared" si="9"/>
        <v>3832045.34</v>
      </c>
      <c r="L126" s="6">
        <f>INDEX(ลูกหนี้ค่ารักษาพยาบาล!$J:$J,MATCH(คำนวณเงินลงทุนส่วนเกิน!$D126,ลูกหนี้ค่ารักษาพยาบาล!$A:$A,0))</f>
        <v>1283568.5900000001</v>
      </c>
      <c r="M126" s="6">
        <f>INDEX(ลูกหนี้ค่ารักษาพยาบาล!$K:$K,MATCH(คำนวณเงินลงทุนส่วนเกิน!$D126,ลูกหนี้ค่ารักษาพยาบาล!$A:$A,0))</f>
        <v>340383.125</v>
      </c>
      <c r="N126" s="6">
        <f>INDEX(ลูกหนี้ค่ารักษาพยาบาล!$L:$L,MATCH(คำนวณเงินลงทุนส่วนเกิน!$D126,ลูกหนี้ค่ารักษาพยาบาล!$A:$A,0))</f>
        <v>2208093.625</v>
      </c>
      <c r="O126" s="6">
        <f>INDEX(ลูกหนี้ค่ารักษาพยาบาล!$M:$M,MATCH(คำนวณเงินลงทุนส่วนเกิน!$D126,ลูกหนี้ค่ารักษาพยาบาล!$A:$A,0))</f>
        <v>0</v>
      </c>
      <c r="P126" s="6">
        <f>INDEX(ลูกหนี้ค่ารักษาพยาบาล!$N:$N,MATCH(คำนวณเงินลงทุนส่วนเกิน!$D126,ลูกหนี้ค่ารักษาพยาบาล!$A:$A,0))</f>
        <v>0</v>
      </c>
      <c r="Q126" s="49">
        <v>61974573.920000002</v>
      </c>
      <c r="R126" s="7">
        <f>INDEX('Fixed Cost'!$E:$E,MATCH(คำนวณเงินลงทุนส่วนเกิน!$D126,'Fixed Cost'!$A:$A,0))</f>
        <v>25737114.171818182</v>
      </c>
      <c r="S126" s="7">
        <f t="shared" si="7"/>
        <v>36237459.74818182</v>
      </c>
      <c r="T126" s="43" t="str">
        <f t="shared" si="10"/>
        <v>60%</v>
      </c>
      <c r="U126" s="7">
        <f t="shared" si="8"/>
        <v>21742475.848909091</v>
      </c>
      <c r="V126" s="8" t="str">
        <f t="shared" si="11"/>
        <v>ลงทุนได้</v>
      </c>
      <c r="X126" s="4"/>
    </row>
    <row r="127" spans="1:24" hidden="1" x14ac:dyDescent="0.7">
      <c r="A127" s="8">
        <f>IF(ISBLANK(D127),"",COUNTA($D$10:D127))</f>
        <v>118</v>
      </c>
      <c r="B127" s="14">
        <v>2</v>
      </c>
      <c r="C127" s="14" t="s">
        <v>236</v>
      </c>
      <c r="D127" s="14" t="s">
        <v>247</v>
      </c>
      <c r="E127" s="14" t="s">
        <v>248</v>
      </c>
      <c r="F127" s="14" t="s">
        <v>8</v>
      </c>
      <c r="G127" s="6">
        <f>INDEX('cash ratio เดิม'!$B:$B,MATCH(คำนวณเงินลงทุนส่วนเกิน!$D127,'cash ratio เดิม'!$A:$A,0))</f>
        <v>92950159.390000001</v>
      </c>
      <c r="H127" s="6">
        <f>INDEX('cash ratio เดิม'!$C:$C,MATCH(คำนวณเงินลงทุนส่วนเกิน!$D127,'cash ratio เดิม'!$A:$A,0))</f>
        <v>15839240.93</v>
      </c>
      <c r="I127" s="49">
        <v>5.87</v>
      </c>
      <c r="J127" s="5">
        <f t="shared" si="6"/>
        <v>6.15</v>
      </c>
      <c r="K127" s="6">
        <f t="shared" si="9"/>
        <v>4612670.8450000007</v>
      </c>
      <c r="L127" s="6">
        <f>INDEX(ลูกหนี้ค่ารักษาพยาบาล!$J:$J,MATCH(คำนวณเงินลงทุนส่วนเกิน!$D127,ลูกหนี้ค่ารักษาพยาบาล!$A:$A,0))</f>
        <v>1288555.92</v>
      </c>
      <c r="M127" s="6">
        <f>INDEX(ลูกหนี้ค่ารักษาพยาบาล!$K:$K,MATCH(คำนวณเงินลงทุนส่วนเกิน!$D127,ลูกหนี้ค่ารักษาพยาบาล!$A:$A,0))</f>
        <v>117849.855</v>
      </c>
      <c r="N127" s="6">
        <f>INDEX(ลูกหนี้ค่ารักษาพยาบาล!$L:$L,MATCH(คำนวณเงินลงทุนส่วนเกิน!$D127,ลูกหนี้ค่ารักษาพยาบาล!$A:$A,0))</f>
        <v>2598160.4450000003</v>
      </c>
      <c r="O127" s="6">
        <f>INDEX(ลูกหนี้ค่ารักษาพยาบาล!$M:$M,MATCH(คำนวณเงินลงทุนส่วนเกิน!$D127,ลูกหนี้ค่ารักษาพยาบาล!$A:$A,0))</f>
        <v>0</v>
      </c>
      <c r="P127" s="6">
        <f>INDEX(ลูกหนี้ค่ารักษาพยาบาล!$N:$N,MATCH(คำนวณเงินลงทุนส่วนเกิน!$D127,ลูกหนี้ค่ารักษาพยาบาล!$A:$A,0))</f>
        <v>608104.625</v>
      </c>
      <c r="Q127" s="49">
        <v>77105918.459999993</v>
      </c>
      <c r="R127" s="7">
        <f>INDEX('Fixed Cost'!$E:$E,MATCH(คำนวณเงินลงทุนส่วนเกิน!$D127,'Fixed Cost'!$A:$A,0))</f>
        <v>16550015.77090909</v>
      </c>
      <c r="S127" s="7">
        <f t="shared" si="7"/>
        <v>60555902.689090908</v>
      </c>
      <c r="T127" s="43" t="str">
        <f t="shared" si="10"/>
        <v>60%</v>
      </c>
      <c r="U127" s="7">
        <f t="shared" si="8"/>
        <v>36333541.613454543</v>
      </c>
      <c r="V127" s="8" t="str">
        <f t="shared" si="11"/>
        <v>ลงทุนได้</v>
      </c>
      <c r="X127" s="4"/>
    </row>
    <row r="128" spans="1:24" hidden="1" x14ac:dyDescent="0.7">
      <c r="A128" s="8">
        <f>IF(ISBLANK(D128),"",COUNTA($D$10:D128))</f>
        <v>119</v>
      </c>
      <c r="B128" s="14">
        <v>2</v>
      </c>
      <c r="C128" s="14" t="s">
        <v>236</v>
      </c>
      <c r="D128" s="14" t="s">
        <v>249</v>
      </c>
      <c r="E128" s="14" t="s">
        <v>250</v>
      </c>
      <c r="F128" s="14" t="s">
        <v>8</v>
      </c>
      <c r="G128" s="6">
        <f>INDEX('cash ratio เดิม'!$B:$B,MATCH(คำนวณเงินลงทุนส่วนเกิน!$D128,'cash ratio เดิม'!$A:$A,0))</f>
        <v>186917347.12</v>
      </c>
      <c r="H128" s="6">
        <f>INDEX('cash ratio เดิม'!$C:$C,MATCH(คำนวณเงินลงทุนส่วนเกิน!$D128,'cash ratio เดิม'!$A:$A,0))</f>
        <v>26616750.120000001</v>
      </c>
      <c r="I128" s="49">
        <v>7.02</v>
      </c>
      <c r="J128" s="5">
        <f t="shared" si="6"/>
        <v>7.26</v>
      </c>
      <c r="K128" s="6">
        <f t="shared" si="9"/>
        <v>6516598.8450000007</v>
      </c>
      <c r="L128" s="6">
        <f>INDEX(ลูกหนี้ค่ารักษาพยาบาล!$J:$J,MATCH(คำนวณเงินลงทุนส่วนเกิน!$D128,ลูกหนี้ค่ารักษาพยาบาล!$A:$A,0))</f>
        <v>3755359.5750000002</v>
      </c>
      <c r="M128" s="6">
        <f>INDEX(ลูกหนี้ค่ารักษาพยาบาล!$K:$K,MATCH(คำนวณเงินลงทุนส่วนเกิน!$D128,ลูกหนี้ค่ารักษาพยาบาล!$A:$A,0))</f>
        <v>695666.52</v>
      </c>
      <c r="N128" s="6">
        <f>INDEX(ลูกหนี้ค่ารักษาพยาบาล!$L:$L,MATCH(คำนวณเงินลงทุนส่วนเกิน!$D128,ลูกหนี้ค่ารักษาพยาบาล!$A:$A,0))</f>
        <v>2065572.75</v>
      </c>
      <c r="O128" s="6">
        <f>INDEX(ลูกหนี้ค่ารักษาพยาบาล!$M:$M,MATCH(คำนวณเงินลงทุนส่วนเกิน!$D128,ลูกหนี้ค่ารักษาพยาบาล!$A:$A,0))</f>
        <v>0</v>
      </c>
      <c r="P128" s="6">
        <f>INDEX(ลูกหนี้ค่ารักษาพยาบาล!$N:$N,MATCH(คำนวณเงินลงทุนส่วนเกิน!$D128,ลูกหนี้ค่ารักษาพยาบาล!$A:$A,0))</f>
        <v>0</v>
      </c>
      <c r="Q128" s="49">
        <v>160300597</v>
      </c>
      <c r="R128" s="7">
        <f>INDEX('Fixed Cost'!$E:$E,MATCH(คำนวณเงินลงทุนส่วนเกิน!$D128,'Fixed Cost'!$A:$A,0))</f>
        <v>40063329.649090908</v>
      </c>
      <c r="S128" s="7">
        <f t="shared" si="7"/>
        <v>120237267.35090908</v>
      </c>
      <c r="T128" s="43" t="str">
        <f t="shared" si="10"/>
        <v>60%</v>
      </c>
      <c r="U128" s="7">
        <f t="shared" si="8"/>
        <v>72142360.410545453</v>
      </c>
      <c r="V128" s="8" t="str">
        <f t="shared" si="11"/>
        <v>ลงทุนได้</v>
      </c>
      <c r="X128" s="4"/>
    </row>
    <row r="129" spans="1:24" hidden="1" x14ac:dyDescent="0.7">
      <c r="A129" s="8">
        <f>IF(ISBLANK(D129),"",COUNTA($D$10:D129))</f>
        <v>120</v>
      </c>
      <c r="B129" s="14">
        <v>2</v>
      </c>
      <c r="C129" s="14" t="s">
        <v>236</v>
      </c>
      <c r="D129" s="14" t="s">
        <v>251</v>
      </c>
      <c r="E129" s="14" t="s">
        <v>252</v>
      </c>
      <c r="F129" s="14" t="s">
        <v>8</v>
      </c>
      <c r="G129" s="6">
        <f>INDEX('cash ratio เดิม'!$B:$B,MATCH(คำนวณเงินลงทุนส่วนเกิน!$D129,'cash ratio เดิม'!$A:$A,0))</f>
        <v>60557051.07</v>
      </c>
      <c r="H129" s="6">
        <f>INDEX('cash ratio เดิม'!$C:$C,MATCH(คำนวณเงินลงทุนส่วนเกิน!$D129,'cash ratio เดิม'!$A:$A,0))</f>
        <v>12150488.83</v>
      </c>
      <c r="I129" s="49">
        <v>4.9800000000000004</v>
      </c>
      <c r="J129" s="5">
        <f t="shared" si="6"/>
        <v>5.27</v>
      </c>
      <c r="K129" s="6">
        <f t="shared" si="9"/>
        <v>3549739.2750000004</v>
      </c>
      <c r="L129" s="6">
        <f>INDEX(ลูกหนี้ค่ารักษาพยาบาล!$J:$J,MATCH(คำนวณเงินลงทุนส่วนเกิน!$D129,ลูกหนี้ค่ารักษาพยาบาล!$A:$A,0))</f>
        <v>2271939.63</v>
      </c>
      <c r="M129" s="6">
        <f>INDEX(ลูกหนี้ค่ารักษาพยาบาล!$K:$K,MATCH(คำนวณเงินลงทุนส่วนเกิน!$D129,ลูกหนี้ค่ารักษาพยาบาล!$A:$A,0))</f>
        <v>233905.61499999999</v>
      </c>
      <c r="N129" s="6">
        <f>INDEX(ลูกหนี้ค่ารักษาพยาบาล!$L:$L,MATCH(คำนวณเงินลงทุนส่วนเกิน!$D129,ลูกหนี้ค่ารักษาพยาบาล!$A:$A,0))</f>
        <v>1022343.53</v>
      </c>
      <c r="O129" s="6">
        <f>INDEX(ลูกหนี้ค่ารักษาพยาบาล!$M:$M,MATCH(คำนวณเงินลงทุนส่วนเกิน!$D129,ลูกหนี้ค่ารักษาพยาบาล!$A:$A,0))</f>
        <v>0</v>
      </c>
      <c r="P129" s="6">
        <f>INDEX(ลูกหนี้ค่ารักษาพยาบาล!$N:$N,MATCH(คำนวณเงินลงทุนส่วนเกิน!$D129,ลูกหนี้ค่ารักษาพยาบาล!$A:$A,0))</f>
        <v>21550.5</v>
      </c>
      <c r="Q129" s="49">
        <v>48400562.240000002</v>
      </c>
      <c r="R129" s="7">
        <f>INDEX('Fixed Cost'!$E:$E,MATCH(คำนวณเงินลงทุนส่วนเกิน!$D129,'Fixed Cost'!$A:$A,0))</f>
        <v>15681469.701818183</v>
      </c>
      <c r="S129" s="7">
        <f t="shared" si="7"/>
        <v>32719092.538181819</v>
      </c>
      <c r="T129" s="43" t="str">
        <f t="shared" si="10"/>
        <v>60%</v>
      </c>
      <c r="U129" s="7">
        <f t="shared" si="8"/>
        <v>19631455.52290909</v>
      </c>
      <c r="V129" s="8" t="str">
        <f t="shared" si="11"/>
        <v>ลงทุนได้</v>
      </c>
      <c r="X129" s="4"/>
    </row>
    <row r="130" spans="1:24" hidden="1" x14ac:dyDescent="0.7">
      <c r="A130" s="8">
        <f>IF(ISBLANK(D130),"",COUNTA($D$10:D130))</f>
        <v>121</v>
      </c>
      <c r="B130" s="14">
        <v>2</v>
      </c>
      <c r="C130" s="14" t="s">
        <v>236</v>
      </c>
      <c r="D130" s="14" t="s">
        <v>253</v>
      </c>
      <c r="E130" s="14" t="s">
        <v>254</v>
      </c>
      <c r="F130" s="14" t="s">
        <v>8</v>
      </c>
      <c r="G130" s="6">
        <f>INDEX('cash ratio เดิม'!$B:$B,MATCH(คำนวณเงินลงทุนส่วนเกิน!$D130,'cash ratio เดิม'!$A:$A,0))</f>
        <v>135618918.97</v>
      </c>
      <c r="H130" s="6">
        <f>INDEX('cash ratio เดิม'!$C:$C,MATCH(คำนวณเงินลงทุนส่วนเกิน!$D130,'cash ratio เดิม'!$A:$A,0))</f>
        <v>44374978.810000002</v>
      </c>
      <c r="I130" s="49">
        <v>3.06</v>
      </c>
      <c r="J130" s="5">
        <f t="shared" si="6"/>
        <v>3.43</v>
      </c>
      <c r="K130" s="6">
        <f t="shared" si="9"/>
        <v>16680090.065000001</v>
      </c>
      <c r="L130" s="6">
        <f>INDEX(ลูกหนี้ค่ารักษาพยาบาล!$J:$J,MATCH(คำนวณเงินลงทุนส่วนเกิน!$D130,ลูกหนี้ค่ารักษาพยาบาล!$A:$A,0))</f>
        <v>11124527.07</v>
      </c>
      <c r="M130" s="6">
        <f>INDEX(ลูกหนี้ค่ารักษาพยาบาล!$K:$K,MATCH(คำนวณเงินลงทุนส่วนเกิน!$D130,ลูกหนี้ค่ารักษาพยาบาล!$A:$A,0))</f>
        <v>365183.49</v>
      </c>
      <c r="N130" s="6">
        <f>INDEX(ลูกหนี้ค่ารักษาพยาบาล!$L:$L,MATCH(คำนวณเงินลงทุนส่วนเกิน!$D130,ลูกหนี้ค่ารักษาพยาบาล!$A:$A,0))</f>
        <v>5137576.0049999999</v>
      </c>
      <c r="O130" s="6">
        <f>INDEX(ลูกหนี้ค่ารักษาพยาบาล!$M:$M,MATCH(คำนวณเงินลงทุนส่วนเกิน!$D130,ลูกหนี้ค่ารักษาพยาบาล!$A:$A,0))</f>
        <v>0</v>
      </c>
      <c r="P130" s="6">
        <f>INDEX(ลูกหนี้ค่ารักษาพยาบาล!$N:$N,MATCH(คำนวณเงินลงทุนส่วนเกิน!$D130,ลูกหนี้ค่ารักษาพยาบาล!$A:$A,0))</f>
        <v>52803.5</v>
      </c>
      <c r="Q130" s="49">
        <v>91097087.700000003</v>
      </c>
      <c r="R130" s="7">
        <f>INDEX('Fixed Cost'!$E:$E,MATCH(คำนวณเงินลงทุนส่วนเกิน!$D130,'Fixed Cost'!$A:$A,0))</f>
        <v>39013617.136363633</v>
      </c>
      <c r="S130" s="7">
        <f t="shared" si="7"/>
        <v>52083470.56363637</v>
      </c>
      <c r="T130" s="43" t="str">
        <f t="shared" si="10"/>
        <v>60%</v>
      </c>
      <c r="U130" s="7">
        <f t="shared" si="8"/>
        <v>31250082.33818182</v>
      </c>
      <c r="V130" s="8" t="str">
        <f t="shared" si="11"/>
        <v>ลงทุนได้</v>
      </c>
      <c r="X130" s="4"/>
    </row>
    <row r="131" spans="1:24" hidden="1" x14ac:dyDescent="0.7">
      <c r="A131" s="8">
        <f>IF(ISBLANK(D131),"",COUNTA($D$10:D131))</f>
        <v>122</v>
      </c>
      <c r="B131" s="14">
        <v>2</v>
      </c>
      <c r="C131" s="14" t="s">
        <v>255</v>
      </c>
      <c r="D131" s="14" t="s">
        <v>256</v>
      </c>
      <c r="E131" s="14" t="s">
        <v>257</v>
      </c>
      <c r="F131" s="14" t="s">
        <v>46</v>
      </c>
      <c r="G131" s="6">
        <f>INDEX('cash ratio เดิม'!$B:$B,MATCH(คำนวณเงินลงทุนส่วนเกิน!$D131,'cash ratio เดิม'!$A:$A,0))</f>
        <v>249070968.46000001</v>
      </c>
      <c r="H131" s="6">
        <f>INDEX('cash ratio เดิม'!$C:$C,MATCH(คำนวณเงินลงทุนส่วนเกิน!$D131,'cash ratio เดิม'!$A:$A,0))</f>
        <v>297206851.25</v>
      </c>
      <c r="I131" s="49">
        <v>0.84</v>
      </c>
      <c r="J131" s="5">
        <f t="shared" si="6"/>
        <v>1</v>
      </c>
      <c r="K131" s="6">
        <f t="shared" si="9"/>
        <v>48496574.484999999</v>
      </c>
      <c r="L131" s="6">
        <f>INDEX(ลูกหนี้ค่ารักษาพยาบาล!$J:$J,MATCH(คำนวณเงินลงทุนส่วนเกิน!$D131,ลูกหนี้ค่ารักษาพยาบาล!$A:$A,0))</f>
        <v>11728453.1</v>
      </c>
      <c r="M131" s="6">
        <f>INDEX(ลูกหนี้ค่ารักษาพยาบาล!$K:$K,MATCH(คำนวณเงินลงทุนส่วนเกิน!$D131,ลูกหนี้ค่ารักษาพยาบาล!$A:$A,0))</f>
        <v>7465682.0300000003</v>
      </c>
      <c r="N131" s="6">
        <f>INDEX(ลูกหนี้ค่ารักษาพยาบาล!$L:$L,MATCH(คำนวณเงินลงทุนส่วนเกิน!$D131,ลูกหนี้ค่ารักษาพยาบาล!$A:$A,0))</f>
        <v>28506995.879999999</v>
      </c>
      <c r="O131" s="6">
        <f>INDEX(ลูกหนี้ค่ารักษาพยาบาล!$M:$M,MATCH(คำนวณเงินลงทุนส่วนเกิน!$D131,ลูกหนี้ค่ารักษาพยาบาล!$A:$A,0))</f>
        <v>0</v>
      </c>
      <c r="P131" s="6">
        <f>INDEX(ลูกหนี้ค่ารักษาพยาบาล!$N:$N,MATCH(คำนวณเงินลงทุนส่วนเกิน!$D131,ลูกหนี้ค่ารักษาพยาบาล!$A:$A,0))</f>
        <v>795443.47499999998</v>
      </c>
      <c r="Q131" s="49">
        <v>-19854609.289999999</v>
      </c>
      <c r="R131" s="7">
        <f>INDEX('Fixed Cost'!$E:$E,MATCH(คำนวณเงินลงทุนส่วนเกิน!$D131,'Fixed Cost'!$A:$A,0))</f>
        <v>121377744.35727271</v>
      </c>
      <c r="S131" s="7">
        <f t="shared" si="7"/>
        <v>-141232353.64727271</v>
      </c>
      <c r="T131" s="43" t="str">
        <f t="shared" si="10"/>
        <v>0%</v>
      </c>
      <c r="U131" s="7">
        <f t="shared" si="8"/>
        <v>0</v>
      </c>
      <c r="V131" s="69" t="str">
        <f t="shared" si="11"/>
        <v>ไม่ลงทุน</v>
      </c>
      <c r="X131" s="4"/>
    </row>
    <row r="132" spans="1:24" hidden="1" x14ac:dyDescent="0.7">
      <c r="A132" s="8">
        <f>IF(ISBLANK(D132),"",COUNTA($D$10:D132))</f>
        <v>123</v>
      </c>
      <c r="B132" s="14">
        <v>2</v>
      </c>
      <c r="C132" s="14" t="s">
        <v>255</v>
      </c>
      <c r="D132" s="14" t="s">
        <v>258</v>
      </c>
      <c r="E132" s="14" t="s">
        <v>259</v>
      </c>
      <c r="F132" s="14" t="s">
        <v>8</v>
      </c>
      <c r="G132" s="6">
        <f>INDEX('cash ratio เดิม'!$B:$B,MATCH(คำนวณเงินลงทุนส่วนเกิน!$D132,'cash ratio เดิม'!$A:$A,0))</f>
        <v>28448836.57</v>
      </c>
      <c r="H132" s="6">
        <f>INDEX('cash ratio เดิม'!$C:$C,MATCH(คำนวณเงินลงทุนส่วนเกิน!$D132,'cash ratio เดิม'!$A:$A,0))</f>
        <v>32764749.329999998</v>
      </c>
      <c r="I132" s="49">
        <v>0.87</v>
      </c>
      <c r="J132" s="5">
        <f t="shared" si="6"/>
        <v>0.97</v>
      </c>
      <c r="K132" s="6">
        <f t="shared" si="9"/>
        <v>3340770.7800000003</v>
      </c>
      <c r="L132" s="6">
        <f>INDEX(ลูกหนี้ค่ารักษาพยาบาล!$J:$J,MATCH(คำนวณเงินลงทุนส่วนเกิน!$D132,ลูกหนี้ค่ารักษาพยาบาล!$A:$A,0))</f>
        <v>2213139.5</v>
      </c>
      <c r="M132" s="6">
        <f>INDEX(ลูกหนี้ค่ารักษาพยาบาล!$K:$K,MATCH(คำนวณเงินลงทุนส่วนเกิน!$D132,ลูกหนี้ค่ารักษาพยาบาล!$A:$A,0))</f>
        <v>265186.28000000003</v>
      </c>
      <c r="N132" s="6">
        <f>INDEX(ลูกหนี้ค่ารักษาพยาบาล!$L:$L,MATCH(คำนวณเงินลงทุนส่วนเกิน!$D132,ลูกหนี้ค่ารักษาพยาบาล!$A:$A,0))</f>
        <v>862445</v>
      </c>
      <c r="O132" s="6">
        <f>INDEX(ลูกหนี้ค่ารักษาพยาบาล!$M:$M,MATCH(คำนวณเงินลงทุนส่วนเกิน!$D132,ลูกหนี้ค่ารักษาพยาบาล!$A:$A,0))</f>
        <v>0</v>
      </c>
      <c r="P132" s="6">
        <f>INDEX(ลูกหนี้ค่ารักษาพยาบาล!$N:$N,MATCH(คำนวณเงินลงทุนส่วนเกิน!$D132,ลูกหนี้ค่ารักษาพยาบาล!$A:$A,0))</f>
        <v>0</v>
      </c>
      <c r="Q132" s="49">
        <v>-4315912.76</v>
      </c>
      <c r="R132" s="7">
        <f>INDEX('Fixed Cost'!$E:$E,MATCH(คำนวณเงินลงทุนส่วนเกิน!$D132,'Fixed Cost'!$A:$A,0))</f>
        <v>15345624.542727273</v>
      </c>
      <c r="S132" s="7">
        <f t="shared" si="7"/>
        <v>-19661537.302727275</v>
      </c>
      <c r="T132" s="43" t="str">
        <f t="shared" si="10"/>
        <v>0%</v>
      </c>
      <c r="U132" s="7">
        <f t="shared" si="8"/>
        <v>0</v>
      </c>
      <c r="V132" s="69" t="str">
        <f t="shared" si="11"/>
        <v>ไม่ลงทุน</v>
      </c>
      <c r="X132" s="4"/>
    </row>
    <row r="133" spans="1:24" hidden="1" x14ac:dyDescent="0.7">
      <c r="A133" s="8">
        <f>IF(ISBLANK(D133),"",COUNTA($D$10:D133))</f>
        <v>124</v>
      </c>
      <c r="B133" s="14">
        <v>2</v>
      </c>
      <c r="C133" s="14" t="s">
        <v>255</v>
      </c>
      <c r="D133" s="14" t="s">
        <v>260</v>
      </c>
      <c r="E133" s="14" t="s">
        <v>261</v>
      </c>
      <c r="F133" s="14" t="s">
        <v>8</v>
      </c>
      <c r="G133" s="6">
        <f>INDEX('cash ratio เดิม'!$B:$B,MATCH(คำนวณเงินลงทุนส่วนเกิน!$D133,'cash ratio เดิม'!$A:$A,0))</f>
        <v>153786379.50999999</v>
      </c>
      <c r="H133" s="6">
        <f>INDEX('cash ratio เดิม'!$C:$C,MATCH(คำนวณเงินลงทุนส่วนเกิน!$D133,'cash ratio เดิม'!$A:$A,0))</f>
        <v>75727783.780000001</v>
      </c>
      <c r="I133" s="49">
        <v>2.0299999999999998</v>
      </c>
      <c r="J133" s="5">
        <f t="shared" si="6"/>
        <v>2.66</v>
      </c>
      <c r="K133" s="6">
        <f t="shared" si="9"/>
        <v>48065382.545000002</v>
      </c>
      <c r="L133" s="6">
        <f>INDEX(ลูกหนี้ค่ารักษาพยาบาล!$J:$J,MATCH(คำนวณเงินลงทุนส่วนเกิน!$D133,ลูกหนี้ค่ารักษาพยาบาล!$A:$A,0))</f>
        <v>29328177.75</v>
      </c>
      <c r="M133" s="6">
        <f>INDEX(ลูกหนี้ค่ารักษาพยาบาล!$K:$K,MATCH(คำนวณเงินลงทุนส่วนเกิน!$D133,ลูกหนี้ค่ารักษาพยาบาล!$A:$A,0))</f>
        <v>4758000.8499999996</v>
      </c>
      <c r="N133" s="6">
        <f>INDEX(ลูกหนี้ค่ารักษาพยาบาล!$L:$L,MATCH(คำนวณเงินลงทุนส่วนเกิน!$D133,ลูกหนี้ค่ารักษาพยาบาล!$A:$A,0))</f>
        <v>13979203.945</v>
      </c>
      <c r="O133" s="6">
        <f>INDEX(ลูกหนี้ค่ารักษาพยาบาล!$M:$M,MATCH(คำนวณเงินลงทุนส่วนเกิน!$D133,ลูกหนี้ค่ารักษาพยาบาล!$A:$A,0))</f>
        <v>0</v>
      </c>
      <c r="P133" s="6">
        <f>INDEX(ลูกหนี้ค่ารักษาพยาบาล!$N:$N,MATCH(คำนวณเงินลงทุนส่วนเกิน!$D133,ลูกหนี้ค่ารักษาพยาบาล!$A:$A,0))</f>
        <v>0</v>
      </c>
      <c r="Q133" s="49">
        <v>78058595.730000004</v>
      </c>
      <c r="R133" s="7">
        <f>INDEX('Fixed Cost'!$E:$E,MATCH(คำนวณเงินลงทุนส่วนเกิน!$D133,'Fixed Cost'!$A:$A,0))</f>
        <v>52681087.167272732</v>
      </c>
      <c r="S133" s="7">
        <f t="shared" si="7"/>
        <v>25377508.562727273</v>
      </c>
      <c r="T133" s="43" t="str">
        <f t="shared" si="10"/>
        <v>50%</v>
      </c>
      <c r="U133" s="7">
        <f t="shared" si="8"/>
        <v>12688754.281363636</v>
      </c>
      <c r="V133" s="8" t="str">
        <f t="shared" si="11"/>
        <v>ลงทุนได้</v>
      </c>
      <c r="X133" s="4"/>
    </row>
    <row r="134" spans="1:24" hidden="1" x14ac:dyDescent="0.7">
      <c r="A134" s="8">
        <f>IF(ISBLANK(D134),"",COUNTA($D$10:D134))</f>
        <v>125</v>
      </c>
      <c r="B134" s="14">
        <v>2</v>
      </c>
      <c r="C134" s="14" t="s">
        <v>255</v>
      </c>
      <c r="D134" s="14" t="s">
        <v>262</v>
      </c>
      <c r="E134" s="14" t="s">
        <v>263</v>
      </c>
      <c r="F134" s="14" t="s">
        <v>46</v>
      </c>
      <c r="G134" s="6">
        <f>INDEX('cash ratio เดิม'!$B:$B,MATCH(คำนวณเงินลงทุนส่วนเกิน!$D134,'cash ratio เดิม'!$A:$A,0))</f>
        <v>69477068.810000002</v>
      </c>
      <c r="H134" s="6">
        <f>INDEX('cash ratio เดิม'!$C:$C,MATCH(คำนวณเงินลงทุนส่วนเกิน!$D134,'cash ratio เดิม'!$A:$A,0))</f>
        <v>60640400.43</v>
      </c>
      <c r="I134" s="49">
        <v>1.1499999999999999</v>
      </c>
      <c r="J134" s="5">
        <f t="shared" si="6"/>
        <v>1.65</v>
      </c>
      <c r="K134" s="6">
        <f t="shared" si="9"/>
        <v>30960262.18</v>
      </c>
      <c r="L134" s="6">
        <f>INDEX(ลูกหนี้ค่ารักษาพยาบาล!$J:$J,MATCH(คำนวณเงินลงทุนส่วนเกิน!$D134,ลูกหนี้ค่ารักษาพยาบาล!$A:$A,0))</f>
        <v>18905357.565000001</v>
      </c>
      <c r="M134" s="6">
        <f>INDEX(ลูกหนี้ค่ารักษาพยาบาล!$K:$K,MATCH(คำนวณเงินลงทุนส่วนเกิน!$D134,ลูกหนี้ค่ารักษาพยาบาล!$A:$A,0))</f>
        <v>3943001.6150000002</v>
      </c>
      <c r="N134" s="6">
        <f>INDEX(ลูกหนี้ค่ารักษาพยาบาล!$L:$L,MATCH(คำนวณเงินลงทุนส่วนเกิน!$D134,ลูกหนี้ค่ารักษาพยาบาล!$A:$A,0))</f>
        <v>8111903</v>
      </c>
      <c r="O134" s="6">
        <f>INDEX(ลูกหนี้ค่ารักษาพยาบาล!$M:$M,MATCH(คำนวณเงินลงทุนส่วนเกิน!$D134,ลูกหนี้ค่ารักษาพยาบาล!$A:$A,0))</f>
        <v>0</v>
      </c>
      <c r="P134" s="6">
        <f>INDEX(ลูกหนี้ค่ารักษาพยาบาล!$N:$N,MATCH(คำนวณเงินลงทุนส่วนเกิน!$D134,ลูกหนี้ค่ารักษาพยาบาล!$A:$A,0))</f>
        <v>0</v>
      </c>
      <c r="Q134" s="49">
        <v>8836668.3800000008</v>
      </c>
      <c r="R134" s="7">
        <f>INDEX('Fixed Cost'!$E:$E,MATCH(คำนวณเงินลงทุนส่วนเกิน!$D134,'Fixed Cost'!$A:$A,0))</f>
        <v>63774025.150909096</v>
      </c>
      <c r="S134" s="7">
        <f t="shared" si="7"/>
        <v>-54937356.770909093</v>
      </c>
      <c r="T134" s="43" t="str">
        <f t="shared" si="10"/>
        <v>30%</v>
      </c>
      <c r="U134" s="7">
        <f t="shared" si="8"/>
        <v>0</v>
      </c>
      <c r="V134" s="69" t="str">
        <f t="shared" si="11"/>
        <v>ไม่ลงทุน</v>
      </c>
      <c r="X134" s="4"/>
    </row>
    <row r="135" spans="1:24" hidden="1" x14ac:dyDescent="0.7">
      <c r="A135" s="8">
        <f>IF(ISBLANK(D135),"",COUNTA($D$10:D135))</f>
        <v>126</v>
      </c>
      <c r="B135" s="14">
        <v>2</v>
      </c>
      <c r="C135" s="14" t="s">
        <v>255</v>
      </c>
      <c r="D135" s="14" t="s">
        <v>264</v>
      </c>
      <c r="E135" s="14" t="s">
        <v>265</v>
      </c>
      <c r="F135" s="14" t="s">
        <v>8</v>
      </c>
      <c r="G135" s="6">
        <f>INDEX('cash ratio เดิม'!$B:$B,MATCH(คำนวณเงินลงทุนส่วนเกิน!$D135,'cash ratio เดิม'!$A:$A,0))</f>
        <v>30540121</v>
      </c>
      <c r="H135" s="6">
        <f>INDEX('cash ratio เดิม'!$C:$C,MATCH(คำนวณเงินลงทุนส่วนเกิน!$D135,'cash ratio เดิม'!$A:$A,0))</f>
        <v>15317909.76</v>
      </c>
      <c r="I135" s="49">
        <v>1.99</v>
      </c>
      <c r="J135" s="5">
        <f t="shared" si="6"/>
        <v>2.2799999999999998</v>
      </c>
      <c r="K135" s="6">
        <f t="shared" si="9"/>
        <v>4410654.74</v>
      </c>
      <c r="L135" s="6">
        <f>INDEX(ลูกหนี้ค่ารักษาพยาบาล!$J:$J,MATCH(คำนวณเงินลงทุนส่วนเกิน!$D135,ลูกหนี้ค่ารักษาพยาบาล!$A:$A,0))</f>
        <v>2686559.9699999997</v>
      </c>
      <c r="M135" s="6">
        <f>INDEX(ลูกหนี้ค่ารักษาพยาบาล!$K:$K,MATCH(คำนวณเงินลงทุนส่วนเกิน!$D135,ลูกหนี้ค่ารักษาพยาบาล!$A:$A,0))</f>
        <v>517245.70500000002</v>
      </c>
      <c r="N135" s="6">
        <f>INDEX(ลูกหนี้ค่ารักษาพยาบาล!$L:$L,MATCH(คำนวณเงินลงทุนส่วนเกิน!$D135,ลูกหนี้ค่ารักษาพยาบาล!$A:$A,0))</f>
        <v>1206849.0649999999</v>
      </c>
      <c r="O135" s="6">
        <f>INDEX(ลูกหนี้ค่ารักษาพยาบาล!$M:$M,MATCH(คำนวณเงินลงทุนส่วนเกิน!$D135,ลูกหนี้ค่ารักษาพยาบาล!$A:$A,0))</f>
        <v>0</v>
      </c>
      <c r="P135" s="6">
        <f>INDEX(ลูกหนี้ค่ารักษาพยาบาล!$N:$N,MATCH(คำนวณเงินลงทุนส่วนเกิน!$D135,ลูกหนี้ค่ารักษาพยาบาล!$A:$A,0))</f>
        <v>0</v>
      </c>
      <c r="Q135" s="49">
        <v>15146211.24</v>
      </c>
      <c r="R135" s="7">
        <f>INDEX('Fixed Cost'!$E:$E,MATCH(คำนวณเงินลงทุนส่วนเกิน!$D135,'Fixed Cost'!$A:$A,0))</f>
        <v>18158201.686363637</v>
      </c>
      <c r="S135" s="7">
        <f t="shared" si="7"/>
        <v>-3011990.4463636372</v>
      </c>
      <c r="T135" s="43" t="str">
        <f t="shared" si="10"/>
        <v>40%</v>
      </c>
      <c r="U135" s="7">
        <f t="shared" si="8"/>
        <v>0</v>
      </c>
      <c r="V135" s="69" t="str">
        <f t="shared" si="11"/>
        <v>ไม่ลงทุน</v>
      </c>
      <c r="X135" s="4"/>
    </row>
    <row r="136" spans="1:24" hidden="1" x14ac:dyDescent="0.7">
      <c r="A136" s="8">
        <f>IF(ISBLANK(D136),"",COUNTA($D$10:D136))</f>
        <v>127</v>
      </c>
      <c r="B136" s="14">
        <v>2</v>
      </c>
      <c r="C136" s="14" t="s">
        <v>255</v>
      </c>
      <c r="D136" s="14" t="s">
        <v>266</v>
      </c>
      <c r="E136" s="14" t="s">
        <v>267</v>
      </c>
      <c r="F136" s="14" t="s">
        <v>8</v>
      </c>
      <c r="G136" s="6">
        <f>INDEX('cash ratio เดิม'!$B:$B,MATCH(คำนวณเงินลงทุนส่วนเกิน!$D136,'cash ratio เดิม'!$A:$A,0))</f>
        <v>24627797.370000001</v>
      </c>
      <c r="H136" s="6">
        <f>INDEX('cash ratio เดิม'!$C:$C,MATCH(คำนวณเงินลงทุนส่วนเกิน!$D136,'cash ratio เดิม'!$A:$A,0))</f>
        <v>40442212.119999997</v>
      </c>
      <c r="I136" s="49">
        <v>0.61</v>
      </c>
      <c r="J136" s="5">
        <f t="shared" si="6"/>
        <v>1.2</v>
      </c>
      <c r="K136" s="6">
        <f t="shared" si="9"/>
        <v>24190991.675000001</v>
      </c>
      <c r="L136" s="6">
        <f>INDEX(ลูกหนี้ค่ารักษาพยาบาล!$J:$J,MATCH(คำนวณเงินลงทุนส่วนเกิน!$D136,ลูกหนี้ค่ารักษาพยาบาล!$A:$A,0))</f>
        <v>16656493.990000002</v>
      </c>
      <c r="M136" s="6">
        <f>INDEX(ลูกหนี้ค่ารักษาพยาบาล!$K:$K,MATCH(คำนวณเงินลงทุนส่วนเกิน!$D136,ลูกหนี้ค่ารักษาพยาบาล!$A:$A,0))</f>
        <v>1390220.63</v>
      </c>
      <c r="N136" s="6">
        <f>INDEX(ลูกหนี้ค่ารักษาพยาบาล!$L:$L,MATCH(คำนวณเงินลงทุนส่วนเกิน!$D136,ลูกหนี้ค่ารักษาพยาบาล!$A:$A,0))</f>
        <v>6144277.0549999997</v>
      </c>
      <c r="O136" s="6">
        <f>INDEX(ลูกหนี้ค่ารักษาพยาบาล!$M:$M,MATCH(คำนวณเงินลงทุนส่วนเกิน!$D136,ลูกหนี้ค่ารักษาพยาบาล!$A:$A,0))</f>
        <v>0</v>
      </c>
      <c r="P136" s="6">
        <f>INDEX(ลูกหนี้ค่ารักษาพยาบาล!$N:$N,MATCH(คำนวณเงินลงทุนส่วนเกิน!$D136,ลูกหนี้ค่ารักษาพยาบาล!$A:$A,0))</f>
        <v>0</v>
      </c>
      <c r="Q136" s="49">
        <v>-15814414.75</v>
      </c>
      <c r="R136" s="7">
        <f>INDEX('Fixed Cost'!$E:$E,MATCH(คำนวณเงินลงทุนส่วนเกิน!$D136,'Fixed Cost'!$A:$A,0))</f>
        <v>35578481.92636364</v>
      </c>
      <c r="S136" s="7">
        <f t="shared" si="7"/>
        <v>-51392896.67636364</v>
      </c>
      <c r="T136" s="43" t="str">
        <f t="shared" si="10"/>
        <v>0%</v>
      </c>
      <c r="U136" s="7">
        <f t="shared" si="8"/>
        <v>0</v>
      </c>
      <c r="V136" s="69" t="str">
        <f t="shared" si="11"/>
        <v>ไม่ลงทุน</v>
      </c>
      <c r="X136" s="4"/>
    </row>
    <row r="137" spans="1:24" hidden="1" x14ac:dyDescent="0.7">
      <c r="A137" s="8">
        <f>IF(ISBLANK(D137),"",COUNTA($D$10:D137))</f>
        <v>128</v>
      </c>
      <c r="B137" s="14">
        <v>2</v>
      </c>
      <c r="C137" s="14" t="s">
        <v>255</v>
      </c>
      <c r="D137" s="14" t="s">
        <v>268</v>
      </c>
      <c r="E137" s="14" t="s">
        <v>269</v>
      </c>
      <c r="F137" s="14" t="s">
        <v>8</v>
      </c>
      <c r="G137" s="6">
        <f>INDEX('cash ratio เดิม'!$B:$B,MATCH(คำนวณเงินลงทุนส่วนเกิน!$D137,'cash ratio เดิม'!$A:$A,0))</f>
        <v>75822308.549999997</v>
      </c>
      <c r="H137" s="6">
        <f>INDEX('cash ratio เดิม'!$C:$C,MATCH(คำนวณเงินลงทุนส่วนเกิน!$D137,'cash ratio เดิม'!$A:$A,0))</f>
        <v>34794814.960000001</v>
      </c>
      <c r="I137" s="49">
        <v>2.1800000000000002</v>
      </c>
      <c r="J137" s="5">
        <f t="shared" si="6"/>
        <v>2.36</v>
      </c>
      <c r="K137" s="6">
        <f t="shared" si="9"/>
        <v>6448710.4200000009</v>
      </c>
      <c r="L137" s="6">
        <f>INDEX(ลูกหนี้ค่ารักษาพยาบาล!$J:$J,MATCH(คำนวณเงินลงทุนส่วนเกิน!$D137,ลูกหนี้ค่ารักษาพยาบาล!$A:$A,0))</f>
        <v>4314539.5950000007</v>
      </c>
      <c r="M137" s="6">
        <f>INDEX(ลูกหนี้ค่ารักษาพยาบาล!$K:$K,MATCH(คำนวณเงินลงทุนส่วนเกิน!$D137,ลูกหนี้ค่ารักษาพยาบาล!$A:$A,0))</f>
        <v>1002564.4</v>
      </c>
      <c r="N137" s="6">
        <f>INDEX(ลูกหนี้ค่ารักษาพยาบาล!$L:$L,MATCH(คำนวณเงินลงทุนส่วนเกิน!$D137,ลูกหนี้ค่ารักษาพยาบาล!$A:$A,0))</f>
        <v>1131606.425</v>
      </c>
      <c r="O137" s="6">
        <f>INDEX(ลูกหนี้ค่ารักษาพยาบาล!$M:$M,MATCH(คำนวณเงินลงทุนส่วนเกิน!$D137,ลูกหนี้ค่ารักษาพยาบาล!$A:$A,0))</f>
        <v>0</v>
      </c>
      <c r="P137" s="6">
        <f>INDEX(ลูกหนี้ค่ารักษาพยาบาล!$N:$N,MATCH(คำนวณเงินลงทุนส่วนเกิน!$D137,ลูกหนี้ค่ารักษาพยาบาล!$A:$A,0))</f>
        <v>0</v>
      </c>
      <c r="Q137" s="49">
        <v>41027493.590000004</v>
      </c>
      <c r="R137" s="7">
        <f>INDEX('Fixed Cost'!$E:$E,MATCH(คำนวณเงินลงทุนส่วนเกิน!$D137,'Fixed Cost'!$A:$A,0))</f>
        <v>22748916.92727273</v>
      </c>
      <c r="S137" s="7">
        <f t="shared" si="7"/>
        <v>18278576.662727274</v>
      </c>
      <c r="T137" s="43" t="str">
        <f t="shared" si="10"/>
        <v>40%</v>
      </c>
      <c r="U137" s="7">
        <f t="shared" si="8"/>
        <v>7311430.6650909102</v>
      </c>
      <c r="V137" s="8" t="str">
        <f t="shared" si="11"/>
        <v>ลงทุนได้</v>
      </c>
      <c r="X137" s="4"/>
    </row>
    <row r="138" spans="1:24" hidden="1" x14ac:dyDescent="0.7">
      <c r="A138" s="8">
        <f>IF(ISBLANK(D138),"",COUNTA($D$10:D138))</f>
        <v>129</v>
      </c>
      <c r="B138" s="14">
        <v>2</v>
      </c>
      <c r="C138" s="14" t="s">
        <v>255</v>
      </c>
      <c r="D138" s="14" t="s">
        <v>270</v>
      </c>
      <c r="E138" s="14" t="s">
        <v>271</v>
      </c>
      <c r="F138" s="14" t="s">
        <v>8</v>
      </c>
      <c r="G138" s="6">
        <f>INDEX('cash ratio เดิม'!$B:$B,MATCH(คำนวณเงินลงทุนส่วนเกิน!$D138,'cash ratio เดิม'!$A:$A,0))</f>
        <v>39756860.049999997</v>
      </c>
      <c r="H138" s="6">
        <f>INDEX('cash ratio เดิม'!$C:$C,MATCH(คำนวณเงินลงทุนส่วนเกิน!$D138,'cash ratio เดิม'!$A:$A,0))</f>
        <v>11135962.75</v>
      </c>
      <c r="I138" s="49">
        <v>3.57</v>
      </c>
      <c r="J138" s="5">
        <f t="shared" ref="J138:J201" si="12">TRUNC((G138+K138)/H138,2)</f>
        <v>3.68</v>
      </c>
      <c r="K138" s="6">
        <f t="shared" si="9"/>
        <v>1291552.6200000001</v>
      </c>
      <c r="L138" s="6">
        <f>INDEX(ลูกหนี้ค่ารักษาพยาบาล!$J:$J,MATCH(คำนวณเงินลงทุนส่วนเกิน!$D138,ลูกหนี้ค่ารักษาพยาบาล!$A:$A,0))</f>
        <v>924463.06</v>
      </c>
      <c r="M138" s="6">
        <f>INDEX(ลูกหนี้ค่ารักษาพยาบาล!$K:$K,MATCH(คำนวณเงินลงทุนส่วนเกิน!$D138,ลูกหนี้ค่ารักษาพยาบาล!$A:$A,0))</f>
        <v>83729.404999999999</v>
      </c>
      <c r="N138" s="6">
        <f>INDEX(ลูกหนี้ค่ารักษาพยาบาล!$L:$L,MATCH(คำนวณเงินลงทุนส่วนเกิน!$D138,ลูกหนี้ค่ารักษาพยาบาล!$A:$A,0))</f>
        <v>283360.15500000003</v>
      </c>
      <c r="O138" s="6">
        <f>INDEX(ลูกหนี้ค่ารักษาพยาบาล!$M:$M,MATCH(คำนวณเงินลงทุนส่วนเกิน!$D138,ลูกหนี้ค่ารักษาพยาบาล!$A:$A,0))</f>
        <v>0</v>
      </c>
      <c r="P138" s="6">
        <f>INDEX(ลูกหนี้ค่ารักษาพยาบาล!$N:$N,MATCH(คำนวณเงินลงทุนส่วนเกิน!$D138,ลูกหนี้ค่ารักษาพยาบาล!$A:$A,0))</f>
        <v>0</v>
      </c>
      <c r="Q138" s="49">
        <v>28620897.300000001</v>
      </c>
      <c r="R138" s="7">
        <f>INDEX('Fixed Cost'!$E:$E,MATCH(คำนวณเงินลงทุนส่วนเกิน!$D138,'Fixed Cost'!$A:$A,0))</f>
        <v>7835115.7309090905</v>
      </c>
      <c r="S138" s="7">
        <f t="shared" ref="S138:S201" si="13">Q138-R138</f>
        <v>20785781.56909091</v>
      </c>
      <c r="T138" s="43" t="str">
        <f t="shared" si="10"/>
        <v>60%</v>
      </c>
      <c r="U138" s="7">
        <f t="shared" ref="U138:U201" si="14">IF(S138&gt;0,S138*T138,0)</f>
        <v>12471468.941454547</v>
      </c>
      <c r="V138" s="8" t="str">
        <f t="shared" si="11"/>
        <v>ลงทุนได้</v>
      </c>
      <c r="X138" s="4"/>
    </row>
    <row r="139" spans="1:24" hidden="1" x14ac:dyDescent="0.7">
      <c r="A139" s="8">
        <f>IF(ISBLANK(D139),"",COUNTA($D$10:D139))</f>
        <v>130</v>
      </c>
      <c r="B139" s="14">
        <v>2</v>
      </c>
      <c r="C139" s="14" t="s">
        <v>255</v>
      </c>
      <c r="D139" s="14" t="s">
        <v>272</v>
      </c>
      <c r="E139" s="14" t="s">
        <v>273</v>
      </c>
      <c r="F139" s="14" t="s">
        <v>8</v>
      </c>
      <c r="G139" s="6">
        <f>INDEX('cash ratio เดิม'!$B:$B,MATCH(คำนวณเงินลงทุนส่วนเกิน!$D139,'cash ratio เดิม'!$A:$A,0))</f>
        <v>32685411.219999999</v>
      </c>
      <c r="H139" s="6">
        <f>INDEX('cash ratio เดิม'!$C:$C,MATCH(คำนวณเงินลงทุนส่วนเกิน!$D139,'cash ratio เดิม'!$A:$A,0))</f>
        <v>8886133.9700000007</v>
      </c>
      <c r="I139" s="49">
        <v>3.68</v>
      </c>
      <c r="J139" s="5">
        <f t="shared" si="12"/>
        <v>3.88</v>
      </c>
      <c r="K139" s="6">
        <f t="shared" ref="K139:K202" si="15">SUM(L139:P139)</f>
        <v>1854389.75</v>
      </c>
      <c r="L139" s="6">
        <f>INDEX(ลูกหนี้ค่ารักษาพยาบาล!$J:$J,MATCH(คำนวณเงินลงทุนส่วนเกิน!$D139,ลูกหนี้ค่ารักษาพยาบาล!$A:$A,0))</f>
        <v>1139629.51</v>
      </c>
      <c r="M139" s="6">
        <f>INDEX(ลูกหนี้ค่ารักษาพยาบาล!$K:$K,MATCH(คำนวณเงินลงทุนส่วนเกิน!$D139,ลูกหนี้ค่ารักษาพยาบาล!$A:$A,0))</f>
        <v>115574.5</v>
      </c>
      <c r="N139" s="6">
        <f>INDEX(ลูกหนี้ค่ารักษาพยาบาล!$L:$L,MATCH(คำนวณเงินลงทุนส่วนเกิน!$D139,ลูกหนี้ค่ารักษาพยาบาล!$A:$A,0))</f>
        <v>579465.24</v>
      </c>
      <c r="O139" s="6">
        <f>INDEX(ลูกหนี้ค่ารักษาพยาบาล!$M:$M,MATCH(คำนวณเงินลงทุนส่วนเกิน!$D139,ลูกหนี้ค่ารักษาพยาบาล!$A:$A,0))</f>
        <v>0</v>
      </c>
      <c r="P139" s="6">
        <f>INDEX(ลูกหนี้ค่ารักษาพยาบาล!$N:$N,MATCH(คำนวณเงินลงทุนส่วนเกิน!$D139,ลูกหนี้ค่ารักษาพยาบาล!$A:$A,0))</f>
        <v>19720.5</v>
      </c>
      <c r="Q139" s="49">
        <v>23190517.25</v>
      </c>
      <c r="R139" s="7">
        <f>INDEX('Fixed Cost'!$E:$E,MATCH(คำนวณเงินลงทุนส่วนเกิน!$D139,'Fixed Cost'!$A:$A,0))</f>
        <v>11955015.845454546</v>
      </c>
      <c r="S139" s="7">
        <f t="shared" si="13"/>
        <v>11235501.404545454</v>
      </c>
      <c r="T139" s="43" t="str">
        <f t="shared" ref="T139:T202" si="16">IF(J139&gt;3,"60%",IF(J139&gt;=2.51,"50%",IF(J139&gt;=2.01,"40%",IF(J139&gt;=1.51,"30%","0%"))))</f>
        <v>60%</v>
      </c>
      <c r="U139" s="7">
        <f t="shared" si="14"/>
        <v>6741300.8427272728</v>
      </c>
      <c r="V139" s="8" t="str">
        <f t="shared" ref="V139:V202" si="17">IF(U139&gt;0,"ลงทุนได้","ไม่ลงทุน")</f>
        <v>ลงทุนได้</v>
      </c>
      <c r="X139" s="4"/>
    </row>
    <row r="140" spans="1:24" hidden="1" x14ac:dyDescent="0.7">
      <c r="A140" s="8">
        <f>IF(ISBLANK(D140),"",COUNTA($D$10:D140))</f>
        <v>131</v>
      </c>
      <c r="B140" s="14">
        <v>2</v>
      </c>
      <c r="C140" s="14" t="s">
        <v>255</v>
      </c>
      <c r="D140" s="14" t="s">
        <v>274</v>
      </c>
      <c r="E140" s="14" t="s">
        <v>275</v>
      </c>
      <c r="F140" s="14" t="s">
        <v>8</v>
      </c>
      <c r="G140" s="6">
        <f>INDEX('cash ratio เดิม'!$B:$B,MATCH(คำนวณเงินลงทุนส่วนเกิน!$D140,'cash ratio เดิม'!$A:$A,0))</f>
        <v>37413757.240000002</v>
      </c>
      <c r="H140" s="6">
        <f>INDEX('cash ratio เดิม'!$C:$C,MATCH(คำนวณเงินลงทุนส่วนเกิน!$D140,'cash ratio เดิม'!$A:$A,0))</f>
        <v>12386410.99</v>
      </c>
      <c r="I140" s="49">
        <v>3.02</v>
      </c>
      <c r="J140" s="5">
        <f t="shared" si="12"/>
        <v>3.22</v>
      </c>
      <c r="K140" s="6">
        <f t="shared" si="15"/>
        <v>2571200.75</v>
      </c>
      <c r="L140" s="6">
        <f>INDEX(ลูกหนี้ค่ารักษาพยาบาล!$J:$J,MATCH(คำนวณเงินลงทุนส่วนเกิน!$D140,ลูกหนี้ค่ารักษาพยาบาล!$A:$A,0))</f>
        <v>1300580.085</v>
      </c>
      <c r="M140" s="6">
        <f>INDEX(ลูกหนี้ค่ารักษาพยาบาล!$K:$K,MATCH(คำนวณเงินลงทุนส่วนเกิน!$D140,ลูกหนี้ค่ารักษาพยาบาล!$A:$A,0))</f>
        <v>336997.01</v>
      </c>
      <c r="N140" s="6">
        <f>INDEX(ลูกหนี้ค่ารักษาพยาบาล!$L:$L,MATCH(คำนวณเงินลงทุนส่วนเกิน!$D140,ลูกหนี้ค่ารักษาพยาบาล!$A:$A,0))</f>
        <v>828904.40500000003</v>
      </c>
      <c r="O140" s="6">
        <f>INDEX(ลูกหนี้ค่ารักษาพยาบาล!$M:$M,MATCH(คำนวณเงินลงทุนส่วนเกิน!$D140,ลูกหนี้ค่ารักษาพยาบาล!$A:$A,0))</f>
        <v>0</v>
      </c>
      <c r="P140" s="6">
        <f>INDEX(ลูกหนี้ค่ารักษาพยาบาล!$N:$N,MATCH(คำนวณเงินลงทุนส่วนเกิน!$D140,ลูกหนี้ค่ารักษาพยาบาล!$A:$A,0))</f>
        <v>104719.25</v>
      </c>
      <c r="Q140" s="49">
        <v>25027346.25</v>
      </c>
      <c r="R140" s="7">
        <f>INDEX('Fixed Cost'!$E:$E,MATCH(คำนวณเงินลงทุนส่วนเกิน!$D140,'Fixed Cost'!$A:$A,0))</f>
        <v>12478602.114545453</v>
      </c>
      <c r="S140" s="7">
        <f t="shared" si="13"/>
        <v>12548744.135454547</v>
      </c>
      <c r="T140" s="43" t="str">
        <f t="shared" si="16"/>
        <v>60%</v>
      </c>
      <c r="U140" s="7">
        <f t="shared" si="14"/>
        <v>7529246.4812727282</v>
      </c>
      <c r="V140" s="8" t="str">
        <f t="shared" si="17"/>
        <v>ลงทุนได้</v>
      </c>
      <c r="X140" s="4"/>
    </row>
    <row r="141" spans="1:24" hidden="1" x14ac:dyDescent="0.7">
      <c r="A141" s="8">
        <f>IF(ISBLANK(D141),"",COUNTA($D$10:D141))</f>
        <v>132</v>
      </c>
      <c r="B141" s="14">
        <v>2</v>
      </c>
      <c r="C141" s="14" t="s">
        <v>255</v>
      </c>
      <c r="D141" s="14" t="s">
        <v>276</v>
      </c>
      <c r="E141" s="14" t="s">
        <v>277</v>
      </c>
      <c r="F141" s="14" t="s">
        <v>8</v>
      </c>
      <c r="G141" s="6">
        <f>INDEX('cash ratio เดิม'!$B:$B,MATCH(คำนวณเงินลงทุนส่วนเกิน!$D141,'cash ratio เดิม'!$A:$A,0))</f>
        <v>87101202.430000007</v>
      </c>
      <c r="H141" s="6">
        <f>INDEX('cash ratio เดิม'!$C:$C,MATCH(คำนวณเงินลงทุนส่วนเกิน!$D141,'cash ratio เดิม'!$A:$A,0))</f>
        <v>32138715.850000001</v>
      </c>
      <c r="I141" s="49">
        <v>2.71</v>
      </c>
      <c r="J141" s="5">
        <f t="shared" si="12"/>
        <v>3.01</v>
      </c>
      <c r="K141" s="6">
        <f t="shared" si="15"/>
        <v>9715455.2049999982</v>
      </c>
      <c r="L141" s="6">
        <f>INDEX(ลูกหนี้ค่ารักษาพยาบาล!$J:$J,MATCH(คำนวณเงินลงทุนส่วนเกิน!$D141,ลูกหนี้ค่ารักษาพยาบาล!$A:$A,0))</f>
        <v>5610581.2799999993</v>
      </c>
      <c r="M141" s="6">
        <f>INDEX(ลูกหนี้ค่ารักษาพยาบาล!$K:$K,MATCH(คำนวณเงินลงทุนส่วนเกิน!$D141,ลูกหนี้ค่ารักษาพยาบาล!$A:$A,0))</f>
        <v>1464999.7599999998</v>
      </c>
      <c r="N141" s="6">
        <f>INDEX(ลูกหนี้ค่ารักษาพยาบาล!$L:$L,MATCH(คำนวณเงินลงทุนส่วนเกิน!$D141,ลูกหนี้ค่ารักษาพยาบาล!$A:$A,0))</f>
        <v>2639874.165</v>
      </c>
      <c r="O141" s="6">
        <f>INDEX(ลูกหนี้ค่ารักษาพยาบาล!$M:$M,MATCH(คำนวณเงินลงทุนส่วนเกิน!$D141,ลูกหนี้ค่ารักษาพยาบาล!$A:$A,0))</f>
        <v>0</v>
      </c>
      <c r="P141" s="6">
        <f>INDEX(ลูกหนี้ค่ารักษาพยาบาล!$N:$N,MATCH(คำนวณเงินลงทุนส่วนเกิน!$D141,ลูกหนี้ค่ารักษาพยาบาล!$A:$A,0))</f>
        <v>0</v>
      </c>
      <c r="Q141" s="49">
        <v>52523726.18</v>
      </c>
      <c r="R141" s="7">
        <f>INDEX('Fixed Cost'!$E:$E,MATCH(คำนวณเงินลงทุนส่วนเกิน!$D141,'Fixed Cost'!$A:$A,0))</f>
        <v>25142104.688181818</v>
      </c>
      <c r="S141" s="7">
        <f t="shared" si="13"/>
        <v>27381621.491818182</v>
      </c>
      <c r="T141" s="43" t="str">
        <f t="shared" si="16"/>
        <v>60%</v>
      </c>
      <c r="U141" s="7">
        <f t="shared" si="14"/>
        <v>16428972.895090908</v>
      </c>
      <c r="V141" s="8" t="str">
        <f t="shared" si="17"/>
        <v>ลงทุนได้</v>
      </c>
      <c r="X141" s="4"/>
    </row>
    <row r="142" spans="1:24" hidden="1" x14ac:dyDescent="0.7">
      <c r="A142" s="8">
        <f>IF(ISBLANK(D142),"",COUNTA($D$10:D142))</f>
        <v>133</v>
      </c>
      <c r="B142" s="14">
        <v>2</v>
      </c>
      <c r="C142" s="14" t="s">
        <v>278</v>
      </c>
      <c r="D142" s="14" t="s">
        <v>279</v>
      </c>
      <c r="E142" s="14" t="s">
        <v>280</v>
      </c>
      <c r="F142" s="14" t="s">
        <v>46</v>
      </c>
      <c r="G142" s="6">
        <f>INDEX('cash ratio เดิม'!$B:$B,MATCH(คำนวณเงินลงทุนส่วนเกิน!$D142,'cash ratio เดิม'!$A:$A,0))</f>
        <v>382358333.13999999</v>
      </c>
      <c r="H142" s="6">
        <f>INDEX('cash ratio เดิม'!$C:$C,MATCH(คำนวณเงินลงทุนส่วนเกิน!$D142,'cash ratio เดิม'!$A:$A,0))</f>
        <v>60720108.939999998</v>
      </c>
      <c r="I142" s="49">
        <v>6.3</v>
      </c>
      <c r="J142" s="5">
        <f t="shared" si="12"/>
        <v>6.81</v>
      </c>
      <c r="K142" s="6">
        <f t="shared" si="15"/>
        <v>31189830.66</v>
      </c>
      <c r="L142" s="6">
        <f>INDEX(ลูกหนี้ค่ารักษาพยาบาล!$J:$J,MATCH(คำนวณเงินลงทุนส่วนเกิน!$D142,ลูกหนี้ค่ารักษาพยาบาล!$A:$A,0))</f>
        <v>16392308.205000002</v>
      </c>
      <c r="M142" s="6">
        <f>INDEX(ลูกหนี้ค่ารักษาพยาบาล!$K:$K,MATCH(คำนวณเงินลงทุนส่วนเกิน!$D142,ลูกหนี้ค่ารักษาพยาบาล!$A:$A,0))</f>
        <v>1858391.1949999998</v>
      </c>
      <c r="N142" s="6">
        <f>INDEX(ลูกหนี้ค่ารักษาพยาบาล!$L:$L,MATCH(คำนวณเงินลงทุนส่วนเกิน!$D142,ลูกหนี้ค่ารักษาพยาบาล!$A:$A,0))</f>
        <v>12861875.509999998</v>
      </c>
      <c r="O142" s="6">
        <f>INDEX(ลูกหนี้ค่ารักษาพยาบาล!$M:$M,MATCH(คำนวณเงินลงทุนส่วนเกิน!$D142,ลูกหนี้ค่ารักษาพยาบาล!$A:$A,0))</f>
        <v>0</v>
      </c>
      <c r="P142" s="6">
        <f>INDEX(ลูกหนี้ค่ารักษาพยาบาล!$N:$N,MATCH(คำนวณเงินลงทุนส่วนเกิน!$D142,ลูกหนี้ค่ารักษาพยาบาล!$A:$A,0))</f>
        <v>77255.75</v>
      </c>
      <c r="Q142" s="49">
        <v>315506366.19999999</v>
      </c>
      <c r="R142" s="7">
        <f>INDEX('Fixed Cost'!$E:$E,MATCH(คำนวณเงินลงทุนส่วนเกิน!$D142,'Fixed Cost'!$A:$A,0))</f>
        <v>55316251.257272713</v>
      </c>
      <c r="S142" s="7">
        <f t="shared" si="13"/>
        <v>260190114.94272727</v>
      </c>
      <c r="T142" s="43" t="str">
        <f t="shared" si="16"/>
        <v>60%</v>
      </c>
      <c r="U142" s="7">
        <f t="shared" si="14"/>
        <v>156114068.96563634</v>
      </c>
      <c r="V142" s="8" t="str">
        <f t="shared" si="17"/>
        <v>ลงทุนได้</v>
      </c>
      <c r="X142" s="4"/>
    </row>
    <row r="143" spans="1:24" hidden="1" x14ac:dyDescent="0.7">
      <c r="A143" s="8">
        <f>IF(ISBLANK(D143),"",COUNTA($D$10:D143))</f>
        <v>134</v>
      </c>
      <c r="B143" s="14">
        <v>2</v>
      </c>
      <c r="C143" s="14" t="s">
        <v>278</v>
      </c>
      <c r="D143" s="14" t="s">
        <v>281</v>
      </c>
      <c r="E143" s="14" t="s">
        <v>282</v>
      </c>
      <c r="F143" s="14" t="s">
        <v>46</v>
      </c>
      <c r="G143" s="6">
        <f>INDEX('cash ratio เดิม'!$B:$B,MATCH(คำนวณเงินลงทุนส่วนเกิน!$D143,'cash ratio เดิม'!$A:$A,0))</f>
        <v>292069407.98000002</v>
      </c>
      <c r="H143" s="6">
        <f>INDEX('cash ratio เดิม'!$C:$C,MATCH(คำนวณเงินลงทุนส่วนเกิน!$D143,'cash ratio เดิม'!$A:$A,0))</f>
        <v>53895413.670000002</v>
      </c>
      <c r="I143" s="49">
        <v>5.42</v>
      </c>
      <c r="J143" s="5">
        <f t="shared" si="12"/>
        <v>6.11</v>
      </c>
      <c r="K143" s="6">
        <f t="shared" si="15"/>
        <v>37412207.509999998</v>
      </c>
      <c r="L143" s="6">
        <f>INDEX(ลูกหนี้ค่ารักษาพยาบาล!$J:$J,MATCH(คำนวณเงินลงทุนส่วนเกิน!$D143,ลูกหนี้ค่ารักษาพยาบาล!$A:$A,0))</f>
        <v>21503848.334999997</v>
      </c>
      <c r="M143" s="6">
        <f>INDEX(ลูกหนี้ค่ารักษาพยาบาล!$K:$K,MATCH(คำนวณเงินลงทุนส่วนเกิน!$D143,ลูกหนี้ค่ารักษาพยาบาล!$A:$A,0))</f>
        <v>3082612.28</v>
      </c>
      <c r="N143" s="6">
        <f>INDEX(ลูกหนี้ค่ารักษาพยาบาล!$L:$L,MATCH(คำนวณเงินลงทุนส่วนเกิน!$D143,ลูกหนี้ค่ารักษาพยาบาล!$A:$A,0))</f>
        <v>12779062.52</v>
      </c>
      <c r="O143" s="6">
        <f>INDEX(ลูกหนี้ค่ารักษาพยาบาล!$M:$M,MATCH(คำนวณเงินลงทุนส่วนเกิน!$D143,ลูกหนี้ค่ารักษาพยาบาล!$A:$A,0))</f>
        <v>0</v>
      </c>
      <c r="P143" s="6">
        <f>INDEX(ลูกหนี้ค่ารักษาพยาบาล!$N:$N,MATCH(คำนวณเงินลงทุนส่วนเกิน!$D143,ลูกหนี้ค่ารักษาพยาบาล!$A:$A,0))</f>
        <v>46684.375</v>
      </c>
      <c r="Q143" s="49">
        <v>238173994.31</v>
      </c>
      <c r="R143" s="7">
        <f>INDEX('Fixed Cost'!$E:$E,MATCH(คำนวณเงินลงทุนส่วนเกิน!$D143,'Fixed Cost'!$A:$A,0))</f>
        <v>52883703.114545457</v>
      </c>
      <c r="S143" s="7">
        <f t="shared" si="13"/>
        <v>185290291.19545454</v>
      </c>
      <c r="T143" s="43" t="str">
        <f t="shared" si="16"/>
        <v>60%</v>
      </c>
      <c r="U143" s="7">
        <f t="shared" si="14"/>
        <v>111174174.71727271</v>
      </c>
      <c r="V143" s="8" t="str">
        <f t="shared" si="17"/>
        <v>ลงทุนได้</v>
      </c>
      <c r="X143" s="4"/>
    </row>
    <row r="144" spans="1:24" hidden="1" x14ac:dyDescent="0.7">
      <c r="A144" s="8">
        <f>IF(ISBLANK(D144),"",COUNTA($D$10:D144))</f>
        <v>135</v>
      </c>
      <c r="B144" s="14">
        <v>2</v>
      </c>
      <c r="C144" s="14" t="s">
        <v>278</v>
      </c>
      <c r="D144" s="14" t="s">
        <v>283</v>
      </c>
      <c r="E144" s="14" t="s">
        <v>284</v>
      </c>
      <c r="F144" s="14" t="s">
        <v>8</v>
      </c>
      <c r="G144" s="6">
        <f>INDEX('cash ratio เดิม'!$B:$B,MATCH(คำนวณเงินลงทุนส่วนเกิน!$D144,'cash ratio เดิม'!$A:$A,0))</f>
        <v>47079689.140000001</v>
      </c>
      <c r="H144" s="6">
        <f>INDEX('cash ratio เดิม'!$C:$C,MATCH(คำนวณเงินลงทุนส่วนเกิน!$D144,'cash ratio เดิม'!$A:$A,0))</f>
        <v>12826024.23</v>
      </c>
      <c r="I144" s="49">
        <v>3.67</v>
      </c>
      <c r="J144" s="5">
        <f t="shared" si="12"/>
        <v>3.93</v>
      </c>
      <c r="K144" s="6">
        <f t="shared" si="15"/>
        <v>3405910</v>
      </c>
      <c r="L144" s="6">
        <f>INDEX(ลูกหนี้ค่ารักษาพยาบาล!$J:$J,MATCH(คำนวณเงินลงทุนส่วนเกิน!$D144,ลูกหนี้ค่ารักษาพยาบาล!$A:$A,0))</f>
        <v>1881173.13</v>
      </c>
      <c r="M144" s="6">
        <f>INDEX(ลูกหนี้ค่ารักษาพยาบาล!$K:$K,MATCH(คำนวณเงินลงทุนส่วนเกิน!$D144,ลูกหนี้ค่ารักษาพยาบาล!$A:$A,0))</f>
        <v>146778.51999999999</v>
      </c>
      <c r="N144" s="6">
        <f>INDEX(ลูกหนี้ค่ารักษาพยาบาล!$L:$L,MATCH(คำนวณเงินลงทุนส่วนเกิน!$D144,ลูกหนี้ค่ารักษาพยาบาล!$A:$A,0))</f>
        <v>1374840.35</v>
      </c>
      <c r="O144" s="6">
        <f>INDEX(ลูกหนี้ค่ารักษาพยาบาล!$M:$M,MATCH(คำนวณเงินลงทุนส่วนเกิน!$D144,ลูกหนี้ค่ารักษาพยาบาล!$A:$A,0))</f>
        <v>0</v>
      </c>
      <c r="P144" s="6">
        <f>INDEX(ลูกหนี้ค่ารักษาพยาบาล!$N:$N,MATCH(คำนวณเงินลงทุนส่วนเกิน!$D144,ลูกหนี้ค่ารักษาพยาบาล!$A:$A,0))</f>
        <v>3118</v>
      </c>
      <c r="Q144" s="49">
        <v>34253664.909999996</v>
      </c>
      <c r="R144" s="7">
        <f>INDEX('Fixed Cost'!$E:$E,MATCH(คำนวณเงินลงทุนส่วนเกิน!$D144,'Fixed Cost'!$A:$A,0))</f>
        <v>13456151.721818183</v>
      </c>
      <c r="S144" s="7">
        <f t="shared" si="13"/>
        <v>20797513.188181814</v>
      </c>
      <c r="T144" s="43" t="str">
        <f t="shared" si="16"/>
        <v>60%</v>
      </c>
      <c r="U144" s="7">
        <f t="shared" si="14"/>
        <v>12478507.912909089</v>
      </c>
      <c r="V144" s="8" t="str">
        <f t="shared" si="17"/>
        <v>ลงทุนได้</v>
      </c>
      <c r="X144" s="4"/>
    </row>
    <row r="145" spans="1:24" hidden="1" x14ac:dyDescent="0.7">
      <c r="A145" s="8">
        <f>IF(ISBLANK(D145),"",COUNTA($D$10:D145))</f>
        <v>136</v>
      </c>
      <c r="B145" s="14">
        <v>2</v>
      </c>
      <c r="C145" s="14" t="s">
        <v>278</v>
      </c>
      <c r="D145" s="14" t="s">
        <v>285</v>
      </c>
      <c r="E145" s="14" t="s">
        <v>286</v>
      </c>
      <c r="F145" s="14" t="s">
        <v>8</v>
      </c>
      <c r="G145" s="6">
        <f>INDEX('cash ratio เดิม'!$B:$B,MATCH(คำนวณเงินลงทุนส่วนเกิน!$D145,'cash ratio เดิม'!$A:$A,0))</f>
        <v>16385491.82</v>
      </c>
      <c r="H145" s="6">
        <f>INDEX('cash ratio เดิม'!$C:$C,MATCH(คำนวณเงินลงทุนส่วนเกิน!$D145,'cash ratio เดิม'!$A:$A,0))</f>
        <v>21337992.300000001</v>
      </c>
      <c r="I145" s="49">
        <v>0.77</v>
      </c>
      <c r="J145" s="5">
        <f t="shared" si="12"/>
        <v>0.98</v>
      </c>
      <c r="K145" s="6">
        <f t="shared" si="15"/>
        <v>4569417.335</v>
      </c>
      <c r="L145" s="6">
        <f>INDEX(ลูกหนี้ค่ารักษาพยาบาล!$J:$J,MATCH(คำนวณเงินลงทุนส่วนเกิน!$D145,ลูกหนี้ค่ารักษาพยาบาล!$A:$A,0))</f>
        <v>2701969.9649999999</v>
      </c>
      <c r="M145" s="6">
        <f>INDEX(ลูกหนี้ค่ารักษาพยาบาล!$K:$K,MATCH(คำนวณเงินลงทุนส่วนเกิน!$D145,ลูกหนี้ค่ารักษาพยาบาล!$A:$A,0))</f>
        <v>278308.3</v>
      </c>
      <c r="N145" s="6">
        <f>INDEX(ลูกหนี้ค่ารักษาพยาบาล!$L:$L,MATCH(คำนวณเงินลงทุนส่วนเกิน!$D145,ลูกหนี้ค่ารักษาพยาบาล!$A:$A,0))</f>
        <v>1583546.32</v>
      </c>
      <c r="O145" s="6">
        <f>INDEX(ลูกหนี้ค่ารักษาพยาบาล!$M:$M,MATCH(คำนวณเงินลงทุนส่วนเกิน!$D145,ลูกหนี้ค่ารักษาพยาบาล!$A:$A,0))</f>
        <v>0</v>
      </c>
      <c r="P145" s="6">
        <f>INDEX(ลูกหนี้ค่ารักษาพยาบาล!$N:$N,MATCH(คำนวณเงินลงทุนส่วนเกิน!$D145,ลูกหนี้ค่ารักษาพยาบาล!$A:$A,0))</f>
        <v>5592.75</v>
      </c>
      <c r="Q145" s="49">
        <v>-4952500.4800000004</v>
      </c>
      <c r="R145" s="7">
        <f>INDEX('Fixed Cost'!$E:$E,MATCH(คำนวณเงินลงทุนส่วนเกิน!$D145,'Fixed Cost'!$A:$A,0))</f>
        <v>16625455.186363634</v>
      </c>
      <c r="S145" s="7">
        <f t="shared" si="13"/>
        <v>-21577955.666363634</v>
      </c>
      <c r="T145" s="43" t="str">
        <f t="shared" si="16"/>
        <v>0%</v>
      </c>
      <c r="U145" s="7">
        <f t="shared" si="14"/>
        <v>0</v>
      </c>
      <c r="V145" s="69" t="str">
        <f t="shared" si="17"/>
        <v>ไม่ลงทุน</v>
      </c>
      <c r="X145" s="4"/>
    </row>
    <row r="146" spans="1:24" hidden="1" x14ac:dyDescent="0.7">
      <c r="A146" s="8">
        <f>IF(ISBLANK(D146),"",COUNTA($D$10:D146))</f>
        <v>137</v>
      </c>
      <c r="B146" s="14">
        <v>2</v>
      </c>
      <c r="C146" s="14" t="s">
        <v>278</v>
      </c>
      <c r="D146" s="14" t="s">
        <v>287</v>
      </c>
      <c r="E146" s="14" t="s">
        <v>288</v>
      </c>
      <c r="F146" s="14" t="s">
        <v>8</v>
      </c>
      <c r="G146" s="6">
        <f>INDEX('cash ratio เดิม'!$B:$B,MATCH(คำนวณเงินลงทุนส่วนเกิน!$D146,'cash ratio เดิม'!$A:$A,0))</f>
        <v>48214144.409999996</v>
      </c>
      <c r="H146" s="6">
        <f>INDEX('cash ratio เดิม'!$C:$C,MATCH(คำนวณเงินลงทุนส่วนเกิน!$D146,'cash ratio เดิม'!$A:$A,0))</f>
        <v>16503747.07</v>
      </c>
      <c r="I146" s="49">
        <v>2.92</v>
      </c>
      <c r="J146" s="5">
        <f t="shared" si="12"/>
        <v>3.12</v>
      </c>
      <c r="K146" s="6">
        <f t="shared" si="15"/>
        <v>3413167.5449999999</v>
      </c>
      <c r="L146" s="6">
        <f>INDEX(ลูกหนี้ค่ารักษาพยาบาล!$J:$J,MATCH(คำนวณเงินลงทุนส่วนเกิน!$D146,ลูกหนี้ค่ารักษาพยาบาล!$A:$A,0))</f>
        <v>1869604.86</v>
      </c>
      <c r="M146" s="6">
        <f>INDEX(ลูกหนี้ค่ารักษาพยาบาล!$K:$K,MATCH(คำนวณเงินลงทุนส่วนเกิน!$D146,ลูกหนี้ค่ารักษาพยาบาล!$A:$A,0))</f>
        <v>177718.065</v>
      </c>
      <c r="N146" s="6">
        <f>INDEX(ลูกหนี้ค่ารักษาพยาบาล!$L:$L,MATCH(คำนวณเงินลงทุนส่วนเกิน!$D146,ลูกหนี้ค่ารักษาพยาบาล!$A:$A,0))</f>
        <v>1365617.6199999999</v>
      </c>
      <c r="O146" s="6">
        <f>INDEX(ลูกหนี้ค่ารักษาพยาบาล!$M:$M,MATCH(คำนวณเงินลงทุนส่วนเกิน!$D146,ลูกหนี้ค่ารักษาพยาบาล!$A:$A,0))</f>
        <v>0</v>
      </c>
      <c r="P146" s="6">
        <f>INDEX(ลูกหนี้ค่ารักษาพยาบาล!$N:$N,MATCH(คำนวณเงินลงทุนส่วนเกิน!$D146,ลูกหนี้ค่ารักษาพยาบาล!$A:$A,0))</f>
        <v>227</v>
      </c>
      <c r="Q146" s="49">
        <v>31698985.649999999</v>
      </c>
      <c r="R146" s="7">
        <f>INDEX('Fixed Cost'!$E:$E,MATCH(คำนวณเงินลงทุนส่วนเกิน!$D146,'Fixed Cost'!$A:$A,0))</f>
        <v>12312979.317272728</v>
      </c>
      <c r="S146" s="7">
        <f t="shared" si="13"/>
        <v>19386006.332727268</v>
      </c>
      <c r="T146" s="43" t="str">
        <f t="shared" si="16"/>
        <v>60%</v>
      </c>
      <c r="U146" s="7">
        <f t="shared" si="14"/>
        <v>11631603.79963636</v>
      </c>
      <c r="V146" s="8" t="str">
        <f t="shared" si="17"/>
        <v>ลงทุนได้</v>
      </c>
      <c r="X146" s="4"/>
    </row>
    <row r="147" spans="1:24" hidden="1" x14ac:dyDescent="0.7">
      <c r="A147" s="8">
        <f>IF(ISBLANK(D147),"",COUNTA($D$10:D147))</f>
        <v>138</v>
      </c>
      <c r="B147" s="14">
        <v>2</v>
      </c>
      <c r="C147" s="14" t="s">
        <v>278</v>
      </c>
      <c r="D147" s="14" t="s">
        <v>289</v>
      </c>
      <c r="E147" s="14" t="s">
        <v>290</v>
      </c>
      <c r="F147" s="14" t="s">
        <v>8</v>
      </c>
      <c r="G147" s="6">
        <f>INDEX('cash ratio เดิม'!$B:$B,MATCH(คำนวณเงินลงทุนส่วนเกิน!$D147,'cash ratio เดิม'!$A:$A,0))</f>
        <v>55996916.149999999</v>
      </c>
      <c r="H147" s="6">
        <f>INDEX('cash ratio เดิม'!$C:$C,MATCH(คำนวณเงินลงทุนส่วนเกิน!$D147,'cash ratio เดิม'!$A:$A,0))</f>
        <v>24627840.960000001</v>
      </c>
      <c r="I147" s="49">
        <v>2.27</v>
      </c>
      <c r="J147" s="5">
        <f t="shared" si="12"/>
        <v>2.5</v>
      </c>
      <c r="K147" s="6">
        <f t="shared" si="15"/>
        <v>5630867.3799999999</v>
      </c>
      <c r="L147" s="6">
        <f>INDEX(ลูกหนี้ค่ารักษาพยาบาล!$J:$J,MATCH(คำนวณเงินลงทุนส่วนเกิน!$D147,ลูกหนี้ค่ารักษาพยาบาล!$A:$A,0))</f>
        <v>3297478.2549999999</v>
      </c>
      <c r="M147" s="6">
        <f>INDEX(ลูกหนี้ค่ารักษาพยาบาล!$K:$K,MATCH(คำนวณเงินลงทุนส่วนเกิน!$D147,ลูกหนี้ค่ารักษาพยาบาล!$A:$A,0))</f>
        <v>607162.75</v>
      </c>
      <c r="N147" s="6">
        <f>INDEX(ลูกหนี้ค่ารักษาพยาบาล!$L:$L,MATCH(คำนวณเงินลงทุนส่วนเกิน!$D147,ลูกหนี้ค่ารักษาพยาบาล!$A:$A,0))</f>
        <v>1719168.875</v>
      </c>
      <c r="O147" s="6">
        <f>INDEX(ลูกหนี้ค่ารักษาพยาบาล!$M:$M,MATCH(คำนวณเงินลงทุนส่วนเกิน!$D147,ลูกหนี้ค่ารักษาพยาบาล!$A:$A,0))</f>
        <v>0</v>
      </c>
      <c r="P147" s="6">
        <f>INDEX(ลูกหนี้ค่ารักษาพยาบาล!$N:$N,MATCH(คำนวณเงินลงทุนส่วนเกิน!$D147,ลูกหนี้ค่ารักษาพยาบาล!$A:$A,0))</f>
        <v>7057.5</v>
      </c>
      <c r="Q147" s="49">
        <v>31369075.190000001</v>
      </c>
      <c r="R147" s="7">
        <f>INDEX('Fixed Cost'!$E:$E,MATCH(คำนวณเงินลงทุนส่วนเกิน!$D147,'Fixed Cost'!$A:$A,0))</f>
        <v>20614252.284545455</v>
      </c>
      <c r="S147" s="7">
        <f t="shared" si="13"/>
        <v>10754822.905454546</v>
      </c>
      <c r="T147" s="43" t="str">
        <f t="shared" si="16"/>
        <v>40%</v>
      </c>
      <c r="U147" s="7">
        <f t="shared" si="14"/>
        <v>4301929.1621818189</v>
      </c>
      <c r="V147" s="8" t="str">
        <f t="shared" si="17"/>
        <v>ลงทุนได้</v>
      </c>
      <c r="X147" s="4"/>
    </row>
    <row r="148" spans="1:24" hidden="1" x14ac:dyDescent="0.7">
      <c r="A148" s="8">
        <f>IF(ISBLANK(D148),"",COUNTA($D$10:D148))</f>
        <v>139</v>
      </c>
      <c r="B148" s="14">
        <v>2</v>
      </c>
      <c r="C148" s="14" t="s">
        <v>278</v>
      </c>
      <c r="D148" s="14" t="s">
        <v>291</v>
      </c>
      <c r="E148" s="14" t="s">
        <v>292</v>
      </c>
      <c r="F148" s="14" t="s">
        <v>8</v>
      </c>
      <c r="G148" s="6">
        <f>INDEX('cash ratio เดิม'!$B:$B,MATCH(คำนวณเงินลงทุนส่วนเกิน!$D148,'cash ratio เดิม'!$A:$A,0))</f>
        <v>42824032.369999997</v>
      </c>
      <c r="H148" s="6">
        <f>INDEX('cash ratio เดิม'!$C:$C,MATCH(คำนวณเงินลงทุนส่วนเกิน!$D148,'cash ratio เดิม'!$A:$A,0))</f>
        <v>33603355.850000001</v>
      </c>
      <c r="I148" s="49">
        <v>1.27</v>
      </c>
      <c r="J148" s="5">
        <f t="shared" si="12"/>
        <v>1.65</v>
      </c>
      <c r="K148" s="6">
        <f t="shared" si="15"/>
        <v>12779219.520000001</v>
      </c>
      <c r="L148" s="6">
        <f>INDEX(ลูกหนี้ค่ารักษาพยาบาล!$J:$J,MATCH(คำนวณเงินลงทุนส่วนเกิน!$D148,ลูกหนี้ค่ารักษาพยาบาล!$A:$A,0))</f>
        <v>7196538.4500000002</v>
      </c>
      <c r="M148" s="6">
        <f>INDEX(ลูกหนี้ค่ารักษาพยาบาล!$K:$K,MATCH(คำนวณเงินลงทุนส่วนเกิน!$D148,ลูกหนี้ค่ารักษาพยาบาล!$A:$A,0))</f>
        <v>1693972.98</v>
      </c>
      <c r="N148" s="6">
        <f>INDEX(ลูกหนี้ค่ารักษาพยาบาล!$L:$L,MATCH(คำนวณเงินลงทุนส่วนเกิน!$D148,ลูกหนี้ค่ารักษาพยาบาล!$A:$A,0))</f>
        <v>3868329.62</v>
      </c>
      <c r="O148" s="6">
        <f>INDEX(ลูกหนี้ค่ารักษาพยาบาล!$M:$M,MATCH(คำนวณเงินลงทุนส่วนเกิน!$D148,ลูกหนี้ค่ารักษาพยาบาล!$A:$A,0))</f>
        <v>0</v>
      </c>
      <c r="P148" s="6">
        <f>INDEX(ลูกหนี้ค่ารักษาพยาบาล!$N:$N,MATCH(คำนวณเงินลงทุนส่วนเกิน!$D148,ลูกหนี้ค่ารักษาพยาบาล!$A:$A,0))</f>
        <v>20378.47</v>
      </c>
      <c r="Q148" s="49">
        <v>8668919.5199999996</v>
      </c>
      <c r="R148" s="7">
        <f>INDEX('Fixed Cost'!$E:$E,MATCH(คำนวณเงินลงทุนส่วนเกิน!$D148,'Fixed Cost'!$A:$A,0))</f>
        <v>28254697.639090903</v>
      </c>
      <c r="S148" s="7">
        <f t="shared" si="13"/>
        <v>-19585778.119090904</v>
      </c>
      <c r="T148" s="43" t="str">
        <f t="shared" si="16"/>
        <v>30%</v>
      </c>
      <c r="U148" s="7">
        <f t="shared" si="14"/>
        <v>0</v>
      </c>
      <c r="V148" s="69" t="str">
        <f t="shared" si="17"/>
        <v>ไม่ลงทุน</v>
      </c>
      <c r="X148" s="4"/>
    </row>
    <row r="149" spans="1:24" hidden="1" x14ac:dyDescent="0.7">
      <c r="A149" s="8">
        <f>IF(ISBLANK(D149),"",COUNTA($D$10:D149))</f>
        <v>140</v>
      </c>
      <c r="B149" s="14">
        <v>2</v>
      </c>
      <c r="C149" s="14" t="s">
        <v>278</v>
      </c>
      <c r="D149" s="14" t="s">
        <v>293</v>
      </c>
      <c r="E149" s="14" t="s">
        <v>294</v>
      </c>
      <c r="F149" s="14" t="s">
        <v>8</v>
      </c>
      <c r="G149" s="6">
        <f>INDEX('cash ratio เดิม'!$B:$B,MATCH(คำนวณเงินลงทุนส่วนเกิน!$D149,'cash ratio เดิม'!$A:$A,0))</f>
        <v>19232382.780000001</v>
      </c>
      <c r="H149" s="6">
        <f>INDEX('cash ratio เดิม'!$C:$C,MATCH(คำนวณเงินลงทุนส่วนเกิน!$D149,'cash ratio เดิม'!$A:$A,0))</f>
        <v>12977726.24</v>
      </c>
      <c r="I149" s="49">
        <v>1.48</v>
      </c>
      <c r="J149" s="5">
        <f t="shared" si="12"/>
        <v>1.72</v>
      </c>
      <c r="K149" s="6">
        <f t="shared" si="15"/>
        <v>3117113.085</v>
      </c>
      <c r="L149" s="6">
        <f>INDEX(ลูกหนี้ค่ารักษาพยาบาล!$J:$J,MATCH(คำนวณเงินลงทุนส่วนเกิน!$D149,ลูกหนี้ค่ารักษาพยาบาล!$A:$A,0))</f>
        <v>1937693.2450000001</v>
      </c>
      <c r="M149" s="6">
        <f>INDEX(ลูกหนี้ค่ารักษาพยาบาล!$K:$K,MATCH(คำนวณเงินลงทุนส่วนเกิน!$D149,ลูกหนี้ค่ารักษาพยาบาล!$A:$A,0))</f>
        <v>103751.255</v>
      </c>
      <c r="N149" s="6">
        <f>INDEX(ลูกหนี้ค่ารักษาพยาบาล!$L:$L,MATCH(คำนวณเงินลงทุนส่วนเกิน!$D149,ลูกหนี้ค่ารักษาพยาบาล!$A:$A,0))</f>
        <v>1068998.585</v>
      </c>
      <c r="O149" s="6">
        <f>INDEX(ลูกหนี้ค่ารักษาพยาบาล!$M:$M,MATCH(คำนวณเงินลงทุนส่วนเกิน!$D149,ลูกหนี้ค่ารักษาพยาบาล!$A:$A,0))</f>
        <v>0</v>
      </c>
      <c r="P149" s="6">
        <f>INDEX(ลูกหนี้ค่ารักษาพยาบาล!$N:$N,MATCH(คำนวณเงินลงทุนส่วนเกิน!$D149,ลูกหนี้ค่ารักษาพยาบาล!$A:$A,0))</f>
        <v>6670</v>
      </c>
      <c r="Q149" s="49">
        <v>6253156.5300000003</v>
      </c>
      <c r="R149" s="7">
        <f>INDEX('Fixed Cost'!$E:$E,MATCH(คำนวณเงินลงทุนส่วนเกิน!$D149,'Fixed Cost'!$A:$A,0))</f>
        <v>7662018.8372727279</v>
      </c>
      <c r="S149" s="7">
        <f t="shared" si="13"/>
        <v>-1408862.3072727276</v>
      </c>
      <c r="T149" s="43" t="str">
        <f t="shared" si="16"/>
        <v>30%</v>
      </c>
      <c r="U149" s="7">
        <f t="shared" si="14"/>
        <v>0</v>
      </c>
      <c r="V149" s="69" t="str">
        <f t="shared" si="17"/>
        <v>ไม่ลงทุน</v>
      </c>
      <c r="X149" s="4"/>
    </row>
    <row r="150" spans="1:24" hidden="1" x14ac:dyDescent="0.7">
      <c r="A150" s="8">
        <f>IF(ISBLANK(D150),"",COUNTA($D$10:D150))</f>
        <v>141</v>
      </c>
      <c r="B150" s="14">
        <v>2</v>
      </c>
      <c r="C150" s="14" t="s">
        <v>278</v>
      </c>
      <c r="D150" s="14" t="s">
        <v>295</v>
      </c>
      <c r="E150" s="14" t="s">
        <v>296</v>
      </c>
      <c r="F150" s="14" t="s">
        <v>8</v>
      </c>
      <c r="G150" s="6">
        <f>INDEX('cash ratio เดิม'!$B:$B,MATCH(คำนวณเงินลงทุนส่วนเกิน!$D150,'cash ratio เดิม'!$A:$A,0))</f>
        <v>42283474.869999997</v>
      </c>
      <c r="H150" s="6">
        <f>INDEX('cash ratio เดิม'!$C:$C,MATCH(คำนวณเงินลงทุนส่วนเกิน!$D150,'cash ratio เดิม'!$A:$A,0))</f>
        <v>12763873.85</v>
      </c>
      <c r="I150" s="49">
        <v>3.31</v>
      </c>
      <c r="J150" s="5">
        <f t="shared" si="12"/>
        <v>3.57</v>
      </c>
      <c r="K150" s="6">
        <f t="shared" si="15"/>
        <v>3354284.6749999998</v>
      </c>
      <c r="L150" s="6">
        <f>INDEX(ลูกหนี้ค่ารักษาพยาบาล!$J:$J,MATCH(คำนวณเงินลงทุนส่วนเกิน!$D150,ลูกหนี้ค่ารักษาพยาบาล!$A:$A,0))</f>
        <v>808586.29</v>
      </c>
      <c r="M150" s="6">
        <f>INDEX(ลูกหนี้ค่ารักษาพยาบาล!$K:$K,MATCH(คำนวณเงินลงทุนส่วนเกิน!$D150,ลูกหนี้ค่ารักษาพยาบาล!$A:$A,0))</f>
        <v>1027213.2</v>
      </c>
      <c r="N150" s="6">
        <f>INDEX(ลูกหนี้ค่ารักษาพยาบาล!$L:$L,MATCH(คำนวณเงินลงทุนส่วนเกิน!$D150,ลูกหนี้ค่ารักษาพยาบาล!$A:$A,0))</f>
        <v>1518485.1850000001</v>
      </c>
      <c r="O150" s="6">
        <f>INDEX(ลูกหนี้ค่ารักษาพยาบาล!$M:$M,MATCH(คำนวณเงินลงทุนส่วนเกิน!$D150,ลูกหนี้ค่ารักษาพยาบาล!$A:$A,0))</f>
        <v>0</v>
      </c>
      <c r="P150" s="6">
        <f>INDEX(ลูกหนี้ค่ารักษาพยาบาล!$N:$N,MATCH(คำนวณเงินลงทุนส่วนเกิน!$D150,ลูกหนี้ค่ารักษาพยาบาล!$A:$A,0))</f>
        <v>0</v>
      </c>
      <c r="Q150" s="49">
        <v>29519601.02</v>
      </c>
      <c r="R150" s="7">
        <f>INDEX('Fixed Cost'!$E:$E,MATCH(คำนวณเงินลงทุนส่วนเกิน!$D150,'Fixed Cost'!$A:$A,0))</f>
        <v>11281665.237272726</v>
      </c>
      <c r="S150" s="7">
        <f t="shared" si="13"/>
        <v>18237935.782727271</v>
      </c>
      <c r="T150" s="43" t="str">
        <f t="shared" si="16"/>
        <v>60%</v>
      </c>
      <c r="U150" s="7">
        <f t="shared" si="14"/>
        <v>10942761.469636362</v>
      </c>
      <c r="V150" s="8" t="str">
        <f t="shared" si="17"/>
        <v>ลงทุนได้</v>
      </c>
      <c r="X150" s="4"/>
    </row>
    <row r="151" spans="1:24" hidden="1" x14ac:dyDescent="0.7">
      <c r="A151" s="8">
        <f>IF(ISBLANK(D151),"",COUNTA($D$10:D151))</f>
        <v>142</v>
      </c>
      <c r="B151" s="14">
        <v>2</v>
      </c>
      <c r="C151" s="14" t="s">
        <v>297</v>
      </c>
      <c r="D151" s="14" t="s">
        <v>298</v>
      </c>
      <c r="E151" s="14" t="s">
        <v>299</v>
      </c>
      <c r="F151" s="14" t="s">
        <v>5</v>
      </c>
      <c r="G151" s="6">
        <f>INDEX('cash ratio เดิม'!$B:$B,MATCH(คำนวณเงินลงทุนส่วนเกิน!$D151,'cash ratio เดิม'!$A:$A,0))</f>
        <v>217516954.62</v>
      </c>
      <c r="H151" s="6">
        <f>INDEX('cash ratio เดิม'!$C:$C,MATCH(คำนวณเงินลงทุนส่วนเกิน!$D151,'cash ratio เดิม'!$A:$A,0))</f>
        <v>280131019.73000002</v>
      </c>
      <c r="I151" s="49">
        <v>0.78</v>
      </c>
      <c r="J151" s="5">
        <f t="shared" si="12"/>
        <v>1.4</v>
      </c>
      <c r="K151" s="6">
        <f t="shared" si="15"/>
        <v>176633485.39000002</v>
      </c>
      <c r="L151" s="6">
        <f>INDEX(ลูกหนี้ค่ารักษาพยาบาล!$J:$J,MATCH(คำนวณเงินลงทุนส่วนเกิน!$D151,ลูกหนี้ค่ารักษาพยาบาล!$A:$A,0))</f>
        <v>115958436.12500001</v>
      </c>
      <c r="M151" s="6">
        <f>INDEX(ลูกหนี้ค่ารักษาพยาบาล!$K:$K,MATCH(คำนวณเงินลงทุนส่วนเกิน!$D151,ลูกหนี้ค่ารักษาพยาบาล!$A:$A,0))</f>
        <v>8336974.7149999999</v>
      </c>
      <c r="N151" s="6">
        <f>INDEX(ลูกหนี้ค่ารักษาพยาบาล!$L:$L,MATCH(คำนวณเงินลงทุนส่วนเกิน!$D151,ลูกหนี้ค่ารักษาพยาบาล!$A:$A,0))</f>
        <v>50978250.100000001</v>
      </c>
      <c r="O151" s="6">
        <f>INDEX(ลูกหนี้ค่ารักษาพยาบาล!$M:$M,MATCH(คำนวณเงินลงทุนส่วนเกิน!$D151,ลูกหนี้ค่ารักษาพยาบาล!$A:$A,0))</f>
        <v>0</v>
      </c>
      <c r="P151" s="6">
        <f>INDEX(ลูกหนี้ค่ารักษาพยาบาล!$N:$N,MATCH(คำนวณเงินลงทุนส่วนเกิน!$D151,ลูกหนี้ค่ารักษาพยาบาล!$A:$A,0))</f>
        <v>1359824.45</v>
      </c>
      <c r="Q151" s="49">
        <v>-61641051.630000003</v>
      </c>
      <c r="R151" s="7">
        <f>INDEX('Fixed Cost'!$E:$E,MATCH(คำนวณเงินลงทุนส่วนเกิน!$D151,'Fixed Cost'!$A:$A,0))</f>
        <v>146065873.31999999</v>
      </c>
      <c r="S151" s="7">
        <f t="shared" si="13"/>
        <v>-207706924.94999999</v>
      </c>
      <c r="T151" s="43" t="str">
        <f t="shared" si="16"/>
        <v>0%</v>
      </c>
      <c r="U151" s="7">
        <f t="shared" si="14"/>
        <v>0</v>
      </c>
      <c r="V151" s="69" t="str">
        <f t="shared" si="17"/>
        <v>ไม่ลงทุน</v>
      </c>
      <c r="X151" s="4"/>
    </row>
    <row r="152" spans="1:24" hidden="1" x14ac:dyDescent="0.7">
      <c r="A152" s="8">
        <f>IF(ISBLANK(D152),"",COUNTA($D$10:D152))</f>
        <v>143</v>
      </c>
      <c r="B152" s="14">
        <v>2</v>
      </c>
      <c r="C152" s="14" t="s">
        <v>297</v>
      </c>
      <c r="D152" s="14" t="s">
        <v>300</v>
      </c>
      <c r="E152" s="14" t="s">
        <v>301</v>
      </c>
      <c r="F152" s="14" t="s">
        <v>8</v>
      </c>
      <c r="G152" s="6">
        <f>INDEX('cash ratio เดิม'!$B:$B,MATCH(คำนวณเงินลงทุนส่วนเกิน!$D152,'cash ratio เดิม'!$A:$A,0))</f>
        <v>11915936.029999999</v>
      </c>
      <c r="H152" s="6">
        <f>INDEX('cash ratio เดิม'!$C:$C,MATCH(คำนวณเงินลงทุนส่วนเกิน!$D152,'cash ratio เดิม'!$A:$A,0))</f>
        <v>13647927.800000001</v>
      </c>
      <c r="I152" s="49">
        <v>0.87</v>
      </c>
      <c r="J152" s="5">
        <f t="shared" si="12"/>
        <v>1.03</v>
      </c>
      <c r="K152" s="6">
        <f t="shared" si="15"/>
        <v>2254517.3250000002</v>
      </c>
      <c r="L152" s="6">
        <f>INDEX(ลูกหนี้ค่ารักษาพยาบาล!$J:$J,MATCH(คำนวณเงินลงทุนส่วนเกิน!$D152,ลูกหนี้ค่ารักษาพยาบาล!$A:$A,0))</f>
        <v>912688</v>
      </c>
      <c r="M152" s="6">
        <f>INDEX(ลูกหนี้ค่ารักษาพยาบาล!$K:$K,MATCH(คำนวณเงินลงทุนส่วนเกิน!$D152,ลูกหนี้ค่ารักษาพยาบาล!$A:$A,0))</f>
        <v>276950.82499999995</v>
      </c>
      <c r="N152" s="6">
        <f>INDEX(ลูกหนี้ค่ารักษาพยาบาล!$L:$L,MATCH(คำนวณเงินลงทุนส่วนเกิน!$D152,ลูกหนี้ค่ารักษาพยาบาล!$A:$A,0))</f>
        <v>1064878.5</v>
      </c>
      <c r="O152" s="6">
        <f>INDEX(ลูกหนี้ค่ารักษาพยาบาล!$M:$M,MATCH(คำนวณเงินลงทุนส่วนเกิน!$D152,ลูกหนี้ค่ารักษาพยาบาล!$A:$A,0))</f>
        <v>0</v>
      </c>
      <c r="P152" s="6">
        <f>INDEX(ลูกหนี้ค่ารักษาพยาบาล!$N:$N,MATCH(คำนวณเงินลงทุนส่วนเกิน!$D152,ลูกหนี้ค่ารักษาพยาบาล!$A:$A,0))</f>
        <v>0</v>
      </c>
      <c r="Q152" s="49">
        <v>-1731991.77</v>
      </c>
      <c r="R152" s="7">
        <f>INDEX('Fixed Cost'!$E:$E,MATCH(คำนวณเงินลงทุนส่วนเกิน!$D152,'Fixed Cost'!$A:$A,0))</f>
        <v>15111503.424545456</v>
      </c>
      <c r="S152" s="7">
        <f t="shared" si="13"/>
        <v>-16843495.194545455</v>
      </c>
      <c r="T152" s="43" t="str">
        <f t="shared" si="16"/>
        <v>0%</v>
      </c>
      <c r="U152" s="7">
        <f t="shared" si="14"/>
        <v>0</v>
      </c>
      <c r="V152" s="69" t="str">
        <f t="shared" si="17"/>
        <v>ไม่ลงทุน</v>
      </c>
      <c r="X152" s="4"/>
    </row>
    <row r="153" spans="1:24" hidden="1" x14ac:dyDescent="0.7">
      <c r="A153" s="8">
        <f>IF(ISBLANK(D153),"",COUNTA($D$10:D153))</f>
        <v>144</v>
      </c>
      <c r="B153" s="14">
        <v>2</v>
      </c>
      <c r="C153" s="14" t="s">
        <v>297</v>
      </c>
      <c r="D153" s="14" t="s">
        <v>302</v>
      </c>
      <c r="E153" s="14" t="s">
        <v>303</v>
      </c>
      <c r="F153" s="14" t="s">
        <v>8</v>
      </c>
      <c r="G153" s="6">
        <f>INDEX('cash ratio เดิม'!$B:$B,MATCH(คำนวณเงินลงทุนส่วนเกิน!$D153,'cash ratio เดิม'!$A:$A,0))</f>
        <v>19324587.579999998</v>
      </c>
      <c r="H153" s="6">
        <f>INDEX('cash ratio เดิม'!$C:$C,MATCH(คำนวณเงินลงทุนส่วนเกิน!$D153,'cash ratio เดิม'!$A:$A,0))</f>
        <v>28739081.989999998</v>
      </c>
      <c r="I153" s="49">
        <v>0.67</v>
      </c>
      <c r="J153" s="5">
        <f t="shared" si="12"/>
        <v>0.82</v>
      </c>
      <c r="K153" s="6">
        <f t="shared" si="15"/>
        <v>4497106.5500000007</v>
      </c>
      <c r="L153" s="6">
        <f>INDEX(ลูกหนี้ค่ารักษาพยาบาล!$J:$J,MATCH(คำนวณเงินลงทุนส่วนเกิน!$D153,ลูกหนี้ค่ารักษาพยาบาล!$A:$A,0))</f>
        <v>2590691.83</v>
      </c>
      <c r="M153" s="6">
        <f>INDEX(ลูกหนี้ค่ารักษาพยาบาล!$K:$K,MATCH(คำนวณเงินลงทุนส่วนเกิน!$D153,ลูกหนี้ค่ารักษาพยาบาล!$A:$A,0))</f>
        <v>244505.64</v>
      </c>
      <c r="N153" s="6">
        <f>INDEX(ลูกหนี้ค่ารักษาพยาบาล!$L:$L,MATCH(คำนวณเงินลงทุนส่วนเกิน!$D153,ลูกหนี้ค่ารักษาพยาบาล!$A:$A,0))</f>
        <v>1646274.33</v>
      </c>
      <c r="O153" s="6">
        <f>INDEX(ลูกหนี้ค่ารักษาพยาบาล!$M:$M,MATCH(คำนวณเงินลงทุนส่วนเกิน!$D153,ลูกหนี้ค่ารักษาพยาบาล!$A:$A,0))</f>
        <v>0</v>
      </c>
      <c r="P153" s="6">
        <f>INDEX(ลูกหนี้ค่ารักษาพยาบาล!$N:$N,MATCH(คำนวณเงินลงทุนส่วนเกิน!$D153,ลูกหนี้ค่ารักษาพยาบาล!$A:$A,0))</f>
        <v>15634.75</v>
      </c>
      <c r="Q153" s="49">
        <v>-9414494.4100000001</v>
      </c>
      <c r="R153" s="7">
        <f>INDEX('Fixed Cost'!$E:$E,MATCH(คำนวณเงินลงทุนส่วนเกิน!$D153,'Fixed Cost'!$A:$A,0))</f>
        <v>15287454.395454545</v>
      </c>
      <c r="S153" s="7">
        <f t="shared" si="13"/>
        <v>-24701948.805454545</v>
      </c>
      <c r="T153" s="43" t="str">
        <f t="shared" si="16"/>
        <v>0%</v>
      </c>
      <c r="U153" s="7">
        <f t="shared" si="14"/>
        <v>0</v>
      </c>
      <c r="V153" s="69" t="str">
        <f t="shared" si="17"/>
        <v>ไม่ลงทุน</v>
      </c>
      <c r="X153" s="4"/>
    </row>
    <row r="154" spans="1:24" hidden="1" x14ac:dyDescent="0.7">
      <c r="A154" s="8">
        <f>IF(ISBLANK(D154),"",COUNTA($D$10:D154))</f>
        <v>145</v>
      </c>
      <c r="B154" s="14">
        <v>2</v>
      </c>
      <c r="C154" s="14" t="s">
        <v>297</v>
      </c>
      <c r="D154" s="14" t="s">
        <v>304</v>
      </c>
      <c r="E154" s="14" t="s">
        <v>305</v>
      </c>
      <c r="F154" s="14" t="s">
        <v>8</v>
      </c>
      <c r="G154" s="6">
        <f>INDEX('cash ratio เดิม'!$B:$B,MATCH(คำนวณเงินลงทุนส่วนเกิน!$D154,'cash ratio เดิม'!$A:$A,0))</f>
        <v>4898695.79</v>
      </c>
      <c r="H154" s="6">
        <f>INDEX('cash ratio เดิม'!$C:$C,MATCH(คำนวณเงินลงทุนส่วนเกิน!$D154,'cash ratio เดิม'!$A:$A,0))</f>
        <v>22327175.510000002</v>
      </c>
      <c r="I154" s="49">
        <v>0.22</v>
      </c>
      <c r="J154" s="5">
        <f t="shared" si="12"/>
        <v>0.44</v>
      </c>
      <c r="K154" s="6">
        <f t="shared" si="15"/>
        <v>5058825.8250000002</v>
      </c>
      <c r="L154" s="6">
        <f>INDEX(ลูกหนี้ค่ารักษาพยาบาล!$J:$J,MATCH(คำนวณเงินลงทุนส่วนเกิน!$D154,ลูกหนี้ค่ารักษาพยาบาล!$A:$A,0))</f>
        <v>2205379.6850000001</v>
      </c>
      <c r="M154" s="6">
        <f>INDEX(ลูกหนี้ค่ารักษาพยาบาล!$K:$K,MATCH(คำนวณเงินลงทุนส่วนเกิน!$D154,ลูกหนี้ค่ารักษาพยาบาล!$A:$A,0))</f>
        <v>353005.63500000001</v>
      </c>
      <c r="N154" s="6">
        <f>INDEX(ลูกหนี้ค่ารักษาพยาบาล!$L:$L,MATCH(คำนวณเงินลงทุนส่วนเกิน!$D154,ลูกหนี้ค่ารักษาพยาบาล!$A:$A,0))</f>
        <v>2415065.2549999999</v>
      </c>
      <c r="O154" s="6">
        <f>INDEX(ลูกหนี้ค่ารักษาพยาบาล!$M:$M,MATCH(คำนวณเงินลงทุนส่วนเกิน!$D154,ลูกหนี้ค่ารักษาพยาบาล!$A:$A,0))</f>
        <v>0</v>
      </c>
      <c r="P154" s="6">
        <f>INDEX(ลูกหนี้ค่ารักษาพยาบาล!$N:$N,MATCH(คำนวณเงินลงทุนส่วนเกิน!$D154,ลูกหนี้ค่ารักษาพยาบาล!$A:$A,0))</f>
        <v>85375.25</v>
      </c>
      <c r="Q154" s="49">
        <v>-17428479.719999999</v>
      </c>
      <c r="R154" s="7">
        <f>INDEX('Fixed Cost'!$E:$E,MATCH(คำนวณเงินลงทุนส่วนเกิน!$D154,'Fixed Cost'!$A:$A,0))</f>
        <v>17145180.591818184</v>
      </c>
      <c r="S154" s="7">
        <f t="shared" si="13"/>
        <v>-34573660.311818182</v>
      </c>
      <c r="T154" s="43" t="str">
        <f t="shared" si="16"/>
        <v>0%</v>
      </c>
      <c r="U154" s="7">
        <f t="shared" si="14"/>
        <v>0</v>
      </c>
      <c r="V154" s="69" t="str">
        <f t="shared" si="17"/>
        <v>ไม่ลงทุน</v>
      </c>
      <c r="X154" s="4"/>
    </row>
    <row r="155" spans="1:24" hidden="1" x14ac:dyDescent="0.7">
      <c r="A155" s="8">
        <f>IF(ISBLANK(D155),"",COUNTA($D$10:D155))</f>
        <v>146</v>
      </c>
      <c r="B155" s="14">
        <v>2</v>
      </c>
      <c r="C155" s="14" t="s">
        <v>297</v>
      </c>
      <c r="D155" s="14" t="s">
        <v>306</v>
      </c>
      <c r="E155" s="14" t="s">
        <v>307</v>
      </c>
      <c r="F155" s="14" t="s">
        <v>8</v>
      </c>
      <c r="G155" s="6">
        <f>INDEX('cash ratio เดิม'!$B:$B,MATCH(คำนวณเงินลงทุนส่วนเกิน!$D155,'cash ratio เดิม'!$A:$A,0))</f>
        <v>10833806.73</v>
      </c>
      <c r="H155" s="6">
        <f>INDEX('cash ratio เดิม'!$C:$C,MATCH(คำนวณเงินลงทุนส่วนเกิน!$D155,'cash ratio เดิม'!$A:$A,0))</f>
        <v>12737659.49</v>
      </c>
      <c r="I155" s="49">
        <v>0.85</v>
      </c>
      <c r="J155" s="5">
        <f t="shared" si="12"/>
        <v>0.98</v>
      </c>
      <c r="K155" s="6">
        <f t="shared" si="15"/>
        <v>1711248.3699999999</v>
      </c>
      <c r="L155" s="6">
        <f>INDEX(ลูกหนี้ค่ารักษาพยาบาล!$J:$J,MATCH(คำนวณเงินลงทุนส่วนเกิน!$D155,ลูกหนี้ค่ารักษาพยาบาล!$A:$A,0))</f>
        <v>453906.745</v>
      </c>
      <c r="M155" s="6">
        <f>INDEX(ลูกหนี้ค่ารักษาพยาบาล!$K:$K,MATCH(คำนวณเงินลงทุนส่วนเกิน!$D155,ลูกหนี้ค่ารักษาพยาบาล!$A:$A,0))</f>
        <v>115957.19500000001</v>
      </c>
      <c r="N155" s="6">
        <f>INDEX(ลูกหนี้ค่ารักษาพยาบาล!$L:$L,MATCH(คำนวณเงินลงทุนส่วนเกิน!$D155,ลูกหนี้ค่ารักษาพยาบาล!$A:$A,0))</f>
        <v>1102697.675</v>
      </c>
      <c r="O155" s="6">
        <f>INDEX(ลูกหนี้ค่ารักษาพยาบาล!$M:$M,MATCH(คำนวณเงินลงทุนส่วนเกิน!$D155,ลูกหนี้ค่ารักษาพยาบาล!$A:$A,0))</f>
        <v>0</v>
      </c>
      <c r="P155" s="6">
        <f>INDEX(ลูกหนี้ค่ารักษาพยาบาล!$N:$N,MATCH(คำนวณเงินลงทุนส่วนเกิน!$D155,ลูกหนี้ค่ารักษาพยาบาล!$A:$A,0))</f>
        <v>38686.754999999997</v>
      </c>
      <c r="Q155" s="49">
        <v>-1903852.76</v>
      </c>
      <c r="R155" s="7">
        <f>INDEX('Fixed Cost'!$E:$E,MATCH(คำนวณเงินลงทุนส่วนเกิน!$D155,'Fixed Cost'!$A:$A,0))</f>
        <v>10351761.782727273</v>
      </c>
      <c r="S155" s="7">
        <f t="shared" si="13"/>
        <v>-12255614.542727273</v>
      </c>
      <c r="T155" s="43" t="str">
        <f t="shared" si="16"/>
        <v>0%</v>
      </c>
      <c r="U155" s="7">
        <f t="shared" si="14"/>
        <v>0</v>
      </c>
      <c r="V155" s="69" t="str">
        <f t="shared" si="17"/>
        <v>ไม่ลงทุน</v>
      </c>
      <c r="X155" s="4"/>
    </row>
    <row r="156" spans="1:24" hidden="1" x14ac:dyDescent="0.7">
      <c r="A156" s="8">
        <f>IF(ISBLANK(D156),"",COUNTA($D$10:D156))</f>
        <v>147</v>
      </c>
      <c r="B156" s="14">
        <v>2</v>
      </c>
      <c r="C156" s="14" t="s">
        <v>297</v>
      </c>
      <c r="D156" s="14" t="s">
        <v>308</v>
      </c>
      <c r="E156" s="14" t="s">
        <v>309</v>
      </c>
      <c r="F156" s="14" t="s">
        <v>8</v>
      </c>
      <c r="G156" s="6">
        <f>INDEX('cash ratio เดิม'!$B:$B,MATCH(คำนวณเงินลงทุนส่วนเกิน!$D156,'cash ratio เดิม'!$A:$A,0))</f>
        <v>28378681.109999999</v>
      </c>
      <c r="H156" s="6">
        <f>INDEX('cash ratio เดิม'!$C:$C,MATCH(คำนวณเงินลงทุนส่วนเกิน!$D156,'cash ratio เดิม'!$A:$A,0))</f>
        <v>11095836.08</v>
      </c>
      <c r="I156" s="49">
        <v>2.56</v>
      </c>
      <c r="J156" s="5">
        <f t="shared" si="12"/>
        <v>2.77</v>
      </c>
      <c r="K156" s="6">
        <f t="shared" si="15"/>
        <v>2393651.48</v>
      </c>
      <c r="L156" s="6">
        <f>INDEX(ลูกหนี้ค่ารักษาพยาบาล!$J:$J,MATCH(คำนวณเงินลงทุนส่วนเกิน!$D156,ลูกหนี้ค่ารักษาพยาบาล!$A:$A,0))</f>
        <v>953162.7</v>
      </c>
      <c r="M156" s="6">
        <f>INDEX(ลูกหนี้ค่ารักษาพยาบาล!$K:$K,MATCH(คำนวณเงินลงทุนส่วนเกิน!$D156,ลูกหนี้ค่ารักษาพยาบาล!$A:$A,0))</f>
        <v>45353.53</v>
      </c>
      <c r="N156" s="6">
        <f>INDEX(ลูกหนี้ค่ารักษาพยาบาล!$L:$L,MATCH(คำนวณเงินลงทุนส่วนเกิน!$D156,ลูกหนี้ค่ารักษาพยาบาล!$A:$A,0))</f>
        <v>1186471.875</v>
      </c>
      <c r="O156" s="6">
        <f>INDEX(ลูกหนี้ค่ารักษาพยาบาล!$M:$M,MATCH(คำนวณเงินลงทุนส่วนเกิน!$D156,ลูกหนี้ค่ารักษาพยาบาล!$A:$A,0))</f>
        <v>0</v>
      </c>
      <c r="P156" s="6">
        <f>INDEX(ลูกหนี้ค่ารักษาพยาบาล!$N:$N,MATCH(คำนวณเงินลงทุนส่วนเกิน!$D156,ลูกหนี้ค่ารักษาพยาบาล!$A:$A,0))</f>
        <v>208663.375</v>
      </c>
      <c r="Q156" s="49">
        <v>17282845.030000001</v>
      </c>
      <c r="R156" s="7">
        <f>INDEX('Fixed Cost'!$E:$E,MATCH(คำนวณเงินลงทุนส่วนเกิน!$D156,'Fixed Cost'!$A:$A,0))</f>
        <v>8190125.4709090907</v>
      </c>
      <c r="S156" s="7">
        <f t="shared" si="13"/>
        <v>9092719.5590909105</v>
      </c>
      <c r="T156" s="43" t="str">
        <f t="shared" si="16"/>
        <v>50%</v>
      </c>
      <c r="U156" s="7">
        <f t="shared" si="14"/>
        <v>4546359.7795454552</v>
      </c>
      <c r="V156" s="8" t="str">
        <f t="shared" si="17"/>
        <v>ลงทุนได้</v>
      </c>
      <c r="X156" s="4"/>
    </row>
    <row r="157" spans="1:24" hidden="1" x14ac:dyDescent="0.7">
      <c r="A157" s="8">
        <f>IF(ISBLANK(D157),"",COUNTA($D$10:D157))</f>
        <v>148</v>
      </c>
      <c r="B157" s="14">
        <v>2</v>
      </c>
      <c r="C157" s="14" t="s">
        <v>297</v>
      </c>
      <c r="D157" s="14" t="s">
        <v>310</v>
      </c>
      <c r="E157" s="14" t="s">
        <v>311</v>
      </c>
      <c r="F157" s="14" t="s">
        <v>8</v>
      </c>
      <c r="G157" s="6">
        <f>INDEX('cash ratio เดิม'!$B:$B,MATCH(คำนวณเงินลงทุนส่วนเกิน!$D157,'cash ratio เดิม'!$A:$A,0))</f>
        <v>47628942.57</v>
      </c>
      <c r="H157" s="6">
        <f>INDEX('cash ratio เดิม'!$C:$C,MATCH(คำนวณเงินลงทุนส่วนเกิน!$D157,'cash ratio เดิม'!$A:$A,0))</f>
        <v>34443230.920000002</v>
      </c>
      <c r="I157" s="49">
        <v>1.38</v>
      </c>
      <c r="J157" s="5">
        <f t="shared" si="12"/>
        <v>1.54</v>
      </c>
      <c r="K157" s="6">
        <f t="shared" si="15"/>
        <v>5543374.4900000002</v>
      </c>
      <c r="L157" s="6">
        <f>INDEX(ลูกหนี้ค่ารักษาพยาบาล!$J:$J,MATCH(คำนวณเงินลงทุนส่วนเกิน!$D157,ลูกหนี้ค่ารักษาพยาบาล!$A:$A,0))</f>
        <v>3139619.89</v>
      </c>
      <c r="M157" s="6">
        <f>INDEX(ลูกหนี้ค่ารักษาพยาบาล!$K:$K,MATCH(คำนวณเงินลงทุนส่วนเกิน!$D157,ลูกหนี้ค่ารักษาพยาบาล!$A:$A,0))</f>
        <v>360319.91500000004</v>
      </c>
      <c r="N157" s="6">
        <f>INDEX(ลูกหนี้ค่ารักษาพยาบาล!$L:$L,MATCH(คำนวณเงินลงทุนส่วนเกิน!$D157,ลูกหนี้ค่ารักษาพยาบาล!$A:$A,0))</f>
        <v>2041982.6850000001</v>
      </c>
      <c r="O157" s="6">
        <f>INDEX(ลูกหนี้ค่ารักษาพยาบาล!$M:$M,MATCH(คำนวณเงินลงทุนส่วนเกิน!$D157,ลูกหนี้ค่ารักษาพยาบาล!$A:$A,0))</f>
        <v>0</v>
      </c>
      <c r="P157" s="6">
        <f>INDEX(ลูกหนี้ค่ารักษาพยาบาล!$N:$N,MATCH(คำนวณเงินลงทุนส่วนเกิน!$D157,ลูกหนี้ค่ารักษาพยาบาล!$A:$A,0))</f>
        <v>1452</v>
      </c>
      <c r="Q157" s="49">
        <v>13185711.65</v>
      </c>
      <c r="R157" s="7">
        <f>INDEX('Fixed Cost'!$E:$E,MATCH(คำนวณเงินลงทุนส่วนเกิน!$D157,'Fixed Cost'!$A:$A,0))</f>
        <v>24498289.890000001</v>
      </c>
      <c r="S157" s="7">
        <f t="shared" si="13"/>
        <v>-11312578.24</v>
      </c>
      <c r="T157" s="43" t="str">
        <f t="shared" si="16"/>
        <v>30%</v>
      </c>
      <c r="U157" s="7">
        <f t="shared" si="14"/>
        <v>0</v>
      </c>
      <c r="V157" s="69" t="str">
        <f t="shared" si="17"/>
        <v>ไม่ลงทุน</v>
      </c>
      <c r="X157" s="4"/>
    </row>
    <row r="158" spans="1:24" hidden="1" x14ac:dyDescent="0.7">
      <c r="A158" s="8">
        <f>IF(ISBLANK(D158),"",COUNTA($D$10:D158))</f>
        <v>149</v>
      </c>
      <c r="B158" s="14">
        <v>2</v>
      </c>
      <c r="C158" s="14" t="s">
        <v>297</v>
      </c>
      <c r="D158" s="14" t="s">
        <v>312</v>
      </c>
      <c r="E158" s="14" t="s">
        <v>313</v>
      </c>
      <c r="F158" s="14" t="s">
        <v>8</v>
      </c>
      <c r="G158" s="6">
        <f>INDEX('cash ratio เดิม'!$B:$B,MATCH(คำนวณเงินลงทุนส่วนเกิน!$D158,'cash ratio เดิม'!$A:$A,0))</f>
        <v>40851031.75</v>
      </c>
      <c r="H158" s="6">
        <f>INDEX('cash ratio เดิม'!$C:$C,MATCH(คำนวณเงินลงทุนส่วนเกิน!$D158,'cash ratio เดิม'!$A:$A,0))</f>
        <v>33959847.969999999</v>
      </c>
      <c r="I158" s="49">
        <v>1.2</v>
      </c>
      <c r="J158" s="5">
        <f t="shared" si="12"/>
        <v>1.5</v>
      </c>
      <c r="K158" s="6">
        <f t="shared" si="15"/>
        <v>10350932.48</v>
      </c>
      <c r="L158" s="6">
        <f>INDEX(ลูกหนี้ค่ารักษาพยาบาล!$J:$J,MATCH(คำนวณเงินลงทุนส่วนเกิน!$D158,ลูกหนี้ค่ารักษาพยาบาล!$A:$A,0))</f>
        <v>2562235.87</v>
      </c>
      <c r="M158" s="6">
        <f>INDEX(ลูกหนี้ค่ารักษาพยาบาล!$K:$K,MATCH(คำนวณเงินลงทุนส่วนเกิน!$D158,ลูกหนี้ค่ารักษาพยาบาล!$A:$A,0))</f>
        <v>2316149.9699999997</v>
      </c>
      <c r="N158" s="6">
        <f>INDEX(ลูกหนี้ค่ารักษาพยาบาล!$L:$L,MATCH(คำนวณเงินลงทุนส่วนเกิน!$D158,ลูกหนี้ค่ารักษาพยาบาล!$A:$A,0))</f>
        <v>5472546.6399999997</v>
      </c>
      <c r="O158" s="6">
        <f>INDEX(ลูกหนี้ค่ารักษาพยาบาล!$M:$M,MATCH(คำนวณเงินลงทุนส่วนเกิน!$D158,ลูกหนี้ค่ารักษาพยาบาล!$A:$A,0))</f>
        <v>0</v>
      </c>
      <c r="P158" s="6">
        <f>INDEX(ลูกหนี้ค่ารักษาพยาบาล!$N:$N,MATCH(คำนวณเงินลงทุนส่วนเกิน!$D158,ลูกหนี้ค่ารักษาพยาบาล!$A:$A,0))</f>
        <v>0</v>
      </c>
      <c r="Q158" s="49">
        <v>6891183.7800000003</v>
      </c>
      <c r="R158" s="7">
        <f>INDEX('Fixed Cost'!$E:$E,MATCH(คำนวณเงินลงทุนส่วนเกิน!$D158,'Fixed Cost'!$A:$A,0))</f>
        <v>23292181.292727277</v>
      </c>
      <c r="S158" s="7">
        <f t="shared" si="13"/>
        <v>-16400997.512727275</v>
      </c>
      <c r="T158" s="43" t="str">
        <f t="shared" si="16"/>
        <v>0%</v>
      </c>
      <c r="U158" s="7">
        <f t="shared" si="14"/>
        <v>0</v>
      </c>
      <c r="V158" s="69" t="str">
        <f t="shared" si="17"/>
        <v>ไม่ลงทุน</v>
      </c>
      <c r="X158" s="4"/>
    </row>
    <row r="159" spans="1:24" hidden="1" x14ac:dyDescent="0.7">
      <c r="A159" s="8">
        <f>IF(ISBLANK(D159),"",COUNTA($D$10:D159))</f>
        <v>150</v>
      </c>
      <c r="B159" s="14">
        <v>2</v>
      </c>
      <c r="C159" s="14" t="s">
        <v>297</v>
      </c>
      <c r="D159" s="14" t="s">
        <v>314</v>
      </c>
      <c r="E159" s="14" t="s">
        <v>315</v>
      </c>
      <c r="F159" s="14" t="s">
        <v>8</v>
      </c>
      <c r="G159" s="6">
        <f>INDEX('cash ratio เดิม'!$B:$B,MATCH(คำนวณเงินลงทุนส่วนเกิน!$D159,'cash ratio เดิม'!$A:$A,0))</f>
        <v>12678816.050000001</v>
      </c>
      <c r="H159" s="6">
        <f>INDEX('cash ratio เดิม'!$C:$C,MATCH(คำนวณเงินลงทุนส่วนเกิน!$D159,'cash ratio เดิม'!$A:$A,0))</f>
        <v>17820356.199999999</v>
      </c>
      <c r="I159" s="49">
        <v>0.71</v>
      </c>
      <c r="J159" s="5">
        <f t="shared" si="12"/>
        <v>1.1000000000000001</v>
      </c>
      <c r="K159" s="6">
        <f t="shared" si="15"/>
        <v>7036494.7399999993</v>
      </c>
      <c r="L159" s="6">
        <f>INDEX(ลูกหนี้ค่ารักษาพยาบาล!$J:$J,MATCH(คำนวณเงินลงทุนส่วนเกิน!$D159,ลูกหนี้ค่ารักษาพยาบาล!$A:$A,0))</f>
        <v>5987791.625</v>
      </c>
      <c r="M159" s="6">
        <f>INDEX(ลูกหนี้ค่ารักษาพยาบาล!$K:$K,MATCH(คำนวณเงินลงทุนส่วนเกิน!$D159,ลูกหนี้ค่ารักษาพยาบาล!$A:$A,0))</f>
        <v>198596.185</v>
      </c>
      <c r="N159" s="6">
        <f>INDEX(ลูกหนี้ค่ารักษาพยาบาล!$L:$L,MATCH(คำนวณเงินลงทุนส่วนเกิน!$D159,ลูกหนี้ค่ารักษาพยาบาล!$A:$A,0))</f>
        <v>850106.92999999993</v>
      </c>
      <c r="O159" s="6">
        <f>INDEX(ลูกหนี้ค่ารักษาพยาบาล!$M:$M,MATCH(คำนวณเงินลงทุนส่วนเกิน!$D159,ลูกหนี้ค่ารักษาพยาบาล!$A:$A,0))</f>
        <v>0</v>
      </c>
      <c r="P159" s="6">
        <f>INDEX(ลูกหนี้ค่ารักษาพยาบาล!$N:$N,MATCH(คำนวณเงินลงทุนส่วนเกิน!$D159,ลูกหนี้ค่ารักษาพยาบาล!$A:$A,0))</f>
        <v>0</v>
      </c>
      <c r="Q159" s="49">
        <v>-5141540.1500000004</v>
      </c>
      <c r="R159" s="7">
        <f>INDEX('Fixed Cost'!$E:$E,MATCH(คำนวณเงินลงทุนส่วนเกิน!$D159,'Fixed Cost'!$A:$A,0))</f>
        <v>13857846.790909091</v>
      </c>
      <c r="S159" s="7">
        <f t="shared" si="13"/>
        <v>-18999386.940909091</v>
      </c>
      <c r="T159" s="43" t="str">
        <f t="shared" si="16"/>
        <v>0%</v>
      </c>
      <c r="U159" s="7">
        <f t="shared" si="14"/>
        <v>0</v>
      </c>
      <c r="V159" s="69" t="str">
        <f t="shared" si="17"/>
        <v>ไม่ลงทุน</v>
      </c>
      <c r="X159" s="4"/>
    </row>
    <row r="160" spans="1:24" hidden="1" x14ac:dyDescent="0.7">
      <c r="A160" s="8">
        <f>IF(ISBLANK(D160),"",COUNTA($D$10:D160))</f>
        <v>151</v>
      </c>
      <c r="B160" s="14">
        <v>3</v>
      </c>
      <c r="C160" s="14" t="s">
        <v>316</v>
      </c>
      <c r="D160" s="14" t="s">
        <v>317</v>
      </c>
      <c r="E160" s="14" t="s">
        <v>318</v>
      </c>
      <c r="F160" s="14" t="s">
        <v>46</v>
      </c>
      <c r="G160" s="6">
        <f>INDEX('cash ratio เดิม'!$B:$B,MATCH(คำนวณเงินลงทุนส่วนเกิน!$D160,'cash ratio เดิม'!$A:$A,0))</f>
        <v>299250121.55000001</v>
      </c>
      <c r="H160" s="6">
        <f>INDEX('cash ratio เดิม'!$C:$C,MATCH(คำนวณเงินลงทุนส่วนเกิน!$D160,'cash ratio เดิม'!$A:$A,0))</f>
        <v>252582311.44</v>
      </c>
      <c r="I160" s="49">
        <v>1.18</v>
      </c>
      <c r="J160" s="5">
        <f t="shared" si="12"/>
        <v>1.49</v>
      </c>
      <c r="K160" s="6">
        <f t="shared" si="15"/>
        <v>79528285.204999998</v>
      </c>
      <c r="L160" s="6">
        <f>INDEX(ลูกหนี้ค่ารักษาพยาบาล!$J:$J,MATCH(คำนวณเงินลงทุนส่วนเกิน!$D160,ลูกหนี้ค่ารักษาพยาบาล!$A:$A,0))</f>
        <v>55038832.795000002</v>
      </c>
      <c r="M160" s="6">
        <f>INDEX(ลูกหนี้ค่ารักษาพยาบาล!$K:$K,MATCH(คำนวณเงินลงทุนส่วนเกิน!$D160,ลูกหนี้ค่ารักษาพยาบาล!$A:$A,0))</f>
        <v>4027884.0550000002</v>
      </c>
      <c r="N160" s="6">
        <f>INDEX(ลูกหนี้ค่ารักษาพยาบาล!$L:$L,MATCH(คำนวณเงินลงทุนส่วนเกิน!$D160,ลูกหนี้ค่ารักษาพยาบาล!$A:$A,0))</f>
        <v>20266824.030000001</v>
      </c>
      <c r="O160" s="6">
        <f>INDEX(ลูกหนี้ค่ารักษาพยาบาล!$M:$M,MATCH(คำนวณเงินลงทุนส่วนเกิน!$D160,ลูกหนี้ค่ารักษาพยาบาล!$A:$A,0))</f>
        <v>0</v>
      </c>
      <c r="P160" s="6">
        <f>INDEX(ลูกหนี้ค่ารักษาพยาบาล!$N:$N,MATCH(คำนวณเงินลงทุนส่วนเกิน!$D160,ลูกหนี้ค่ารักษาพยาบาล!$A:$A,0))</f>
        <v>194744.32500000001</v>
      </c>
      <c r="Q160" s="49">
        <v>46667810.109999999</v>
      </c>
      <c r="R160" s="7">
        <f>INDEX('Fixed Cost'!$E:$E,MATCH(คำนวณเงินลงทุนส่วนเกิน!$D160,'Fixed Cost'!$A:$A,0))</f>
        <v>108008467.08272728</v>
      </c>
      <c r="S160" s="7">
        <f t="shared" si="13"/>
        <v>-61340656.972727284</v>
      </c>
      <c r="T160" s="43" t="str">
        <f t="shared" si="16"/>
        <v>0%</v>
      </c>
      <c r="U160" s="7">
        <f t="shared" si="14"/>
        <v>0</v>
      </c>
      <c r="V160" s="69" t="str">
        <f t="shared" si="17"/>
        <v>ไม่ลงทุน</v>
      </c>
      <c r="X160" s="4"/>
    </row>
    <row r="161" spans="1:24" hidden="1" x14ac:dyDescent="0.7">
      <c r="A161" s="8">
        <f>IF(ISBLANK(D161),"",COUNTA($D$10:D161))</f>
        <v>152</v>
      </c>
      <c r="B161" s="14">
        <v>3</v>
      </c>
      <c r="C161" s="14" t="s">
        <v>316</v>
      </c>
      <c r="D161" s="14" t="s">
        <v>319</v>
      </c>
      <c r="E161" s="14" t="s">
        <v>320</v>
      </c>
      <c r="F161" s="14" t="s">
        <v>8</v>
      </c>
      <c r="G161" s="6">
        <f>INDEX('cash ratio เดิม'!$B:$B,MATCH(คำนวณเงินลงทุนส่วนเกิน!$D161,'cash ratio เดิม'!$A:$A,0))</f>
        <v>37237370.549999997</v>
      </c>
      <c r="H161" s="6">
        <f>INDEX('cash ratio เดิม'!$C:$C,MATCH(คำนวณเงินลงทุนส่วนเกิน!$D161,'cash ratio เดิม'!$A:$A,0))</f>
        <v>4100881.37</v>
      </c>
      <c r="I161" s="49">
        <v>9.08</v>
      </c>
      <c r="J161" s="5">
        <f t="shared" si="12"/>
        <v>9.17</v>
      </c>
      <c r="K161" s="6">
        <f t="shared" si="15"/>
        <v>394728.185</v>
      </c>
      <c r="L161" s="6">
        <f>INDEX(ลูกหนี้ค่ารักษาพยาบาล!$J:$J,MATCH(คำนวณเงินลงทุนส่วนเกิน!$D161,ลูกหนี้ค่ารักษาพยาบาล!$A:$A,0))</f>
        <v>125064.5</v>
      </c>
      <c r="M161" s="6">
        <f>INDEX(ลูกหนี้ค่ารักษาพยาบาล!$K:$K,MATCH(คำนวณเงินลงทุนส่วนเกิน!$D161,ลูกหนี้ค่ารักษาพยาบาล!$A:$A,0))</f>
        <v>31345</v>
      </c>
      <c r="N161" s="6">
        <f>INDEX(ลูกหนี้ค่ารักษาพยาบาล!$L:$L,MATCH(คำนวณเงินลงทุนส่วนเกิน!$D161,ลูกหนี้ค่ารักษาพยาบาล!$A:$A,0))</f>
        <v>235280.67499999999</v>
      </c>
      <c r="O161" s="6">
        <f>INDEX(ลูกหนี้ค่ารักษาพยาบาล!$M:$M,MATCH(คำนวณเงินลงทุนส่วนเกิน!$D161,ลูกหนี้ค่ารักษาพยาบาล!$A:$A,0))</f>
        <v>0</v>
      </c>
      <c r="P161" s="6">
        <f>INDEX(ลูกหนี้ค่ารักษาพยาบาล!$N:$N,MATCH(คำนวณเงินลงทุนส่วนเกิน!$D161,ลูกหนี้ค่ารักษาพยาบาล!$A:$A,0))</f>
        <v>3038.01</v>
      </c>
      <c r="Q161" s="49">
        <v>33110469.18</v>
      </c>
      <c r="R161" s="7">
        <f>INDEX('Fixed Cost'!$E:$E,MATCH(คำนวณเงินลงทุนส่วนเกิน!$D161,'Fixed Cost'!$A:$A,0))</f>
        <v>5762447.3372727269</v>
      </c>
      <c r="S161" s="7">
        <f t="shared" si="13"/>
        <v>27348021.842727274</v>
      </c>
      <c r="T161" s="43" t="str">
        <f t="shared" si="16"/>
        <v>60%</v>
      </c>
      <c r="U161" s="7">
        <f t="shared" si="14"/>
        <v>16408813.105636364</v>
      </c>
      <c r="V161" s="8" t="str">
        <f t="shared" si="17"/>
        <v>ลงทุนได้</v>
      </c>
      <c r="X161" s="4"/>
    </row>
    <row r="162" spans="1:24" hidden="1" x14ac:dyDescent="0.7">
      <c r="A162" s="8">
        <f>IF(ISBLANK(D162),"",COUNTA($D$10:D162))</f>
        <v>153</v>
      </c>
      <c r="B162" s="14">
        <v>3</v>
      </c>
      <c r="C162" s="14" t="s">
        <v>316</v>
      </c>
      <c r="D162" s="14" t="s">
        <v>321</v>
      </c>
      <c r="E162" s="14" t="s">
        <v>322</v>
      </c>
      <c r="F162" s="14" t="s">
        <v>8</v>
      </c>
      <c r="G162" s="6">
        <f>INDEX('cash ratio เดิม'!$B:$B,MATCH(คำนวณเงินลงทุนส่วนเกิน!$D162,'cash ratio เดิม'!$A:$A,0))</f>
        <v>31296802.620000001</v>
      </c>
      <c r="H162" s="6">
        <f>INDEX('cash ratio เดิม'!$C:$C,MATCH(คำนวณเงินลงทุนส่วนเกิน!$D162,'cash ratio เดิม'!$A:$A,0))</f>
        <v>17779671.489999998</v>
      </c>
      <c r="I162" s="49">
        <v>1.76</v>
      </c>
      <c r="J162" s="5">
        <f t="shared" si="12"/>
        <v>1.84</v>
      </c>
      <c r="K162" s="6">
        <f t="shared" si="15"/>
        <v>1562026.885</v>
      </c>
      <c r="L162" s="6">
        <f>INDEX(ลูกหนี้ค่ารักษาพยาบาล!$J:$J,MATCH(คำนวณเงินลงทุนส่วนเกิน!$D162,ลูกหนี้ค่ารักษาพยาบาล!$A:$A,0))</f>
        <v>930369.75</v>
      </c>
      <c r="M162" s="6">
        <f>INDEX(ลูกหนี้ค่ารักษาพยาบาล!$K:$K,MATCH(คำนวณเงินลงทุนส่วนเกิน!$D162,ลูกหนี้ค่ารักษาพยาบาล!$A:$A,0))</f>
        <v>38831.410000000003</v>
      </c>
      <c r="N162" s="6">
        <f>INDEX(ลูกหนี้ค่ารักษาพยาบาล!$L:$L,MATCH(คำนวณเงินลงทุนส่วนเกิน!$D162,ลูกหนี้ค่ารักษาพยาบาล!$A:$A,0))</f>
        <v>586976.72499999998</v>
      </c>
      <c r="O162" s="6">
        <f>INDEX(ลูกหนี้ค่ารักษาพยาบาล!$M:$M,MATCH(คำนวณเงินลงทุนส่วนเกิน!$D162,ลูกหนี้ค่ารักษาพยาบาล!$A:$A,0))</f>
        <v>0</v>
      </c>
      <c r="P162" s="6">
        <f>INDEX(ลูกหนี้ค่ารักษาพยาบาล!$N:$N,MATCH(คำนวณเงินลงทุนส่วนเกิน!$D162,ลูกหนี้ค่ารักษาพยาบาล!$A:$A,0))</f>
        <v>5849</v>
      </c>
      <c r="Q162" s="49">
        <v>13517131.130000001</v>
      </c>
      <c r="R162" s="7">
        <f>INDEX('Fixed Cost'!$E:$E,MATCH(คำนวณเงินลงทุนส่วนเกิน!$D162,'Fixed Cost'!$A:$A,0))</f>
        <v>11322741.600000001</v>
      </c>
      <c r="S162" s="7">
        <f t="shared" si="13"/>
        <v>2194389.5299999993</v>
      </c>
      <c r="T162" s="43" t="str">
        <f t="shared" si="16"/>
        <v>30%</v>
      </c>
      <c r="U162" s="7">
        <f t="shared" si="14"/>
        <v>658316.85899999982</v>
      </c>
      <c r="V162" s="8" t="str">
        <f t="shared" si="17"/>
        <v>ลงทุนได้</v>
      </c>
      <c r="X162" s="4"/>
    </row>
    <row r="163" spans="1:24" hidden="1" x14ac:dyDescent="0.7">
      <c r="A163" s="8">
        <f>IF(ISBLANK(D163),"",COUNTA($D$10:D163))</f>
        <v>154</v>
      </c>
      <c r="B163" s="14">
        <v>3</v>
      </c>
      <c r="C163" s="14" t="s">
        <v>316</v>
      </c>
      <c r="D163" s="14" t="s">
        <v>323</v>
      </c>
      <c r="E163" s="14" t="s">
        <v>324</v>
      </c>
      <c r="F163" s="14" t="s">
        <v>8</v>
      </c>
      <c r="G163" s="6">
        <f>INDEX('cash ratio เดิม'!$B:$B,MATCH(คำนวณเงินลงทุนส่วนเกิน!$D163,'cash ratio เดิม'!$A:$A,0))</f>
        <v>39549484.859999999</v>
      </c>
      <c r="H163" s="6">
        <f>INDEX('cash ratio เดิม'!$C:$C,MATCH(คำนวณเงินลงทุนส่วนเกิน!$D163,'cash ratio เดิม'!$A:$A,0))</f>
        <v>42071351.32</v>
      </c>
      <c r="I163" s="49">
        <v>0.94</v>
      </c>
      <c r="J163" s="5">
        <f t="shared" si="12"/>
        <v>1.03</v>
      </c>
      <c r="K163" s="6">
        <f t="shared" si="15"/>
        <v>3907986.7800000003</v>
      </c>
      <c r="L163" s="6">
        <f>INDEX(ลูกหนี้ค่ารักษาพยาบาล!$J:$J,MATCH(คำนวณเงินลงทุนส่วนเกิน!$D163,ลูกหนี้ค่ารักษาพยาบาล!$A:$A,0))</f>
        <v>2433189.5</v>
      </c>
      <c r="M163" s="6">
        <f>INDEX(ลูกหนี้ค่ารักษาพยาบาล!$K:$K,MATCH(คำนวณเงินลงทุนส่วนเกิน!$D163,ลูกหนี้ค่ารักษาพยาบาล!$A:$A,0))</f>
        <v>232059.87</v>
      </c>
      <c r="N163" s="6">
        <f>INDEX(ลูกหนี้ค่ารักษาพยาบาล!$L:$L,MATCH(คำนวณเงินลงทุนส่วนเกิน!$D163,ลูกหนี้ค่ารักษาพยาบาล!$A:$A,0))</f>
        <v>937822.32000000007</v>
      </c>
      <c r="O163" s="6">
        <f>INDEX(ลูกหนี้ค่ารักษาพยาบาล!$M:$M,MATCH(คำนวณเงินลงทุนส่วนเกิน!$D163,ลูกหนี้ค่ารักษาพยาบาล!$A:$A,0))</f>
        <v>0</v>
      </c>
      <c r="P163" s="6">
        <f>INDEX(ลูกหนี้ค่ารักษาพยาบาล!$N:$N,MATCH(คำนวณเงินลงทุนส่วนเกิน!$D163,ลูกหนี้ค่ารักษาพยาบาล!$A:$A,0))</f>
        <v>304915.09000000003</v>
      </c>
      <c r="Q163" s="49">
        <v>-2521866.46</v>
      </c>
      <c r="R163" s="7">
        <f>INDEX('Fixed Cost'!$E:$E,MATCH(คำนวณเงินลงทุนส่วนเกิน!$D163,'Fixed Cost'!$A:$A,0))</f>
        <v>16391922.695454545</v>
      </c>
      <c r="S163" s="7">
        <f t="shared" si="13"/>
        <v>-18913789.155454546</v>
      </c>
      <c r="T163" s="43" t="str">
        <f t="shared" si="16"/>
        <v>0%</v>
      </c>
      <c r="U163" s="7">
        <f t="shared" si="14"/>
        <v>0</v>
      </c>
      <c r="V163" s="69" t="str">
        <f t="shared" si="17"/>
        <v>ไม่ลงทุน</v>
      </c>
      <c r="X163" s="4"/>
    </row>
    <row r="164" spans="1:24" hidden="1" x14ac:dyDescent="0.7">
      <c r="A164" s="8">
        <f>IF(ISBLANK(D164),"",COUNTA($D$10:D164))</f>
        <v>155</v>
      </c>
      <c r="B164" s="14">
        <v>3</v>
      </c>
      <c r="C164" s="14" t="s">
        <v>316</v>
      </c>
      <c r="D164" s="14" t="s">
        <v>325</v>
      </c>
      <c r="E164" s="14" t="s">
        <v>326</v>
      </c>
      <c r="F164" s="14" t="s">
        <v>8</v>
      </c>
      <c r="G164" s="6">
        <f>INDEX('cash ratio เดิม'!$B:$B,MATCH(คำนวณเงินลงทุนส่วนเกิน!$D164,'cash ratio เดิม'!$A:$A,0))</f>
        <v>97435107.840000004</v>
      </c>
      <c r="H164" s="6">
        <f>INDEX('cash ratio เดิม'!$C:$C,MATCH(คำนวณเงินลงทุนส่วนเกิน!$D164,'cash ratio เดิม'!$A:$A,0))</f>
        <v>40865782</v>
      </c>
      <c r="I164" s="49">
        <v>2.38</v>
      </c>
      <c r="J164" s="5">
        <f t="shared" si="12"/>
        <v>2.5099999999999998</v>
      </c>
      <c r="K164" s="6">
        <f t="shared" si="15"/>
        <v>5518924.54</v>
      </c>
      <c r="L164" s="6">
        <f>INDEX(ลูกหนี้ค่ารักษาพยาบาล!$J:$J,MATCH(คำนวณเงินลงทุนส่วนเกิน!$D164,ลูกหนี้ค่ารักษาพยาบาล!$A:$A,0))</f>
        <v>2717699.6949999998</v>
      </c>
      <c r="M164" s="6">
        <f>INDEX(ลูกหนี้ค่ารักษาพยาบาล!$K:$K,MATCH(คำนวณเงินลงทุนส่วนเกิน!$D164,ลูกหนี้ค่ารักษาพยาบาล!$A:$A,0))</f>
        <v>164851.80499999999</v>
      </c>
      <c r="N164" s="6">
        <f>INDEX(ลูกหนี้ค่ารักษาพยาบาล!$L:$L,MATCH(คำนวณเงินลงทุนส่วนเกิน!$D164,ลูกหนี้ค่ารักษาพยาบาล!$A:$A,0))</f>
        <v>2636373.04</v>
      </c>
      <c r="O164" s="6">
        <f>INDEX(ลูกหนี้ค่ารักษาพยาบาล!$M:$M,MATCH(คำนวณเงินลงทุนส่วนเกิน!$D164,ลูกหนี้ค่ารักษาพยาบาล!$A:$A,0))</f>
        <v>0</v>
      </c>
      <c r="P164" s="6">
        <f>INDEX(ลูกหนี้ค่ารักษาพยาบาล!$N:$N,MATCH(คำนวณเงินลงทุนส่วนเกิน!$D164,ลูกหนี้ค่ารักษาพยาบาล!$A:$A,0))</f>
        <v>0</v>
      </c>
      <c r="Q164" s="49">
        <v>56467110.840000004</v>
      </c>
      <c r="R164" s="7">
        <f>INDEX('Fixed Cost'!$E:$E,MATCH(คำนวณเงินลงทุนส่วนเกิน!$D164,'Fixed Cost'!$A:$A,0))</f>
        <v>21633379.827272728</v>
      </c>
      <c r="S164" s="7">
        <f t="shared" si="13"/>
        <v>34833731.012727275</v>
      </c>
      <c r="T164" s="43" t="str">
        <f t="shared" si="16"/>
        <v>50%</v>
      </c>
      <c r="U164" s="7">
        <f t="shared" si="14"/>
        <v>17416865.506363638</v>
      </c>
      <c r="V164" s="8" t="str">
        <f t="shared" si="17"/>
        <v>ลงทุนได้</v>
      </c>
      <c r="X164" s="4"/>
    </row>
    <row r="165" spans="1:24" hidden="1" x14ac:dyDescent="0.7">
      <c r="A165" s="8">
        <f>IF(ISBLANK(D165),"",COUNTA($D$10:D165))</f>
        <v>156</v>
      </c>
      <c r="B165" s="14">
        <v>3</v>
      </c>
      <c r="C165" s="14" t="s">
        <v>316</v>
      </c>
      <c r="D165" s="14" t="s">
        <v>327</v>
      </c>
      <c r="E165" s="14" t="s">
        <v>328</v>
      </c>
      <c r="F165" s="14" t="s">
        <v>8</v>
      </c>
      <c r="G165" s="6">
        <f>INDEX('cash ratio เดิม'!$B:$B,MATCH(คำนวณเงินลงทุนส่วนเกิน!$D165,'cash ratio เดิม'!$A:$A,0))</f>
        <v>37736791</v>
      </c>
      <c r="H165" s="6">
        <f>INDEX('cash ratio เดิม'!$C:$C,MATCH(คำนวณเงินลงทุนส่วนเกิน!$D165,'cash ratio เดิม'!$A:$A,0))</f>
        <v>44522518.770000003</v>
      </c>
      <c r="I165" s="49">
        <v>0.85</v>
      </c>
      <c r="J165" s="5">
        <f t="shared" si="12"/>
        <v>1.01</v>
      </c>
      <c r="K165" s="6">
        <f t="shared" si="15"/>
        <v>7276225.8849999998</v>
      </c>
      <c r="L165" s="6">
        <f>INDEX(ลูกหนี้ค่ารักษาพยาบาล!$J:$J,MATCH(คำนวณเงินลงทุนส่วนเกิน!$D165,ลูกหนี้ค่ารักษาพยาบาล!$A:$A,0))</f>
        <v>4219877</v>
      </c>
      <c r="M165" s="6">
        <f>INDEX(ลูกหนี้ค่ารักษาพยาบาล!$K:$K,MATCH(คำนวณเงินลงทุนส่วนเกิน!$D165,ลูกหนี้ค่ารักษาพยาบาล!$A:$A,0))</f>
        <v>117143.38500000001</v>
      </c>
      <c r="N165" s="6">
        <f>INDEX(ลูกหนี้ค่ารักษาพยาบาล!$L:$L,MATCH(คำนวณเงินลงทุนส่วนเกิน!$D165,ลูกหนี้ค่ารักษาพยาบาล!$A:$A,0))</f>
        <v>2939205.5</v>
      </c>
      <c r="O165" s="6">
        <f>INDEX(ลูกหนี้ค่ารักษาพยาบาล!$M:$M,MATCH(คำนวณเงินลงทุนส่วนเกิน!$D165,ลูกหนี้ค่ารักษาพยาบาล!$A:$A,0))</f>
        <v>0</v>
      </c>
      <c r="P165" s="6">
        <f>INDEX(ลูกหนี้ค่ารักษาพยาบาล!$N:$N,MATCH(คำนวณเงินลงทุนส่วนเกิน!$D165,ลูกหนี้ค่ารักษาพยาบาล!$A:$A,0))</f>
        <v>0</v>
      </c>
      <c r="Q165" s="49">
        <v>-6785727.7699999996</v>
      </c>
      <c r="R165" s="7">
        <f>INDEX('Fixed Cost'!$E:$E,MATCH(คำนวณเงินลงทุนส่วนเกิน!$D165,'Fixed Cost'!$A:$A,0))</f>
        <v>19938880.600909092</v>
      </c>
      <c r="S165" s="7">
        <f t="shared" si="13"/>
        <v>-26724608.370909091</v>
      </c>
      <c r="T165" s="43" t="str">
        <f t="shared" si="16"/>
        <v>0%</v>
      </c>
      <c r="U165" s="7">
        <f t="shared" si="14"/>
        <v>0</v>
      </c>
      <c r="V165" s="69" t="str">
        <f t="shared" si="17"/>
        <v>ไม่ลงทุน</v>
      </c>
      <c r="X165" s="4"/>
    </row>
    <row r="166" spans="1:24" hidden="1" x14ac:dyDescent="0.7">
      <c r="A166" s="8">
        <f>IF(ISBLANK(D166),"",COUNTA($D$10:D166))</f>
        <v>157</v>
      </c>
      <c r="B166" s="14">
        <v>3</v>
      </c>
      <c r="C166" s="14" t="s">
        <v>316</v>
      </c>
      <c r="D166" s="14" t="s">
        <v>329</v>
      </c>
      <c r="E166" s="14" t="s">
        <v>330</v>
      </c>
      <c r="F166" s="14" t="s">
        <v>8</v>
      </c>
      <c r="G166" s="6">
        <f>INDEX('cash ratio เดิม'!$B:$B,MATCH(คำนวณเงินลงทุนส่วนเกิน!$D166,'cash ratio เดิม'!$A:$A,0))</f>
        <v>80723400.129999995</v>
      </c>
      <c r="H166" s="6">
        <f>INDEX('cash ratio เดิม'!$C:$C,MATCH(คำนวณเงินลงทุนส่วนเกิน!$D166,'cash ratio เดิม'!$A:$A,0))</f>
        <v>36079440.450000003</v>
      </c>
      <c r="I166" s="49">
        <v>2.2400000000000002</v>
      </c>
      <c r="J166" s="5">
        <f t="shared" si="12"/>
        <v>2.36</v>
      </c>
      <c r="K166" s="6">
        <f t="shared" si="15"/>
        <v>4493942.29</v>
      </c>
      <c r="L166" s="6">
        <f>INDEX(ลูกหนี้ค่ารักษาพยาบาล!$J:$J,MATCH(คำนวณเงินลงทุนส่วนเกิน!$D166,ลูกหนี้ค่ารักษาพยาบาล!$A:$A,0))</f>
        <v>2198456.25</v>
      </c>
      <c r="M166" s="6">
        <f>INDEX(ลูกหนี้ค่ารักษาพยาบาล!$K:$K,MATCH(คำนวณเงินลงทุนส่วนเกิน!$D166,ลูกหนี้ค่ารักษาพยาบาล!$A:$A,0))</f>
        <v>66149.39</v>
      </c>
      <c r="N166" s="6">
        <f>INDEX(ลูกหนี้ค่ารักษาพยาบาล!$L:$L,MATCH(คำนวณเงินลงทุนส่วนเกิน!$D166,ลูกหนี้ค่ารักษาพยาบาล!$A:$A,0))</f>
        <v>2226748.65</v>
      </c>
      <c r="O166" s="6">
        <f>INDEX(ลูกหนี้ค่ารักษาพยาบาล!$M:$M,MATCH(คำนวณเงินลงทุนส่วนเกิน!$D166,ลูกหนี้ค่ารักษาพยาบาล!$A:$A,0))</f>
        <v>0</v>
      </c>
      <c r="P166" s="6">
        <f>INDEX(ลูกหนี้ค่ารักษาพยาบาล!$N:$N,MATCH(คำนวณเงินลงทุนส่วนเกิน!$D166,ลูกหนี้ค่ารักษาพยาบาล!$A:$A,0))</f>
        <v>2588</v>
      </c>
      <c r="Q166" s="49">
        <v>44643959.68</v>
      </c>
      <c r="R166" s="7">
        <f>INDEX('Fixed Cost'!$E:$E,MATCH(คำนวณเงินลงทุนส่วนเกิน!$D166,'Fixed Cost'!$A:$A,0))</f>
        <v>17216015.82</v>
      </c>
      <c r="S166" s="7">
        <f t="shared" si="13"/>
        <v>27427943.859999999</v>
      </c>
      <c r="T166" s="43" t="str">
        <f t="shared" si="16"/>
        <v>40%</v>
      </c>
      <c r="U166" s="7">
        <f t="shared" si="14"/>
        <v>10971177.544</v>
      </c>
      <c r="V166" s="8" t="str">
        <f t="shared" si="17"/>
        <v>ลงทุนได้</v>
      </c>
      <c r="X166" s="4"/>
    </row>
    <row r="167" spans="1:24" hidden="1" x14ac:dyDescent="0.7">
      <c r="A167" s="8">
        <f>IF(ISBLANK(D167),"",COUNTA($D$10:D167))</f>
        <v>158</v>
      </c>
      <c r="B167" s="14">
        <v>3</v>
      </c>
      <c r="C167" s="14" t="s">
        <v>316</v>
      </c>
      <c r="D167" s="14" t="s">
        <v>331</v>
      </c>
      <c r="E167" s="14" t="s">
        <v>332</v>
      </c>
      <c r="F167" s="14" t="s">
        <v>8</v>
      </c>
      <c r="G167" s="6">
        <f>INDEX('cash ratio เดิม'!$B:$B,MATCH(คำนวณเงินลงทุนส่วนเกิน!$D167,'cash ratio เดิม'!$A:$A,0))</f>
        <v>17418211.140000001</v>
      </c>
      <c r="H167" s="6">
        <f>INDEX('cash ratio เดิม'!$C:$C,MATCH(คำนวณเงินลงทุนส่วนเกิน!$D167,'cash ratio เดิม'!$A:$A,0))</f>
        <v>23312158.199999999</v>
      </c>
      <c r="I167" s="49">
        <v>0.75</v>
      </c>
      <c r="J167" s="5">
        <f t="shared" si="12"/>
        <v>0.93</v>
      </c>
      <c r="K167" s="6">
        <f t="shared" si="15"/>
        <v>4469471.62</v>
      </c>
      <c r="L167" s="6">
        <f>INDEX(ลูกหนี้ค่ารักษาพยาบาล!$J:$J,MATCH(คำนวณเงินลงทุนส่วนเกิน!$D167,ลูกหนี้ค่ารักษาพยาบาล!$A:$A,0))</f>
        <v>1775575.66</v>
      </c>
      <c r="M167" s="6">
        <f>INDEX(ลูกหนี้ค่ารักษาพยาบาล!$K:$K,MATCH(คำนวณเงินลงทุนส่วนเกิน!$D167,ลูกหนี้ค่ารักษาพยาบาล!$A:$A,0))</f>
        <v>208017.46000000002</v>
      </c>
      <c r="N167" s="6">
        <f>INDEX(ลูกหนี้ค่ารักษาพยาบาล!$L:$L,MATCH(คำนวณเงินลงทุนส่วนเกิน!$D167,ลูกหนี้ค่ารักษาพยาบาล!$A:$A,0))</f>
        <v>2485878.5</v>
      </c>
      <c r="O167" s="6">
        <f>INDEX(ลูกหนี้ค่ารักษาพยาบาล!$M:$M,MATCH(คำนวณเงินลงทุนส่วนเกิน!$D167,ลูกหนี้ค่ารักษาพยาบาล!$A:$A,0))</f>
        <v>0</v>
      </c>
      <c r="P167" s="6">
        <f>INDEX(ลูกหนี้ค่ารักษาพยาบาล!$N:$N,MATCH(คำนวณเงินลงทุนส่วนเกิน!$D167,ลูกหนี้ค่ารักษาพยาบาล!$A:$A,0))</f>
        <v>0</v>
      </c>
      <c r="Q167" s="49">
        <v>-5893947.0599999996</v>
      </c>
      <c r="R167" s="7">
        <f>INDEX('Fixed Cost'!$E:$E,MATCH(คำนวณเงินลงทุนส่วนเกิน!$D167,'Fixed Cost'!$A:$A,0))</f>
        <v>13372510.322727274</v>
      </c>
      <c r="S167" s="7">
        <f t="shared" si="13"/>
        <v>-19266457.382727273</v>
      </c>
      <c r="T167" s="43" t="str">
        <f t="shared" si="16"/>
        <v>0%</v>
      </c>
      <c r="U167" s="7">
        <f t="shared" si="14"/>
        <v>0</v>
      </c>
      <c r="V167" s="69" t="str">
        <f t="shared" si="17"/>
        <v>ไม่ลงทุน</v>
      </c>
      <c r="X167" s="4"/>
    </row>
    <row r="168" spans="1:24" hidden="1" x14ac:dyDescent="0.7">
      <c r="A168" s="8">
        <f>IF(ISBLANK(D168),"",COUNTA($D$10:D168))</f>
        <v>159</v>
      </c>
      <c r="B168" s="14">
        <v>3</v>
      </c>
      <c r="C168" s="14" t="s">
        <v>316</v>
      </c>
      <c r="D168" s="14" t="s">
        <v>333</v>
      </c>
      <c r="E168" s="14" t="s">
        <v>334</v>
      </c>
      <c r="F168" s="14" t="s">
        <v>8</v>
      </c>
      <c r="G168" s="6">
        <f>INDEX('cash ratio เดิม'!$B:$B,MATCH(คำนวณเงินลงทุนส่วนเกิน!$D168,'cash ratio เดิม'!$A:$A,0))</f>
        <v>32448560.73</v>
      </c>
      <c r="H168" s="6">
        <f>INDEX('cash ratio เดิม'!$C:$C,MATCH(คำนวณเงินลงทุนส่วนเกิน!$D168,'cash ratio เดิม'!$A:$A,0))</f>
        <v>15300359.949999999</v>
      </c>
      <c r="I168" s="49">
        <v>2.12</v>
      </c>
      <c r="J168" s="5">
        <f t="shared" si="12"/>
        <v>2.2400000000000002</v>
      </c>
      <c r="K168" s="6">
        <f t="shared" si="15"/>
        <v>1956997.595</v>
      </c>
      <c r="L168" s="6">
        <f>INDEX(ลูกหนี้ค่ารักษาพยาบาล!$J:$J,MATCH(คำนวณเงินลงทุนส่วนเกิน!$D168,ลูกหนี้ค่ารักษาพยาบาล!$A:$A,0))</f>
        <v>1270433.81</v>
      </c>
      <c r="M168" s="6">
        <f>INDEX(ลูกหนี้ค่ารักษาพยาบาล!$K:$K,MATCH(คำนวณเงินลงทุนส่วนเกิน!$D168,ลูกหนี้ค่ารักษาพยาบาล!$A:$A,0))</f>
        <v>115698</v>
      </c>
      <c r="N168" s="6">
        <f>INDEX(ลูกหนี้ค่ารักษาพยาบาล!$L:$L,MATCH(คำนวณเงินลงทุนส่วนเกิน!$D168,ลูกหนี้ค่ารักษาพยาบาล!$A:$A,0))</f>
        <v>570865.78499999992</v>
      </c>
      <c r="O168" s="6">
        <f>INDEX(ลูกหนี้ค่ารักษาพยาบาล!$M:$M,MATCH(คำนวณเงินลงทุนส่วนเกิน!$D168,ลูกหนี้ค่ารักษาพยาบาล!$A:$A,0))</f>
        <v>0</v>
      </c>
      <c r="P168" s="6">
        <f>INDEX(ลูกหนี้ค่ารักษาพยาบาล!$N:$N,MATCH(คำนวณเงินลงทุนส่วนเกิน!$D168,ลูกหนี้ค่ารักษาพยาบาล!$A:$A,0))</f>
        <v>0</v>
      </c>
      <c r="Q168" s="49">
        <v>17148200.780000001</v>
      </c>
      <c r="R168" s="7">
        <f>INDEX('Fixed Cost'!$E:$E,MATCH(คำนวณเงินลงทุนส่วนเกิน!$D168,'Fixed Cost'!$A:$A,0))</f>
        <v>9501299.1490909085</v>
      </c>
      <c r="S168" s="7">
        <f t="shared" si="13"/>
        <v>7646901.6309090927</v>
      </c>
      <c r="T168" s="43" t="str">
        <f t="shared" si="16"/>
        <v>40%</v>
      </c>
      <c r="U168" s="7">
        <f t="shared" si="14"/>
        <v>3058760.6523636375</v>
      </c>
      <c r="V168" s="8" t="str">
        <f t="shared" si="17"/>
        <v>ลงทุนได้</v>
      </c>
      <c r="X168" s="4"/>
    </row>
    <row r="169" spans="1:24" hidden="1" x14ac:dyDescent="0.7">
      <c r="A169" s="8">
        <f>IF(ISBLANK(D169),"",COUNTA($D$10:D169))</f>
        <v>160</v>
      </c>
      <c r="B169" s="14">
        <v>3</v>
      </c>
      <c r="C169" s="14" t="s">
        <v>316</v>
      </c>
      <c r="D169" s="14" t="s">
        <v>335</v>
      </c>
      <c r="E169" s="14" t="s">
        <v>336</v>
      </c>
      <c r="F169" s="14" t="s">
        <v>8</v>
      </c>
      <c r="G169" s="6">
        <f>INDEX('cash ratio เดิม'!$B:$B,MATCH(คำนวณเงินลงทุนส่วนเกิน!$D169,'cash ratio เดิม'!$A:$A,0))</f>
        <v>49317320.770000003</v>
      </c>
      <c r="H169" s="6">
        <f>INDEX('cash ratio เดิม'!$C:$C,MATCH(คำนวณเงินลงทุนส่วนเกิน!$D169,'cash ratio เดิม'!$A:$A,0))</f>
        <v>14767598.41</v>
      </c>
      <c r="I169" s="49">
        <v>3.34</v>
      </c>
      <c r="J169" s="5">
        <f t="shared" si="12"/>
        <v>3.46</v>
      </c>
      <c r="K169" s="6">
        <f t="shared" si="15"/>
        <v>1820064.7749999999</v>
      </c>
      <c r="L169" s="6">
        <f>INDEX(ลูกหนี้ค่ารักษาพยาบาล!$J:$J,MATCH(คำนวณเงินลงทุนส่วนเกิน!$D169,ลูกหนี้ค่ารักษาพยาบาล!$A:$A,0))</f>
        <v>1163159.9750000001</v>
      </c>
      <c r="M169" s="6">
        <f>INDEX(ลูกหนี้ค่ารักษาพยาบาล!$K:$K,MATCH(คำนวณเงินลงทุนส่วนเกิน!$D169,ลูกหนี้ค่ารักษาพยาบาล!$A:$A,0))</f>
        <v>83879.63</v>
      </c>
      <c r="N169" s="6">
        <f>INDEX(ลูกหนี้ค่ารักษาพยาบาล!$L:$L,MATCH(คำนวณเงินลงทุนส่วนเกิน!$D169,ลูกหนี้ค่ารักษาพยาบาล!$A:$A,0))</f>
        <v>556394.92000000004</v>
      </c>
      <c r="O169" s="6">
        <f>INDEX(ลูกหนี้ค่ารักษาพยาบาล!$M:$M,MATCH(คำนวณเงินลงทุนส่วนเกิน!$D169,ลูกหนี้ค่ารักษาพยาบาล!$A:$A,0))</f>
        <v>0</v>
      </c>
      <c r="P169" s="6">
        <f>INDEX(ลูกหนี้ค่ารักษาพยาบาล!$N:$N,MATCH(คำนวณเงินลงทุนส่วนเกิน!$D169,ลูกหนี้ค่ารักษาพยาบาล!$A:$A,0))</f>
        <v>16630.25</v>
      </c>
      <c r="Q169" s="49">
        <v>34549722.359999999</v>
      </c>
      <c r="R169" s="7">
        <f>INDEX('Fixed Cost'!$E:$E,MATCH(คำนวณเงินลงทุนส่วนเกิน!$D169,'Fixed Cost'!$A:$A,0))</f>
        <v>8882429.2718181815</v>
      </c>
      <c r="S169" s="7">
        <f t="shared" si="13"/>
        <v>25667293.088181816</v>
      </c>
      <c r="T169" s="43" t="str">
        <f t="shared" si="16"/>
        <v>60%</v>
      </c>
      <c r="U169" s="7">
        <f t="shared" si="14"/>
        <v>15400375.852909088</v>
      </c>
      <c r="V169" s="8" t="str">
        <f t="shared" si="17"/>
        <v>ลงทุนได้</v>
      </c>
      <c r="X169" s="4"/>
    </row>
    <row r="170" spans="1:24" hidden="1" x14ac:dyDescent="0.7">
      <c r="A170" s="8">
        <f>IF(ISBLANK(D170),"",COUNTA($D$10:D170))</f>
        <v>161</v>
      </c>
      <c r="B170" s="14">
        <v>3</v>
      </c>
      <c r="C170" s="14" t="s">
        <v>316</v>
      </c>
      <c r="D170" s="14" t="s">
        <v>337</v>
      </c>
      <c r="E170" s="14" t="s">
        <v>338</v>
      </c>
      <c r="F170" s="14" t="s">
        <v>8</v>
      </c>
      <c r="G170" s="6">
        <f>INDEX('cash ratio เดิม'!$B:$B,MATCH(คำนวณเงินลงทุนส่วนเกิน!$D170,'cash ratio เดิม'!$A:$A,0))</f>
        <v>51715535.640000001</v>
      </c>
      <c r="H170" s="6">
        <f>INDEX('cash ratio เดิม'!$C:$C,MATCH(คำนวณเงินลงทุนส่วนเกิน!$D170,'cash ratio เดิม'!$A:$A,0))</f>
        <v>12618757.869999999</v>
      </c>
      <c r="I170" s="49">
        <v>4.0999999999999996</v>
      </c>
      <c r="J170" s="5">
        <f t="shared" si="12"/>
        <v>4.2</v>
      </c>
      <c r="K170" s="6">
        <f t="shared" si="15"/>
        <v>1296666.43</v>
      </c>
      <c r="L170" s="6">
        <f>INDEX(ลูกหนี้ค่ารักษาพยาบาล!$J:$J,MATCH(คำนวณเงินลงทุนส่วนเกิน!$D170,ลูกหนี้ค่ารักษาพยาบาล!$A:$A,0))</f>
        <v>572804.41999999993</v>
      </c>
      <c r="M170" s="6">
        <f>INDEX(ลูกหนี้ค่ารักษาพยาบาล!$K:$K,MATCH(คำนวณเงินลงทุนส่วนเกิน!$D170,ลูกหนี้ค่ารักษาพยาบาล!$A:$A,0))</f>
        <v>70248.334999999992</v>
      </c>
      <c r="N170" s="6">
        <f>INDEX(ลูกหนี้ค่ารักษาพยาบาล!$L:$L,MATCH(คำนวณเงินลงทุนส่วนเกิน!$D170,ลูกหนี้ค่ารักษาพยาบาล!$A:$A,0))</f>
        <v>653613.67500000005</v>
      </c>
      <c r="O170" s="6">
        <f>INDEX(ลูกหนี้ค่ารักษาพยาบาล!$M:$M,MATCH(คำนวณเงินลงทุนส่วนเกิน!$D170,ลูกหนี้ค่ารักษาพยาบาล!$A:$A,0))</f>
        <v>0</v>
      </c>
      <c r="P170" s="6">
        <f>INDEX(ลูกหนี้ค่ารักษาพยาบาล!$N:$N,MATCH(คำนวณเงินลงทุนส่วนเกิน!$D170,ลูกหนี้ค่ารักษาพยาบาล!$A:$A,0))</f>
        <v>0</v>
      </c>
      <c r="Q170" s="49">
        <v>39096777.770000003</v>
      </c>
      <c r="R170" s="7">
        <f>INDEX('Fixed Cost'!$E:$E,MATCH(คำนวณเงินลงทุนส่วนเกิน!$D170,'Fixed Cost'!$A:$A,0))</f>
        <v>9415438.7836363632</v>
      </c>
      <c r="S170" s="7">
        <f t="shared" si="13"/>
        <v>29681338.986363642</v>
      </c>
      <c r="T170" s="43" t="str">
        <f t="shared" si="16"/>
        <v>60%</v>
      </c>
      <c r="U170" s="7">
        <f t="shared" si="14"/>
        <v>17808803.391818184</v>
      </c>
      <c r="V170" s="8" t="str">
        <f t="shared" si="17"/>
        <v>ลงทุนได้</v>
      </c>
      <c r="X170" s="4"/>
    </row>
    <row r="171" spans="1:24" hidden="1" x14ac:dyDescent="0.7">
      <c r="A171" s="8">
        <f>IF(ISBLANK(D171),"",COUNTA($D$10:D171))</f>
        <v>162</v>
      </c>
      <c r="B171" s="14">
        <v>3</v>
      </c>
      <c r="C171" s="14" t="s">
        <v>316</v>
      </c>
      <c r="D171" s="14" t="s">
        <v>339</v>
      </c>
      <c r="E171" s="14" t="s">
        <v>340</v>
      </c>
      <c r="F171" s="14" t="s">
        <v>8</v>
      </c>
      <c r="G171" s="6">
        <f>INDEX('cash ratio เดิม'!$B:$B,MATCH(คำนวณเงินลงทุนส่วนเกิน!$D171,'cash ratio เดิม'!$A:$A,0))</f>
        <v>26313731.75</v>
      </c>
      <c r="H171" s="6">
        <f>INDEX('cash ratio เดิม'!$C:$C,MATCH(คำนวณเงินลงทุนส่วนเกิน!$D171,'cash ratio เดิม'!$A:$A,0))</f>
        <v>9082336.4100000001</v>
      </c>
      <c r="I171" s="49">
        <v>2.9</v>
      </c>
      <c r="J171" s="5">
        <f t="shared" si="12"/>
        <v>3.04</v>
      </c>
      <c r="K171" s="6">
        <f t="shared" si="15"/>
        <v>1338987.6399999999</v>
      </c>
      <c r="L171" s="6">
        <f>INDEX(ลูกหนี้ค่ารักษาพยาบาล!$J:$J,MATCH(คำนวณเงินลงทุนส่วนเกิน!$D171,ลูกหนี้ค่ารักษาพยาบาล!$A:$A,0))</f>
        <v>1030791.395</v>
      </c>
      <c r="M171" s="6">
        <f>INDEX(ลูกหนี้ค่ารักษาพยาบาล!$K:$K,MATCH(คำนวณเงินลงทุนส่วนเกิน!$D171,ลูกหนี้ค่ารักษาพยาบาล!$A:$A,0))</f>
        <v>6495.4400000000005</v>
      </c>
      <c r="N171" s="6">
        <f>INDEX(ลูกหนี้ค่ารักษาพยาบาล!$L:$L,MATCH(คำนวณเงินลงทุนส่วนเกิน!$D171,ลูกหนี้ค่ารักษาพยาบาล!$A:$A,0))</f>
        <v>296945.36</v>
      </c>
      <c r="O171" s="6">
        <f>INDEX(ลูกหนี้ค่ารักษาพยาบาล!$M:$M,MATCH(คำนวณเงินลงทุนส่วนเกิน!$D171,ลูกหนี้ค่ารักษาพยาบาล!$A:$A,0))</f>
        <v>0</v>
      </c>
      <c r="P171" s="6">
        <f>INDEX(ลูกหนี้ค่ารักษาพยาบาล!$N:$N,MATCH(คำนวณเงินลงทุนส่วนเกิน!$D171,ลูกหนี้ค่ารักษาพยาบาล!$A:$A,0))</f>
        <v>4755.4449999999997</v>
      </c>
      <c r="Q171" s="49">
        <v>17231395.34</v>
      </c>
      <c r="R171" s="7">
        <f>INDEX('Fixed Cost'!$E:$E,MATCH(คำนวณเงินลงทุนส่วนเกิน!$D171,'Fixed Cost'!$A:$A,0))</f>
        <v>9009479.1136363633</v>
      </c>
      <c r="S171" s="7">
        <f t="shared" si="13"/>
        <v>8221916.2263636366</v>
      </c>
      <c r="T171" s="43" t="str">
        <f t="shared" si="16"/>
        <v>60%</v>
      </c>
      <c r="U171" s="7">
        <f t="shared" si="14"/>
        <v>4933149.7358181821</v>
      </c>
      <c r="V171" s="8" t="str">
        <f t="shared" si="17"/>
        <v>ลงทุนได้</v>
      </c>
      <c r="X171" s="4"/>
    </row>
    <row r="172" spans="1:24" hidden="1" x14ac:dyDescent="0.7">
      <c r="A172" s="8">
        <f>IF(ISBLANK(D172),"",COUNTA($D$10:D172))</f>
        <v>163</v>
      </c>
      <c r="B172" s="14">
        <v>3</v>
      </c>
      <c r="C172" s="14" t="s">
        <v>341</v>
      </c>
      <c r="D172" s="14" t="s">
        <v>342</v>
      </c>
      <c r="E172" s="14" t="s">
        <v>343</v>
      </c>
      <c r="F172" s="14" t="s">
        <v>46</v>
      </c>
      <c r="G172" s="6">
        <f>INDEX('cash ratio เดิม'!$B:$B,MATCH(คำนวณเงินลงทุนส่วนเกิน!$D172,'cash ratio เดิม'!$A:$A,0))</f>
        <v>207730544.97999999</v>
      </c>
      <c r="H172" s="6">
        <f>INDEX('cash ratio เดิม'!$C:$C,MATCH(คำนวณเงินลงทุนส่วนเกิน!$D172,'cash ratio เดิม'!$A:$A,0))</f>
        <v>105853711.90000001</v>
      </c>
      <c r="I172" s="49">
        <v>1.96</v>
      </c>
      <c r="J172" s="5">
        <f t="shared" si="12"/>
        <v>2.36</v>
      </c>
      <c r="K172" s="6">
        <f t="shared" si="15"/>
        <v>43095231.245000005</v>
      </c>
      <c r="L172" s="6">
        <f>INDEX(ลูกหนี้ค่ารักษาพยาบาล!$J:$J,MATCH(คำนวณเงินลงทุนส่วนเกิน!$D172,ลูกหนี้ค่ารักษาพยาบาล!$A:$A,0))</f>
        <v>19213288.609999999</v>
      </c>
      <c r="M172" s="6">
        <f>INDEX(ลูกหนี้ค่ารักษาพยาบาล!$K:$K,MATCH(คำนวณเงินลงทุนส่วนเกิน!$D172,ลูกหนี้ค่ารักษาพยาบาล!$A:$A,0))</f>
        <v>1370000</v>
      </c>
      <c r="N172" s="6">
        <f>INDEX(ลูกหนี้ค่ารักษาพยาบาล!$L:$L,MATCH(คำนวณเงินลงทุนส่วนเกิน!$D172,ลูกหนี้ค่ารักษาพยาบาล!$A:$A,0))</f>
        <v>22511942.635000002</v>
      </c>
      <c r="O172" s="6">
        <f>INDEX(ลูกหนี้ค่ารักษาพยาบาล!$M:$M,MATCH(คำนวณเงินลงทุนส่วนเกิน!$D172,ลูกหนี้ค่ารักษาพยาบาล!$A:$A,0))</f>
        <v>0</v>
      </c>
      <c r="P172" s="6">
        <f>INDEX(ลูกหนี้ค่ารักษาพยาบาล!$N:$N,MATCH(คำนวณเงินลงทุนส่วนเกิน!$D172,ลูกหนี้ค่ารักษาพยาบาล!$A:$A,0))</f>
        <v>0</v>
      </c>
      <c r="Q172" s="49">
        <v>101072635.48</v>
      </c>
      <c r="R172" s="7">
        <f>INDEX('Fixed Cost'!$E:$E,MATCH(คำนวณเงินลงทุนส่วนเกิน!$D172,'Fixed Cost'!$A:$A,0))</f>
        <v>58346241.81545455</v>
      </c>
      <c r="S172" s="7">
        <f t="shared" si="13"/>
        <v>42726393.664545454</v>
      </c>
      <c r="T172" s="43" t="str">
        <f t="shared" si="16"/>
        <v>40%</v>
      </c>
      <c r="U172" s="7">
        <f t="shared" si="14"/>
        <v>17090557.465818182</v>
      </c>
      <c r="V172" s="8" t="str">
        <f t="shared" si="17"/>
        <v>ลงทุนได้</v>
      </c>
      <c r="X172" s="4"/>
    </row>
    <row r="173" spans="1:24" hidden="1" x14ac:dyDescent="0.7">
      <c r="A173" s="8">
        <f>IF(ISBLANK(D173),"",COUNTA($D$10:D173))</f>
        <v>164</v>
      </c>
      <c r="B173" s="14">
        <v>3</v>
      </c>
      <c r="C173" s="14" t="s">
        <v>341</v>
      </c>
      <c r="D173" s="14" t="s">
        <v>344</v>
      </c>
      <c r="E173" s="14" t="s">
        <v>345</v>
      </c>
      <c r="F173" s="14" t="s">
        <v>8</v>
      </c>
      <c r="G173" s="6">
        <f>INDEX('cash ratio เดิม'!$B:$B,MATCH(คำนวณเงินลงทุนส่วนเกิน!$D173,'cash ratio เดิม'!$A:$A,0))</f>
        <v>21178209.75</v>
      </c>
      <c r="H173" s="6">
        <f>INDEX('cash ratio เดิม'!$C:$C,MATCH(คำนวณเงินลงทุนส่วนเกิน!$D173,'cash ratio เดิม'!$A:$A,0))</f>
        <v>13457406.08</v>
      </c>
      <c r="I173" s="49">
        <v>1.57</v>
      </c>
      <c r="J173" s="5">
        <f t="shared" si="12"/>
        <v>1.76</v>
      </c>
      <c r="K173" s="6">
        <f t="shared" si="15"/>
        <v>2537077.5449999999</v>
      </c>
      <c r="L173" s="6">
        <f>INDEX(ลูกหนี้ค่ารักษาพยาบาล!$J:$J,MATCH(คำนวณเงินลงทุนส่วนเกิน!$D173,ลูกหนี้ค่ารักษาพยาบาล!$A:$A,0))</f>
        <v>945563.8</v>
      </c>
      <c r="M173" s="6">
        <f>INDEX(ลูกหนี้ค่ารักษาพยาบาล!$K:$K,MATCH(คำนวณเงินลงทุนส่วนเกิน!$D173,ลูกหนี้ค่ารักษาพยาบาล!$A:$A,0))</f>
        <v>324074.76499999996</v>
      </c>
      <c r="N173" s="6">
        <f>INDEX(ลูกหนี้ค่ารักษาพยาบาล!$L:$L,MATCH(คำนวณเงินลงทุนส่วนเกิน!$D173,ลูกหนี้ค่ารักษาพยาบาล!$A:$A,0))</f>
        <v>1267298.98</v>
      </c>
      <c r="O173" s="6">
        <f>INDEX(ลูกหนี้ค่ารักษาพยาบาล!$M:$M,MATCH(คำนวณเงินลงทุนส่วนเกิน!$D173,ลูกหนี้ค่ารักษาพยาบาล!$A:$A,0))</f>
        <v>0</v>
      </c>
      <c r="P173" s="6">
        <f>INDEX(ลูกหนี้ค่ารักษาพยาบาล!$N:$N,MATCH(คำนวณเงินลงทุนส่วนเกิน!$D173,ลูกหนี้ค่ารักษาพยาบาล!$A:$A,0))</f>
        <v>140</v>
      </c>
      <c r="Q173" s="49">
        <v>7720803.6699999999</v>
      </c>
      <c r="R173" s="7">
        <f>INDEX('Fixed Cost'!$E:$E,MATCH(คำนวณเงินลงทุนส่วนเกิน!$D173,'Fixed Cost'!$A:$A,0))</f>
        <v>7715737.9690909106</v>
      </c>
      <c r="S173" s="7">
        <f t="shared" si="13"/>
        <v>5065.7009090892971</v>
      </c>
      <c r="T173" s="43" t="str">
        <f t="shared" si="16"/>
        <v>30%</v>
      </c>
      <c r="U173" s="7">
        <f t="shared" si="14"/>
        <v>1519.7102727267891</v>
      </c>
      <c r="V173" s="8" t="str">
        <f t="shared" si="17"/>
        <v>ลงทุนได้</v>
      </c>
      <c r="X173" s="4"/>
    </row>
    <row r="174" spans="1:24" hidden="1" x14ac:dyDescent="0.7">
      <c r="A174" s="8">
        <f>IF(ISBLANK(D174),"",COUNTA($D$10:D174))</f>
        <v>165</v>
      </c>
      <c r="B174" s="14">
        <v>3</v>
      </c>
      <c r="C174" s="14" t="s">
        <v>341</v>
      </c>
      <c r="D174" s="14" t="s">
        <v>346</v>
      </c>
      <c r="E174" s="14" t="s">
        <v>347</v>
      </c>
      <c r="F174" s="14" t="s">
        <v>8</v>
      </c>
      <c r="G174" s="6">
        <f>INDEX('cash ratio เดิม'!$B:$B,MATCH(คำนวณเงินลงทุนส่วนเกิน!$D174,'cash ratio เดิม'!$A:$A,0))</f>
        <v>30903667.260000002</v>
      </c>
      <c r="H174" s="6">
        <f>INDEX('cash ratio เดิม'!$C:$C,MATCH(คำนวณเงินลงทุนส่วนเกิน!$D174,'cash ratio เดิม'!$A:$A,0))</f>
        <v>5548162.0999999996</v>
      </c>
      <c r="I174" s="49">
        <v>5.57</v>
      </c>
      <c r="J174" s="5">
        <f t="shared" si="12"/>
        <v>5.93</v>
      </c>
      <c r="K174" s="6">
        <f t="shared" si="15"/>
        <v>2022551.46</v>
      </c>
      <c r="L174" s="6">
        <f>INDEX(ลูกหนี้ค่ารักษาพยาบาล!$J:$J,MATCH(คำนวณเงินลงทุนส่วนเกิน!$D174,ลูกหนี้ค่ารักษาพยาบาล!$A:$A,0))</f>
        <v>941262.31</v>
      </c>
      <c r="M174" s="6">
        <f>INDEX(ลูกหนี้ค่ารักษาพยาบาล!$K:$K,MATCH(คำนวณเงินลงทุนส่วนเกิน!$D174,ลูกหนี้ค่ารักษาพยาบาล!$A:$A,0))</f>
        <v>215124.97499999998</v>
      </c>
      <c r="N174" s="6">
        <f>INDEX(ลูกหนี้ค่ารักษาพยาบาล!$L:$L,MATCH(คำนวณเงินลงทุนส่วนเกิน!$D174,ลูกหนี้ค่ารักษาพยาบาล!$A:$A,0))</f>
        <v>865342.42499999993</v>
      </c>
      <c r="O174" s="6">
        <f>INDEX(ลูกหนี้ค่ารักษาพยาบาล!$M:$M,MATCH(คำนวณเงินลงทุนส่วนเกิน!$D174,ลูกหนี้ค่ารักษาพยาบาล!$A:$A,0))</f>
        <v>0</v>
      </c>
      <c r="P174" s="6">
        <f>INDEX(ลูกหนี้ค่ารักษาพยาบาล!$N:$N,MATCH(คำนวณเงินลงทุนส่วนเกิน!$D174,ลูกหนี้ค่ารักษาพยาบาล!$A:$A,0))</f>
        <v>821.75</v>
      </c>
      <c r="Q174" s="49">
        <v>25355505.16</v>
      </c>
      <c r="R174" s="7">
        <f>INDEX('Fixed Cost'!$E:$E,MATCH(คำนวณเงินลงทุนส่วนเกิน!$D174,'Fixed Cost'!$A:$A,0))</f>
        <v>6751622.0127272736</v>
      </c>
      <c r="S174" s="7">
        <f t="shared" si="13"/>
        <v>18603883.147272728</v>
      </c>
      <c r="T174" s="43" t="str">
        <f t="shared" si="16"/>
        <v>60%</v>
      </c>
      <c r="U174" s="7">
        <f t="shared" si="14"/>
        <v>11162329.888363637</v>
      </c>
      <c r="V174" s="8" t="str">
        <f t="shared" si="17"/>
        <v>ลงทุนได้</v>
      </c>
      <c r="X174" s="4"/>
    </row>
    <row r="175" spans="1:24" hidden="1" x14ac:dyDescent="0.7">
      <c r="A175" s="8">
        <f>IF(ISBLANK(D175),"",COUNTA($D$10:D175))</f>
        <v>166</v>
      </c>
      <c r="B175" s="14">
        <v>3</v>
      </c>
      <c r="C175" s="14" t="s">
        <v>341</v>
      </c>
      <c r="D175" s="14" t="s">
        <v>348</v>
      </c>
      <c r="E175" s="14" t="s">
        <v>349</v>
      </c>
      <c r="F175" s="14" t="s">
        <v>8</v>
      </c>
      <c r="G175" s="6">
        <f>INDEX('cash ratio เดิม'!$B:$B,MATCH(คำนวณเงินลงทุนส่วนเกิน!$D175,'cash ratio เดิม'!$A:$A,0))</f>
        <v>54643843.149999999</v>
      </c>
      <c r="H175" s="6">
        <f>INDEX('cash ratio เดิม'!$C:$C,MATCH(คำนวณเงินลงทุนส่วนเกิน!$D175,'cash ratio เดิม'!$A:$A,0))</f>
        <v>6935031.7400000002</v>
      </c>
      <c r="I175" s="49">
        <v>7.88</v>
      </c>
      <c r="J175" s="5">
        <f t="shared" si="12"/>
        <v>8.14</v>
      </c>
      <c r="K175" s="6">
        <f t="shared" si="15"/>
        <v>1839280.72</v>
      </c>
      <c r="L175" s="6">
        <f>INDEX(ลูกหนี้ค่ารักษาพยาบาล!$J:$J,MATCH(คำนวณเงินลงทุนส่วนเกิน!$D175,ลูกหนี้ค่ารักษาพยาบาล!$A:$A,0))</f>
        <v>726971.65</v>
      </c>
      <c r="M175" s="6">
        <f>INDEX(ลูกหนี้ค่ารักษาพยาบาล!$K:$K,MATCH(คำนวณเงินลงทุนส่วนเกิน!$D175,ลูกหนี้ค่ารักษาพยาบาล!$A:$A,0))</f>
        <v>64389.095000000001</v>
      </c>
      <c r="N175" s="6">
        <f>INDEX(ลูกหนี้ค่ารักษาพยาบาล!$L:$L,MATCH(คำนวณเงินลงทุนส่วนเกิน!$D175,ลูกหนี้ค่ารักษาพยาบาล!$A:$A,0))</f>
        <v>1044898.475</v>
      </c>
      <c r="O175" s="6">
        <f>INDEX(ลูกหนี้ค่ารักษาพยาบาล!$M:$M,MATCH(คำนวณเงินลงทุนส่วนเกิน!$D175,ลูกหนี้ค่ารักษาพยาบาล!$A:$A,0))</f>
        <v>0</v>
      </c>
      <c r="P175" s="6">
        <f>INDEX(ลูกหนี้ค่ารักษาพยาบาล!$N:$N,MATCH(คำนวณเงินลงทุนส่วนเกิน!$D175,ลูกหนี้ค่ารักษาพยาบาล!$A:$A,0))</f>
        <v>3021.5</v>
      </c>
      <c r="Q175" s="49">
        <v>47708811.409999996</v>
      </c>
      <c r="R175" s="7">
        <f>INDEX('Fixed Cost'!$E:$E,MATCH(คำนวณเงินลงทุนส่วนเกิน!$D175,'Fixed Cost'!$A:$A,0))</f>
        <v>7260291.3027272727</v>
      </c>
      <c r="S175" s="7">
        <f t="shared" si="13"/>
        <v>40448520.107272722</v>
      </c>
      <c r="T175" s="43" t="str">
        <f t="shared" si="16"/>
        <v>60%</v>
      </c>
      <c r="U175" s="7">
        <f t="shared" si="14"/>
        <v>24269112.064363632</v>
      </c>
      <c r="V175" s="8" t="str">
        <f t="shared" si="17"/>
        <v>ลงทุนได้</v>
      </c>
      <c r="X175" s="4"/>
    </row>
    <row r="176" spans="1:24" hidden="1" x14ac:dyDescent="0.7">
      <c r="A176" s="8">
        <f>IF(ISBLANK(D176),"",COUNTA($D$10:D176))</f>
        <v>167</v>
      </c>
      <c r="B176" s="14">
        <v>3</v>
      </c>
      <c r="C176" s="14" t="s">
        <v>341</v>
      </c>
      <c r="D176" s="14" t="s">
        <v>350</v>
      </c>
      <c r="E176" s="14" t="s">
        <v>351</v>
      </c>
      <c r="F176" s="14" t="s">
        <v>8</v>
      </c>
      <c r="G176" s="6">
        <f>INDEX('cash ratio เดิม'!$B:$B,MATCH(คำนวณเงินลงทุนส่วนเกิน!$D176,'cash ratio เดิม'!$A:$A,0))</f>
        <v>50595273.920000002</v>
      </c>
      <c r="H176" s="6">
        <f>INDEX('cash ratio เดิม'!$C:$C,MATCH(คำนวณเงินลงทุนส่วนเกิน!$D176,'cash ratio เดิม'!$A:$A,0))</f>
        <v>22821556.550000001</v>
      </c>
      <c r="I176" s="49">
        <v>2.2200000000000002</v>
      </c>
      <c r="J176" s="5">
        <f t="shared" si="12"/>
        <v>2.39</v>
      </c>
      <c r="K176" s="6">
        <f t="shared" si="15"/>
        <v>3977169.6150000002</v>
      </c>
      <c r="L176" s="6">
        <f>INDEX(ลูกหนี้ค่ารักษาพยาบาล!$J:$J,MATCH(คำนวณเงินลงทุนส่วนเกิน!$D176,ลูกหนี้ค่ารักษาพยาบาล!$A:$A,0))</f>
        <v>1733714.075</v>
      </c>
      <c r="M176" s="6">
        <f>INDEX(ลูกหนี้ค่ารักษาพยาบาล!$K:$K,MATCH(คำนวณเงินลงทุนส่วนเกิน!$D176,ลูกหนี้ค่ารักษาพยาบาล!$A:$A,0))</f>
        <v>277597.92000000004</v>
      </c>
      <c r="N176" s="6">
        <f>INDEX(ลูกหนี้ค่ารักษาพยาบาล!$L:$L,MATCH(คำนวณเงินลงทุนส่วนเกิน!$D176,ลูกหนี้ค่ารักษาพยาบาล!$A:$A,0))</f>
        <v>1965857.62</v>
      </c>
      <c r="O176" s="6">
        <f>INDEX(ลูกหนี้ค่ารักษาพยาบาล!$M:$M,MATCH(คำนวณเงินลงทุนส่วนเกิน!$D176,ลูกหนี้ค่ารักษาพยาบาล!$A:$A,0))</f>
        <v>0</v>
      </c>
      <c r="P176" s="6">
        <f>INDEX(ลูกหนี้ค่ารักษาพยาบาล!$N:$N,MATCH(คำนวณเงินลงทุนส่วนเกิน!$D176,ลูกหนี้ค่ารักษาพยาบาล!$A:$A,0))</f>
        <v>0</v>
      </c>
      <c r="Q176" s="49">
        <v>27773717.370000001</v>
      </c>
      <c r="R176" s="7">
        <f>INDEX('Fixed Cost'!$E:$E,MATCH(คำนวณเงินลงทุนส่วนเกิน!$D176,'Fixed Cost'!$A:$A,0))</f>
        <v>14951894.108181819</v>
      </c>
      <c r="S176" s="7">
        <f t="shared" si="13"/>
        <v>12821823.261818182</v>
      </c>
      <c r="T176" s="43" t="str">
        <f t="shared" si="16"/>
        <v>40%</v>
      </c>
      <c r="U176" s="7">
        <f t="shared" si="14"/>
        <v>5128729.3047272731</v>
      </c>
      <c r="V176" s="8" t="str">
        <f t="shared" si="17"/>
        <v>ลงทุนได้</v>
      </c>
      <c r="X176" s="4"/>
    </row>
    <row r="177" spans="1:24" hidden="1" x14ac:dyDescent="0.7">
      <c r="A177" s="8">
        <f>IF(ISBLANK(D177),"",COUNTA($D$10:D177))</f>
        <v>168</v>
      </c>
      <c r="B177" s="14">
        <v>3</v>
      </c>
      <c r="C177" s="14" t="s">
        <v>341</v>
      </c>
      <c r="D177" s="14" t="s">
        <v>352</v>
      </c>
      <c r="E177" s="14" t="s">
        <v>353</v>
      </c>
      <c r="F177" s="14" t="s">
        <v>8</v>
      </c>
      <c r="G177" s="6">
        <f>INDEX('cash ratio เดิม'!$B:$B,MATCH(คำนวณเงินลงทุนส่วนเกิน!$D177,'cash ratio เดิม'!$A:$A,0))</f>
        <v>62799393.960000001</v>
      </c>
      <c r="H177" s="6">
        <f>INDEX('cash ratio เดิม'!$C:$C,MATCH(คำนวณเงินลงทุนส่วนเกิน!$D177,'cash ratio เดิม'!$A:$A,0))</f>
        <v>12641494.76</v>
      </c>
      <c r="I177" s="49">
        <v>4.97</v>
      </c>
      <c r="J177" s="5">
        <f t="shared" si="12"/>
        <v>5.15</v>
      </c>
      <c r="K177" s="6">
        <f t="shared" si="15"/>
        <v>2424031.4050000003</v>
      </c>
      <c r="L177" s="6">
        <f>INDEX(ลูกหนี้ค่ารักษาพยาบาล!$J:$J,MATCH(คำนวณเงินลงทุนส่วนเกิน!$D177,ลูกหนี้ค่ารักษาพยาบาล!$A:$A,0))</f>
        <v>1202373</v>
      </c>
      <c r="M177" s="6">
        <f>INDEX(ลูกหนี้ค่ารักษาพยาบาล!$K:$K,MATCH(คำนวณเงินลงทุนส่วนเกิน!$D177,ลูกหนี้ค่ารักษาพยาบาล!$A:$A,0))</f>
        <v>315781.65500000003</v>
      </c>
      <c r="N177" s="6">
        <f>INDEX(ลูกหนี้ค่ารักษาพยาบาล!$L:$L,MATCH(คำนวณเงินลงทุนส่วนเกิน!$D177,ลูกหนี้ค่ารักษาพยาบาล!$A:$A,0))</f>
        <v>904744.25</v>
      </c>
      <c r="O177" s="6">
        <f>INDEX(ลูกหนี้ค่ารักษาพยาบาล!$M:$M,MATCH(คำนวณเงินลงทุนส่วนเกิน!$D177,ลูกหนี้ค่ารักษาพยาบาล!$A:$A,0))</f>
        <v>0</v>
      </c>
      <c r="P177" s="6">
        <f>INDEX(ลูกหนี้ค่ารักษาพยาบาล!$N:$N,MATCH(คำนวณเงินลงทุนส่วนเกิน!$D177,ลูกหนี้ค่ารักษาพยาบาล!$A:$A,0))</f>
        <v>1132.5</v>
      </c>
      <c r="Q177" s="49">
        <v>50157899.200000003</v>
      </c>
      <c r="R177" s="7">
        <f>INDEX('Fixed Cost'!$E:$E,MATCH(คำนวณเงินลงทุนส่วนเกิน!$D177,'Fixed Cost'!$A:$A,0))</f>
        <v>14144623.099090908</v>
      </c>
      <c r="S177" s="7">
        <f t="shared" si="13"/>
        <v>36013276.100909099</v>
      </c>
      <c r="T177" s="43" t="str">
        <f t="shared" si="16"/>
        <v>60%</v>
      </c>
      <c r="U177" s="7">
        <f t="shared" si="14"/>
        <v>21607965.660545457</v>
      </c>
      <c r="V177" s="8" t="str">
        <f t="shared" si="17"/>
        <v>ลงทุนได้</v>
      </c>
      <c r="X177" s="4"/>
    </row>
    <row r="178" spans="1:24" hidden="1" x14ac:dyDescent="0.7">
      <c r="A178" s="8">
        <f>IF(ISBLANK(D178),"",COUNTA($D$10:D178))</f>
        <v>169</v>
      </c>
      <c r="B178" s="14">
        <v>3</v>
      </c>
      <c r="C178" s="14" t="s">
        <v>341</v>
      </c>
      <c r="D178" s="14" t="s">
        <v>354</v>
      </c>
      <c r="E178" s="14" t="s">
        <v>355</v>
      </c>
      <c r="F178" s="14" t="s">
        <v>8</v>
      </c>
      <c r="G178" s="6">
        <f>INDEX('cash ratio เดิม'!$B:$B,MATCH(คำนวณเงินลงทุนส่วนเกิน!$D178,'cash ratio เดิม'!$A:$A,0))</f>
        <v>3783922.85</v>
      </c>
      <c r="H178" s="6">
        <f>INDEX('cash ratio เดิม'!$C:$C,MATCH(คำนวณเงินลงทุนส่วนเกิน!$D178,'cash ratio เดิม'!$A:$A,0))</f>
        <v>6870533.0599999996</v>
      </c>
      <c r="I178" s="49">
        <v>0.55000000000000004</v>
      </c>
      <c r="J178" s="5">
        <f t="shared" si="12"/>
        <v>0.74</v>
      </c>
      <c r="K178" s="6">
        <f t="shared" si="15"/>
        <v>1303398.905</v>
      </c>
      <c r="L178" s="6">
        <f>INDEX(ลูกหนี้ค่ารักษาพยาบาล!$J:$J,MATCH(คำนวณเงินลงทุนส่วนเกิน!$D178,ลูกหนี้ค่ารักษาพยาบาล!$A:$A,0))</f>
        <v>785212.755</v>
      </c>
      <c r="M178" s="6">
        <f>INDEX(ลูกหนี้ค่ารักษาพยาบาล!$K:$K,MATCH(คำนวณเงินลงทุนส่วนเกิน!$D178,ลูกหนี้ค่ารักษาพยาบาล!$A:$A,0))</f>
        <v>76483.524999999994</v>
      </c>
      <c r="N178" s="6">
        <f>INDEX(ลูกหนี้ค่ารักษาพยาบาล!$L:$L,MATCH(คำนวณเงินลงทุนส่วนเกิน!$D178,ลูกหนี้ค่ารักษาพยาบาล!$A:$A,0))</f>
        <v>441702.625</v>
      </c>
      <c r="O178" s="6">
        <f>INDEX(ลูกหนี้ค่ารักษาพยาบาล!$M:$M,MATCH(คำนวณเงินลงทุนส่วนเกิน!$D178,ลูกหนี้ค่ารักษาพยาบาล!$A:$A,0))</f>
        <v>0</v>
      </c>
      <c r="P178" s="6">
        <f>INDEX(ลูกหนี้ค่ารักษาพยาบาล!$N:$N,MATCH(คำนวณเงินลงทุนส่วนเกิน!$D178,ลูกหนี้ค่ารักษาพยาบาล!$A:$A,0))</f>
        <v>0</v>
      </c>
      <c r="Q178" s="49">
        <v>-3086610.21</v>
      </c>
      <c r="R178" s="7">
        <f>INDEX('Fixed Cost'!$E:$E,MATCH(คำนวณเงินลงทุนส่วนเกิน!$D178,'Fixed Cost'!$A:$A,0))</f>
        <v>5731412.5227272725</v>
      </c>
      <c r="S178" s="7">
        <f t="shared" si="13"/>
        <v>-8818022.7327272724</v>
      </c>
      <c r="T178" s="43" t="str">
        <f t="shared" si="16"/>
        <v>0%</v>
      </c>
      <c r="U178" s="7">
        <f t="shared" si="14"/>
        <v>0</v>
      </c>
      <c r="V178" s="69" t="str">
        <f t="shared" si="17"/>
        <v>ไม่ลงทุน</v>
      </c>
      <c r="X178" s="4"/>
    </row>
    <row r="179" spans="1:24" hidden="1" x14ac:dyDescent="0.7">
      <c r="A179" s="8">
        <f>IF(ISBLANK(D179),"",COUNTA($D$10:D179))</f>
        <v>170</v>
      </c>
      <c r="B179" s="14">
        <v>3</v>
      </c>
      <c r="C179" s="14" t="s">
        <v>341</v>
      </c>
      <c r="D179" s="14" t="s">
        <v>356</v>
      </c>
      <c r="E179" s="14" t="s">
        <v>357</v>
      </c>
      <c r="F179" s="14" t="s">
        <v>8</v>
      </c>
      <c r="G179" s="6">
        <f>INDEX('cash ratio เดิม'!$B:$B,MATCH(คำนวณเงินลงทุนส่วนเกิน!$D179,'cash ratio เดิม'!$A:$A,0))</f>
        <v>18234649.84</v>
      </c>
      <c r="H179" s="6">
        <f>INDEX('cash ratio เดิม'!$C:$C,MATCH(คำนวณเงินลงทุนส่วนเกิน!$D179,'cash ratio เดิม'!$A:$A,0))</f>
        <v>3997338.33</v>
      </c>
      <c r="I179" s="49">
        <v>4.5599999999999996</v>
      </c>
      <c r="J179" s="5">
        <f t="shared" si="12"/>
        <v>4.6100000000000003</v>
      </c>
      <c r="K179" s="6">
        <f t="shared" si="15"/>
        <v>209672.79499999998</v>
      </c>
      <c r="L179" s="6">
        <f>INDEX(ลูกหนี้ค่ารักษาพยาบาล!$J:$J,MATCH(คำนวณเงินลงทุนส่วนเกิน!$D179,ลูกหนี้ค่ารักษาพยาบาล!$A:$A,0))</f>
        <v>13153.5</v>
      </c>
      <c r="M179" s="6">
        <f>INDEX(ลูกหนี้ค่ารักษาพยาบาล!$K:$K,MATCH(คำนวณเงินลงทุนส่วนเกิน!$D179,ลูกหนี้ค่ารักษาพยาบาล!$A:$A,0))</f>
        <v>44111.044999999998</v>
      </c>
      <c r="N179" s="6">
        <f>INDEX(ลูกหนี้ค่ารักษาพยาบาล!$L:$L,MATCH(คำนวณเงินลงทุนส่วนเกิน!$D179,ลูกหนี้ค่ารักษาพยาบาล!$A:$A,0))</f>
        <v>152408.25</v>
      </c>
      <c r="O179" s="6">
        <f>INDEX(ลูกหนี้ค่ารักษาพยาบาล!$M:$M,MATCH(คำนวณเงินลงทุนส่วนเกิน!$D179,ลูกหนี้ค่ารักษาพยาบาล!$A:$A,0))</f>
        <v>0</v>
      </c>
      <c r="P179" s="6">
        <f>INDEX(ลูกหนี้ค่ารักษาพยาบาล!$N:$N,MATCH(คำนวณเงินลงทุนส่วนเกิน!$D179,ลูกหนี้ค่ารักษาพยาบาล!$A:$A,0))</f>
        <v>0</v>
      </c>
      <c r="Q179" s="49">
        <v>14237311.51</v>
      </c>
      <c r="R179" s="7">
        <f>INDEX('Fixed Cost'!$E:$E,MATCH(คำนวณเงินลงทุนส่วนเกิน!$D179,'Fixed Cost'!$A:$A,0))</f>
        <v>3285093.8563636364</v>
      </c>
      <c r="S179" s="7">
        <f t="shared" si="13"/>
        <v>10952217.653636362</v>
      </c>
      <c r="T179" s="43" t="str">
        <f t="shared" si="16"/>
        <v>60%</v>
      </c>
      <c r="U179" s="7">
        <f t="shared" si="14"/>
        <v>6571330.5921818176</v>
      </c>
      <c r="V179" s="8" t="str">
        <f t="shared" si="17"/>
        <v>ลงทุนได้</v>
      </c>
      <c r="X179" s="4"/>
    </row>
    <row r="180" spans="1:24" hidden="1" x14ac:dyDescent="0.7">
      <c r="A180" s="8">
        <f>IF(ISBLANK(D180),"",COUNTA($D$10:D180))</f>
        <v>171</v>
      </c>
      <c r="B180" s="14">
        <v>3</v>
      </c>
      <c r="C180" s="14" t="s">
        <v>358</v>
      </c>
      <c r="D180" s="14" t="s">
        <v>359</v>
      </c>
      <c r="E180" s="14" t="s">
        <v>360</v>
      </c>
      <c r="F180" s="14" t="s">
        <v>5</v>
      </c>
      <c r="G180" s="6">
        <f>INDEX('cash ratio เดิม'!$B:$B,MATCH(คำนวณเงินลงทุนส่วนเกิน!$D180,'cash ratio เดิม'!$A:$A,0))</f>
        <v>1331083390.5899999</v>
      </c>
      <c r="H180" s="6">
        <f>INDEX('cash ratio เดิม'!$C:$C,MATCH(คำนวณเงินลงทุนส่วนเกิน!$D180,'cash ratio เดิม'!$A:$A,0))</f>
        <v>576427959.73000002</v>
      </c>
      <c r="I180" s="49">
        <v>2.31</v>
      </c>
      <c r="J180" s="5">
        <f t="shared" si="12"/>
        <v>2.5299999999999998</v>
      </c>
      <c r="K180" s="6">
        <f t="shared" si="15"/>
        <v>127876986.75</v>
      </c>
      <c r="L180" s="6">
        <f>INDEX(ลูกหนี้ค่ารักษาพยาบาล!$J:$J,MATCH(คำนวณเงินลงทุนส่วนเกิน!$D180,ลูกหนี้ค่ารักษาพยาบาล!$A:$A,0))</f>
        <v>55991165.355000004</v>
      </c>
      <c r="M180" s="6">
        <f>INDEX(ลูกหนี้ค่ารักษาพยาบาล!$K:$K,MATCH(คำนวณเงินลงทุนส่วนเกิน!$D180,ลูกหนี้ค่ารักษาพยาบาล!$A:$A,0))</f>
        <v>6899708.3949999996</v>
      </c>
      <c r="N180" s="6">
        <f>INDEX(ลูกหนี้ค่ารักษาพยาบาล!$L:$L,MATCH(คำนวณเงินลงทุนส่วนเกิน!$D180,ลูกหนี้ค่ารักษาพยาบาล!$A:$A,0))</f>
        <v>64721927.560000002</v>
      </c>
      <c r="O180" s="6">
        <f>INDEX(ลูกหนี้ค่ารักษาพยาบาล!$M:$M,MATCH(คำนวณเงินลงทุนส่วนเกิน!$D180,ลูกหนี้ค่ารักษาพยาบาล!$A:$A,0))</f>
        <v>0</v>
      </c>
      <c r="P180" s="6">
        <f>INDEX(ลูกหนี้ค่ารักษาพยาบาล!$N:$N,MATCH(คำนวณเงินลงทุนส่วนเกิน!$D180,ลูกหนี้ค่ารักษาพยาบาล!$A:$A,0))</f>
        <v>264185.44</v>
      </c>
      <c r="Q180" s="49">
        <v>778269204.91999996</v>
      </c>
      <c r="R180" s="7">
        <f>INDEX('Fixed Cost'!$E:$E,MATCH(คำนวณเงินลงทุนส่วนเกิน!$D180,'Fixed Cost'!$A:$A,0))</f>
        <v>213809664.99545449</v>
      </c>
      <c r="S180" s="7">
        <f t="shared" si="13"/>
        <v>564459539.92454553</v>
      </c>
      <c r="T180" s="43" t="str">
        <f t="shared" si="16"/>
        <v>50%</v>
      </c>
      <c r="U180" s="7">
        <f t="shared" si="14"/>
        <v>282229769.96227276</v>
      </c>
      <c r="V180" s="8" t="str">
        <f t="shared" si="17"/>
        <v>ลงทุนได้</v>
      </c>
      <c r="X180" s="4"/>
    </row>
    <row r="181" spans="1:24" hidden="1" x14ac:dyDescent="0.7">
      <c r="A181" s="8">
        <f>IF(ISBLANK(D181),"",COUNTA($D$10:D181))</f>
        <v>172</v>
      </c>
      <c r="B181" s="14">
        <v>3</v>
      </c>
      <c r="C181" s="14" t="s">
        <v>358</v>
      </c>
      <c r="D181" s="14" t="s">
        <v>361</v>
      </c>
      <c r="E181" s="14" t="s">
        <v>362</v>
      </c>
      <c r="F181" s="14" t="s">
        <v>8</v>
      </c>
      <c r="G181" s="6">
        <f>INDEX('cash ratio เดิม'!$B:$B,MATCH(คำนวณเงินลงทุนส่วนเกิน!$D181,'cash ratio เดิม'!$A:$A,0))</f>
        <v>49813698.140000001</v>
      </c>
      <c r="H181" s="6">
        <f>INDEX('cash ratio เดิม'!$C:$C,MATCH(คำนวณเงินลงทุนส่วนเกิน!$D181,'cash ratio เดิม'!$A:$A,0))</f>
        <v>15912213.369999999</v>
      </c>
      <c r="I181" s="49">
        <v>3.13</v>
      </c>
      <c r="J181" s="5">
        <f t="shared" si="12"/>
        <v>3.37</v>
      </c>
      <c r="K181" s="6">
        <f t="shared" si="15"/>
        <v>3953254.6450000005</v>
      </c>
      <c r="L181" s="6">
        <f>INDEX(ลูกหนี้ค่ารักษาพยาบาล!$J:$J,MATCH(คำนวณเงินลงทุนส่วนเกิน!$D181,ลูกหนี้ค่ารักษาพยาบาล!$A:$A,0))</f>
        <v>704719.8</v>
      </c>
      <c r="M181" s="6">
        <f>INDEX(ลูกหนี้ค่ารักษาพยาบาล!$K:$K,MATCH(คำนวณเงินลงทุนส่วนเกิน!$D181,ลูกหนี้ค่ารักษาพยาบาล!$A:$A,0))</f>
        <v>277908.61</v>
      </c>
      <c r="N181" s="6">
        <f>INDEX(ลูกหนี้ค่ารักษาพยาบาล!$L:$L,MATCH(คำนวณเงินลงทุนส่วนเกิน!$D181,ลูกหนี้ค่ารักษาพยาบาล!$A:$A,0))</f>
        <v>2970626.2350000003</v>
      </c>
      <c r="O181" s="6">
        <f>INDEX(ลูกหนี้ค่ารักษาพยาบาล!$M:$M,MATCH(คำนวณเงินลงทุนส่วนเกิน!$D181,ลูกหนี้ค่ารักษาพยาบาล!$A:$A,0))</f>
        <v>0</v>
      </c>
      <c r="P181" s="6">
        <f>INDEX(ลูกหนี้ค่ารักษาพยาบาล!$N:$N,MATCH(คำนวณเงินลงทุนส่วนเกิน!$D181,ลูกหนี้ค่ารักษาพยาบาล!$A:$A,0))</f>
        <v>0</v>
      </c>
      <c r="Q181" s="49">
        <v>33901484.770000003</v>
      </c>
      <c r="R181" s="7">
        <f>INDEX('Fixed Cost'!$E:$E,MATCH(คำนวณเงินลงทุนส่วนเกิน!$D181,'Fixed Cost'!$A:$A,0))</f>
        <v>12647142.717272729</v>
      </c>
      <c r="S181" s="7">
        <f t="shared" si="13"/>
        <v>21254342.052727275</v>
      </c>
      <c r="T181" s="43" t="str">
        <f t="shared" si="16"/>
        <v>60%</v>
      </c>
      <c r="U181" s="7">
        <f t="shared" si="14"/>
        <v>12752605.231636364</v>
      </c>
      <c r="V181" s="8" t="str">
        <f t="shared" si="17"/>
        <v>ลงทุนได้</v>
      </c>
      <c r="X181" s="4"/>
    </row>
    <row r="182" spans="1:24" hidden="1" x14ac:dyDescent="0.7">
      <c r="A182" s="8">
        <f>IF(ISBLANK(D182),"",COUNTA($D$10:D182))</f>
        <v>173</v>
      </c>
      <c r="B182" s="14">
        <v>3</v>
      </c>
      <c r="C182" s="14" t="s">
        <v>358</v>
      </c>
      <c r="D182" s="14" t="s">
        <v>363</v>
      </c>
      <c r="E182" s="14" t="s">
        <v>364</v>
      </c>
      <c r="F182" s="14" t="s">
        <v>8</v>
      </c>
      <c r="G182" s="6">
        <f>INDEX('cash ratio เดิม'!$B:$B,MATCH(คำนวณเงินลงทุนส่วนเกิน!$D182,'cash ratio เดิม'!$A:$A,0))</f>
        <v>79529692.620000005</v>
      </c>
      <c r="H182" s="6">
        <f>INDEX('cash ratio เดิม'!$C:$C,MATCH(คำนวณเงินลงทุนส่วนเกิน!$D182,'cash ratio เดิม'!$A:$A,0))</f>
        <v>22783334.649999999</v>
      </c>
      <c r="I182" s="49">
        <v>3.49</v>
      </c>
      <c r="J182" s="5">
        <f t="shared" si="12"/>
        <v>3.74</v>
      </c>
      <c r="K182" s="6">
        <f t="shared" si="15"/>
        <v>5826159.9700000007</v>
      </c>
      <c r="L182" s="6">
        <f>INDEX(ลูกหนี้ค่ารักษาพยาบาล!$J:$J,MATCH(คำนวณเงินลงทุนส่วนเกิน!$D182,ลูกหนี้ค่ารักษาพยาบาล!$A:$A,0))</f>
        <v>3359889.9350000001</v>
      </c>
      <c r="M182" s="6">
        <f>INDEX(ลูกหนี้ค่ารักษาพยาบาล!$K:$K,MATCH(คำนวณเงินลงทุนส่วนเกิน!$D182,ลูกหนี้ค่ารักษาพยาบาล!$A:$A,0))</f>
        <v>106422.245</v>
      </c>
      <c r="N182" s="6">
        <f>INDEX(ลูกหนี้ค่ารักษาพยาบาล!$L:$L,MATCH(คำนวณเงินลงทุนส่วนเกิน!$D182,ลูกหนี้ค่ารักษาพยาบาล!$A:$A,0))</f>
        <v>2359847.79</v>
      </c>
      <c r="O182" s="6">
        <f>INDEX(ลูกหนี้ค่ารักษาพยาบาล!$M:$M,MATCH(คำนวณเงินลงทุนส่วนเกิน!$D182,ลูกหนี้ค่ารักษาพยาบาล!$A:$A,0))</f>
        <v>0</v>
      </c>
      <c r="P182" s="6">
        <f>INDEX(ลูกหนี้ค่ารักษาพยาบาล!$N:$N,MATCH(คำนวณเงินลงทุนส่วนเกิน!$D182,ลูกหนี้ค่ารักษาพยาบาล!$A:$A,0))</f>
        <v>0</v>
      </c>
      <c r="Q182" s="49">
        <v>56746357.969999999</v>
      </c>
      <c r="R182" s="7">
        <f>INDEX('Fixed Cost'!$E:$E,MATCH(คำนวณเงินลงทุนส่วนเกิน!$D182,'Fixed Cost'!$A:$A,0))</f>
        <v>17296979.896363638</v>
      </c>
      <c r="S182" s="7">
        <f t="shared" si="13"/>
        <v>39449378.07363636</v>
      </c>
      <c r="T182" s="43" t="str">
        <f t="shared" si="16"/>
        <v>60%</v>
      </c>
      <c r="U182" s="7">
        <f t="shared" si="14"/>
        <v>23669626.844181817</v>
      </c>
      <c r="V182" s="8" t="str">
        <f t="shared" si="17"/>
        <v>ลงทุนได้</v>
      </c>
      <c r="X182" s="4"/>
    </row>
    <row r="183" spans="1:24" hidden="1" x14ac:dyDescent="0.7">
      <c r="A183" s="8">
        <f>IF(ISBLANK(D183),"",COUNTA($D$10:D183))</f>
        <v>174</v>
      </c>
      <c r="B183" s="14">
        <v>3</v>
      </c>
      <c r="C183" s="14" t="s">
        <v>358</v>
      </c>
      <c r="D183" s="14" t="s">
        <v>365</v>
      </c>
      <c r="E183" s="14" t="s">
        <v>366</v>
      </c>
      <c r="F183" s="14" t="s">
        <v>8</v>
      </c>
      <c r="G183" s="6">
        <f>INDEX('cash ratio เดิม'!$B:$B,MATCH(คำนวณเงินลงทุนส่วนเกิน!$D183,'cash ratio เดิม'!$A:$A,0))</f>
        <v>49655512.469999999</v>
      </c>
      <c r="H183" s="6">
        <f>INDEX('cash ratio เดิม'!$C:$C,MATCH(คำนวณเงินลงทุนส่วนเกิน!$D183,'cash ratio เดิม'!$A:$A,0))</f>
        <v>23746906.899999999</v>
      </c>
      <c r="I183" s="49">
        <v>2.09</v>
      </c>
      <c r="J183" s="5">
        <f t="shared" si="12"/>
        <v>2.21</v>
      </c>
      <c r="K183" s="6">
        <f t="shared" si="15"/>
        <v>2906699.125</v>
      </c>
      <c r="L183" s="6">
        <f>INDEX(ลูกหนี้ค่ารักษาพยาบาล!$J:$J,MATCH(คำนวณเงินลงทุนส่วนเกิน!$D183,ลูกหนี้ค่ารักษาพยาบาล!$A:$A,0))</f>
        <v>1558389.25</v>
      </c>
      <c r="M183" s="6">
        <f>INDEX(ลูกหนี้ค่ารักษาพยาบาล!$K:$K,MATCH(คำนวณเงินลงทุนส่วนเกิน!$D183,ลูกหนี้ค่ารักษาพยาบาล!$A:$A,0))</f>
        <v>502563.375</v>
      </c>
      <c r="N183" s="6">
        <f>INDEX(ลูกหนี้ค่ารักษาพยาบาล!$L:$L,MATCH(คำนวณเงินลงทุนส่วนเกิน!$D183,ลูกหนี้ค่ารักษาพยาบาล!$A:$A,0))</f>
        <v>844246.5</v>
      </c>
      <c r="O183" s="6">
        <f>INDEX(ลูกหนี้ค่ารักษาพยาบาล!$M:$M,MATCH(คำนวณเงินลงทุนส่วนเกิน!$D183,ลูกหนี้ค่ารักษาพยาบาล!$A:$A,0))</f>
        <v>0</v>
      </c>
      <c r="P183" s="6">
        <f>INDEX(ลูกหนี้ค่ารักษาพยาบาล!$N:$N,MATCH(คำนวณเงินลงทุนส่วนเกิน!$D183,ลูกหนี้ค่ารักษาพยาบาล!$A:$A,0))</f>
        <v>1500</v>
      </c>
      <c r="Q183" s="49">
        <v>25908605.57</v>
      </c>
      <c r="R183" s="7">
        <f>INDEX('Fixed Cost'!$E:$E,MATCH(คำนวณเงินลงทุนส่วนเกิน!$D183,'Fixed Cost'!$A:$A,0))</f>
        <v>18788651.626363635</v>
      </c>
      <c r="S183" s="7">
        <f t="shared" si="13"/>
        <v>7119953.9436363652</v>
      </c>
      <c r="T183" s="43" t="str">
        <f t="shared" si="16"/>
        <v>40%</v>
      </c>
      <c r="U183" s="7">
        <f t="shared" si="14"/>
        <v>2847981.5774545465</v>
      </c>
      <c r="V183" s="8" t="str">
        <f t="shared" si="17"/>
        <v>ลงทุนได้</v>
      </c>
      <c r="X183" s="4"/>
    </row>
    <row r="184" spans="1:24" hidden="1" x14ac:dyDescent="0.7">
      <c r="A184" s="8">
        <f>IF(ISBLANK(D184),"",COUNTA($D$10:D184))</f>
        <v>175</v>
      </c>
      <c r="B184" s="14">
        <v>3</v>
      </c>
      <c r="C184" s="14" t="s">
        <v>358</v>
      </c>
      <c r="D184" s="14" t="s">
        <v>367</v>
      </c>
      <c r="E184" s="14" t="s">
        <v>368</v>
      </c>
      <c r="F184" s="14" t="s">
        <v>8</v>
      </c>
      <c r="G184" s="6">
        <f>INDEX('cash ratio เดิม'!$B:$B,MATCH(คำนวณเงินลงทุนส่วนเกิน!$D184,'cash ratio เดิม'!$A:$A,0))</f>
        <v>140749881.15000001</v>
      </c>
      <c r="H184" s="6">
        <f>INDEX('cash ratio เดิม'!$C:$C,MATCH(คำนวณเงินลงทุนส่วนเกิน!$D184,'cash ratio เดิม'!$A:$A,0))</f>
        <v>26866414.870000001</v>
      </c>
      <c r="I184" s="49">
        <v>5.24</v>
      </c>
      <c r="J184" s="5">
        <f t="shared" si="12"/>
        <v>5.51</v>
      </c>
      <c r="K184" s="6">
        <f t="shared" si="15"/>
        <v>7441174.1850000005</v>
      </c>
      <c r="L184" s="6">
        <f>INDEX(ลูกหนี้ค่ารักษาพยาบาล!$J:$J,MATCH(คำนวณเงินลงทุนส่วนเกิน!$D184,ลูกหนี้ค่ารักษาพยาบาล!$A:$A,0))</f>
        <v>2428965.9849999999</v>
      </c>
      <c r="M184" s="6">
        <f>INDEX(ลูกหนี้ค่ารักษาพยาบาล!$K:$K,MATCH(คำนวณเงินลงทุนส่วนเกิน!$D184,ลูกหนี้ค่ารักษาพยาบาล!$A:$A,0))</f>
        <v>452585.5</v>
      </c>
      <c r="N184" s="6">
        <f>INDEX(ลูกหนี้ค่ารักษาพยาบาล!$L:$L,MATCH(คำนวณเงินลงทุนส่วนเกิน!$D184,ลูกหนี้ค่ารักษาพยาบาล!$A:$A,0))</f>
        <v>4559622.7</v>
      </c>
      <c r="O184" s="6">
        <f>INDEX(ลูกหนี้ค่ารักษาพยาบาล!$M:$M,MATCH(คำนวณเงินลงทุนส่วนเกิน!$D184,ลูกหนี้ค่ารักษาพยาบาล!$A:$A,0))</f>
        <v>0</v>
      </c>
      <c r="P184" s="6">
        <f>INDEX(ลูกหนี้ค่ารักษาพยาบาล!$N:$N,MATCH(คำนวณเงินลงทุนส่วนเกิน!$D184,ลูกหนี้ค่ารักษาพยาบาล!$A:$A,0))</f>
        <v>0</v>
      </c>
      <c r="Q184" s="49">
        <v>113891466.28</v>
      </c>
      <c r="R184" s="7">
        <f>INDEX('Fixed Cost'!$E:$E,MATCH(คำนวณเงินลงทุนส่วนเกิน!$D184,'Fixed Cost'!$A:$A,0))</f>
        <v>25241070.597272728</v>
      </c>
      <c r="S184" s="7">
        <f t="shared" si="13"/>
        <v>88650395.682727277</v>
      </c>
      <c r="T184" s="43" t="str">
        <f t="shared" si="16"/>
        <v>60%</v>
      </c>
      <c r="U184" s="7">
        <f t="shared" si="14"/>
        <v>53190237.409636363</v>
      </c>
      <c r="V184" s="8" t="str">
        <f t="shared" si="17"/>
        <v>ลงทุนได้</v>
      </c>
      <c r="X184" s="4"/>
    </row>
    <row r="185" spans="1:24" hidden="1" x14ac:dyDescent="0.7">
      <c r="A185" s="8">
        <f>IF(ISBLANK(D185),"",COUNTA($D$10:D185))</f>
        <v>176</v>
      </c>
      <c r="B185" s="14">
        <v>3</v>
      </c>
      <c r="C185" s="14" t="s">
        <v>358</v>
      </c>
      <c r="D185" s="14" t="s">
        <v>369</v>
      </c>
      <c r="E185" s="14" t="s">
        <v>370</v>
      </c>
      <c r="F185" s="14" t="s">
        <v>8</v>
      </c>
      <c r="G185" s="6">
        <f>INDEX('cash ratio เดิม'!$B:$B,MATCH(คำนวณเงินลงทุนส่วนเกิน!$D185,'cash ratio เดิม'!$A:$A,0))</f>
        <v>37338839.899999999</v>
      </c>
      <c r="H185" s="6">
        <f>INDEX('cash ratio เดิม'!$C:$C,MATCH(คำนวณเงินลงทุนส่วนเกิน!$D185,'cash ratio เดิม'!$A:$A,0))</f>
        <v>10502670.880000001</v>
      </c>
      <c r="I185" s="49">
        <v>3.56</v>
      </c>
      <c r="J185" s="5">
        <f t="shared" si="12"/>
        <v>3.79</v>
      </c>
      <c r="K185" s="6">
        <f t="shared" si="15"/>
        <v>2561547.3150000004</v>
      </c>
      <c r="L185" s="6">
        <f>INDEX(ลูกหนี้ค่ารักษาพยาบาล!$J:$J,MATCH(คำนวณเงินลงทุนส่วนเกิน!$D185,ลูกหนี้ค่ารักษาพยาบาล!$A:$A,0))</f>
        <v>1475740.4100000001</v>
      </c>
      <c r="M185" s="6">
        <f>INDEX(ลูกหนี้ค่ารักษาพยาบาล!$K:$K,MATCH(คำนวณเงินลงทุนส่วนเกิน!$D185,ลูกหนี้ค่ารักษาพยาบาล!$A:$A,0))</f>
        <v>92012.989999999991</v>
      </c>
      <c r="N185" s="6">
        <f>INDEX(ลูกหนี้ค่ารักษาพยาบาล!$L:$L,MATCH(คำนวณเงินลงทุนส่วนเกิน!$D185,ลูกหนี้ค่ารักษาพยาบาล!$A:$A,0))</f>
        <v>992273.16500000004</v>
      </c>
      <c r="O185" s="6">
        <f>INDEX(ลูกหนี้ค่ารักษาพยาบาล!$M:$M,MATCH(คำนวณเงินลงทุนส่วนเกิน!$D185,ลูกหนี้ค่ารักษาพยาบาล!$A:$A,0))</f>
        <v>0</v>
      </c>
      <c r="P185" s="6">
        <f>INDEX(ลูกหนี้ค่ารักษาพยาบาล!$N:$N,MATCH(คำนวณเงินลงทุนส่วนเกิน!$D185,ลูกหนี้ค่ารักษาพยาบาล!$A:$A,0))</f>
        <v>1520.75</v>
      </c>
      <c r="Q185" s="49">
        <v>26836169.02</v>
      </c>
      <c r="R185" s="7">
        <f>INDEX('Fixed Cost'!$E:$E,MATCH(คำนวณเงินลงทุนส่วนเกิน!$D185,'Fixed Cost'!$A:$A,0))</f>
        <v>11802101.211818181</v>
      </c>
      <c r="S185" s="7">
        <f t="shared" si="13"/>
        <v>15034067.808181819</v>
      </c>
      <c r="T185" s="43" t="str">
        <f t="shared" si="16"/>
        <v>60%</v>
      </c>
      <c r="U185" s="7">
        <f t="shared" si="14"/>
        <v>9020440.6849090904</v>
      </c>
      <c r="V185" s="8" t="str">
        <f t="shared" si="17"/>
        <v>ลงทุนได้</v>
      </c>
      <c r="X185" s="4"/>
    </row>
    <row r="186" spans="1:24" hidden="1" x14ac:dyDescent="0.7">
      <c r="A186" s="8">
        <f>IF(ISBLANK(D186),"",COUNTA($D$10:D186))</f>
        <v>177</v>
      </c>
      <c r="B186" s="14">
        <v>3</v>
      </c>
      <c r="C186" s="14" t="s">
        <v>358</v>
      </c>
      <c r="D186" s="14" t="s">
        <v>371</v>
      </c>
      <c r="E186" s="14" t="s">
        <v>372</v>
      </c>
      <c r="F186" s="14" t="s">
        <v>8</v>
      </c>
      <c r="G186" s="6">
        <f>INDEX('cash ratio เดิม'!$B:$B,MATCH(คำนวณเงินลงทุนส่วนเกิน!$D186,'cash ratio เดิม'!$A:$A,0))</f>
        <v>96886946.280000001</v>
      </c>
      <c r="H186" s="6">
        <f>INDEX('cash ratio เดิม'!$C:$C,MATCH(คำนวณเงินลงทุนส่วนเกิน!$D186,'cash ratio เดิม'!$A:$A,0))</f>
        <v>52321011.859999999</v>
      </c>
      <c r="I186" s="49">
        <v>1.85</v>
      </c>
      <c r="J186" s="5">
        <f t="shared" si="12"/>
        <v>2</v>
      </c>
      <c r="K186" s="6">
        <f t="shared" si="15"/>
        <v>8165006.0099999998</v>
      </c>
      <c r="L186" s="6">
        <f>INDEX(ลูกหนี้ค่ารักษาพยาบาล!$J:$J,MATCH(คำนวณเงินลงทุนส่วนเกิน!$D186,ลูกหนี้ค่ารักษาพยาบาล!$A:$A,0))</f>
        <v>5885580.9749999996</v>
      </c>
      <c r="M186" s="6">
        <f>INDEX(ลูกหนี้ค่ารักษาพยาบาล!$K:$K,MATCH(คำนวณเงินลงทุนส่วนเกิน!$D186,ลูกหนี้ค่ารักษาพยาบาล!$A:$A,0))</f>
        <v>274036.70999999996</v>
      </c>
      <c r="N186" s="6">
        <f>INDEX(ลูกหนี้ค่ารักษาพยาบาล!$L:$L,MATCH(คำนวณเงินลงทุนส่วนเกิน!$D186,ลูกหนี้ค่ารักษาพยาบาล!$A:$A,0))</f>
        <v>2005388.325</v>
      </c>
      <c r="O186" s="6">
        <f>INDEX(ลูกหนี้ค่ารักษาพยาบาล!$M:$M,MATCH(คำนวณเงินลงทุนส่วนเกิน!$D186,ลูกหนี้ค่ารักษาพยาบาล!$A:$A,0))</f>
        <v>0</v>
      </c>
      <c r="P186" s="6">
        <f>INDEX(ลูกหนี้ค่ารักษาพยาบาล!$N:$N,MATCH(คำนวณเงินลงทุนส่วนเกิน!$D186,ลูกหนี้ค่ารักษาพยาบาล!$A:$A,0))</f>
        <v>0</v>
      </c>
      <c r="Q186" s="49">
        <v>44527462.420000002</v>
      </c>
      <c r="R186" s="7">
        <f>INDEX('Fixed Cost'!$E:$E,MATCH(คำนวณเงินลงทุนส่วนเกิน!$D186,'Fixed Cost'!$A:$A,0))</f>
        <v>27568620.450000003</v>
      </c>
      <c r="S186" s="7">
        <f t="shared" si="13"/>
        <v>16958841.969999999</v>
      </c>
      <c r="T186" s="43" t="str">
        <f t="shared" si="16"/>
        <v>30%</v>
      </c>
      <c r="U186" s="7">
        <f t="shared" si="14"/>
        <v>5087652.5909999991</v>
      </c>
      <c r="V186" s="8" t="str">
        <f t="shared" si="17"/>
        <v>ลงทุนได้</v>
      </c>
      <c r="X186" s="4"/>
    </row>
    <row r="187" spans="1:24" hidden="1" x14ac:dyDescent="0.7">
      <c r="A187" s="8">
        <f>IF(ISBLANK(D187),"",COUNTA($D$10:D187))</f>
        <v>178</v>
      </c>
      <c r="B187" s="14">
        <v>3</v>
      </c>
      <c r="C187" s="14" t="s">
        <v>358</v>
      </c>
      <c r="D187" s="14" t="s">
        <v>373</v>
      </c>
      <c r="E187" s="14" t="s">
        <v>374</v>
      </c>
      <c r="F187" s="14" t="s">
        <v>8</v>
      </c>
      <c r="G187" s="6">
        <f>INDEX('cash ratio เดิม'!$B:$B,MATCH(คำนวณเงินลงทุนส่วนเกิน!$D187,'cash ratio เดิม'!$A:$A,0))</f>
        <v>34109397.780000001</v>
      </c>
      <c r="H187" s="6">
        <f>INDEX('cash ratio เดิม'!$C:$C,MATCH(คำนวณเงินลงทุนส่วนเกิน!$D187,'cash ratio เดิม'!$A:$A,0))</f>
        <v>21343788.239999998</v>
      </c>
      <c r="I187" s="49">
        <v>1.6</v>
      </c>
      <c r="J187" s="5">
        <f t="shared" si="12"/>
        <v>1.94</v>
      </c>
      <c r="K187" s="6">
        <f t="shared" si="15"/>
        <v>7349970.4900000002</v>
      </c>
      <c r="L187" s="6">
        <f>INDEX(ลูกหนี้ค่ารักษาพยาบาล!$J:$J,MATCH(คำนวณเงินลงทุนส่วนเกิน!$D187,ลูกหนี้ค่ารักษาพยาบาล!$A:$A,0))</f>
        <v>2792697.5650000004</v>
      </c>
      <c r="M187" s="6">
        <f>INDEX(ลูกหนี้ค่ารักษาพยาบาล!$K:$K,MATCH(คำนวณเงินลงทุนส่วนเกิน!$D187,ลูกหนี้ค่ารักษาพยาบาล!$A:$A,0))</f>
        <v>130428.3</v>
      </c>
      <c r="N187" s="6">
        <f>INDEX(ลูกหนี้ค่ารักษาพยาบาล!$L:$L,MATCH(คำนวณเงินลงทุนส่วนเกิน!$D187,ลูกหนี้ค่ารักษาพยาบาล!$A:$A,0))</f>
        <v>4426814.625</v>
      </c>
      <c r="O187" s="6">
        <f>INDEX(ลูกหนี้ค่ารักษาพยาบาล!$M:$M,MATCH(คำนวณเงินลงทุนส่วนเกิน!$D187,ลูกหนี้ค่ารักษาพยาบาล!$A:$A,0))</f>
        <v>0</v>
      </c>
      <c r="P187" s="6">
        <f>INDEX(ลูกหนี้ค่ารักษาพยาบาล!$N:$N,MATCH(คำนวณเงินลงทุนส่วนเกิน!$D187,ลูกหนี้ค่ารักษาพยาบาล!$A:$A,0))</f>
        <v>30</v>
      </c>
      <c r="Q187" s="49">
        <v>12765609.539999999</v>
      </c>
      <c r="R187" s="7">
        <f>INDEX('Fixed Cost'!$E:$E,MATCH(คำนวณเงินลงทุนส่วนเกิน!$D187,'Fixed Cost'!$A:$A,0))</f>
        <v>18828681.681818184</v>
      </c>
      <c r="S187" s="7">
        <f t="shared" si="13"/>
        <v>-6063072.1418181844</v>
      </c>
      <c r="T187" s="43" t="str">
        <f t="shared" si="16"/>
        <v>30%</v>
      </c>
      <c r="U187" s="7">
        <f t="shared" si="14"/>
        <v>0</v>
      </c>
      <c r="V187" s="69" t="str">
        <f t="shared" si="17"/>
        <v>ไม่ลงทุน</v>
      </c>
      <c r="X187" s="4"/>
    </row>
    <row r="188" spans="1:24" hidden="1" x14ac:dyDescent="0.7">
      <c r="A188" s="8">
        <f>IF(ISBLANK(D188),"",COUNTA($D$10:D188))</f>
        <v>179</v>
      </c>
      <c r="B188" s="14">
        <v>3</v>
      </c>
      <c r="C188" s="14" t="s">
        <v>358</v>
      </c>
      <c r="D188" s="14" t="s">
        <v>375</v>
      </c>
      <c r="E188" s="14" t="s">
        <v>376</v>
      </c>
      <c r="F188" s="14" t="s">
        <v>8</v>
      </c>
      <c r="G188" s="6">
        <f>INDEX('cash ratio เดิม'!$B:$B,MATCH(คำนวณเงินลงทุนส่วนเกิน!$D188,'cash ratio เดิม'!$A:$A,0))</f>
        <v>93293639.780000001</v>
      </c>
      <c r="H188" s="6">
        <f>INDEX('cash ratio เดิม'!$C:$C,MATCH(คำนวณเงินลงทุนส่วนเกิน!$D188,'cash ratio เดิม'!$A:$A,0))</f>
        <v>18389014.899999999</v>
      </c>
      <c r="I188" s="49">
        <v>5.07</v>
      </c>
      <c r="J188" s="5">
        <f t="shared" si="12"/>
        <v>5.22</v>
      </c>
      <c r="K188" s="6">
        <f t="shared" si="15"/>
        <v>2826405.6399999997</v>
      </c>
      <c r="L188" s="6">
        <f>INDEX(ลูกหนี้ค่ารักษาพยาบาล!$J:$J,MATCH(คำนวณเงินลงทุนส่วนเกิน!$D188,ลูกหนี้ค่ารักษาพยาบาล!$A:$A,0))</f>
        <v>1667285.9</v>
      </c>
      <c r="M188" s="6">
        <f>INDEX(ลูกหนี้ค่ารักษาพยาบาล!$K:$K,MATCH(คำนวณเงินลงทุนส่วนเกิน!$D188,ลูกหนี้ค่ารักษาพยาบาล!$A:$A,0))</f>
        <v>99326.434999999998</v>
      </c>
      <c r="N188" s="6">
        <f>INDEX(ลูกหนี้ค่ารักษาพยาบาล!$L:$L,MATCH(คำนวณเงินลงทุนส่วนเกิน!$D188,ลูกหนี้ค่ารักษาพยาบาล!$A:$A,0))</f>
        <v>1059793.3049999999</v>
      </c>
      <c r="O188" s="6">
        <f>INDEX(ลูกหนี้ค่ารักษาพยาบาล!$M:$M,MATCH(คำนวณเงินลงทุนส่วนเกิน!$D188,ลูกหนี้ค่ารักษาพยาบาล!$A:$A,0))</f>
        <v>0</v>
      </c>
      <c r="P188" s="6">
        <f>INDEX(ลูกหนี้ค่ารักษาพยาบาล!$N:$N,MATCH(คำนวณเงินลงทุนส่วนเกิน!$D188,ลูกหนี้ค่ารักษาพยาบาล!$A:$A,0))</f>
        <v>0</v>
      </c>
      <c r="Q188" s="49">
        <v>74904624.879999995</v>
      </c>
      <c r="R188" s="7">
        <f>INDEX('Fixed Cost'!$E:$E,MATCH(คำนวณเงินลงทุนส่วนเกิน!$D188,'Fixed Cost'!$A:$A,0))</f>
        <v>17947090.145454545</v>
      </c>
      <c r="S188" s="7">
        <f t="shared" si="13"/>
        <v>56957534.734545454</v>
      </c>
      <c r="T188" s="43" t="str">
        <f t="shared" si="16"/>
        <v>60%</v>
      </c>
      <c r="U188" s="7">
        <f t="shared" si="14"/>
        <v>34174520.84072727</v>
      </c>
      <c r="V188" s="8" t="str">
        <f t="shared" si="17"/>
        <v>ลงทุนได้</v>
      </c>
      <c r="X188" s="4"/>
    </row>
    <row r="189" spans="1:24" hidden="1" x14ac:dyDescent="0.7">
      <c r="A189" s="8">
        <f>IF(ISBLANK(D189),"",COUNTA($D$10:D189))</f>
        <v>180</v>
      </c>
      <c r="B189" s="14">
        <v>3</v>
      </c>
      <c r="C189" s="14" t="s">
        <v>358</v>
      </c>
      <c r="D189" s="14" t="s">
        <v>377</v>
      </c>
      <c r="E189" s="14" t="s">
        <v>378</v>
      </c>
      <c r="F189" s="14" t="s">
        <v>8</v>
      </c>
      <c r="G189" s="6">
        <f>INDEX('cash ratio เดิม'!$B:$B,MATCH(คำนวณเงินลงทุนส่วนเกิน!$D189,'cash ratio เดิม'!$A:$A,0))</f>
        <v>87738181.489999995</v>
      </c>
      <c r="H189" s="6">
        <f>INDEX('cash ratio เดิม'!$C:$C,MATCH(คำนวณเงินลงทุนส่วนเกิน!$D189,'cash ratio เดิม'!$A:$A,0))</f>
        <v>20140073.460000001</v>
      </c>
      <c r="I189" s="49">
        <v>4.3600000000000003</v>
      </c>
      <c r="J189" s="5">
        <f t="shared" si="12"/>
        <v>4.72</v>
      </c>
      <c r="K189" s="6">
        <f t="shared" si="15"/>
        <v>7459292.8800000008</v>
      </c>
      <c r="L189" s="6">
        <f>INDEX(ลูกหนี้ค่ารักษาพยาบาล!$J:$J,MATCH(คำนวณเงินลงทุนส่วนเกิน!$D189,ลูกหนี้ค่ารักษาพยาบาล!$A:$A,0))</f>
        <v>3819940.43</v>
      </c>
      <c r="M189" s="6">
        <f>INDEX(ลูกหนี้ค่ารักษาพยาบาล!$K:$K,MATCH(คำนวณเงินลงทุนส่วนเกิน!$D189,ลูกหนี้ค่ารักษาพยาบาล!$A:$A,0))</f>
        <v>232106.11000000002</v>
      </c>
      <c r="N189" s="6">
        <f>INDEX(ลูกหนี้ค่ารักษาพยาบาล!$L:$L,MATCH(คำนวณเงินลงทุนส่วนเกิน!$D189,ลูกหนี้ค่ารักษาพยาบาล!$A:$A,0))</f>
        <v>3403293.0650000004</v>
      </c>
      <c r="O189" s="6">
        <f>INDEX(ลูกหนี้ค่ารักษาพยาบาล!$M:$M,MATCH(คำนวณเงินลงทุนส่วนเกิน!$D189,ลูกหนี้ค่ารักษาพยาบาล!$A:$A,0))</f>
        <v>0</v>
      </c>
      <c r="P189" s="6">
        <f>INDEX(ลูกหนี้ค่ารักษาพยาบาล!$N:$N,MATCH(คำนวณเงินลงทุนส่วนเกิน!$D189,ลูกหนี้ค่ารักษาพยาบาล!$A:$A,0))</f>
        <v>3953.2750000000001</v>
      </c>
      <c r="Q189" s="49">
        <v>67598108.030000001</v>
      </c>
      <c r="R189" s="7">
        <f>INDEX('Fixed Cost'!$E:$E,MATCH(คำนวณเงินลงทุนส่วนเกิน!$D189,'Fixed Cost'!$A:$A,0))</f>
        <v>16402970.560909089</v>
      </c>
      <c r="S189" s="7">
        <f t="shared" si="13"/>
        <v>51195137.469090909</v>
      </c>
      <c r="T189" s="43" t="str">
        <f t="shared" si="16"/>
        <v>60%</v>
      </c>
      <c r="U189" s="7">
        <f t="shared" si="14"/>
        <v>30717082.481454544</v>
      </c>
      <c r="V189" s="8" t="str">
        <f t="shared" si="17"/>
        <v>ลงทุนได้</v>
      </c>
      <c r="X189" s="4"/>
    </row>
    <row r="190" spans="1:24" hidden="1" x14ac:dyDescent="0.7">
      <c r="A190" s="8">
        <f>IF(ISBLANK(D190),"",COUNTA($D$10:D190))</f>
        <v>181</v>
      </c>
      <c r="B190" s="14">
        <v>3</v>
      </c>
      <c r="C190" s="14" t="s">
        <v>358</v>
      </c>
      <c r="D190" s="14" t="s">
        <v>379</v>
      </c>
      <c r="E190" s="14" t="s">
        <v>380</v>
      </c>
      <c r="F190" s="14" t="s">
        <v>8</v>
      </c>
      <c r="G190" s="6">
        <f>INDEX('cash ratio เดิม'!$B:$B,MATCH(คำนวณเงินลงทุนส่วนเกิน!$D190,'cash ratio เดิม'!$A:$A,0))</f>
        <v>67105686.600000001</v>
      </c>
      <c r="H190" s="6">
        <f>INDEX('cash ratio เดิม'!$C:$C,MATCH(คำนวณเงินลงทุนส่วนเกิน!$D190,'cash ratio เดิม'!$A:$A,0))</f>
        <v>31236591.66</v>
      </c>
      <c r="I190" s="49">
        <v>2.15</v>
      </c>
      <c r="J190" s="5">
        <f t="shared" si="12"/>
        <v>2.5099999999999998</v>
      </c>
      <c r="K190" s="6">
        <f t="shared" si="15"/>
        <v>11414265.530000001</v>
      </c>
      <c r="L190" s="6">
        <f>INDEX(ลูกหนี้ค่ารักษาพยาบาล!$J:$J,MATCH(คำนวณเงินลงทุนส่วนเกิน!$D190,ลูกหนี้ค่ารักษาพยาบาล!$A:$A,0))</f>
        <v>7654272.5800000001</v>
      </c>
      <c r="M190" s="6">
        <f>INDEX(ลูกหนี้ค่ารักษาพยาบาล!$K:$K,MATCH(คำนวณเงินลงทุนส่วนเกิน!$D190,ลูกหนี้ค่ารักษาพยาบาล!$A:$A,0))</f>
        <v>542826.5</v>
      </c>
      <c r="N190" s="6">
        <f>INDEX(ลูกหนี้ค่ารักษาพยาบาล!$L:$L,MATCH(คำนวณเงินลงทุนส่วนเกิน!$D190,ลูกหนี้ค่ารักษาพยาบาล!$A:$A,0))</f>
        <v>3103784.0750000002</v>
      </c>
      <c r="O190" s="6">
        <f>INDEX(ลูกหนี้ค่ารักษาพยาบาล!$M:$M,MATCH(คำนวณเงินลงทุนส่วนเกิน!$D190,ลูกหนี้ค่ารักษาพยาบาล!$A:$A,0))</f>
        <v>0</v>
      </c>
      <c r="P190" s="6">
        <f>INDEX(ลูกหนี้ค่ารักษาพยาบาล!$N:$N,MATCH(คำนวณเงินลงทุนส่วนเกิน!$D190,ลูกหนี้ค่ารักษาพยาบาล!$A:$A,0))</f>
        <v>113382.375</v>
      </c>
      <c r="Q190" s="49">
        <v>35869094.939999998</v>
      </c>
      <c r="R190" s="7">
        <f>INDEX('Fixed Cost'!$E:$E,MATCH(คำนวณเงินลงทุนส่วนเกิน!$D190,'Fixed Cost'!$A:$A,0))</f>
        <v>31808553.74727273</v>
      </c>
      <c r="S190" s="7">
        <f t="shared" si="13"/>
        <v>4060541.1927272677</v>
      </c>
      <c r="T190" s="43" t="str">
        <f t="shared" si="16"/>
        <v>50%</v>
      </c>
      <c r="U190" s="7">
        <f t="shared" si="14"/>
        <v>2030270.5963636339</v>
      </c>
      <c r="V190" s="8" t="str">
        <f t="shared" si="17"/>
        <v>ลงทุนได้</v>
      </c>
      <c r="X190" s="4"/>
    </row>
    <row r="191" spans="1:24" hidden="1" x14ac:dyDescent="0.7">
      <c r="A191" s="8">
        <f>IF(ISBLANK(D191),"",COUNTA($D$10:D191))</f>
        <v>182</v>
      </c>
      <c r="B191" s="14">
        <v>3</v>
      </c>
      <c r="C191" s="14" t="s">
        <v>358</v>
      </c>
      <c r="D191" s="14" t="s">
        <v>381</v>
      </c>
      <c r="E191" s="14" t="s">
        <v>382</v>
      </c>
      <c r="F191" s="14" t="s">
        <v>8</v>
      </c>
      <c r="G191" s="6">
        <f>INDEX('cash ratio เดิม'!$B:$B,MATCH(คำนวณเงินลงทุนส่วนเกิน!$D191,'cash ratio เดิม'!$A:$A,0))</f>
        <v>23107647.98</v>
      </c>
      <c r="H191" s="6">
        <f>INDEX('cash ratio เดิม'!$C:$C,MATCH(คำนวณเงินลงทุนส่วนเกิน!$D191,'cash ratio เดิม'!$A:$A,0))</f>
        <v>20457066.68</v>
      </c>
      <c r="I191" s="49">
        <v>1.1299999999999999</v>
      </c>
      <c r="J191" s="5">
        <f t="shared" si="12"/>
        <v>1.24</v>
      </c>
      <c r="K191" s="6">
        <f t="shared" si="15"/>
        <v>2331191.12</v>
      </c>
      <c r="L191" s="6">
        <f>INDEX(ลูกหนี้ค่ารักษาพยาบาล!$J:$J,MATCH(คำนวณเงินลงทุนส่วนเกิน!$D191,ลูกหนี้ค่ารักษาพยาบาล!$A:$A,0))</f>
        <v>1454797.2250000001</v>
      </c>
      <c r="M191" s="6">
        <f>INDEX(ลูกหนี้ค่ารักษาพยาบาล!$K:$K,MATCH(คำนวณเงินลงทุนส่วนเกิน!$D191,ลูกหนี้ค่ารักษาพยาบาล!$A:$A,0))</f>
        <v>88842.420000000013</v>
      </c>
      <c r="N191" s="6">
        <f>INDEX(ลูกหนี้ค่ารักษาพยาบาล!$L:$L,MATCH(คำนวณเงินลงทุนส่วนเกิน!$D191,ลูกหนี้ค่ารักษาพยาบาล!$A:$A,0))</f>
        <v>787551.47499999998</v>
      </c>
      <c r="O191" s="6">
        <f>INDEX(ลูกหนี้ค่ารักษาพยาบาล!$M:$M,MATCH(คำนวณเงินลงทุนส่วนเกิน!$D191,ลูกหนี้ค่ารักษาพยาบาล!$A:$A,0))</f>
        <v>0</v>
      </c>
      <c r="P191" s="6">
        <f>INDEX(ลูกหนี้ค่ารักษาพยาบาล!$N:$N,MATCH(คำนวณเงินลงทุนส่วนเกิน!$D191,ลูกหนี้ค่ารักษาพยาบาล!$A:$A,0))</f>
        <v>0</v>
      </c>
      <c r="Q191" s="49">
        <v>2650581.2999999998</v>
      </c>
      <c r="R191" s="7">
        <f>INDEX('Fixed Cost'!$E:$E,MATCH(คำนวณเงินลงทุนส่วนเกิน!$D191,'Fixed Cost'!$A:$A,0))</f>
        <v>12128149.952727273</v>
      </c>
      <c r="S191" s="7">
        <f t="shared" si="13"/>
        <v>-9477568.6527272724</v>
      </c>
      <c r="T191" s="43" t="str">
        <f t="shared" si="16"/>
        <v>0%</v>
      </c>
      <c r="U191" s="7">
        <f t="shared" si="14"/>
        <v>0</v>
      </c>
      <c r="V191" s="69" t="str">
        <f t="shared" si="17"/>
        <v>ไม่ลงทุน</v>
      </c>
      <c r="X191" s="4"/>
    </row>
    <row r="192" spans="1:24" hidden="1" x14ac:dyDescent="0.7">
      <c r="A192" s="8">
        <f>IF(ISBLANK(D192),"",COUNTA($D$10:D192))</f>
        <v>183</v>
      </c>
      <c r="B192" s="14">
        <v>3</v>
      </c>
      <c r="C192" s="14" t="s">
        <v>358</v>
      </c>
      <c r="D192" s="14" t="s">
        <v>383</v>
      </c>
      <c r="E192" s="14" t="s">
        <v>384</v>
      </c>
      <c r="F192" s="14" t="s">
        <v>8</v>
      </c>
      <c r="G192" s="6">
        <f>INDEX('cash ratio เดิม'!$B:$B,MATCH(คำนวณเงินลงทุนส่วนเกิน!$D192,'cash ratio เดิม'!$A:$A,0))</f>
        <v>53317722.18</v>
      </c>
      <c r="H192" s="6">
        <f>INDEX('cash ratio เดิม'!$C:$C,MATCH(คำนวณเงินลงทุนส่วนเกิน!$D192,'cash ratio เดิม'!$A:$A,0))</f>
        <v>17386701.59</v>
      </c>
      <c r="I192" s="49">
        <v>3.07</v>
      </c>
      <c r="J192" s="5">
        <f t="shared" si="12"/>
        <v>3.21</v>
      </c>
      <c r="K192" s="6">
        <f t="shared" si="15"/>
        <v>2535776.1549999998</v>
      </c>
      <c r="L192" s="6">
        <f>INDEX(ลูกหนี้ค่ารักษาพยาบาล!$J:$J,MATCH(คำนวณเงินลงทุนส่วนเกิน!$D192,ลูกหนี้ค่ารักษาพยาบาล!$A:$A,0))</f>
        <v>1567599.5449999999</v>
      </c>
      <c r="M192" s="6">
        <f>INDEX(ลูกหนี้ค่ารักษาพยาบาล!$K:$K,MATCH(คำนวณเงินลงทุนส่วนเกิน!$D192,ลูกหนี้ค่ารักษาพยาบาล!$A:$A,0))</f>
        <v>475764.22</v>
      </c>
      <c r="N192" s="6">
        <f>INDEX(ลูกหนี้ค่ารักษาพยาบาล!$L:$L,MATCH(คำนวณเงินลงทุนส่วนเกิน!$D192,ลูกหนี้ค่ารักษาพยาบาล!$A:$A,0))</f>
        <v>492412.39</v>
      </c>
      <c r="O192" s="6">
        <f>INDEX(ลูกหนี้ค่ารักษาพยาบาล!$M:$M,MATCH(คำนวณเงินลงทุนส่วนเกิน!$D192,ลูกหนี้ค่ารักษาพยาบาล!$A:$A,0))</f>
        <v>0</v>
      </c>
      <c r="P192" s="6">
        <f>INDEX(ลูกหนี้ค่ารักษาพยาบาล!$N:$N,MATCH(คำนวณเงินลงทุนส่วนเกิน!$D192,ลูกหนี้ค่ารักษาพยาบาล!$A:$A,0))</f>
        <v>0</v>
      </c>
      <c r="Q192" s="49">
        <v>35931020.590000004</v>
      </c>
      <c r="R192" s="7">
        <f>INDEX('Fixed Cost'!$E:$E,MATCH(คำนวณเงินลงทุนส่วนเกิน!$D192,'Fixed Cost'!$A:$A,0))</f>
        <v>11366826.013636366</v>
      </c>
      <c r="S192" s="7">
        <f t="shared" si="13"/>
        <v>24564194.576363638</v>
      </c>
      <c r="T192" s="43" t="str">
        <f t="shared" si="16"/>
        <v>60%</v>
      </c>
      <c r="U192" s="7">
        <f t="shared" si="14"/>
        <v>14738516.745818183</v>
      </c>
      <c r="V192" s="8" t="str">
        <f t="shared" si="17"/>
        <v>ลงทุนได้</v>
      </c>
      <c r="X192" s="4"/>
    </row>
    <row r="193" spans="1:24" hidden="1" x14ac:dyDescent="0.7">
      <c r="A193" s="8">
        <f>IF(ISBLANK(D193),"",COUNTA($D$10:D193))</f>
        <v>184</v>
      </c>
      <c r="B193" s="14">
        <v>3</v>
      </c>
      <c r="C193" s="14" t="s">
        <v>358</v>
      </c>
      <c r="D193" s="14" t="s">
        <v>385</v>
      </c>
      <c r="E193" s="14" t="s">
        <v>386</v>
      </c>
      <c r="F193" s="14" t="s">
        <v>8</v>
      </c>
      <c r="G193" s="6">
        <f>INDEX('cash ratio เดิม'!$B:$B,MATCH(คำนวณเงินลงทุนส่วนเกิน!$D193,'cash ratio เดิม'!$A:$A,0))</f>
        <v>63741259.890000001</v>
      </c>
      <c r="H193" s="6">
        <f>INDEX('cash ratio เดิม'!$C:$C,MATCH(คำนวณเงินลงทุนส่วนเกิน!$D193,'cash ratio เดิม'!$A:$A,0))</f>
        <v>11099698.74</v>
      </c>
      <c r="I193" s="49">
        <v>5.74</v>
      </c>
      <c r="J193" s="5">
        <f t="shared" si="12"/>
        <v>5.88</v>
      </c>
      <c r="K193" s="6">
        <f t="shared" si="15"/>
        <v>1568791.01</v>
      </c>
      <c r="L193" s="6">
        <f>INDEX(ลูกหนี้ค่ารักษาพยาบาล!$J:$J,MATCH(คำนวณเงินลงทุนส่วนเกิน!$D193,ลูกหนี้ค่ารักษาพยาบาล!$A:$A,0))</f>
        <v>557574.5</v>
      </c>
      <c r="M193" s="6">
        <f>INDEX(ลูกหนี้ค่ารักษาพยาบาล!$K:$K,MATCH(คำนวณเงินลงทุนส่วนเกิน!$D193,ลูกหนี้ค่ารักษาพยาบาล!$A:$A,0))</f>
        <v>52894.51</v>
      </c>
      <c r="N193" s="6">
        <f>INDEX(ลูกหนี้ค่ารักษาพยาบาล!$L:$L,MATCH(คำนวณเงินลงทุนส่วนเกิน!$D193,ลูกหนี้ค่ารักษาพยาบาล!$A:$A,0))</f>
        <v>958322</v>
      </c>
      <c r="O193" s="6">
        <f>INDEX(ลูกหนี้ค่ารักษาพยาบาล!$M:$M,MATCH(คำนวณเงินลงทุนส่วนเกิน!$D193,ลูกหนี้ค่ารักษาพยาบาล!$A:$A,0))</f>
        <v>0</v>
      </c>
      <c r="P193" s="6">
        <f>INDEX(ลูกหนี้ค่ารักษาพยาบาล!$N:$N,MATCH(คำนวณเงินลงทุนส่วนเกิน!$D193,ลูกหนี้ค่ารักษาพยาบาล!$A:$A,0))</f>
        <v>0</v>
      </c>
      <c r="Q193" s="49">
        <v>52641561.149999999</v>
      </c>
      <c r="R193" s="7">
        <f>INDEX('Fixed Cost'!$E:$E,MATCH(คำนวณเงินลงทุนส่วนเกิน!$D193,'Fixed Cost'!$A:$A,0))</f>
        <v>7828277.9072727282</v>
      </c>
      <c r="S193" s="7">
        <f t="shared" si="13"/>
        <v>44813283.242727272</v>
      </c>
      <c r="T193" s="43" t="str">
        <f t="shared" si="16"/>
        <v>60%</v>
      </c>
      <c r="U193" s="7">
        <f t="shared" si="14"/>
        <v>26887969.945636362</v>
      </c>
      <c r="V193" s="8" t="str">
        <f t="shared" si="17"/>
        <v>ลงทุนได้</v>
      </c>
      <c r="X193" s="4"/>
    </row>
    <row r="194" spans="1:24" hidden="1" x14ac:dyDescent="0.7">
      <c r="A194" s="8">
        <f>IF(ISBLANK(D194),"",COUNTA($D$10:D194))</f>
        <v>185</v>
      </c>
      <c r="B194" s="14">
        <v>3</v>
      </c>
      <c r="C194" s="14" t="s">
        <v>387</v>
      </c>
      <c r="D194" s="14" t="s">
        <v>388</v>
      </c>
      <c r="E194" s="14" t="s">
        <v>389</v>
      </c>
      <c r="F194" s="14" t="s">
        <v>46</v>
      </c>
      <c r="G194" s="6">
        <f>INDEX('cash ratio เดิม'!$B:$B,MATCH(คำนวณเงินลงทุนส่วนเกิน!$D194,'cash ratio เดิม'!$A:$A,0))</f>
        <v>243050638.75999999</v>
      </c>
      <c r="H194" s="6">
        <f>INDEX('cash ratio เดิม'!$C:$C,MATCH(คำนวณเงินลงทุนส่วนเกิน!$D194,'cash ratio เดิม'!$A:$A,0))</f>
        <v>144855800.05000001</v>
      </c>
      <c r="I194" s="49">
        <v>1.68</v>
      </c>
      <c r="J194" s="5">
        <f t="shared" si="12"/>
        <v>1.96</v>
      </c>
      <c r="K194" s="6">
        <f t="shared" si="15"/>
        <v>41440090.684999995</v>
      </c>
      <c r="L194" s="6">
        <f>INDEX(ลูกหนี้ค่ารักษาพยาบาล!$J:$J,MATCH(คำนวณเงินลงทุนส่วนเกิน!$D194,ลูกหนี้ค่ารักษาพยาบาล!$A:$A,0))</f>
        <v>20813857.919999998</v>
      </c>
      <c r="M194" s="6">
        <f>INDEX(ลูกหนี้ค่ารักษาพยาบาล!$K:$K,MATCH(คำนวณเงินลงทุนส่วนเกิน!$D194,ลูกหนี้ค่ารักษาพยาบาล!$A:$A,0))</f>
        <v>2562953.7650000001</v>
      </c>
      <c r="N194" s="6">
        <f>INDEX(ลูกหนี้ค่ารักษาพยาบาล!$L:$L,MATCH(คำนวณเงินลงทุนส่วนเกิน!$D194,ลูกหนี้ค่ารักษาพยาบาล!$A:$A,0))</f>
        <v>18007453.850000001</v>
      </c>
      <c r="O194" s="6">
        <f>INDEX(ลูกหนี้ค่ารักษาพยาบาล!$M:$M,MATCH(คำนวณเงินลงทุนส่วนเกิน!$D194,ลูกหนี้ค่ารักษาพยาบาล!$A:$A,0))</f>
        <v>0</v>
      </c>
      <c r="P194" s="6">
        <f>INDEX(ลูกหนี้ค่ารักษาพยาบาล!$N:$N,MATCH(คำนวณเงินลงทุนส่วนเกิน!$D194,ลูกหนี้ค่ารักษาพยาบาล!$A:$A,0))</f>
        <v>55825.15</v>
      </c>
      <c r="Q194" s="49">
        <v>98194838.709999993</v>
      </c>
      <c r="R194" s="7">
        <f>INDEX('Fixed Cost'!$E:$E,MATCH(คำนวณเงินลงทุนส่วนเกิน!$D194,'Fixed Cost'!$A:$A,0))</f>
        <v>79694229.878181815</v>
      </c>
      <c r="S194" s="7">
        <f t="shared" si="13"/>
        <v>18500608.831818178</v>
      </c>
      <c r="T194" s="43" t="str">
        <f t="shared" si="16"/>
        <v>30%</v>
      </c>
      <c r="U194" s="7">
        <f t="shared" si="14"/>
        <v>5550182.6495454535</v>
      </c>
      <c r="V194" s="8" t="str">
        <f t="shared" si="17"/>
        <v>ลงทุนได้</v>
      </c>
      <c r="X194" s="4"/>
    </row>
    <row r="195" spans="1:24" hidden="1" x14ac:dyDescent="0.7">
      <c r="A195" s="8">
        <f>IF(ISBLANK(D195),"",COUNTA($D$10:D195))</f>
        <v>186</v>
      </c>
      <c r="B195" s="14">
        <v>3</v>
      </c>
      <c r="C195" s="14" t="s">
        <v>387</v>
      </c>
      <c r="D195" s="14" t="s">
        <v>390</v>
      </c>
      <c r="E195" s="14" t="s">
        <v>391</v>
      </c>
      <c r="F195" s="14" t="s">
        <v>8</v>
      </c>
      <c r="G195" s="6">
        <f>INDEX('cash ratio เดิม'!$B:$B,MATCH(คำนวณเงินลงทุนส่วนเกิน!$D195,'cash ratio เดิม'!$A:$A,0))</f>
        <v>40193939.420000002</v>
      </c>
      <c r="H195" s="6">
        <f>INDEX('cash ratio เดิม'!$C:$C,MATCH(คำนวณเงินลงทุนส่วนเกิน!$D195,'cash ratio เดิม'!$A:$A,0))</f>
        <v>11149183.189999999</v>
      </c>
      <c r="I195" s="49">
        <v>3.61</v>
      </c>
      <c r="J195" s="5">
        <f t="shared" si="12"/>
        <v>3.79</v>
      </c>
      <c r="K195" s="6">
        <f t="shared" si="15"/>
        <v>2097923.1450000005</v>
      </c>
      <c r="L195" s="6">
        <f>INDEX(ลูกหนี้ค่ารักษาพยาบาล!$J:$J,MATCH(คำนวณเงินลงทุนส่วนเกิน!$D195,ลูกหนี้ค่ารักษาพยาบาล!$A:$A,0))</f>
        <v>1210187.1200000001</v>
      </c>
      <c r="M195" s="6">
        <f>INDEX(ลูกหนี้ค่ารักษาพยาบาล!$K:$K,MATCH(คำนวณเงินลงทุนส่วนเกิน!$D195,ลูกหนี้ค่ารักษาพยาบาล!$A:$A,0))</f>
        <v>67397.455000000002</v>
      </c>
      <c r="N195" s="6">
        <f>INDEX(ลูกหนี้ค่ารักษาพยาบาล!$L:$L,MATCH(คำนวณเงินลงทุนส่วนเกิน!$D195,ลูกหนี้ค่ารักษาพยาบาล!$A:$A,0))</f>
        <v>811040.57000000007</v>
      </c>
      <c r="O195" s="6">
        <f>INDEX(ลูกหนี้ค่ารักษาพยาบาล!$M:$M,MATCH(คำนวณเงินลงทุนส่วนเกิน!$D195,ลูกหนี้ค่ารักษาพยาบาล!$A:$A,0))</f>
        <v>0</v>
      </c>
      <c r="P195" s="6">
        <f>INDEX(ลูกหนี้ค่ารักษาพยาบาล!$N:$N,MATCH(คำนวณเงินลงทุนส่วนเกิน!$D195,ลูกหนี้ค่ารักษาพยาบาล!$A:$A,0))</f>
        <v>9298</v>
      </c>
      <c r="Q195" s="49">
        <v>28936646.23</v>
      </c>
      <c r="R195" s="7">
        <f>INDEX('Fixed Cost'!$E:$E,MATCH(คำนวณเงินลงทุนส่วนเกิน!$D195,'Fixed Cost'!$A:$A,0))</f>
        <v>8778279.6654545441</v>
      </c>
      <c r="S195" s="7">
        <f t="shared" si="13"/>
        <v>20158366.564545456</v>
      </c>
      <c r="T195" s="43" t="str">
        <f t="shared" si="16"/>
        <v>60%</v>
      </c>
      <c r="U195" s="7">
        <f t="shared" si="14"/>
        <v>12095019.938727273</v>
      </c>
      <c r="V195" s="8" t="str">
        <f t="shared" si="17"/>
        <v>ลงทุนได้</v>
      </c>
      <c r="X195" s="4"/>
    </row>
    <row r="196" spans="1:24" hidden="1" x14ac:dyDescent="0.7">
      <c r="A196" s="8">
        <f>IF(ISBLANK(D196),"",COUNTA($D$10:D196))</f>
        <v>187</v>
      </c>
      <c r="B196" s="14">
        <v>3</v>
      </c>
      <c r="C196" s="14" t="s">
        <v>387</v>
      </c>
      <c r="D196" s="14" t="s">
        <v>392</v>
      </c>
      <c r="E196" s="14" t="s">
        <v>393</v>
      </c>
      <c r="F196" s="14" t="s">
        <v>8</v>
      </c>
      <c r="G196" s="6">
        <f>INDEX('cash ratio เดิม'!$B:$B,MATCH(คำนวณเงินลงทุนส่วนเกิน!$D196,'cash ratio เดิม'!$A:$A,0))</f>
        <v>42981201.990000002</v>
      </c>
      <c r="H196" s="6">
        <f>INDEX('cash ratio เดิม'!$C:$C,MATCH(คำนวณเงินลงทุนส่วนเกิน!$D196,'cash ratio เดิม'!$A:$A,0))</f>
        <v>12331556.890000001</v>
      </c>
      <c r="I196" s="49">
        <v>3.49</v>
      </c>
      <c r="J196" s="5">
        <f t="shared" si="12"/>
        <v>3.63</v>
      </c>
      <c r="K196" s="6">
        <f t="shared" si="15"/>
        <v>1795179.58</v>
      </c>
      <c r="L196" s="6">
        <f>INDEX(ลูกหนี้ค่ารักษาพยาบาล!$J:$J,MATCH(คำนวณเงินลงทุนส่วนเกิน!$D196,ลูกหนี้ค่ารักษาพยาบาล!$A:$A,0))</f>
        <v>1208608.9350000001</v>
      </c>
      <c r="M196" s="6">
        <f>INDEX(ลูกหนี้ค่ารักษาพยาบาล!$K:$K,MATCH(คำนวณเงินลงทุนส่วนเกิน!$D196,ลูกหนี้ค่ารักษาพยาบาล!$A:$A,0))</f>
        <v>84871.17</v>
      </c>
      <c r="N196" s="6">
        <f>INDEX(ลูกหนี้ค่ารักษาพยาบาล!$L:$L,MATCH(คำนวณเงินลงทุนส่วนเกิน!$D196,ลูกหนี้ค่ารักษาพยาบาล!$A:$A,0))</f>
        <v>501699.47499999998</v>
      </c>
      <c r="O196" s="6">
        <f>INDEX(ลูกหนี้ค่ารักษาพยาบาล!$M:$M,MATCH(คำนวณเงินลงทุนส่วนเกิน!$D196,ลูกหนี้ค่ารักษาพยาบาล!$A:$A,0))</f>
        <v>0</v>
      </c>
      <c r="P196" s="6">
        <f>INDEX(ลูกหนี้ค่ารักษาพยาบาล!$N:$N,MATCH(คำนวณเงินลงทุนส่วนเกิน!$D196,ลูกหนี้ค่ารักษาพยาบาล!$A:$A,0))</f>
        <v>0</v>
      </c>
      <c r="Q196" s="49">
        <v>30649645.100000001</v>
      </c>
      <c r="R196" s="7">
        <f>INDEX('Fixed Cost'!$E:$E,MATCH(คำนวณเงินลงทุนส่วนเกิน!$D196,'Fixed Cost'!$A:$A,0))</f>
        <v>8994130.2054545451</v>
      </c>
      <c r="S196" s="7">
        <f t="shared" si="13"/>
        <v>21655514.894545458</v>
      </c>
      <c r="T196" s="43" t="str">
        <f t="shared" si="16"/>
        <v>60%</v>
      </c>
      <c r="U196" s="7">
        <f t="shared" si="14"/>
        <v>12993308.936727274</v>
      </c>
      <c r="V196" s="8" t="str">
        <f t="shared" si="17"/>
        <v>ลงทุนได้</v>
      </c>
      <c r="X196" s="4"/>
    </row>
    <row r="197" spans="1:24" hidden="1" x14ac:dyDescent="0.7">
      <c r="A197" s="8">
        <f>IF(ISBLANK(D197),"",COUNTA($D$10:D197))</f>
        <v>188</v>
      </c>
      <c r="B197" s="14">
        <v>3</v>
      </c>
      <c r="C197" s="14" t="s">
        <v>387</v>
      </c>
      <c r="D197" s="14" t="s">
        <v>394</v>
      </c>
      <c r="E197" s="14" t="s">
        <v>395</v>
      </c>
      <c r="F197" s="14" t="s">
        <v>8</v>
      </c>
      <c r="G197" s="6">
        <f>INDEX('cash ratio เดิม'!$B:$B,MATCH(คำนวณเงินลงทุนส่วนเกิน!$D197,'cash ratio เดิม'!$A:$A,0))</f>
        <v>46698088.68</v>
      </c>
      <c r="H197" s="6">
        <f>INDEX('cash ratio เดิม'!$C:$C,MATCH(คำนวณเงินลงทุนส่วนเกิน!$D197,'cash ratio เดิม'!$A:$A,0))</f>
        <v>39476723.020000003</v>
      </c>
      <c r="I197" s="49">
        <v>1.18</v>
      </c>
      <c r="J197" s="5">
        <f t="shared" si="12"/>
        <v>1.56</v>
      </c>
      <c r="K197" s="6">
        <f t="shared" si="15"/>
        <v>15264649.35</v>
      </c>
      <c r="L197" s="6">
        <f>INDEX(ลูกหนี้ค่ารักษาพยาบาล!$J:$J,MATCH(คำนวณเงินลงทุนส่วนเกิน!$D197,ลูกหนี้ค่ารักษาพยาบาล!$A:$A,0))</f>
        <v>8705183.5899999999</v>
      </c>
      <c r="M197" s="6">
        <f>INDEX(ลูกหนี้ค่ารักษาพยาบาล!$K:$K,MATCH(คำนวณเงินลงทุนส่วนเกิน!$D197,ลูกหนี้ค่ารักษาพยาบาล!$A:$A,0))</f>
        <v>252722.93</v>
      </c>
      <c r="N197" s="6">
        <f>INDEX(ลูกหนี้ค่ารักษาพยาบาล!$L:$L,MATCH(คำนวณเงินลงทุนส่วนเกิน!$D197,ลูกหนี้ค่ารักษาพยาบาล!$A:$A,0))</f>
        <v>6306742.8300000001</v>
      </c>
      <c r="O197" s="6">
        <f>INDEX(ลูกหนี้ค่ารักษาพยาบาล!$M:$M,MATCH(คำนวณเงินลงทุนส่วนเกิน!$D197,ลูกหนี้ค่ารักษาพยาบาล!$A:$A,0))</f>
        <v>0</v>
      </c>
      <c r="P197" s="6">
        <f>INDEX(ลูกหนี้ค่ารักษาพยาบาล!$N:$N,MATCH(คำนวณเงินลงทุนส่วนเกิน!$D197,ลูกหนี้ค่ารักษาพยาบาล!$A:$A,0))</f>
        <v>0</v>
      </c>
      <c r="Q197" s="49">
        <v>7263555.6600000001</v>
      </c>
      <c r="R197" s="7">
        <f>INDEX('Fixed Cost'!$E:$E,MATCH(คำนวณเงินลงทุนส่วนเกิน!$D197,'Fixed Cost'!$A:$A,0))</f>
        <v>27803413.131818183</v>
      </c>
      <c r="S197" s="7">
        <f t="shared" si="13"/>
        <v>-20539857.471818183</v>
      </c>
      <c r="T197" s="43" t="str">
        <f t="shared" si="16"/>
        <v>30%</v>
      </c>
      <c r="U197" s="7">
        <f t="shared" si="14"/>
        <v>0</v>
      </c>
      <c r="V197" s="69" t="str">
        <f t="shared" si="17"/>
        <v>ไม่ลงทุน</v>
      </c>
      <c r="X197" s="4"/>
    </row>
    <row r="198" spans="1:24" hidden="1" x14ac:dyDescent="0.7">
      <c r="A198" s="8">
        <f>IF(ISBLANK(D198),"",COUNTA($D$10:D198))</f>
        <v>189</v>
      </c>
      <c r="B198" s="14">
        <v>3</v>
      </c>
      <c r="C198" s="14" t="s">
        <v>387</v>
      </c>
      <c r="D198" s="14" t="s">
        <v>396</v>
      </c>
      <c r="E198" s="14" t="s">
        <v>397</v>
      </c>
      <c r="F198" s="14" t="s">
        <v>8</v>
      </c>
      <c r="G198" s="6">
        <f>INDEX('cash ratio เดิม'!$B:$B,MATCH(คำนวณเงินลงทุนส่วนเกิน!$D198,'cash ratio เดิม'!$A:$A,0))</f>
        <v>70764825.939999998</v>
      </c>
      <c r="H198" s="6">
        <f>INDEX('cash ratio เดิม'!$C:$C,MATCH(คำนวณเงินลงทุนส่วนเกิน!$D198,'cash ratio เดิม'!$A:$A,0))</f>
        <v>22008663.879999999</v>
      </c>
      <c r="I198" s="49">
        <v>3.22</v>
      </c>
      <c r="J198" s="5">
        <f t="shared" si="12"/>
        <v>3.34</v>
      </c>
      <c r="K198" s="6">
        <f t="shared" si="15"/>
        <v>2833243.27</v>
      </c>
      <c r="L198" s="6">
        <f>INDEX(ลูกหนี้ค่ารักษาพยาบาล!$J:$J,MATCH(คำนวณเงินลงทุนส่วนเกิน!$D198,ลูกหนี้ค่ารักษาพยาบาล!$A:$A,0))</f>
        <v>1688074.875</v>
      </c>
      <c r="M198" s="6">
        <f>INDEX(ลูกหนี้ค่ารักษาพยาบาล!$K:$K,MATCH(คำนวณเงินลงทุนส่วนเกิน!$D198,ลูกหนี้ค่ารักษาพยาบาล!$A:$A,0))</f>
        <v>57139.145000000004</v>
      </c>
      <c r="N198" s="6">
        <f>INDEX(ลูกหนี้ค่ารักษาพยาบาล!$L:$L,MATCH(คำนวณเงินลงทุนส่วนเกิน!$D198,ลูกหนี้ค่ารักษาพยาบาล!$A:$A,0))</f>
        <v>1041408.5</v>
      </c>
      <c r="O198" s="6">
        <f>INDEX(ลูกหนี้ค่ารักษาพยาบาล!$M:$M,MATCH(คำนวณเงินลงทุนส่วนเกิน!$D198,ลูกหนี้ค่ารักษาพยาบาล!$A:$A,0))</f>
        <v>0</v>
      </c>
      <c r="P198" s="6">
        <f>INDEX(ลูกหนี้ค่ารักษาพยาบาล!$N:$N,MATCH(คำนวณเงินลงทุนส่วนเกิน!$D198,ลูกหนี้ค่ารักษาพยาบาล!$A:$A,0))</f>
        <v>46620.75</v>
      </c>
      <c r="Q198" s="49">
        <v>48756162.060000002</v>
      </c>
      <c r="R198" s="7">
        <f>INDEX('Fixed Cost'!$E:$E,MATCH(คำนวณเงินลงทุนส่วนเกิน!$D198,'Fixed Cost'!$A:$A,0))</f>
        <v>14475421.652727272</v>
      </c>
      <c r="S198" s="7">
        <f t="shared" si="13"/>
        <v>34280740.407272726</v>
      </c>
      <c r="T198" s="43" t="str">
        <f t="shared" si="16"/>
        <v>60%</v>
      </c>
      <c r="U198" s="7">
        <f t="shared" si="14"/>
        <v>20568444.244363636</v>
      </c>
      <c r="V198" s="8" t="str">
        <f t="shared" si="17"/>
        <v>ลงทุนได้</v>
      </c>
      <c r="X198" s="4"/>
    </row>
    <row r="199" spans="1:24" hidden="1" x14ac:dyDescent="0.7">
      <c r="A199" s="8">
        <f>IF(ISBLANK(D199),"",COUNTA($D$10:D199))</f>
        <v>190</v>
      </c>
      <c r="B199" s="14">
        <v>3</v>
      </c>
      <c r="C199" s="14" t="s">
        <v>387</v>
      </c>
      <c r="D199" s="14" t="s">
        <v>398</v>
      </c>
      <c r="E199" s="14" t="s">
        <v>399</v>
      </c>
      <c r="F199" s="14" t="s">
        <v>8</v>
      </c>
      <c r="G199" s="6">
        <f>INDEX('cash ratio เดิม'!$B:$B,MATCH(คำนวณเงินลงทุนส่วนเกิน!$D199,'cash ratio เดิม'!$A:$A,0))</f>
        <v>62467353.289999999</v>
      </c>
      <c r="H199" s="6">
        <f>INDEX('cash ratio เดิม'!$C:$C,MATCH(คำนวณเงินลงทุนส่วนเกิน!$D199,'cash ratio เดิม'!$A:$A,0))</f>
        <v>11227809.029999999</v>
      </c>
      <c r="I199" s="49">
        <v>5.56</v>
      </c>
      <c r="J199" s="5">
        <f t="shared" si="12"/>
        <v>5.87</v>
      </c>
      <c r="K199" s="6">
        <f t="shared" si="15"/>
        <v>3446672.2850000001</v>
      </c>
      <c r="L199" s="6">
        <f>INDEX(ลูกหนี้ค่ารักษาพยาบาล!$J:$J,MATCH(คำนวณเงินลงทุนส่วนเกิน!$D199,ลูกหนี้ค่ารักษาพยาบาล!$A:$A,0))</f>
        <v>1786616.585</v>
      </c>
      <c r="M199" s="6">
        <f>INDEX(ลูกหนี้ค่ารักษาพยาบาล!$K:$K,MATCH(คำนวณเงินลงทุนส่วนเกิน!$D199,ลูกหนี้ค่ารักษาพยาบาล!$A:$A,0))</f>
        <v>51224.56</v>
      </c>
      <c r="N199" s="6">
        <f>INDEX(ลูกหนี้ค่ารักษาพยาบาล!$L:$L,MATCH(คำนวณเงินลงทุนส่วนเกิน!$D199,ลูกหนี้ค่ารักษาพยาบาล!$A:$A,0))</f>
        <v>1602815.8900000001</v>
      </c>
      <c r="O199" s="6">
        <f>INDEX(ลูกหนี้ค่ารักษาพยาบาล!$M:$M,MATCH(คำนวณเงินลงทุนส่วนเกิน!$D199,ลูกหนี้ค่ารักษาพยาบาล!$A:$A,0))</f>
        <v>0</v>
      </c>
      <c r="P199" s="6">
        <f>INDEX(ลูกหนี้ค่ารักษาพยาบาล!$N:$N,MATCH(คำนวณเงินลงทุนส่วนเกิน!$D199,ลูกหนี้ค่ารักษาพยาบาล!$A:$A,0))</f>
        <v>6015.25</v>
      </c>
      <c r="Q199" s="49">
        <v>51239544.259999998</v>
      </c>
      <c r="R199" s="7">
        <f>INDEX('Fixed Cost'!$E:$E,MATCH(คำนวณเงินลงทุนส่วนเกิน!$D199,'Fixed Cost'!$A:$A,0))</f>
        <v>10744529.481818181</v>
      </c>
      <c r="S199" s="7">
        <f t="shared" si="13"/>
        <v>40495014.778181821</v>
      </c>
      <c r="T199" s="43" t="str">
        <f t="shared" si="16"/>
        <v>60%</v>
      </c>
      <c r="U199" s="7">
        <f t="shared" si="14"/>
        <v>24297008.86690909</v>
      </c>
      <c r="V199" s="8" t="str">
        <f t="shared" si="17"/>
        <v>ลงทุนได้</v>
      </c>
      <c r="X199" s="4"/>
    </row>
    <row r="200" spans="1:24" hidden="1" x14ac:dyDescent="0.7">
      <c r="A200" s="8">
        <f>IF(ISBLANK(D200),"",COUNTA($D$10:D200))</f>
        <v>191</v>
      </c>
      <c r="B200" s="14">
        <v>3</v>
      </c>
      <c r="C200" s="14" t="s">
        <v>387</v>
      </c>
      <c r="D200" s="14" t="s">
        <v>400</v>
      </c>
      <c r="E200" s="14" t="s">
        <v>401</v>
      </c>
      <c r="F200" s="14" t="s">
        <v>8</v>
      </c>
      <c r="G200" s="6">
        <f>INDEX('cash ratio เดิม'!$B:$B,MATCH(คำนวณเงินลงทุนส่วนเกิน!$D200,'cash ratio เดิม'!$A:$A,0))</f>
        <v>41394580.810000002</v>
      </c>
      <c r="H200" s="6">
        <f>INDEX('cash ratio เดิม'!$C:$C,MATCH(คำนวณเงินลงทุนส่วนเกิน!$D200,'cash ratio เดิม'!$A:$A,0))</f>
        <v>12537835.390000001</v>
      </c>
      <c r="I200" s="49">
        <v>3.3</v>
      </c>
      <c r="J200" s="5">
        <f t="shared" si="12"/>
        <v>3.55</v>
      </c>
      <c r="K200" s="6">
        <f t="shared" si="15"/>
        <v>3204213.4750000001</v>
      </c>
      <c r="L200" s="6">
        <f>INDEX(ลูกหนี้ค่ารักษาพยาบาล!$J:$J,MATCH(คำนวณเงินลงทุนส่วนเกิน!$D200,ลูกหนี้ค่ารักษาพยาบาล!$A:$A,0))</f>
        <v>1949066.56</v>
      </c>
      <c r="M200" s="6">
        <f>INDEX(ลูกหนี้ค่ารักษาพยาบาล!$K:$K,MATCH(คำนวณเงินลงทุนส่วนเกิน!$D200,ลูกหนี้ค่ารักษาพยาบาล!$A:$A,0))</f>
        <v>159787.75</v>
      </c>
      <c r="N200" s="6">
        <f>INDEX(ลูกหนี้ค่ารักษาพยาบาล!$L:$L,MATCH(คำนวณเงินลงทุนส่วนเกิน!$D200,ลูกหนี้ค่ารักษาพยาบาล!$A:$A,0))</f>
        <v>1095359.165</v>
      </c>
      <c r="O200" s="6">
        <f>INDEX(ลูกหนี้ค่ารักษาพยาบาล!$M:$M,MATCH(คำนวณเงินลงทุนส่วนเกิน!$D200,ลูกหนี้ค่ารักษาพยาบาล!$A:$A,0))</f>
        <v>0</v>
      </c>
      <c r="P200" s="6">
        <f>INDEX(ลูกหนี้ค่ารักษาพยาบาล!$N:$N,MATCH(คำนวณเงินลงทุนส่วนเกิน!$D200,ลูกหนี้ค่ารักษาพยาบาล!$A:$A,0))</f>
        <v>0</v>
      </c>
      <c r="Q200" s="49">
        <v>28853895.420000002</v>
      </c>
      <c r="R200" s="7">
        <f>INDEX('Fixed Cost'!$E:$E,MATCH(คำนวณเงินลงทุนส่วนเกิน!$D200,'Fixed Cost'!$A:$A,0))</f>
        <v>10094850.878181817</v>
      </c>
      <c r="S200" s="7">
        <f t="shared" si="13"/>
        <v>18759044.541818187</v>
      </c>
      <c r="T200" s="43" t="str">
        <f t="shared" si="16"/>
        <v>60%</v>
      </c>
      <c r="U200" s="7">
        <f t="shared" si="14"/>
        <v>11255426.725090912</v>
      </c>
      <c r="V200" s="8" t="str">
        <f t="shared" si="17"/>
        <v>ลงทุนได้</v>
      </c>
      <c r="X200" s="4"/>
    </row>
    <row r="201" spans="1:24" hidden="1" x14ac:dyDescent="0.7">
      <c r="A201" s="8">
        <f>IF(ISBLANK(D201),"",COUNTA($D$10:D201))</f>
        <v>192</v>
      </c>
      <c r="B201" s="14">
        <v>3</v>
      </c>
      <c r="C201" s="14" t="s">
        <v>387</v>
      </c>
      <c r="D201" s="14" t="s">
        <v>402</v>
      </c>
      <c r="E201" s="14" t="s">
        <v>403</v>
      </c>
      <c r="F201" s="14" t="s">
        <v>8</v>
      </c>
      <c r="G201" s="6">
        <f>INDEX('cash ratio เดิม'!$B:$B,MATCH(คำนวณเงินลงทุนส่วนเกิน!$D201,'cash ratio เดิม'!$A:$A,0))</f>
        <v>76704720.200000003</v>
      </c>
      <c r="H201" s="6">
        <f>INDEX('cash ratio เดิม'!$C:$C,MATCH(คำนวณเงินลงทุนส่วนเกิน!$D201,'cash ratio เดิม'!$A:$A,0))</f>
        <v>30604846.899999999</v>
      </c>
      <c r="I201" s="49">
        <v>2.5099999999999998</v>
      </c>
      <c r="J201" s="5">
        <f t="shared" si="12"/>
        <v>2.91</v>
      </c>
      <c r="K201" s="6">
        <f t="shared" si="15"/>
        <v>12621720.99</v>
      </c>
      <c r="L201" s="6">
        <f>INDEX(ลูกหนี้ค่ารักษาพยาบาล!$J:$J,MATCH(คำนวณเงินลงทุนส่วนเกิน!$D201,ลูกหนี้ค่ารักษาพยาบาล!$A:$A,0))</f>
        <v>7540819.1950000003</v>
      </c>
      <c r="M201" s="6">
        <f>INDEX(ลูกหนี้ค่ารักษาพยาบาล!$K:$K,MATCH(คำนวณเงินลงทุนส่วนเกิน!$D201,ลูกหนี้ค่ารักษาพยาบาล!$A:$A,0))</f>
        <v>364764.88500000001</v>
      </c>
      <c r="N201" s="6">
        <f>INDEX(ลูกหนี้ค่ารักษาพยาบาล!$L:$L,MATCH(คำนวณเงินลงทุนส่วนเกิน!$D201,ลูกหนี้ค่ารักษาพยาบาล!$A:$A,0))</f>
        <v>4716136.91</v>
      </c>
      <c r="O201" s="6">
        <f>INDEX(ลูกหนี้ค่ารักษาพยาบาล!$M:$M,MATCH(คำนวณเงินลงทุนส่วนเกิน!$D201,ลูกหนี้ค่ารักษาพยาบาล!$A:$A,0))</f>
        <v>0</v>
      </c>
      <c r="P201" s="6">
        <f>INDEX(ลูกหนี้ค่ารักษาพยาบาล!$N:$N,MATCH(คำนวณเงินลงทุนส่วนเกิน!$D201,ลูกหนี้ค่ารักษาพยาบาล!$A:$A,0))</f>
        <v>0</v>
      </c>
      <c r="Q201" s="49">
        <v>46099873.299999997</v>
      </c>
      <c r="R201" s="7">
        <f>INDEX('Fixed Cost'!$E:$E,MATCH(คำนวณเงินลงทุนส่วนเกิน!$D201,'Fixed Cost'!$A:$A,0))</f>
        <v>26307227.198181823</v>
      </c>
      <c r="S201" s="7">
        <f t="shared" si="13"/>
        <v>19792646.101818174</v>
      </c>
      <c r="T201" s="43" t="str">
        <f t="shared" si="16"/>
        <v>50%</v>
      </c>
      <c r="U201" s="7">
        <f t="shared" si="14"/>
        <v>9896323.0509090871</v>
      </c>
      <c r="V201" s="8" t="str">
        <f t="shared" si="17"/>
        <v>ลงทุนได้</v>
      </c>
      <c r="X201" s="4"/>
    </row>
    <row r="202" spans="1:24" hidden="1" x14ac:dyDescent="0.7">
      <c r="A202" s="8">
        <f>IF(ISBLANK(D202),"",COUNTA($D$10:D202))</f>
        <v>193</v>
      </c>
      <c r="B202" s="14">
        <v>3</v>
      </c>
      <c r="C202" s="14" t="s">
        <v>387</v>
      </c>
      <c r="D202" s="14" t="s">
        <v>404</v>
      </c>
      <c r="E202" s="14" t="s">
        <v>405</v>
      </c>
      <c r="F202" s="14" t="s">
        <v>8</v>
      </c>
      <c r="G202" s="6">
        <f>INDEX('cash ratio เดิม'!$B:$B,MATCH(คำนวณเงินลงทุนส่วนเกิน!$D202,'cash ratio เดิม'!$A:$A,0))</f>
        <v>49586072.07</v>
      </c>
      <c r="H202" s="6">
        <f>INDEX('cash ratio เดิม'!$C:$C,MATCH(คำนวณเงินลงทุนส่วนเกิน!$D202,'cash ratio เดิม'!$A:$A,0))</f>
        <v>7422578.8399999999</v>
      </c>
      <c r="I202" s="49">
        <v>6.68</v>
      </c>
      <c r="J202" s="5">
        <f t="shared" ref="J202:J265" si="18">TRUNC((G202+K202)/H202,2)</f>
        <v>6.82</v>
      </c>
      <c r="K202" s="6">
        <f t="shared" si="15"/>
        <v>1051382.78</v>
      </c>
      <c r="L202" s="6">
        <f>INDEX(ลูกหนี้ค่ารักษาพยาบาล!$J:$J,MATCH(คำนวณเงินลงทุนส่วนเกิน!$D202,ลูกหนี้ค่ารักษาพยาบาล!$A:$A,0))</f>
        <v>775157.36</v>
      </c>
      <c r="M202" s="6">
        <f>INDEX(ลูกหนี้ค่ารักษาพยาบาล!$K:$K,MATCH(คำนวณเงินลงทุนส่วนเกิน!$D202,ลูกหนี้ค่ารักษาพยาบาล!$A:$A,0))</f>
        <v>87932.544999999998</v>
      </c>
      <c r="N202" s="6">
        <f>INDEX(ลูกหนี้ค่ารักษาพยาบาล!$L:$L,MATCH(คำนวณเงินลงทุนส่วนเกิน!$D202,ลูกหนี้ค่ารักษาพยาบาล!$A:$A,0))</f>
        <v>188292.875</v>
      </c>
      <c r="O202" s="6">
        <f>INDEX(ลูกหนี้ค่ารักษาพยาบาล!$M:$M,MATCH(คำนวณเงินลงทุนส่วนเกิน!$D202,ลูกหนี้ค่ารักษาพยาบาล!$A:$A,0))</f>
        <v>0</v>
      </c>
      <c r="P202" s="6">
        <f>INDEX(ลูกหนี้ค่ารักษาพยาบาล!$N:$N,MATCH(คำนวณเงินลงทุนส่วนเกิน!$D202,ลูกหนี้ค่ารักษาพยาบาล!$A:$A,0))</f>
        <v>0</v>
      </c>
      <c r="Q202" s="49">
        <v>42163493.229999997</v>
      </c>
      <c r="R202" s="7">
        <f>INDEX('Fixed Cost'!$E:$E,MATCH(คำนวณเงินลงทุนส่วนเกิน!$D202,'Fixed Cost'!$A:$A,0))</f>
        <v>9162765.2536363658</v>
      </c>
      <c r="S202" s="7">
        <f t="shared" ref="S202:S265" si="19">Q202-R202</f>
        <v>33000727.976363629</v>
      </c>
      <c r="T202" s="43" t="str">
        <f t="shared" si="16"/>
        <v>60%</v>
      </c>
      <c r="U202" s="7">
        <f t="shared" ref="U202:U265" si="20">IF(S202&gt;0,S202*T202,0)</f>
        <v>19800436.785818178</v>
      </c>
      <c r="V202" s="8" t="str">
        <f t="shared" si="17"/>
        <v>ลงทุนได้</v>
      </c>
      <c r="X202" s="4"/>
    </row>
    <row r="203" spans="1:24" hidden="1" x14ac:dyDescent="0.7">
      <c r="A203" s="8">
        <f>IF(ISBLANK(D203),"",COUNTA($D$10:D203))</f>
        <v>194</v>
      </c>
      <c r="B203" s="14">
        <v>3</v>
      </c>
      <c r="C203" s="14" t="s">
        <v>387</v>
      </c>
      <c r="D203" s="14" t="s">
        <v>406</v>
      </c>
      <c r="E203" s="14" t="s">
        <v>407</v>
      </c>
      <c r="F203" s="14" t="s">
        <v>8</v>
      </c>
      <c r="G203" s="6">
        <f>INDEX('cash ratio เดิม'!$B:$B,MATCH(คำนวณเงินลงทุนส่วนเกิน!$D203,'cash ratio เดิม'!$A:$A,0))</f>
        <v>32227170.539999999</v>
      </c>
      <c r="H203" s="6">
        <f>INDEX('cash ratio เดิม'!$C:$C,MATCH(คำนวณเงินลงทุนส่วนเกิน!$D203,'cash ratio เดิม'!$A:$A,0))</f>
        <v>12474277.1</v>
      </c>
      <c r="I203" s="49">
        <v>2.58</v>
      </c>
      <c r="J203" s="5">
        <f t="shared" si="18"/>
        <v>2.7</v>
      </c>
      <c r="K203" s="6">
        <f t="shared" ref="K203:K266" si="21">SUM(L203:P203)</f>
        <v>1462314.3750000002</v>
      </c>
      <c r="L203" s="6">
        <f>INDEX(ลูกหนี้ค่ารักษาพยาบาล!$J:$J,MATCH(คำนวณเงินลงทุนส่วนเกิน!$D203,ลูกหนี้ค่ารักษาพยาบาล!$A:$A,0))</f>
        <v>795276.4</v>
      </c>
      <c r="M203" s="6">
        <f>INDEX(ลูกหนี้ค่ารักษาพยาบาล!$K:$K,MATCH(คำนวณเงินลงทุนส่วนเกิน!$D203,ลูกหนี้ค่ารักษาพยาบาล!$A:$A,0))</f>
        <v>53197.8</v>
      </c>
      <c r="N203" s="6">
        <f>INDEX(ลูกหนี้ค่ารักษาพยาบาล!$L:$L,MATCH(คำนวณเงินลงทุนส่วนเกิน!$D203,ลูกหนี้ค่ารักษาพยาบาล!$A:$A,0))</f>
        <v>603395.72500000009</v>
      </c>
      <c r="O203" s="6">
        <f>INDEX(ลูกหนี้ค่ารักษาพยาบาล!$M:$M,MATCH(คำนวณเงินลงทุนส่วนเกิน!$D203,ลูกหนี้ค่ารักษาพยาบาล!$A:$A,0))</f>
        <v>0</v>
      </c>
      <c r="P203" s="6">
        <f>INDEX(ลูกหนี้ค่ารักษาพยาบาล!$N:$N,MATCH(คำนวณเงินลงทุนส่วนเกิน!$D203,ลูกหนี้ค่ารักษาพยาบาล!$A:$A,0))</f>
        <v>10444.450000000001</v>
      </c>
      <c r="Q203" s="49">
        <v>19752893.440000001</v>
      </c>
      <c r="R203" s="7">
        <f>INDEX('Fixed Cost'!$E:$E,MATCH(คำนวณเงินลงทุนส่วนเกิน!$D203,'Fixed Cost'!$A:$A,0))</f>
        <v>7160972.285454547</v>
      </c>
      <c r="S203" s="7">
        <f t="shared" si="19"/>
        <v>12591921.154545454</v>
      </c>
      <c r="T203" s="43" t="str">
        <f t="shared" ref="T203:T266" si="22">IF(J203&gt;3,"60%",IF(J203&gt;=2.51,"50%",IF(J203&gt;=2.01,"40%",IF(J203&gt;=1.51,"30%","0%"))))</f>
        <v>50%</v>
      </c>
      <c r="U203" s="7">
        <f t="shared" si="20"/>
        <v>6295960.5772727272</v>
      </c>
      <c r="V203" s="8" t="str">
        <f t="shared" ref="V203:V266" si="23">IF(U203&gt;0,"ลงทุนได้","ไม่ลงทุน")</f>
        <v>ลงทุนได้</v>
      </c>
      <c r="X203" s="4"/>
    </row>
    <row r="204" spans="1:24" hidden="1" x14ac:dyDescent="0.7">
      <c r="A204" s="8">
        <f>IF(ISBLANK(D204),"",COUNTA($D$10:D204))</f>
        <v>195</v>
      </c>
      <c r="B204" s="14">
        <v>3</v>
      </c>
      <c r="C204" s="14" t="s">
        <v>387</v>
      </c>
      <c r="D204" s="14" t="s">
        <v>408</v>
      </c>
      <c r="E204" s="14" t="s">
        <v>409</v>
      </c>
      <c r="F204" s="14" t="s">
        <v>8</v>
      </c>
      <c r="G204" s="6">
        <f>INDEX('cash ratio เดิม'!$B:$B,MATCH(คำนวณเงินลงทุนส่วนเกิน!$D204,'cash ratio เดิม'!$A:$A,0))</f>
        <v>25639860.789999999</v>
      </c>
      <c r="H204" s="6">
        <f>INDEX('cash ratio เดิม'!$C:$C,MATCH(คำนวณเงินลงทุนส่วนเกิน!$D204,'cash ratio เดิม'!$A:$A,0))</f>
        <v>5810118.7999999998</v>
      </c>
      <c r="I204" s="49">
        <v>4.41</v>
      </c>
      <c r="J204" s="5">
        <f t="shared" si="18"/>
        <v>4.59</v>
      </c>
      <c r="K204" s="6">
        <f t="shared" si="21"/>
        <v>1035808.335</v>
      </c>
      <c r="L204" s="6">
        <f>INDEX(ลูกหนี้ค่ารักษาพยาบาล!$J:$J,MATCH(คำนวณเงินลงทุนส่วนเกิน!$D204,ลูกหนี้ค่ารักษาพยาบาล!$A:$A,0))</f>
        <v>697589</v>
      </c>
      <c r="M204" s="6">
        <f>INDEX(ลูกหนี้ค่ารักษาพยาบาล!$K:$K,MATCH(คำนวณเงินลงทุนส่วนเกิน!$D204,ลูกหนี้ค่ารักษาพยาบาล!$A:$A,0))</f>
        <v>32575.334999999999</v>
      </c>
      <c r="N204" s="6">
        <f>INDEX(ลูกหนี้ค่ารักษาพยาบาล!$L:$L,MATCH(คำนวณเงินลงทุนส่วนเกิน!$D204,ลูกหนี้ค่ารักษาพยาบาล!$A:$A,0))</f>
        <v>305644</v>
      </c>
      <c r="O204" s="6">
        <f>INDEX(ลูกหนี้ค่ารักษาพยาบาล!$M:$M,MATCH(คำนวณเงินลงทุนส่วนเกิน!$D204,ลูกหนี้ค่ารักษาพยาบาล!$A:$A,0))</f>
        <v>0</v>
      </c>
      <c r="P204" s="6">
        <f>INDEX(ลูกหนี้ค่ารักษาพยาบาล!$N:$N,MATCH(คำนวณเงินลงทุนส่วนเกิน!$D204,ลูกหนี้ค่ารักษาพยาบาล!$A:$A,0))</f>
        <v>0</v>
      </c>
      <c r="Q204" s="49">
        <v>19829741.989999998</v>
      </c>
      <c r="R204" s="7">
        <f>INDEX('Fixed Cost'!$E:$E,MATCH(คำนวณเงินลงทุนส่วนเกิน!$D204,'Fixed Cost'!$A:$A,0))</f>
        <v>5982939.586363636</v>
      </c>
      <c r="S204" s="7">
        <f t="shared" si="19"/>
        <v>13846802.403636362</v>
      </c>
      <c r="T204" s="43" t="str">
        <f t="shared" si="22"/>
        <v>60%</v>
      </c>
      <c r="U204" s="7">
        <f t="shared" si="20"/>
        <v>8308081.4421818173</v>
      </c>
      <c r="V204" s="8" t="str">
        <f t="shared" si="23"/>
        <v>ลงทุนได้</v>
      </c>
      <c r="X204" s="4"/>
    </row>
    <row r="205" spans="1:24" hidden="1" x14ac:dyDescent="0.7">
      <c r="A205" s="8">
        <f>IF(ISBLANK(D205),"",COUNTA($D$10:D205))</f>
        <v>196</v>
      </c>
      <c r="B205" s="14">
        <v>3</v>
      </c>
      <c r="C205" s="14" t="s">
        <v>387</v>
      </c>
      <c r="D205" s="14" t="s">
        <v>410</v>
      </c>
      <c r="E205" s="14" t="s">
        <v>411</v>
      </c>
      <c r="F205" s="14" t="s">
        <v>8</v>
      </c>
      <c r="G205" s="6">
        <f>INDEX('cash ratio เดิม'!$B:$B,MATCH(คำนวณเงินลงทุนส่วนเกิน!$D205,'cash ratio เดิม'!$A:$A,0))</f>
        <v>23653624.800000001</v>
      </c>
      <c r="H205" s="6">
        <f>INDEX('cash ratio เดิม'!$C:$C,MATCH(คำนวณเงินลงทุนส่วนเกิน!$D205,'cash ratio เดิม'!$A:$A,0))</f>
        <v>6464158.8700000001</v>
      </c>
      <c r="I205" s="49">
        <v>3.66</v>
      </c>
      <c r="J205" s="5">
        <f t="shared" si="18"/>
        <v>3.8</v>
      </c>
      <c r="K205" s="6">
        <f t="shared" si="21"/>
        <v>946140.67999999993</v>
      </c>
      <c r="L205" s="6">
        <f>INDEX(ลูกหนี้ค่ารักษาพยาบาล!$J:$J,MATCH(คำนวณเงินลงทุนส่วนเกิน!$D205,ลูกหนี้ค่ารักษาพยาบาล!$A:$A,0))</f>
        <v>628371.66999999993</v>
      </c>
      <c r="M205" s="6">
        <f>INDEX(ลูกหนี้ค่ารักษาพยาบาล!$K:$K,MATCH(คำนวณเงินลงทุนส่วนเกิน!$D205,ลูกหนี้ค่ารักษาพยาบาล!$A:$A,0))</f>
        <v>46964.884999999995</v>
      </c>
      <c r="N205" s="6">
        <f>INDEX(ลูกหนี้ค่ารักษาพยาบาล!$L:$L,MATCH(คำนวณเงินลงทุนส่วนเกิน!$D205,ลูกหนี้ค่ารักษาพยาบาล!$A:$A,0))</f>
        <v>270804.125</v>
      </c>
      <c r="O205" s="6">
        <f>INDEX(ลูกหนี้ค่ารักษาพยาบาล!$M:$M,MATCH(คำนวณเงินลงทุนส่วนเกิน!$D205,ลูกหนี้ค่ารักษาพยาบาล!$A:$A,0))</f>
        <v>0</v>
      </c>
      <c r="P205" s="6">
        <f>INDEX(ลูกหนี้ค่ารักษาพยาบาล!$N:$N,MATCH(คำนวณเงินลงทุนส่วนเกิน!$D205,ลูกหนี้ค่ารักษาพยาบาล!$A:$A,0))</f>
        <v>0</v>
      </c>
      <c r="Q205" s="49">
        <v>17189465.93</v>
      </c>
      <c r="R205" s="7">
        <f>INDEX('Fixed Cost'!$E:$E,MATCH(คำนวณเงินลงทุนส่วนเกิน!$D205,'Fixed Cost'!$A:$A,0))</f>
        <v>5504514.9709090907</v>
      </c>
      <c r="S205" s="7">
        <f t="shared" si="19"/>
        <v>11684950.959090909</v>
      </c>
      <c r="T205" s="43" t="str">
        <f t="shared" si="22"/>
        <v>60%</v>
      </c>
      <c r="U205" s="7">
        <f t="shared" si="20"/>
        <v>7010970.5754545452</v>
      </c>
      <c r="V205" s="8" t="str">
        <f t="shared" si="23"/>
        <v>ลงทุนได้</v>
      </c>
      <c r="X205" s="4"/>
    </row>
    <row r="206" spans="1:24" hidden="1" x14ac:dyDescent="0.7">
      <c r="A206" s="8">
        <f>IF(ISBLANK(D206),"",COUNTA($D$10:D206))</f>
        <v>197</v>
      </c>
      <c r="B206" s="14">
        <v>3</v>
      </c>
      <c r="C206" s="14" t="s">
        <v>412</v>
      </c>
      <c r="D206" s="14" t="s">
        <v>413</v>
      </c>
      <c r="E206" s="14" t="s">
        <v>414</v>
      </c>
      <c r="F206" s="14" t="s">
        <v>46</v>
      </c>
      <c r="G206" s="6">
        <f>INDEX('cash ratio เดิม'!$B:$B,MATCH(คำนวณเงินลงทุนส่วนเกิน!$D206,'cash ratio เดิม'!$A:$A,0))</f>
        <v>459363351.56999999</v>
      </c>
      <c r="H206" s="6">
        <f>INDEX('cash ratio เดิม'!$C:$C,MATCH(คำนวณเงินลงทุนส่วนเกิน!$D206,'cash ratio เดิม'!$A:$A,0))</f>
        <v>100700095.7</v>
      </c>
      <c r="I206" s="49">
        <v>4.5599999999999996</v>
      </c>
      <c r="J206" s="5">
        <f t="shared" si="18"/>
        <v>4.9800000000000004</v>
      </c>
      <c r="K206" s="6">
        <f t="shared" si="21"/>
        <v>42288187.414999999</v>
      </c>
      <c r="L206" s="6">
        <f>INDEX(ลูกหนี้ค่ารักษาพยาบาล!$J:$J,MATCH(คำนวณเงินลงทุนส่วนเกิน!$D206,ลูกหนี้ค่ารักษาพยาบาล!$A:$A,0))</f>
        <v>22140162.010000002</v>
      </c>
      <c r="M206" s="6">
        <f>INDEX(ลูกหนี้ค่ารักษาพยาบาล!$K:$K,MATCH(คำนวณเงินลงทุนส่วนเกิน!$D206,ลูกหนี้ค่ารักษาพยาบาล!$A:$A,0))</f>
        <v>3376022.6449999996</v>
      </c>
      <c r="N206" s="6">
        <f>INDEX(ลูกหนี้ค่ารักษาพยาบาล!$L:$L,MATCH(คำนวณเงินลงทุนส่วนเกิน!$D206,ลูกหนี้ค่ารักษาพยาบาล!$A:$A,0))</f>
        <v>16461383.26</v>
      </c>
      <c r="O206" s="6">
        <f>INDEX(ลูกหนี้ค่ารักษาพยาบาล!$M:$M,MATCH(คำนวณเงินลงทุนส่วนเกิน!$D206,ลูกหนี้ค่ารักษาพยาบาล!$A:$A,0))</f>
        <v>0</v>
      </c>
      <c r="P206" s="6">
        <f>INDEX(ลูกหนี้ค่ารักษาพยาบาล!$N:$N,MATCH(คำนวณเงินลงทุนส่วนเกิน!$D206,ลูกหนี้ค่ารักษาพยาบาล!$A:$A,0))</f>
        <v>310619.5</v>
      </c>
      <c r="Q206" s="49">
        <v>358668352.37</v>
      </c>
      <c r="R206" s="7">
        <f>INDEX('Fixed Cost'!$E:$E,MATCH(คำนวณเงินลงทุนส่วนเกิน!$D206,'Fixed Cost'!$A:$A,0))</f>
        <v>60845559.878181808</v>
      </c>
      <c r="S206" s="7">
        <f t="shared" si="19"/>
        <v>297822792.49181819</v>
      </c>
      <c r="T206" s="43" t="str">
        <f t="shared" si="22"/>
        <v>60%</v>
      </c>
      <c r="U206" s="7">
        <f t="shared" si="20"/>
        <v>178693675.4950909</v>
      </c>
      <c r="V206" s="8" t="str">
        <f t="shared" si="23"/>
        <v>ลงทุนได้</v>
      </c>
      <c r="X206" s="4"/>
    </row>
    <row r="207" spans="1:24" hidden="1" x14ac:dyDescent="0.7">
      <c r="A207" s="8">
        <f>IF(ISBLANK(D207),"",COUNTA($D$10:D207))</f>
        <v>198</v>
      </c>
      <c r="B207" s="14">
        <v>3</v>
      </c>
      <c r="C207" s="14" t="s">
        <v>412</v>
      </c>
      <c r="D207" s="14" t="s">
        <v>415</v>
      </c>
      <c r="E207" s="14" t="s">
        <v>416</v>
      </c>
      <c r="F207" s="14" t="s">
        <v>8</v>
      </c>
      <c r="G207" s="6">
        <f>INDEX('cash ratio เดิม'!$B:$B,MATCH(คำนวณเงินลงทุนส่วนเกิน!$D207,'cash ratio เดิม'!$A:$A,0))</f>
        <v>113094831.05</v>
      </c>
      <c r="H207" s="6">
        <f>INDEX('cash ratio เดิม'!$C:$C,MATCH(คำนวณเงินลงทุนส่วนเกิน!$D207,'cash ratio เดิม'!$A:$A,0))</f>
        <v>9960795.3900000006</v>
      </c>
      <c r="I207" s="49">
        <v>11.35</v>
      </c>
      <c r="J207" s="5">
        <f t="shared" si="18"/>
        <v>11.83</v>
      </c>
      <c r="K207" s="6">
        <f t="shared" si="21"/>
        <v>4810245.76</v>
      </c>
      <c r="L207" s="6">
        <f>INDEX(ลูกหนี้ค่ารักษาพยาบาล!$J:$J,MATCH(คำนวณเงินลงทุนส่วนเกิน!$D207,ลูกหนี้ค่ารักษาพยาบาล!$A:$A,0))</f>
        <v>1257247.19</v>
      </c>
      <c r="M207" s="6">
        <f>INDEX(ลูกหนี้ค่ารักษาพยาบาล!$K:$K,MATCH(คำนวณเงินลงทุนส่วนเกิน!$D207,ลูกหนี้ค่ารักษาพยาบาล!$A:$A,0))</f>
        <v>241874.57</v>
      </c>
      <c r="N207" s="6">
        <f>INDEX(ลูกหนี้ค่ารักษาพยาบาล!$L:$L,MATCH(คำนวณเงินลงทุนส่วนเกิน!$D207,ลูกหนี้ค่ารักษาพยาบาล!$A:$A,0))</f>
        <v>3307823.5</v>
      </c>
      <c r="O207" s="6">
        <f>INDEX(ลูกหนี้ค่ารักษาพยาบาล!$M:$M,MATCH(คำนวณเงินลงทุนส่วนเกิน!$D207,ลูกหนี้ค่ารักษาพยาบาล!$A:$A,0))</f>
        <v>0</v>
      </c>
      <c r="P207" s="6">
        <f>INDEX(ลูกหนี้ค่ารักษาพยาบาล!$N:$N,MATCH(คำนวณเงินลงทุนส่วนเกิน!$D207,ลูกหนี้ค่ารักษาพยาบาล!$A:$A,0))</f>
        <v>3300.5</v>
      </c>
      <c r="Q207" s="49">
        <v>103134035.66</v>
      </c>
      <c r="R207" s="7">
        <f>INDEX('Fixed Cost'!$E:$E,MATCH(คำนวณเงินลงทุนส่วนเกิน!$D207,'Fixed Cost'!$A:$A,0))</f>
        <v>15366152.989090908</v>
      </c>
      <c r="S207" s="7">
        <f t="shared" si="19"/>
        <v>87767882.670909092</v>
      </c>
      <c r="T207" s="43" t="str">
        <f t="shared" si="22"/>
        <v>60%</v>
      </c>
      <c r="U207" s="7">
        <f t="shared" si="20"/>
        <v>52660729.602545455</v>
      </c>
      <c r="V207" s="8" t="str">
        <f t="shared" si="23"/>
        <v>ลงทุนได้</v>
      </c>
      <c r="X207" s="4"/>
    </row>
    <row r="208" spans="1:24" hidden="1" x14ac:dyDescent="0.7">
      <c r="A208" s="8">
        <f>IF(ISBLANK(D208),"",COUNTA($D$10:D208))</f>
        <v>199</v>
      </c>
      <c r="B208" s="14">
        <v>3</v>
      </c>
      <c r="C208" s="14" t="s">
        <v>412</v>
      </c>
      <c r="D208" s="14" t="s">
        <v>417</v>
      </c>
      <c r="E208" s="14" t="s">
        <v>418</v>
      </c>
      <c r="F208" s="14" t="s">
        <v>8</v>
      </c>
      <c r="G208" s="6">
        <f>INDEX('cash ratio เดิม'!$B:$B,MATCH(คำนวณเงินลงทุนส่วนเกิน!$D208,'cash ratio เดิม'!$A:$A,0))</f>
        <v>15553609.93</v>
      </c>
      <c r="H208" s="6">
        <f>INDEX('cash ratio เดิม'!$C:$C,MATCH(คำนวณเงินลงทุนส่วนเกิน!$D208,'cash ratio เดิม'!$A:$A,0))</f>
        <v>6859184.9900000002</v>
      </c>
      <c r="I208" s="49">
        <v>2.27</v>
      </c>
      <c r="J208" s="5">
        <f t="shared" si="18"/>
        <v>2.56</v>
      </c>
      <c r="K208" s="6">
        <f t="shared" si="21"/>
        <v>2053834.9300000002</v>
      </c>
      <c r="L208" s="6">
        <f>INDEX(ลูกหนี้ค่ารักษาพยาบาล!$J:$J,MATCH(คำนวณเงินลงทุนส่วนเกิน!$D208,ลูกหนี้ค่ารักษาพยาบาล!$A:$A,0))</f>
        <v>1276231.425</v>
      </c>
      <c r="M208" s="6">
        <f>INDEX(ลูกหนี้ค่ารักษาพยาบาล!$K:$K,MATCH(คำนวณเงินลงทุนส่วนเกิน!$D208,ลูกหนี้ค่ารักษาพยาบาล!$A:$A,0))</f>
        <v>151037.08000000002</v>
      </c>
      <c r="N208" s="6">
        <f>INDEX(ลูกหนี้ค่ารักษาพยาบาล!$L:$L,MATCH(คำนวณเงินลงทุนส่วนเกิน!$D208,ลูกหนี้ค่ารักษาพยาบาล!$A:$A,0))</f>
        <v>626215.17500000005</v>
      </c>
      <c r="O208" s="6">
        <f>INDEX(ลูกหนี้ค่ารักษาพยาบาล!$M:$M,MATCH(คำนวณเงินลงทุนส่วนเกิน!$D208,ลูกหนี้ค่ารักษาพยาบาล!$A:$A,0))</f>
        <v>0</v>
      </c>
      <c r="P208" s="6">
        <f>INDEX(ลูกหนี้ค่ารักษาพยาบาล!$N:$N,MATCH(คำนวณเงินลงทุนส่วนเกิน!$D208,ลูกหนี้ค่ารักษาพยาบาล!$A:$A,0))</f>
        <v>351.25</v>
      </c>
      <c r="Q208" s="49">
        <v>8694424.9399999995</v>
      </c>
      <c r="R208" s="7">
        <f>INDEX('Fixed Cost'!$E:$E,MATCH(คำนวณเงินลงทุนส่วนเกิน!$D208,'Fixed Cost'!$A:$A,0))</f>
        <v>9282502.3309090901</v>
      </c>
      <c r="S208" s="7">
        <f t="shared" si="19"/>
        <v>-588077.39090909064</v>
      </c>
      <c r="T208" s="43" t="str">
        <f t="shared" si="22"/>
        <v>50%</v>
      </c>
      <c r="U208" s="7">
        <f t="shared" si="20"/>
        <v>0</v>
      </c>
      <c r="V208" s="69" t="str">
        <f t="shared" si="23"/>
        <v>ไม่ลงทุน</v>
      </c>
      <c r="X208" s="4"/>
    </row>
    <row r="209" spans="1:24" hidden="1" x14ac:dyDescent="0.7">
      <c r="A209" s="8">
        <f>IF(ISBLANK(D209),"",COUNTA($D$10:D209))</f>
        <v>200</v>
      </c>
      <c r="B209" s="14">
        <v>3</v>
      </c>
      <c r="C209" s="14" t="s">
        <v>412</v>
      </c>
      <c r="D209" s="14" t="s">
        <v>419</v>
      </c>
      <c r="E209" s="14" t="s">
        <v>420</v>
      </c>
      <c r="F209" s="14" t="s">
        <v>8</v>
      </c>
      <c r="G209" s="6">
        <f>INDEX('cash ratio เดิม'!$B:$B,MATCH(คำนวณเงินลงทุนส่วนเกิน!$D209,'cash ratio เดิม'!$A:$A,0))</f>
        <v>79171349.629999995</v>
      </c>
      <c r="H209" s="6">
        <f>INDEX('cash ratio เดิม'!$C:$C,MATCH(คำนวณเงินลงทุนส่วนเกิน!$D209,'cash ratio เดิม'!$A:$A,0))</f>
        <v>16331284.74</v>
      </c>
      <c r="I209" s="49">
        <v>4.8499999999999996</v>
      </c>
      <c r="J209" s="5">
        <f t="shared" si="18"/>
        <v>5.35</v>
      </c>
      <c r="K209" s="6">
        <f t="shared" si="21"/>
        <v>8303917.7799999993</v>
      </c>
      <c r="L209" s="6">
        <f>INDEX(ลูกหนี้ค่ารักษาพยาบาล!$J:$J,MATCH(คำนวณเงินลงทุนส่วนเกิน!$D209,ลูกหนี้ค่ารักษาพยาบาล!$A:$A,0))</f>
        <v>3927979.03</v>
      </c>
      <c r="M209" s="6">
        <f>INDEX(ลูกหนี้ค่ารักษาพยาบาล!$K:$K,MATCH(คำนวณเงินลงทุนส่วนเกิน!$D209,ลูกหนี้ค่ารักษาพยาบาล!$A:$A,0))</f>
        <v>1038224.8200000001</v>
      </c>
      <c r="N209" s="6">
        <f>INDEX(ลูกหนี้ค่ารักษาพยาบาล!$L:$L,MATCH(คำนวณเงินลงทุนส่วนเกิน!$D209,ลูกหนี้ค่ารักษาพยาบาล!$A:$A,0))</f>
        <v>3337713.9299999997</v>
      </c>
      <c r="O209" s="6">
        <f>INDEX(ลูกหนี้ค่ารักษาพยาบาล!$M:$M,MATCH(คำนวณเงินลงทุนส่วนเกิน!$D209,ลูกหนี้ค่ารักษาพยาบาล!$A:$A,0))</f>
        <v>0</v>
      </c>
      <c r="P209" s="6">
        <f>INDEX(ลูกหนี้ค่ารักษาพยาบาล!$N:$N,MATCH(คำนวณเงินลงทุนส่วนเกิน!$D209,ลูกหนี้ค่ารักษาพยาบาล!$A:$A,0))</f>
        <v>0</v>
      </c>
      <c r="Q209" s="49">
        <v>62835684.890000001</v>
      </c>
      <c r="R209" s="7">
        <f>INDEX('Fixed Cost'!$E:$E,MATCH(คำนวณเงินลงทุนส่วนเกิน!$D209,'Fixed Cost'!$A:$A,0))</f>
        <v>19203424.360909089</v>
      </c>
      <c r="S209" s="7">
        <f t="shared" si="19"/>
        <v>43632260.529090911</v>
      </c>
      <c r="T209" s="43" t="str">
        <f t="shared" si="22"/>
        <v>60%</v>
      </c>
      <c r="U209" s="7">
        <f t="shared" si="20"/>
        <v>26179356.317454547</v>
      </c>
      <c r="V209" s="8" t="str">
        <f t="shared" si="23"/>
        <v>ลงทุนได้</v>
      </c>
      <c r="X209" s="4"/>
    </row>
    <row r="210" spans="1:24" hidden="1" x14ac:dyDescent="0.7">
      <c r="A210" s="8">
        <f>IF(ISBLANK(D210),"",COUNTA($D$10:D210))</f>
        <v>201</v>
      </c>
      <c r="B210" s="14">
        <v>3</v>
      </c>
      <c r="C210" s="14" t="s">
        <v>412</v>
      </c>
      <c r="D210" s="14" t="s">
        <v>421</v>
      </c>
      <c r="E210" s="14" t="s">
        <v>422</v>
      </c>
      <c r="F210" s="14" t="s">
        <v>8</v>
      </c>
      <c r="G210" s="6">
        <f>INDEX('cash ratio เดิม'!$B:$B,MATCH(คำนวณเงินลงทุนส่วนเกิน!$D210,'cash ratio เดิม'!$A:$A,0))</f>
        <v>4139551.8</v>
      </c>
      <c r="H210" s="6">
        <f>INDEX('cash ratio เดิม'!$C:$C,MATCH(คำนวณเงินลงทุนส่วนเกิน!$D210,'cash ratio เดิม'!$A:$A,0))</f>
        <v>2967871.63</v>
      </c>
      <c r="I210" s="49">
        <v>1.39</v>
      </c>
      <c r="J210" s="5">
        <f t="shared" si="18"/>
        <v>1.55</v>
      </c>
      <c r="K210" s="6">
        <f t="shared" si="21"/>
        <v>488732.89500000002</v>
      </c>
      <c r="L210" s="6">
        <f>INDEX(ลูกหนี้ค่ารักษาพยาบาล!$J:$J,MATCH(คำนวณเงินลงทุนส่วนเกิน!$D210,ลูกหนี้ค่ารักษาพยาบาล!$A:$A,0))</f>
        <v>198867.375</v>
      </c>
      <c r="M210" s="6">
        <f>INDEX(ลูกหนี้ค่ารักษาพยาบาล!$K:$K,MATCH(คำนวณเงินลงทุนส่วนเกิน!$D210,ลูกหนี้ค่ารักษาพยาบาล!$A:$A,0))</f>
        <v>46253.894999999997</v>
      </c>
      <c r="N210" s="6">
        <f>INDEX(ลูกหนี้ค่ารักษาพยาบาล!$L:$L,MATCH(คำนวณเงินลงทุนส่วนเกิน!$D210,ลูกหนี้ค่ารักษาพยาบาล!$A:$A,0))</f>
        <v>243099.125</v>
      </c>
      <c r="O210" s="6">
        <f>INDEX(ลูกหนี้ค่ารักษาพยาบาล!$M:$M,MATCH(คำนวณเงินลงทุนส่วนเกิน!$D210,ลูกหนี้ค่ารักษาพยาบาล!$A:$A,0))</f>
        <v>0</v>
      </c>
      <c r="P210" s="6">
        <f>INDEX(ลูกหนี้ค่ารักษาพยาบาล!$N:$N,MATCH(คำนวณเงินลงทุนส่วนเกิน!$D210,ลูกหนี้ค่ารักษาพยาบาล!$A:$A,0))</f>
        <v>512.5</v>
      </c>
      <c r="Q210" s="49">
        <v>1171680.17</v>
      </c>
      <c r="R210" s="7">
        <f>INDEX('Fixed Cost'!$E:$E,MATCH(คำนวณเงินลงทุนส่วนเกิน!$D210,'Fixed Cost'!$A:$A,0))</f>
        <v>4735286.4872727273</v>
      </c>
      <c r="S210" s="7">
        <f t="shared" si="19"/>
        <v>-3563606.3172727274</v>
      </c>
      <c r="T210" s="43" t="str">
        <f t="shared" si="22"/>
        <v>30%</v>
      </c>
      <c r="U210" s="7">
        <f t="shared" si="20"/>
        <v>0</v>
      </c>
      <c r="V210" s="69" t="str">
        <f t="shared" si="23"/>
        <v>ไม่ลงทุน</v>
      </c>
      <c r="X210" s="4"/>
    </row>
    <row r="211" spans="1:24" hidden="1" x14ac:dyDescent="0.7">
      <c r="A211" s="8">
        <f>IF(ISBLANK(D211),"",COUNTA($D$10:D211))</f>
        <v>202</v>
      </c>
      <c r="B211" s="14">
        <v>3</v>
      </c>
      <c r="C211" s="14" t="s">
        <v>412</v>
      </c>
      <c r="D211" s="14" t="s">
        <v>423</v>
      </c>
      <c r="E211" s="14" t="s">
        <v>424</v>
      </c>
      <c r="F211" s="14" t="s">
        <v>8</v>
      </c>
      <c r="G211" s="6">
        <f>INDEX('cash ratio เดิม'!$B:$B,MATCH(คำนวณเงินลงทุนส่วนเกิน!$D211,'cash ratio เดิม'!$A:$A,0))</f>
        <v>108328041.68000001</v>
      </c>
      <c r="H211" s="6">
        <f>INDEX('cash ratio เดิม'!$C:$C,MATCH(คำนวณเงินลงทุนส่วนเกิน!$D211,'cash ratio เดิม'!$A:$A,0))</f>
        <v>13018093.83</v>
      </c>
      <c r="I211" s="49">
        <v>8.32</v>
      </c>
      <c r="J211" s="5">
        <f t="shared" si="18"/>
        <v>8.74</v>
      </c>
      <c r="K211" s="6">
        <f t="shared" si="21"/>
        <v>5570056.3249999993</v>
      </c>
      <c r="L211" s="6">
        <f>INDEX(ลูกหนี้ค่ารักษาพยาบาล!$J:$J,MATCH(คำนวณเงินลงทุนส่วนเกิน!$D211,ลูกหนี้ค่ารักษาพยาบาล!$A:$A,0))</f>
        <v>3414634</v>
      </c>
      <c r="M211" s="6">
        <f>INDEX(ลูกหนี้ค่ารักษาพยาบาล!$K:$K,MATCH(คำนวณเงินลงทุนส่วนเกิน!$D211,ลูกหนี้ค่ารักษาพยาบาล!$A:$A,0))</f>
        <v>573786.84000000008</v>
      </c>
      <c r="N211" s="6">
        <f>INDEX(ลูกหนี้ค่ารักษาพยาบาล!$L:$L,MATCH(คำนวณเงินลงทุนส่วนเกิน!$D211,ลูกหนี้ค่ารักษาพยาบาล!$A:$A,0))</f>
        <v>1403394.26</v>
      </c>
      <c r="O211" s="6">
        <f>INDEX(ลูกหนี้ค่ารักษาพยาบาล!$M:$M,MATCH(คำนวณเงินลงทุนส่วนเกิน!$D211,ลูกหนี้ค่ารักษาพยาบาล!$A:$A,0))</f>
        <v>0</v>
      </c>
      <c r="P211" s="6">
        <f>INDEX(ลูกหนี้ค่ารักษาพยาบาล!$N:$N,MATCH(คำนวณเงินลงทุนส่วนเกิน!$D211,ลูกหนี้ค่ารักษาพยาบาล!$A:$A,0))</f>
        <v>178241.22500000001</v>
      </c>
      <c r="Q211" s="49">
        <v>95309947.849999994</v>
      </c>
      <c r="R211" s="7">
        <f>INDEX('Fixed Cost'!$E:$E,MATCH(คำนวณเงินลงทุนส่วนเกิน!$D211,'Fixed Cost'!$A:$A,0))</f>
        <v>15200568.109090911</v>
      </c>
      <c r="S211" s="7">
        <f t="shared" si="19"/>
        <v>80109379.740909085</v>
      </c>
      <c r="T211" s="43" t="str">
        <f t="shared" si="22"/>
        <v>60%</v>
      </c>
      <c r="U211" s="7">
        <f t="shared" si="20"/>
        <v>48065627.844545446</v>
      </c>
      <c r="V211" s="8" t="str">
        <f t="shared" si="23"/>
        <v>ลงทุนได้</v>
      </c>
      <c r="X211" s="4"/>
    </row>
    <row r="212" spans="1:24" hidden="1" x14ac:dyDescent="0.7">
      <c r="A212" s="8">
        <f>IF(ISBLANK(D212),"",COUNTA($D$10:D212))</f>
        <v>203</v>
      </c>
      <c r="B212" s="14">
        <v>3</v>
      </c>
      <c r="C212" s="14" t="s">
        <v>412</v>
      </c>
      <c r="D212" s="14" t="s">
        <v>425</v>
      </c>
      <c r="E212" s="14" t="s">
        <v>426</v>
      </c>
      <c r="F212" s="14" t="s">
        <v>8</v>
      </c>
      <c r="G212" s="6">
        <f>INDEX('cash ratio เดิม'!$B:$B,MATCH(คำนวณเงินลงทุนส่วนเกิน!$D212,'cash ratio เดิม'!$A:$A,0))</f>
        <v>22761587.370000001</v>
      </c>
      <c r="H212" s="6">
        <f>INDEX('cash ratio เดิม'!$C:$C,MATCH(คำนวณเงินลงทุนส่วนเกิน!$D212,'cash ratio เดิม'!$A:$A,0))</f>
        <v>13014429.66</v>
      </c>
      <c r="I212" s="49">
        <v>1.75</v>
      </c>
      <c r="J212" s="5">
        <f t="shared" si="18"/>
        <v>2.12</v>
      </c>
      <c r="K212" s="6">
        <f t="shared" si="21"/>
        <v>4913519.58</v>
      </c>
      <c r="L212" s="6">
        <f>INDEX(ลูกหนี้ค่ารักษาพยาบาล!$J:$J,MATCH(คำนวณเงินลงทุนส่วนเกิน!$D212,ลูกหนี้ค่ารักษาพยาบาล!$A:$A,0))</f>
        <v>2930981.1399999997</v>
      </c>
      <c r="M212" s="6">
        <f>INDEX(ลูกหนี้ค่ารักษาพยาบาล!$K:$K,MATCH(คำนวณเงินลงทุนส่วนเกิน!$D212,ลูกหนี้ค่ารักษาพยาบาล!$A:$A,0))</f>
        <v>138007.91500000001</v>
      </c>
      <c r="N212" s="6">
        <f>INDEX(ลูกหนี้ค่ารักษาพยาบาล!$L:$L,MATCH(คำนวณเงินลงทุนส่วนเกิน!$D212,ลูกหนี้ค่ารักษาพยาบาล!$A:$A,0))</f>
        <v>1844530.5249999999</v>
      </c>
      <c r="O212" s="6">
        <f>INDEX(ลูกหนี้ค่ารักษาพยาบาล!$M:$M,MATCH(คำนวณเงินลงทุนส่วนเกิน!$D212,ลูกหนี้ค่ารักษาพยาบาล!$A:$A,0))</f>
        <v>0</v>
      </c>
      <c r="P212" s="6">
        <f>INDEX(ลูกหนี้ค่ารักษาพยาบาล!$N:$N,MATCH(คำนวณเงินลงทุนส่วนเกิน!$D212,ลูกหนี้ค่ารักษาพยาบาล!$A:$A,0))</f>
        <v>0</v>
      </c>
      <c r="Q212" s="49">
        <v>9747157.7100000009</v>
      </c>
      <c r="R212" s="7">
        <f>INDEX('Fixed Cost'!$E:$E,MATCH(คำนวณเงินลงทุนส่วนเกิน!$D212,'Fixed Cost'!$A:$A,0))</f>
        <v>13905172.742727272</v>
      </c>
      <c r="S212" s="7">
        <f t="shared" si="19"/>
        <v>-4158015.0327272713</v>
      </c>
      <c r="T212" s="43" t="str">
        <f t="shared" si="22"/>
        <v>40%</v>
      </c>
      <c r="U212" s="7">
        <f t="shared" si="20"/>
        <v>0</v>
      </c>
      <c r="V212" s="69" t="str">
        <f t="shared" si="23"/>
        <v>ไม่ลงทุน</v>
      </c>
      <c r="X212" s="4"/>
    </row>
    <row r="213" spans="1:24" hidden="1" x14ac:dyDescent="0.7">
      <c r="A213" s="8">
        <f>IF(ISBLANK(D213),"",COUNTA($D$10:D213))</f>
        <v>204</v>
      </c>
      <c r="B213" s="14">
        <v>3</v>
      </c>
      <c r="C213" s="14" t="s">
        <v>412</v>
      </c>
      <c r="D213" s="14" t="s">
        <v>427</v>
      </c>
      <c r="E213" s="14" t="s">
        <v>428</v>
      </c>
      <c r="F213" s="14" t="s">
        <v>8</v>
      </c>
      <c r="G213" s="6">
        <f>INDEX('cash ratio เดิม'!$B:$B,MATCH(คำนวณเงินลงทุนส่วนเกิน!$D213,'cash ratio เดิม'!$A:$A,0))</f>
        <v>17887766.059999999</v>
      </c>
      <c r="H213" s="6">
        <f>INDEX('cash ratio เดิม'!$C:$C,MATCH(คำนวณเงินลงทุนส่วนเกิน!$D213,'cash ratio เดิม'!$A:$A,0))</f>
        <v>6807691.5899999999</v>
      </c>
      <c r="I213" s="49">
        <v>2.63</v>
      </c>
      <c r="J213" s="5">
        <f t="shared" si="18"/>
        <v>2.87</v>
      </c>
      <c r="K213" s="6">
        <f t="shared" si="21"/>
        <v>1711810.895</v>
      </c>
      <c r="L213" s="6">
        <f>INDEX(ลูกหนี้ค่ารักษาพยาบาล!$J:$J,MATCH(คำนวณเงินลงทุนส่วนเกิน!$D213,ลูกหนี้ค่ารักษาพยาบาล!$A:$A,0))</f>
        <v>1083641.75</v>
      </c>
      <c r="M213" s="6">
        <f>INDEX(ลูกหนี้ค่ารักษาพยาบาล!$K:$K,MATCH(คำนวณเงินลงทุนส่วนเกิน!$D213,ลูกหนี้ค่ารักษาพยาบาล!$A:$A,0))</f>
        <v>162308.37</v>
      </c>
      <c r="N213" s="6">
        <f>INDEX(ลูกหนี้ค่ารักษาพยาบาล!$L:$L,MATCH(คำนวณเงินลงทุนส่วนเกิน!$D213,ลูกหนี้ค่ารักษาพยาบาล!$A:$A,0))</f>
        <v>464702.4</v>
      </c>
      <c r="O213" s="6">
        <f>INDEX(ลูกหนี้ค่ารักษาพยาบาล!$M:$M,MATCH(คำนวณเงินลงทุนส่วนเกิน!$D213,ลูกหนี้ค่ารักษาพยาบาล!$A:$A,0))</f>
        <v>0</v>
      </c>
      <c r="P213" s="6">
        <f>INDEX(ลูกหนี้ค่ารักษาพยาบาล!$N:$N,MATCH(คำนวณเงินลงทุนส่วนเกิน!$D213,ลูกหนี้ค่ารักษาพยาบาล!$A:$A,0))</f>
        <v>1158.375</v>
      </c>
      <c r="Q213" s="49">
        <v>11080074.470000001</v>
      </c>
      <c r="R213" s="7">
        <f>INDEX('Fixed Cost'!$E:$E,MATCH(คำนวณเงินลงทุนส่วนเกิน!$D213,'Fixed Cost'!$A:$A,0))</f>
        <v>6391835.7627272727</v>
      </c>
      <c r="S213" s="7">
        <f t="shared" si="19"/>
        <v>4688238.707272728</v>
      </c>
      <c r="T213" s="43" t="str">
        <f t="shared" si="22"/>
        <v>50%</v>
      </c>
      <c r="U213" s="7">
        <f t="shared" si="20"/>
        <v>2344119.353636364</v>
      </c>
      <c r="V213" s="8" t="str">
        <f t="shared" si="23"/>
        <v>ลงทุนได้</v>
      </c>
      <c r="X213" s="4"/>
    </row>
    <row r="214" spans="1:24" hidden="1" x14ac:dyDescent="0.7">
      <c r="A214" s="8">
        <f>IF(ISBLANK(D214),"",COUNTA($D$10:D214))</f>
        <v>205</v>
      </c>
      <c r="B214" s="14">
        <v>4</v>
      </c>
      <c r="C214" s="14" t="s">
        <v>429</v>
      </c>
      <c r="D214" s="14" t="s">
        <v>430</v>
      </c>
      <c r="E214" s="14" t="s">
        <v>431</v>
      </c>
      <c r="F214" s="14" t="s">
        <v>46</v>
      </c>
      <c r="G214" s="6">
        <f>INDEX('cash ratio เดิม'!$B:$B,MATCH(คำนวณเงินลงทุนส่วนเกิน!$D214,'cash ratio เดิม'!$A:$A,0))</f>
        <v>187202706.53999999</v>
      </c>
      <c r="H214" s="6">
        <f>INDEX('cash ratio เดิม'!$C:$C,MATCH(คำนวณเงินลงทุนส่วนเกิน!$D214,'cash ratio เดิม'!$A:$A,0))</f>
        <v>117708700.08</v>
      </c>
      <c r="I214" s="49">
        <v>1.59</v>
      </c>
      <c r="J214" s="5">
        <f t="shared" si="18"/>
        <v>1.93</v>
      </c>
      <c r="K214" s="6">
        <f t="shared" si="21"/>
        <v>40837012.175000004</v>
      </c>
      <c r="L214" s="6">
        <f>INDEX(ลูกหนี้ค่ารักษาพยาบาล!$J:$J,MATCH(คำนวณเงินลงทุนส่วนเกิน!$D214,ลูกหนี้ค่ารักษาพยาบาล!$A:$A,0))</f>
        <v>13031184.699999999</v>
      </c>
      <c r="M214" s="6">
        <f>INDEX(ลูกหนี้ค่ารักษาพยาบาล!$K:$K,MATCH(คำนวณเงินลงทุนส่วนเกิน!$D214,ลูกหนี้ค่ารักษาพยาบาล!$A:$A,0))</f>
        <v>8102766.1050000004</v>
      </c>
      <c r="N214" s="6">
        <f>INDEX(ลูกหนี้ค่ารักษาพยาบาล!$L:$L,MATCH(คำนวณเงินลงทุนส่วนเกิน!$D214,ลูกหนี้ค่ารักษาพยาบาล!$A:$A,0))</f>
        <v>19505093.655000001</v>
      </c>
      <c r="O214" s="6">
        <f>INDEX(ลูกหนี้ค่ารักษาพยาบาล!$M:$M,MATCH(คำนวณเงินลงทุนส่วนเกิน!$D214,ลูกหนี้ค่ารักษาพยาบาล!$A:$A,0))</f>
        <v>0</v>
      </c>
      <c r="P214" s="6">
        <f>INDEX(ลูกหนี้ค่ารักษาพยาบาล!$N:$N,MATCH(คำนวณเงินลงทุนส่วนเกิน!$D214,ลูกหนี้ค่ารักษาพยาบาล!$A:$A,0))</f>
        <v>197967.715</v>
      </c>
      <c r="Q214" s="49">
        <v>69484006.459999993</v>
      </c>
      <c r="R214" s="7">
        <f>INDEX('Fixed Cost'!$E:$E,MATCH(คำนวณเงินลงทุนส่วนเกิน!$D214,'Fixed Cost'!$A:$A,0))</f>
        <v>65096203.033636346</v>
      </c>
      <c r="S214" s="7">
        <f t="shared" si="19"/>
        <v>4387803.426363647</v>
      </c>
      <c r="T214" s="43" t="str">
        <f t="shared" si="22"/>
        <v>30%</v>
      </c>
      <c r="U214" s="7">
        <f t="shared" si="20"/>
        <v>1316341.027909094</v>
      </c>
      <c r="V214" s="8" t="str">
        <f t="shared" si="23"/>
        <v>ลงทุนได้</v>
      </c>
      <c r="X214" s="4"/>
    </row>
    <row r="215" spans="1:24" hidden="1" x14ac:dyDescent="0.7">
      <c r="A215" s="8">
        <f>IF(ISBLANK(D215),"",COUNTA($D$10:D215))</f>
        <v>206</v>
      </c>
      <c r="B215" s="14">
        <v>4</v>
      </c>
      <c r="C215" s="14" t="s">
        <v>429</v>
      </c>
      <c r="D215" s="14" t="s">
        <v>432</v>
      </c>
      <c r="E215" s="14" t="s">
        <v>433</v>
      </c>
      <c r="F215" s="14" t="s">
        <v>8</v>
      </c>
      <c r="G215" s="6">
        <f>INDEX('cash ratio เดิม'!$B:$B,MATCH(คำนวณเงินลงทุนส่วนเกิน!$D215,'cash ratio เดิม'!$A:$A,0))</f>
        <v>9624734.5500000007</v>
      </c>
      <c r="H215" s="6">
        <f>INDEX('cash ratio เดิม'!$C:$C,MATCH(คำนวณเงินลงทุนส่วนเกิน!$D215,'cash ratio เดิม'!$A:$A,0))</f>
        <v>7677922.3899999997</v>
      </c>
      <c r="I215" s="49">
        <v>1.25</v>
      </c>
      <c r="J215" s="5">
        <f t="shared" si="18"/>
        <v>1.65</v>
      </c>
      <c r="K215" s="6">
        <f t="shared" si="21"/>
        <v>3107981.3849999998</v>
      </c>
      <c r="L215" s="6">
        <f>INDEX(ลูกหนี้ค่ารักษาพยาบาล!$J:$J,MATCH(คำนวณเงินลงทุนส่วนเกิน!$D215,ลูกหนี้ค่ารักษาพยาบาล!$A:$A,0))</f>
        <v>636404.63500000001</v>
      </c>
      <c r="M215" s="6">
        <f>INDEX(ลูกหนี้ค่ารักษาพยาบาล!$K:$K,MATCH(คำนวณเงินลงทุนส่วนเกิน!$D215,ลูกหนี้ค่ารักษาพยาบาล!$A:$A,0))</f>
        <v>254658.125</v>
      </c>
      <c r="N215" s="6">
        <f>INDEX(ลูกหนี้ค่ารักษาพยาบาล!$L:$L,MATCH(คำนวณเงินลงทุนส่วนเกิน!$D215,ลูกหนี้ค่ารักษาพยาบาล!$A:$A,0))</f>
        <v>2216918.625</v>
      </c>
      <c r="O215" s="6">
        <f>INDEX(ลูกหนี้ค่ารักษาพยาบาล!$M:$M,MATCH(คำนวณเงินลงทุนส่วนเกิน!$D215,ลูกหนี้ค่ารักษาพยาบาล!$A:$A,0))</f>
        <v>0</v>
      </c>
      <c r="P215" s="6">
        <f>INDEX(ลูกหนี้ค่ารักษาพยาบาล!$N:$N,MATCH(คำนวณเงินลงทุนส่วนเกิน!$D215,ลูกหนี้ค่ารักษาพยาบาล!$A:$A,0))</f>
        <v>0</v>
      </c>
      <c r="Q215" s="49">
        <v>1946812.16</v>
      </c>
      <c r="R215" s="7">
        <f>INDEX('Fixed Cost'!$E:$E,MATCH(คำนวณเงินลงทุนส่วนเกิน!$D215,'Fixed Cost'!$A:$A,0))</f>
        <v>7597882.9390909094</v>
      </c>
      <c r="S215" s="7">
        <f t="shared" si="19"/>
        <v>-5651070.7790909093</v>
      </c>
      <c r="T215" s="43" t="str">
        <f t="shared" si="22"/>
        <v>30%</v>
      </c>
      <c r="U215" s="7">
        <f t="shared" si="20"/>
        <v>0</v>
      </c>
      <c r="V215" s="69" t="str">
        <f t="shared" si="23"/>
        <v>ไม่ลงทุน</v>
      </c>
      <c r="X215" s="4"/>
    </row>
    <row r="216" spans="1:24" hidden="1" x14ac:dyDescent="0.7">
      <c r="A216" s="8">
        <f>IF(ISBLANK(D216),"",COUNTA($D$10:D216))</f>
        <v>207</v>
      </c>
      <c r="B216" s="14">
        <v>4</v>
      </c>
      <c r="C216" s="14" t="s">
        <v>429</v>
      </c>
      <c r="D216" s="14" t="s">
        <v>434</v>
      </c>
      <c r="E216" s="14" t="s">
        <v>435</v>
      </c>
      <c r="F216" s="14" t="s">
        <v>8</v>
      </c>
      <c r="G216" s="6">
        <f>INDEX('cash ratio เดิม'!$B:$B,MATCH(คำนวณเงินลงทุนส่วนเกิน!$D216,'cash ratio เดิม'!$A:$A,0))</f>
        <v>85526736.709999993</v>
      </c>
      <c r="H216" s="6">
        <f>INDEX('cash ratio เดิม'!$C:$C,MATCH(คำนวณเงินลงทุนส่วนเกิน!$D216,'cash ratio เดิม'!$A:$A,0))</f>
        <v>23289458.530000001</v>
      </c>
      <c r="I216" s="49">
        <v>3.67</v>
      </c>
      <c r="J216" s="5">
        <f t="shared" si="18"/>
        <v>3.94</v>
      </c>
      <c r="K216" s="6">
        <f t="shared" si="21"/>
        <v>6442134.7249999987</v>
      </c>
      <c r="L216" s="6">
        <f>INDEX(ลูกหนี้ค่ารักษาพยาบาล!$J:$J,MATCH(คำนวณเงินลงทุนส่วนเกิน!$D216,ลูกหนี้ค่ารักษาพยาบาล!$A:$A,0))</f>
        <v>2842719.9199999995</v>
      </c>
      <c r="M216" s="6">
        <f>INDEX(ลูกหนี้ค่ารักษาพยาบาล!$K:$K,MATCH(คำนวณเงินลงทุนส่วนเกิน!$D216,ลูกหนี้ค่ารักษาพยาบาล!$A:$A,0))</f>
        <v>1271919.3500000001</v>
      </c>
      <c r="N216" s="6">
        <f>INDEX(ลูกหนี้ค่ารักษาพยาบาล!$L:$L,MATCH(คำนวณเงินลงทุนส่วนเกิน!$D216,ลูกหนี้ค่ารักษาพยาบาล!$A:$A,0))</f>
        <v>2309671.7349999999</v>
      </c>
      <c r="O216" s="6">
        <f>INDEX(ลูกหนี้ค่ารักษาพยาบาล!$M:$M,MATCH(คำนวณเงินลงทุนส่วนเกิน!$D216,ลูกหนี้ค่ารักษาพยาบาล!$A:$A,0))</f>
        <v>0</v>
      </c>
      <c r="P216" s="6">
        <f>INDEX(ลูกหนี้ค่ารักษาพยาบาล!$N:$N,MATCH(คำนวณเงินลงทุนส่วนเกิน!$D216,ลูกหนี้ค่ารักษาพยาบาล!$A:$A,0))</f>
        <v>17823.72</v>
      </c>
      <c r="Q216" s="49">
        <v>62237278.18</v>
      </c>
      <c r="R216" s="7">
        <f>INDEX('Fixed Cost'!$E:$E,MATCH(คำนวณเงินลงทุนส่วนเกิน!$D216,'Fixed Cost'!$A:$A,0))</f>
        <v>16965419.015454542</v>
      </c>
      <c r="S216" s="7">
        <f t="shared" si="19"/>
        <v>45271859.164545462</v>
      </c>
      <c r="T216" s="43" t="str">
        <f t="shared" si="22"/>
        <v>60%</v>
      </c>
      <c r="U216" s="7">
        <f t="shared" si="20"/>
        <v>27163115.498727277</v>
      </c>
      <c r="V216" s="8" t="str">
        <f t="shared" si="23"/>
        <v>ลงทุนได้</v>
      </c>
      <c r="X216" s="4"/>
    </row>
    <row r="217" spans="1:24" hidden="1" x14ac:dyDescent="0.7">
      <c r="A217" s="8">
        <f>IF(ISBLANK(D217),"",COUNTA($D$10:D217))</f>
        <v>208</v>
      </c>
      <c r="B217" s="14">
        <v>4</v>
      </c>
      <c r="C217" s="14" t="s">
        <v>429</v>
      </c>
      <c r="D217" s="14" t="s">
        <v>436</v>
      </c>
      <c r="E217" s="14" t="s">
        <v>437</v>
      </c>
      <c r="F217" s="14" t="s">
        <v>8</v>
      </c>
      <c r="G217" s="6">
        <f>INDEX('cash ratio เดิม'!$B:$B,MATCH(คำนวณเงินลงทุนส่วนเกิน!$D217,'cash ratio เดิม'!$A:$A,0))</f>
        <v>64484044.380000003</v>
      </c>
      <c r="H217" s="6">
        <f>INDEX('cash ratio เดิม'!$C:$C,MATCH(คำนวณเงินลงทุนส่วนเกิน!$D217,'cash ratio เดิม'!$A:$A,0))</f>
        <v>26837546.219999999</v>
      </c>
      <c r="I217" s="49">
        <v>2.4</v>
      </c>
      <c r="J217" s="5">
        <f t="shared" si="18"/>
        <v>2.5499999999999998</v>
      </c>
      <c r="K217" s="6">
        <f t="shared" si="21"/>
        <v>4157680.3650000002</v>
      </c>
      <c r="L217" s="6">
        <f>INDEX(ลูกหนี้ค่ารักษาพยาบาล!$J:$J,MATCH(คำนวณเงินลงทุนส่วนเกิน!$D217,ลูกหนี้ค่ารักษาพยาบาล!$A:$A,0))</f>
        <v>2527872.04</v>
      </c>
      <c r="M217" s="6">
        <f>INDEX(ลูกหนี้ค่ารักษาพยาบาล!$K:$K,MATCH(คำนวณเงินลงทุนส่วนเกิน!$D217,ลูกหนี้ค่ารักษาพยาบาล!$A:$A,0))</f>
        <v>925566.31</v>
      </c>
      <c r="N217" s="6">
        <f>INDEX(ลูกหนี้ค่ารักษาพยาบาล!$L:$L,MATCH(คำนวณเงินลงทุนส่วนเกิน!$D217,ลูกหนี้ค่ารักษาพยาบาล!$A:$A,0))</f>
        <v>704242.01500000001</v>
      </c>
      <c r="O217" s="6">
        <f>INDEX(ลูกหนี้ค่ารักษาพยาบาล!$M:$M,MATCH(คำนวณเงินลงทุนส่วนเกิน!$D217,ลูกหนี้ค่ารักษาพยาบาล!$A:$A,0))</f>
        <v>0</v>
      </c>
      <c r="P217" s="6">
        <f>INDEX(ลูกหนี้ค่ารักษาพยาบาล!$N:$N,MATCH(คำนวณเงินลงทุนส่วนเกิน!$D217,ลูกหนี้ค่ารักษาพยาบาล!$A:$A,0))</f>
        <v>0</v>
      </c>
      <c r="Q217" s="49">
        <v>37646498.159999996</v>
      </c>
      <c r="R217" s="7">
        <f>INDEX('Fixed Cost'!$E:$E,MATCH(คำนวณเงินลงทุนส่วนเกิน!$D217,'Fixed Cost'!$A:$A,0))</f>
        <v>10699722.182727274</v>
      </c>
      <c r="S217" s="7">
        <f t="shared" si="19"/>
        <v>26946775.977272723</v>
      </c>
      <c r="T217" s="43" t="str">
        <f t="shared" si="22"/>
        <v>50%</v>
      </c>
      <c r="U217" s="7">
        <f t="shared" si="20"/>
        <v>13473387.988636361</v>
      </c>
      <c r="V217" s="8" t="str">
        <f t="shared" si="23"/>
        <v>ลงทุนได้</v>
      </c>
      <c r="X217" s="4"/>
    </row>
    <row r="218" spans="1:24" hidden="1" x14ac:dyDescent="0.7">
      <c r="A218" s="8">
        <f>IF(ISBLANK(D218),"",COUNTA($D$10:D218))</f>
        <v>209</v>
      </c>
      <c r="B218" s="14">
        <v>4</v>
      </c>
      <c r="C218" s="14" t="s">
        <v>438</v>
      </c>
      <c r="D218" s="14" t="s">
        <v>439</v>
      </c>
      <c r="E218" s="14" t="s">
        <v>440</v>
      </c>
      <c r="F218" s="14" t="s">
        <v>5</v>
      </c>
      <c r="G218" s="6">
        <f>INDEX('cash ratio เดิม'!$B:$B,MATCH(คำนวณเงินลงทุนส่วนเกิน!$D218,'cash ratio เดิม'!$A:$A,0))</f>
        <v>565693008.09000003</v>
      </c>
      <c r="H218" s="6">
        <f>INDEX('cash ratio เดิม'!$C:$C,MATCH(คำนวณเงินลงทุนส่วนเกิน!$D218,'cash ratio เดิม'!$A:$A,0))</f>
        <v>430061296.83999997</v>
      </c>
      <c r="I218" s="49">
        <v>1.32</v>
      </c>
      <c r="J218" s="5">
        <f t="shared" si="18"/>
        <v>1.74</v>
      </c>
      <c r="K218" s="6">
        <f t="shared" si="21"/>
        <v>182650201.24999997</v>
      </c>
      <c r="L218" s="6">
        <f>INDEX(ลูกหนี้ค่ารักษาพยาบาล!$J:$J,MATCH(คำนวณเงินลงทุนส่วนเกิน!$D218,ลูกหนี้ค่ารักษาพยาบาล!$A:$A,0))</f>
        <v>128131431.00999999</v>
      </c>
      <c r="M218" s="6">
        <f>INDEX(ลูกหนี้ค่ารักษาพยาบาล!$K:$K,MATCH(คำนวณเงินลงทุนส่วนเกิน!$D218,ลูกหนี้ค่ารักษาพยาบาล!$A:$A,0))</f>
        <v>6334770.6200000001</v>
      </c>
      <c r="N218" s="6">
        <f>INDEX(ลูกหนี้ค่ารักษาพยาบาล!$L:$L,MATCH(คำนวณเงินลงทุนส่วนเกิน!$D218,ลูกหนี้ค่ารักษาพยาบาล!$A:$A,0))</f>
        <v>47336755.894999996</v>
      </c>
      <c r="O218" s="6">
        <f>INDEX(ลูกหนี้ค่ารักษาพยาบาล!$M:$M,MATCH(คำนวณเงินลงทุนส่วนเกิน!$D218,ลูกหนี้ค่ารักษาพยาบาล!$A:$A,0))</f>
        <v>0</v>
      </c>
      <c r="P218" s="6">
        <f>INDEX(ลูกหนี้ค่ารักษาพยาบาล!$N:$N,MATCH(คำนวณเงินลงทุนส่วนเกิน!$D218,ลูกหนี้ค่ารักษาพยาบาล!$A:$A,0))</f>
        <v>847243.72499999998</v>
      </c>
      <c r="Q218" s="49">
        <v>135395179.31</v>
      </c>
      <c r="R218" s="7">
        <f>INDEX('Fixed Cost'!$E:$E,MATCH(คำนวณเงินลงทุนส่วนเกิน!$D218,'Fixed Cost'!$A:$A,0))</f>
        <v>160807389.75545454</v>
      </c>
      <c r="S218" s="7">
        <f t="shared" si="19"/>
        <v>-25412210.445454538</v>
      </c>
      <c r="T218" s="43" t="str">
        <f t="shared" si="22"/>
        <v>30%</v>
      </c>
      <c r="U218" s="7">
        <f t="shared" si="20"/>
        <v>0</v>
      </c>
      <c r="V218" s="69" t="str">
        <f t="shared" si="23"/>
        <v>ไม่ลงทุน</v>
      </c>
      <c r="X218" s="4"/>
    </row>
    <row r="219" spans="1:24" hidden="1" x14ac:dyDescent="0.7">
      <c r="A219" s="8">
        <f>IF(ISBLANK(D219),"",COUNTA($D$10:D219))</f>
        <v>210</v>
      </c>
      <c r="B219" s="14">
        <v>4</v>
      </c>
      <c r="C219" s="14" t="s">
        <v>438</v>
      </c>
      <c r="D219" s="14" t="s">
        <v>441</v>
      </c>
      <c r="E219" s="14" t="s">
        <v>442</v>
      </c>
      <c r="F219" s="14" t="s">
        <v>8</v>
      </c>
      <c r="G219" s="6">
        <f>INDEX('cash ratio เดิม'!$B:$B,MATCH(คำนวณเงินลงทุนส่วนเกิน!$D219,'cash ratio เดิม'!$A:$A,0))</f>
        <v>224573808.5</v>
      </c>
      <c r="H219" s="6">
        <f>INDEX('cash ratio เดิม'!$C:$C,MATCH(คำนวณเงินลงทุนส่วนเกิน!$D219,'cash ratio เดิม'!$A:$A,0))</f>
        <v>87342759.209999993</v>
      </c>
      <c r="I219" s="49">
        <v>2.57</v>
      </c>
      <c r="J219" s="5">
        <f t="shared" si="18"/>
        <v>2.97</v>
      </c>
      <c r="K219" s="6">
        <f t="shared" si="21"/>
        <v>35048931.68</v>
      </c>
      <c r="L219" s="6">
        <f>INDEX(ลูกหนี้ค่ารักษาพยาบาล!$J:$J,MATCH(คำนวณเงินลงทุนส่วนเกิน!$D219,ลูกหนี้ค่ารักษาพยาบาล!$A:$A,0))</f>
        <v>31998780.48</v>
      </c>
      <c r="M219" s="6">
        <f>INDEX(ลูกหนี้ค่ารักษาพยาบาล!$K:$K,MATCH(คำนวณเงินลงทุนส่วนเกิน!$D219,ลูกหนี้ค่ารักษาพยาบาล!$A:$A,0))</f>
        <v>373809.375</v>
      </c>
      <c r="N219" s="6">
        <f>INDEX(ลูกหนี้ค่ารักษาพยาบาล!$L:$L,MATCH(คำนวณเงินลงทุนส่วนเกิน!$D219,ลูกหนี้ค่ารักษาพยาบาล!$A:$A,0))</f>
        <v>1182327.385</v>
      </c>
      <c r="O219" s="6">
        <f>INDEX(ลูกหนี้ค่ารักษาพยาบาล!$M:$M,MATCH(คำนวณเงินลงทุนส่วนเกิน!$D219,ลูกหนี้ค่ารักษาพยาบาล!$A:$A,0))</f>
        <v>0</v>
      </c>
      <c r="P219" s="6">
        <f>INDEX(ลูกหนี้ค่ารักษาพยาบาล!$N:$N,MATCH(คำนวณเงินลงทุนส่วนเกิน!$D219,ลูกหนี้ค่ารักษาพยาบาล!$A:$A,0))</f>
        <v>1494014.44</v>
      </c>
      <c r="Q219" s="49">
        <v>137231049.28999999</v>
      </c>
      <c r="R219" s="7">
        <f>INDEX('Fixed Cost'!$E:$E,MATCH(คำนวณเงินลงทุนส่วนเกิน!$D219,'Fixed Cost'!$A:$A,0))</f>
        <v>21608735.342727274</v>
      </c>
      <c r="S219" s="7">
        <f t="shared" si="19"/>
        <v>115622313.94727272</v>
      </c>
      <c r="T219" s="43" t="str">
        <f t="shared" si="22"/>
        <v>50%</v>
      </c>
      <c r="U219" s="7">
        <f t="shared" si="20"/>
        <v>57811156.973636359</v>
      </c>
      <c r="V219" s="8" t="str">
        <f t="shared" si="23"/>
        <v>ลงทุนได้</v>
      </c>
      <c r="X219" s="4"/>
    </row>
    <row r="220" spans="1:24" hidden="1" x14ac:dyDescent="0.7">
      <c r="A220" s="8">
        <f>IF(ISBLANK(D220),"",COUNTA($D$10:D220))</f>
        <v>211</v>
      </c>
      <c r="B220" s="14">
        <v>4</v>
      </c>
      <c r="C220" s="14" t="s">
        <v>438</v>
      </c>
      <c r="D220" s="14" t="s">
        <v>443</v>
      </c>
      <c r="E220" s="14" t="s">
        <v>444</v>
      </c>
      <c r="F220" s="14" t="s">
        <v>8</v>
      </c>
      <c r="G220" s="6">
        <f>INDEX('cash ratio เดิม'!$B:$B,MATCH(คำนวณเงินลงทุนส่วนเกิน!$D220,'cash ratio เดิม'!$A:$A,0))</f>
        <v>96202214.400000006</v>
      </c>
      <c r="H220" s="6">
        <f>INDEX('cash ratio เดิม'!$C:$C,MATCH(คำนวณเงินลงทุนส่วนเกิน!$D220,'cash ratio เดิม'!$A:$A,0))</f>
        <v>56985915.609999999</v>
      </c>
      <c r="I220" s="49">
        <v>1.69</v>
      </c>
      <c r="J220" s="5">
        <f t="shared" si="18"/>
        <v>1.9</v>
      </c>
      <c r="K220" s="6">
        <f t="shared" si="21"/>
        <v>12388786.42</v>
      </c>
      <c r="L220" s="6">
        <f>INDEX(ลูกหนี้ค่ารักษาพยาบาล!$J:$J,MATCH(คำนวณเงินลงทุนส่วนเกิน!$D220,ลูกหนี้ค่ารักษาพยาบาล!$A:$A,0))</f>
        <v>1496820.2549999999</v>
      </c>
      <c r="M220" s="6">
        <f>INDEX(ลูกหนี้ค่ารักษาพยาบาล!$K:$K,MATCH(คำนวณเงินลงทุนส่วนเกิน!$D220,ลูกหนี้ค่ารักษาพยาบาล!$A:$A,0))</f>
        <v>4116708</v>
      </c>
      <c r="N220" s="6">
        <f>INDEX(ลูกหนี้ค่ารักษาพยาบาล!$L:$L,MATCH(คำนวณเงินลงทุนส่วนเกิน!$D220,ลูกหนี้ค่ารักษาพยาบาล!$A:$A,0))</f>
        <v>6697393.0299999993</v>
      </c>
      <c r="O220" s="6">
        <f>INDEX(ลูกหนี้ค่ารักษาพยาบาล!$M:$M,MATCH(คำนวณเงินลงทุนส่วนเกิน!$D220,ลูกหนี้ค่ารักษาพยาบาล!$A:$A,0))</f>
        <v>0</v>
      </c>
      <c r="P220" s="6">
        <f>INDEX(ลูกหนี้ค่ารักษาพยาบาล!$N:$N,MATCH(คำนวณเงินลงทุนส่วนเกิน!$D220,ลูกหนี้ค่ารักษาพยาบาล!$A:$A,0))</f>
        <v>77865.134999999995</v>
      </c>
      <c r="Q220" s="49">
        <v>39216298.789999999</v>
      </c>
      <c r="R220" s="7">
        <f>INDEX('Fixed Cost'!$E:$E,MATCH(คำนวณเงินลงทุนส่วนเกิน!$D220,'Fixed Cost'!$A:$A,0))</f>
        <v>39087806.102727287</v>
      </c>
      <c r="S220" s="7">
        <f t="shared" si="19"/>
        <v>128492.68727271259</v>
      </c>
      <c r="T220" s="43" t="str">
        <f t="shared" si="22"/>
        <v>30%</v>
      </c>
      <c r="U220" s="7">
        <f t="shared" si="20"/>
        <v>38547.806181813772</v>
      </c>
      <c r="V220" s="8" t="str">
        <f t="shared" si="23"/>
        <v>ลงทุนได้</v>
      </c>
      <c r="X220" s="4"/>
    </row>
    <row r="221" spans="1:24" hidden="1" x14ac:dyDescent="0.7">
      <c r="A221" s="8">
        <f>IF(ISBLANK(D221),"",COUNTA($D$10:D221))</f>
        <v>212</v>
      </c>
      <c r="B221" s="14">
        <v>4</v>
      </c>
      <c r="C221" s="14" t="s">
        <v>438</v>
      </c>
      <c r="D221" s="14" t="s">
        <v>445</v>
      </c>
      <c r="E221" s="14" t="s">
        <v>446</v>
      </c>
      <c r="F221" s="14" t="s">
        <v>8</v>
      </c>
      <c r="G221" s="6">
        <f>INDEX('cash ratio เดิม'!$B:$B,MATCH(คำนวณเงินลงทุนส่วนเกิน!$D221,'cash ratio เดิม'!$A:$A,0))</f>
        <v>270087625.87</v>
      </c>
      <c r="H221" s="6">
        <f>INDEX('cash ratio เดิม'!$C:$C,MATCH(คำนวณเงินลงทุนส่วนเกิน!$D221,'cash ratio เดิม'!$A:$A,0))</f>
        <v>89376378.519999996</v>
      </c>
      <c r="I221" s="49">
        <v>3.02</v>
      </c>
      <c r="J221" s="5">
        <f t="shared" si="18"/>
        <v>3.16</v>
      </c>
      <c r="K221" s="6">
        <f t="shared" si="21"/>
        <v>12716632.180000002</v>
      </c>
      <c r="L221" s="6">
        <f>INDEX(ลูกหนี้ค่ารักษาพยาบาล!$J:$J,MATCH(คำนวณเงินลงทุนส่วนเกิน!$D221,ลูกหนี้ค่ารักษาพยาบาล!$A:$A,0))</f>
        <v>4367302.9850000003</v>
      </c>
      <c r="M221" s="6">
        <f>INDEX(ลูกหนี้ค่ารักษาพยาบาล!$K:$K,MATCH(คำนวณเงินลงทุนส่วนเกิน!$D221,ลูกหนี้ค่ารักษาพยาบาล!$A:$A,0))</f>
        <v>636941.30000000005</v>
      </c>
      <c r="N221" s="6">
        <f>INDEX(ลูกหนี้ค่ารักษาพยาบาล!$L:$L,MATCH(คำนวณเงินลงทุนส่วนเกิน!$D221,ลูกหนี้ค่ารักษาพยาบาล!$A:$A,0))</f>
        <v>7398624.0149999997</v>
      </c>
      <c r="O221" s="6">
        <f>INDEX(ลูกหนี้ค่ารักษาพยาบาล!$M:$M,MATCH(คำนวณเงินลงทุนส่วนเกิน!$D221,ลูกหนี้ค่ารักษาพยาบาล!$A:$A,0))</f>
        <v>0</v>
      </c>
      <c r="P221" s="6">
        <f>INDEX(ลูกหนี้ค่ารักษาพยาบาล!$N:$N,MATCH(คำนวณเงินลงทุนส่วนเกิน!$D221,ลูกหนี้ค่ารักษาพยาบาล!$A:$A,0))</f>
        <v>313763.88</v>
      </c>
      <c r="Q221" s="49">
        <v>180711247.34999999</v>
      </c>
      <c r="R221" s="7">
        <f>INDEX('Fixed Cost'!$E:$E,MATCH(คำนวณเงินลงทุนส่วนเกิน!$D221,'Fixed Cost'!$A:$A,0))</f>
        <v>32324192.105454542</v>
      </c>
      <c r="S221" s="7">
        <f t="shared" si="19"/>
        <v>148387055.24454546</v>
      </c>
      <c r="T221" s="43" t="str">
        <f t="shared" si="22"/>
        <v>60%</v>
      </c>
      <c r="U221" s="7">
        <f t="shared" si="20"/>
        <v>89032233.146727279</v>
      </c>
      <c r="V221" s="8" t="str">
        <f t="shared" si="23"/>
        <v>ลงทุนได้</v>
      </c>
      <c r="X221" s="4"/>
    </row>
    <row r="222" spans="1:24" hidden="1" x14ac:dyDescent="0.7">
      <c r="A222" s="8">
        <f>IF(ISBLANK(D222),"",COUNTA($D$10:D222))</f>
        <v>213</v>
      </c>
      <c r="B222" s="14">
        <v>4</v>
      </c>
      <c r="C222" s="14" t="s">
        <v>438</v>
      </c>
      <c r="D222" s="14" t="s">
        <v>447</v>
      </c>
      <c r="E222" s="14" t="s">
        <v>448</v>
      </c>
      <c r="F222" s="14" t="s">
        <v>8</v>
      </c>
      <c r="G222" s="6">
        <f>INDEX('cash ratio เดิม'!$B:$B,MATCH(คำนวณเงินลงทุนส่วนเกิน!$D222,'cash ratio เดิม'!$A:$A,0))</f>
        <v>143653802.72</v>
      </c>
      <c r="H222" s="6">
        <f>INDEX('cash ratio เดิม'!$C:$C,MATCH(คำนวณเงินลงทุนส่วนเกิน!$D222,'cash ratio เดิม'!$A:$A,0))</f>
        <v>48857325.289999999</v>
      </c>
      <c r="I222" s="49">
        <v>2.94</v>
      </c>
      <c r="J222" s="5">
        <f t="shared" si="18"/>
        <v>3.08</v>
      </c>
      <c r="K222" s="6">
        <f t="shared" si="21"/>
        <v>6841807.6699999999</v>
      </c>
      <c r="L222" s="6">
        <f>INDEX(ลูกหนี้ค่ารักษาพยาบาล!$J:$J,MATCH(คำนวณเงินลงทุนส่วนเกิน!$D222,ลูกหนี้ค่ารักษาพยาบาล!$A:$A,0))</f>
        <v>2340630.85</v>
      </c>
      <c r="M222" s="6">
        <f>INDEX(ลูกหนี้ค่ารักษาพยาบาล!$K:$K,MATCH(คำนวณเงินลงทุนส่วนเกิน!$D222,ลูกหนี้ค่ารักษาพยาบาล!$A:$A,0))</f>
        <v>2259822.4450000003</v>
      </c>
      <c r="N222" s="6">
        <f>INDEX(ลูกหนี้ค่ารักษาพยาบาล!$L:$L,MATCH(คำนวณเงินลงทุนส่วนเกิน!$D222,ลูกหนี้ค่ารักษาพยาบาล!$A:$A,0))</f>
        <v>2130700.395</v>
      </c>
      <c r="O222" s="6">
        <f>INDEX(ลูกหนี้ค่ารักษาพยาบาล!$M:$M,MATCH(คำนวณเงินลงทุนส่วนเกิน!$D222,ลูกหนี้ค่ารักษาพยาบาล!$A:$A,0))</f>
        <v>0</v>
      </c>
      <c r="P222" s="6">
        <f>INDEX(ลูกหนี้ค่ารักษาพยาบาล!$N:$N,MATCH(คำนวณเงินลงทุนส่วนเกิน!$D222,ลูกหนี้ค่ารักษาพยาบาล!$A:$A,0))</f>
        <v>110653.98</v>
      </c>
      <c r="Q222" s="49">
        <v>94796477.430000007</v>
      </c>
      <c r="R222" s="7">
        <f>INDEX('Fixed Cost'!$E:$E,MATCH(คำนวณเงินลงทุนส่วนเกิน!$D222,'Fixed Cost'!$A:$A,0))</f>
        <v>24151449.166363642</v>
      </c>
      <c r="S222" s="7">
        <f t="shared" si="19"/>
        <v>70645028.263636366</v>
      </c>
      <c r="T222" s="43" t="str">
        <f t="shared" si="22"/>
        <v>60%</v>
      </c>
      <c r="U222" s="7">
        <f t="shared" si="20"/>
        <v>42387016.958181821</v>
      </c>
      <c r="V222" s="8" t="str">
        <f t="shared" si="23"/>
        <v>ลงทุนได้</v>
      </c>
      <c r="X222" s="4"/>
    </row>
    <row r="223" spans="1:24" hidden="1" x14ac:dyDescent="0.7">
      <c r="A223" s="8">
        <f>IF(ISBLANK(D223),"",COUNTA($D$10:D223))</f>
        <v>214</v>
      </c>
      <c r="B223" s="14">
        <v>4</v>
      </c>
      <c r="C223" s="14" t="s">
        <v>438</v>
      </c>
      <c r="D223" s="14" t="s">
        <v>449</v>
      </c>
      <c r="E223" s="14" t="s">
        <v>450</v>
      </c>
      <c r="F223" s="14" t="s">
        <v>8</v>
      </c>
      <c r="G223" s="6">
        <f>INDEX('cash ratio เดิม'!$B:$B,MATCH(คำนวณเงินลงทุนส่วนเกิน!$D223,'cash ratio เดิม'!$A:$A,0))</f>
        <v>255067222.03</v>
      </c>
      <c r="H223" s="6">
        <f>INDEX('cash ratio เดิม'!$C:$C,MATCH(คำนวณเงินลงทุนส่วนเกิน!$D223,'cash ratio เดิม'!$A:$A,0))</f>
        <v>51326074.329999998</v>
      </c>
      <c r="I223" s="49">
        <v>4.97</v>
      </c>
      <c r="J223" s="5">
        <f t="shared" si="18"/>
        <v>5.25</v>
      </c>
      <c r="K223" s="6">
        <f t="shared" si="21"/>
        <v>14457282.744999999</v>
      </c>
      <c r="L223" s="6">
        <f>INDEX(ลูกหนี้ค่ารักษาพยาบาล!$J:$J,MATCH(คำนวณเงินลงทุนส่วนเกิน!$D223,ลูกหนี้ค่ารักษาพยาบาล!$A:$A,0))</f>
        <v>2521001.8849999998</v>
      </c>
      <c r="M223" s="6">
        <f>INDEX(ลูกหนี้ค่ารักษาพยาบาล!$K:$K,MATCH(คำนวณเงินลงทุนส่วนเกิน!$D223,ลูกหนี้ค่ารักษาพยาบาล!$A:$A,0))</f>
        <v>302811</v>
      </c>
      <c r="N223" s="6">
        <f>INDEX(ลูกหนี้ค่ารักษาพยาบาล!$L:$L,MATCH(คำนวณเงินลงทุนส่วนเกิน!$D223,ลูกหนี้ค่ารักษาพยาบาล!$A:$A,0))</f>
        <v>11059068.279999999</v>
      </c>
      <c r="O223" s="6">
        <f>INDEX(ลูกหนี้ค่ารักษาพยาบาล!$M:$M,MATCH(คำนวณเงินลงทุนส่วนเกิน!$D223,ลูกหนี้ค่ารักษาพยาบาล!$A:$A,0))</f>
        <v>0</v>
      </c>
      <c r="P223" s="6">
        <f>INDEX(ลูกหนี้ค่ารักษาพยาบาล!$N:$N,MATCH(คำนวณเงินลงทุนส่วนเกิน!$D223,ลูกหนี้ค่ารักษาพยาบาล!$A:$A,0))</f>
        <v>574401.58000000007</v>
      </c>
      <c r="Q223" s="49">
        <v>203329857.69999999</v>
      </c>
      <c r="R223" s="7">
        <f>INDEX('Fixed Cost'!$E:$E,MATCH(คำนวณเงินลงทุนส่วนเกิน!$D223,'Fixed Cost'!$A:$A,0))</f>
        <v>30211412.32363636</v>
      </c>
      <c r="S223" s="7">
        <f t="shared" si="19"/>
        <v>173118445.37636364</v>
      </c>
      <c r="T223" s="43" t="str">
        <f t="shared" si="22"/>
        <v>60%</v>
      </c>
      <c r="U223" s="7">
        <f t="shared" si="20"/>
        <v>103871067.22581817</v>
      </c>
      <c r="V223" s="8" t="str">
        <f t="shared" si="23"/>
        <v>ลงทุนได้</v>
      </c>
      <c r="X223" s="4"/>
    </row>
    <row r="224" spans="1:24" hidden="1" x14ac:dyDescent="0.7">
      <c r="A224" s="8">
        <f>IF(ISBLANK(D224),"",COUNTA($D$10:D224))</f>
        <v>215</v>
      </c>
      <c r="B224" s="14">
        <v>4</v>
      </c>
      <c r="C224" s="14" t="s">
        <v>438</v>
      </c>
      <c r="D224" s="14" t="s">
        <v>451</v>
      </c>
      <c r="E224" s="14" t="s">
        <v>452</v>
      </c>
      <c r="F224" s="14" t="s">
        <v>8</v>
      </c>
      <c r="G224" s="6">
        <f>INDEX('cash ratio เดิม'!$B:$B,MATCH(คำนวณเงินลงทุนส่วนเกิน!$D224,'cash ratio เดิม'!$A:$A,0))</f>
        <v>82011879.430000007</v>
      </c>
      <c r="H224" s="6">
        <f>INDEX('cash ratio เดิม'!$C:$C,MATCH(คำนวณเงินลงทุนส่วนเกิน!$D224,'cash ratio เดิม'!$A:$A,0))</f>
        <v>15033728.970000001</v>
      </c>
      <c r="I224" s="49">
        <v>5.46</v>
      </c>
      <c r="J224" s="5">
        <f t="shared" si="18"/>
        <v>5.89</v>
      </c>
      <c r="K224" s="6">
        <f t="shared" si="21"/>
        <v>6582595.2949999999</v>
      </c>
      <c r="L224" s="6">
        <f>INDEX(ลูกหนี้ค่ารักษาพยาบาล!$J:$J,MATCH(คำนวณเงินลงทุนส่วนเกิน!$D224,ลูกหนี้ค่ารักษาพยาบาล!$A:$A,0))</f>
        <v>2086377.655</v>
      </c>
      <c r="M224" s="6">
        <f>INDEX(ลูกหนี้ค่ารักษาพยาบาล!$K:$K,MATCH(คำนวณเงินลงทุนส่วนเกิน!$D224,ลูกหนี้ค่ารักษาพยาบาล!$A:$A,0))</f>
        <v>331631.05</v>
      </c>
      <c r="N224" s="6">
        <f>INDEX(ลูกหนี้ค่ารักษาพยาบาล!$L:$L,MATCH(คำนวณเงินลงทุนส่วนเกิน!$D224,ลูกหนี้ค่ารักษาพยาบาล!$A:$A,0))</f>
        <v>3938812.09</v>
      </c>
      <c r="O224" s="6">
        <f>INDEX(ลูกหนี้ค่ารักษาพยาบาล!$M:$M,MATCH(คำนวณเงินลงทุนส่วนเกิน!$D224,ลูกหนี้ค่ารักษาพยาบาล!$A:$A,0))</f>
        <v>0</v>
      </c>
      <c r="P224" s="6">
        <f>INDEX(ลูกหนี้ค่ารักษาพยาบาล!$N:$N,MATCH(คำนวณเงินลงทุนส่วนเกิน!$D224,ลูกหนี้ค่ารักษาพยาบาล!$A:$A,0))</f>
        <v>225774.5</v>
      </c>
      <c r="Q224" s="49">
        <v>66978150.460000001</v>
      </c>
      <c r="R224" s="7">
        <f>INDEX('Fixed Cost'!$E:$E,MATCH(คำนวณเงินลงทุนส่วนเกิน!$D224,'Fixed Cost'!$A:$A,0))</f>
        <v>9148618.9227272738</v>
      </c>
      <c r="S224" s="7">
        <f t="shared" si="19"/>
        <v>57829531.537272729</v>
      </c>
      <c r="T224" s="43" t="str">
        <f t="shared" si="22"/>
        <v>60%</v>
      </c>
      <c r="U224" s="7">
        <f t="shared" si="20"/>
        <v>34697718.922363639</v>
      </c>
      <c r="V224" s="8" t="str">
        <f t="shared" si="23"/>
        <v>ลงทุนได้</v>
      </c>
      <c r="X224" s="4"/>
    </row>
    <row r="225" spans="1:24" hidden="1" x14ac:dyDescent="0.7">
      <c r="A225" s="8">
        <f>IF(ISBLANK(D225),"",COUNTA($D$10:D225))</f>
        <v>216</v>
      </c>
      <c r="B225" s="14">
        <v>4</v>
      </c>
      <c r="C225" s="14" t="s">
        <v>438</v>
      </c>
      <c r="D225" s="14" t="s">
        <v>579</v>
      </c>
      <c r="E225" s="14" t="s">
        <v>2032</v>
      </c>
      <c r="F225" s="14" t="s">
        <v>8</v>
      </c>
      <c r="G225" s="6">
        <f>INDEX('cash ratio เดิม'!$B:$B,MATCH(คำนวณเงินลงทุนส่วนเกิน!$D225,'cash ratio เดิม'!$A:$A,0))</f>
        <v>66470711.560000002</v>
      </c>
      <c r="H225" s="6">
        <f>INDEX('cash ratio เดิม'!$C:$C,MATCH(คำนวณเงินลงทุนส่วนเกิน!$D225,'cash ratio เดิม'!$A:$A,0))</f>
        <v>14271859.529999999</v>
      </c>
      <c r="I225" s="49">
        <v>4.66</v>
      </c>
      <c r="J225" s="5">
        <f t="shared" si="18"/>
        <v>5.22</v>
      </c>
      <c r="K225" s="6">
        <f t="shared" si="21"/>
        <v>8046709.375</v>
      </c>
      <c r="L225" s="6">
        <f>INDEX(ลูกหนี้ค่ารักษาพยาบาล!$J:$J,MATCH(คำนวณเงินลงทุนส่วนเกิน!$D225,ลูกหนี้ค่ารักษาพยาบาล!$A:$A,0))</f>
        <v>61453</v>
      </c>
      <c r="M225" s="6">
        <f>INDEX(ลูกหนี้ค่ารักษาพยาบาล!$K:$K,MATCH(คำนวณเงินลงทุนส่วนเกิน!$D225,ลูกหนี้ค่ารักษาพยาบาล!$A:$A,0))</f>
        <v>322801.5</v>
      </c>
      <c r="N225" s="6">
        <f>INDEX(ลูกหนี้ค่ารักษาพยาบาล!$L:$L,MATCH(คำนวณเงินลงทุนส่วนเกิน!$D225,ลูกหนี้ค่ารักษาพยาบาล!$A:$A,0))</f>
        <v>7662454.875</v>
      </c>
      <c r="O225" s="6">
        <f>INDEX(ลูกหนี้ค่ารักษาพยาบาล!$M:$M,MATCH(คำนวณเงินลงทุนส่วนเกิน!$D225,ลูกหนี้ค่ารักษาพยาบาล!$A:$A,0))</f>
        <v>0</v>
      </c>
      <c r="P225" s="6">
        <f>INDEX(ลูกหนี้ค่ารักษาพยาบาล!$N:$N,MATCH(คำนวณเงินลงทุนส่วนเกิน!$D225,ลูกหนี้ค่ารักษาพยาบาล!$A:$A,0))</f>
        <v>0</v>
      </c>
      <c r="Q225" s="49">
        <v>52198852.030000001</v>
      </c>
      <c r="R225" s="7">
        <f>INDEX('Fixed Cost'!$E:$E,MATCH(คำนวณเงินลงทุนส่วนเกิน!$D225,'Fixed Cost'!$A:$A,0))</f>
        <v>9453750.0518181808</v>
      </c>
      <c r="S225" s="7">
        <f t="shared" si="19"/>
        <v>42745101.978181824</v>
      </c>
      <c r="T225" s="43" t="str">
        <f t="shared" si="22"/>
        <v>60%</v>
      </c>
      <c r="U225" s="7">
        <f t="shared" si="20"/>
        <v>25647061.186909094</v>
      </c>
      <c r="V225" s="8" t="str">
        <f t="shared" si="23"/>
        <v>ลงทุนได้</v>
      </c>
      <c r="X225" s="4"/>
    </row>
    <row r="226" spans="1:24" hidden="1" x14ac:dyDescent="0.7">
      <c r="A226" s="8">
        <f>IF(ISBLANK(D226),"",COUNTA($D$10:D226))</f>
        <v>217</v>
      </c>
      <c r="B226" s="14">
        <v>4</v>
      </c>
      <c r="C226" s="14" t="s">
        <v>453</v>
      </c>
      <c r="D226" s="14" t="s">
        <v>454</v>
      </c>
      <c r="E226" s="14" t="s">
        <v>455</v>
      </c>
      <c r="F226" s="14" t="s">
        <v>46</v>
      </c>
      <c r="G226" s="6">
        <f>INDEX('cash ratio เดิม'!$B:$B,MATCH(คำนวณเงินลงทุนส่วนเกิน!$D226,'cash ratio เดิม'!$A:$A,0))</f>
        <v>640429101.88</v>
      </c>
      <c r="H226" s="6">
        <f>INDEX('cash ratio เดิม'!$C:$C,MATCH(คำนวณเงินลงทุนส่วนเกิน!$D226,'cash ratio เดิม'!$A:$A,0))</f>
        <v>298444354.54000002</v>
      </c>
      <c r="I226" s="49">
        <v>2.15</v>
      </c>
      <c r="J226" s="5">
        <f t="shared" si="18"/>
        <v>2.37</v>
      </c>
      <c r="K226" s="6">
        <f t="shared" si="21"/>
        <v>67822511.969999999</v>
      </c>
      <c r="L226" s="6">
        <f>INDEX(ลูกหนี้ค่ารักษาพยาบาล!$J:$J,MATCH(คำนวณเงินลงทุนส่วนเกิน!$D226,ลูกหนี้ค่ารักษาพยาบาล!$A:$A,0))</f>
        <v>42886728.359999999</v>
      </c>
      <c r="M226" s="6">
        <f>INDEX(ลูกหนี้ค่ารักษาพยาบาล!$K:$K,MATCH(คำนวณเงินลงทุนส่วนเกิน!$D226,ลูกหนี้ค่ารักษาพยาบาล!$A:$A,0))</f>
        <v>7160769.2400000002</v>
      </c>
      <c r="N226" s="6">
        <f>INDEX(ลูกหนี้ค่ารักษาพยาบาล!$L:$L,MATCH(คำนวณเงินลงทุนส่วนเกิน!$D226,ลูกหนี้ค่ารักษาพยาบาล!$A:$A,0))</f>
        <v>17482132.195</v>
      </c>
      <c r="O226" s="6">
        <f>INDEX(ลูกหนี้ค่ารักษาพยาบาล!$M:$M,MATCH(คำนวณเงินลงทุนส่วนเกิน!$D226,ลูกหนี้ค่ารักษาพยาบาล!$A:$A,0))</f>
        <v>0</v>
      </c>
      <c r="P226" s="6">
        <f>INDEX(ลูกหนี้ค่ารักษาพยาบาล!$N:$N,MATCH(คำนวณเงินลงทุนส่วนเกิน!$D226,ลูกหนี้ค่ารักษาพยาบาล!$A:$A,0))</f>
        <v>292882.17499999999</v>
      </c>
      <c r="Q226" s="49">
        <v>343809830.06</v>
      </c>
      <c r="R226" s="7">
        <f>INDEX('Fixed Cost'!$E:$E,MATCH(คำนวณเงินลงทุนส่วนเกิน!$D226,'Fixed Cost'!$A:$A,0))</f>
        <v>120618102.84818181</v>
      </c>
      <c r="S226" s="7">
        <f t="shared" si="19"/>
        <v>223191727.21181819</v>
      </c>
      <c r="T226" s="43" t="str">
        <f t="shared" si="22"/>
        <v>40%</v>
      </c>
      <c r="U226" s="7">
        <f t="shared" si="20"/>
        <v>89276690.884727284</v>
      </c>
      <c r="V226" s="8" t="str">
        <f t="shared" si="23"/>
        <v>ลงทุนได้</v>
      </c>
      <c r="X226" s="4"/>
    </row>
    <row r="227" spans="1:24" hidden="1" x14ac:dyDescent="0.7">
      <c r="A227" s="8">
        <f>IF(ISBLANK(D227),"",COUNTA($D$10:D227))</f>
        <v>218</v>
      </c>
      <c r="B227" s="14">
        <v>4</v>
      </c>
      <c r="C227" s="14" t="s">
        <v>453</v>
      </c>
      <c r="D227" s="14" t="s">
        <v>456</v>
      </c>
      <c r="E227" s="14" t="s">
        <v>457</v>
      </c>
      <c r="F227" s="14" t="s">
        <v>8</v>
      </c>
      <c r="G227" s="6">
        <f>INDEX('cash ratio เดิม'!$B:$B,MATCH(คำนวณเงินลงทุนส่วนเกิน!$D227,'cash ratio เดิม'!$A:$A,0))</f>
        <v>36526700.450000003</v>
      </c>
      <c r="H227" s="6">
        <f>INDEX('cash ratio เดิม'!$C:$C,MATCH(คำนวณเงินลงทุนส่วนเกิน!$D227,'cash ratio เดิม'!$A:$A,0))</f>
        <v>47178660.659999996</v>
      </c>
      <c r="I227" s="49">
        <v>0.77</v>
      </c>
      <c r="J227" s="5">
        <f t="shared" si="18"/>
        <v>0.91</v>
      </c>
      <c r="K227" s="6">
        <f t="shared" si="21"/>
        <v>6432067.8900000006</v>
      </c>
      <c r="L227" s="6">
        <f>INDEX(ลูกหนี้ค่ารักษาพยาบาล!$J:$J,MATCH(คำนวณเงินลงทุนส่วนเกิน!$D227,ลูกหนี้ค่ารักษาพยาบาล!$A:$A,0))</f>
        <v>5376913.5700000003</v>
      </c>
      <c r="M227" s="6">
        <f>INDEX(ลูกหนี้ค่ารักษาพยาบาล!$K:$K,MATCH(คำนวณเงินลงทุนส่วนเกิน!$D227,ลูกหนี้ค่ารักษาพยาบาล!$A:$A,0))</f>
        <v>123855.625</v>
      </c>
      <c r="N227" s="6">
        <f>INDEX(ลูกหนี้ค่ารักษาพยาบาล!$L:$L,MATCH(คำนวณเงินลงทุนส่วนเกิน!$D227,ลูกหนี้ค่ารักษาพยาบาล!$A:$A,0))</f>
        <v>931298.69500000007</v>
      </c>
      <c r="O227" s="6">
        <f>INDEX(ลูกหนี้ค่ารักษาพยาบาล!$M:$M,MATCH(คำนวณเงินลงทุนส่วนเกิน!$D227,ลูกหนี้ค่ารักษาพยาบาล!$A:$A,0))</f>
        <v>0</v>
      </c>
      <c r="P227" s="6">
        <f>INDEX(ลูกหนี้ค่ารักษาพยาบาล!$N:$N,MATCH(คำนวณเงินลงทุนส่วนเกิน!$D227,ลูกหนี้ค่ารักษาพยาบาล!$A:$A,0))</f>
        <v>0</v>
      </c>
      <c r="Q227" s="49">
        <v>-10776391.960000001</v>
      </c>
      <c r="R227" s="7">
        <f>INDEX('Fixed Cost'!$E:$E,MATCH(คำนวณเงินลงทุนส่วนเกิน!$D227,'Fixed Cost'!$A:$A,0))</f>
        <v>26458737.823636368</v>
      </c>
      <c r="S227" s="7">
        <f t="shared" si="19"/>
        <v>-37235129.783636369</v>
      </c>
      <c r="T227" s="43" t="str">
        <f t="shared" si="22"/>
        <v>0%</v>
      </c>
      <c r="U227" s="7">
        <f t="shared" si="20"/>
        <v>0</v>
      </c>
      <c r="V227" s="69" t="str">
        <f t="shared" si="23"/>
        <v>ไม่ลงทุน</v>
      </c>
      <c r="X227" s="4"/>
    </row>
    <row r="228" spans="1:24" hidden="1" x14ac:dyDescent="0.7">
      <c r="A228" s="8">
        <f>IF(ISBLANK(D228),"",COUNTA($D$10:D228))</f>
        <v>219</v>
      </c>
      <c r="B228" s="14">
        <v>4</v>
      </c>
      <c r="C228" s="14" t="s">
        <v>453</v>
      </c>
      <c r="D228" s="14" t="s">
        <v>458</v>
      </c>
      <c r="E228" s="14" t="s">
        <v>459</v>
      </c>
      <c r="F228" s="14" t="s">
        <v>8</v>
      </c>
      <c r="G228" s="6">
        <f>INDEX('cash ratio เดิม'!$B:$B,MATCH(คำนวณเงินลงทุนส่วนเกิน!$D228,'cash ratio เดิม'!$A:$A,0))</f>
        <v>119381590.20999999</v>
      </c>
      <c r="H228" s="6">
        <f>INDEX('cash ratio เดิม'!$C:$C,MATCH(คำนวณเงินลงทุนส่วนเกิน!$D228,'cash ratio เดิม'!$A:$A,0))</f>
        <v>107839212.15000001</v>
      </c>
      <c r="I228" s="49">
        <v>1.1100000000000001</v>
      </c>
      <c r="J228" s="5">
        <f t="shared" si="18"/>
        <v>1.25</v>
      </c>
      <c r="K228" s="6">
        <f t="shared" si="21"/>
        <v>16337037.685000001</v>
      </c>
      <c r="L228" s="6">
        <f>INDEX(ลูกหนี้ค่ารักษาพยาบาล!$J:$J,MATCH(คำนวณเงินลงทุนส่วนเกิน!$D228,ลูกหนี้ค่ารักษาพยาบาล!$A:$A,0))</f>
        <v>7756568.5549999997</v>
      </c>
      <c r="M228" s="6">
        <f>INDEX(ลูกหนี้ค่ารักษาพยาบาล!$K:$K,MATCH(คำนวณเงินลงทุนส่วนเกิน!$D228,ลูกหนี้ค่ารักษาพยาบาล!$A:$A,0))</f>
        <v>471916.24</v>
      </c>
      <c r="N228" s="6">
        <f>INDEX(ลูกหนี้ค่ารักษาพยาบาล!$L:$L,MATCH(คำนวณเงินลงทุนส่วนเกิน!$D228,ลูกหนี้ค่ารักษาพยาบาล!$A:$A,0))</f>
        <v>6302011.6950000003</v>
      </c>
      <c r="O228" s="6">
        <f>INDEX(ลูกหนี้ค่ารักษาพยาบาล!$M:$M,MATCH(คำนวณเงินลงทุนส่วนเกิน!$D228,ลูกหนี้ค่ารักษาพยาบาล!$A:$A,0))</f>
        <v>0</v>
      </c>
      <c r="P228" s="6">
        <f>INDEX(ลูกหนี้ค่ารักษาพยาบาล!$N:$N,MATCH(คำนวณเงินลงทุนส่วนเกิน!$D228,ลูกหนี้ค่ารักษาพยาบาล!$A:$A,0))</f>
        <v>1806541.1950000001</v>
      </c>
      <c r="Q228" s="49">
        <v>11539378.060000001</v>
      </c>
      <c r="R228" s="7">
        <f>INDEX('Fixed Cost'!$E:$E,MATCH(คำนวณเงินลงทุนส่วนเกิน!$D228,'Fixed Cost'!$A:$A,0))</f>
        <v>45308150.435454547</v>
      </c>
      <c r="S228" s="7">
        <f t="shared" si="19"/>
        <v>-33768772.375454545</v>
      </c>
      <c r="T228" s="43" t="str">
        <f t="shared" si="22"/>
        <v>0%</v>
      </c>
      <c r="U228" s="7">
        <f t="shared" si="20"/>
        <v>0</v>
      </c>
      <c r="V228" s="69" t="str">
        <f t="shared" si="23"/>
        <v>ไม่ลงทุน</v>
      </c>
      <c r="X228" s="4"/>
    </row>
    <row r="229" spans="1:24" hidden="1" x14ac:dyDescent="0.7">
      <c r="A229" s="8">
        <f>IF(ISBLANK(D229),"",COUNTA($D$10:D229))</f>
        <v>220</v>
      </c>
      <c r="B229" s="14">
        <v>4</v>
      </c>
      <c r="C229" s="14" t="s">
        <v>453</v>
      </c>
      <c r="D229" s="14" t="s">
        <v>460</v>
      </c>
      <c r="E229" s="14" t="s">
        <v>461</v>
      </c>
      <c r="F229" s="14" t="s">
        <v>8</v>
      </c>
      <c r="G229" s="6">
        <f>INDEX('cash ratio เดิม'!$B:$B,MATCH(คำนวณเงินลงทุนส่วนเกิน!$D229,'cash ratio เดิม'!$A:$A,0))</f>
        <v>115805237.81999999</v>
      </c>
      <c r="H229" s="6">
        <f>INDEX('cash ratio เดิม'!$C:$C,MATCH(คำนวณเงินลงทุนส่วนเกิน!$D229,'cash ratio เดิม'!$A:$A,0))</f>
        <v>35488112.420000002</v>
      </c>
      <c r="I229" s="49">
        <v>3.26</v>
      </c>
      <c r="J229" s="5">
        <f t="shared" si="18"/>
        <v>4.0999999999999996</v>
      </c>
      <c r="K229" s="6">
        <f t="shared" si="21"/>
        <v>29972961.015000001</v>
      </c>
      <c r="L229" s="6">
        <f>INDEX(ลูกหนี้ค่ารักษาพยาบาล!$J:$J,MATCH(คำนวณเงินลงทุนส่วนเกิน!$D229,ลูกหนี้ค่ารักษาพยาบาล!$A:$A,0))</f>
        <v>29091666.555</v>
      </c>
      <c r="M229" s="6">
        <f>INDEX(ลูกหนี้ค่ารักษาพยาบาล!$K:$K,MATCH(คำนวณเงินลงทุนส่วนเกิน!$D229,ลูกหนี้ค่ารักษาพยาบาล!$A:$A,0))</f>
        <v>128257.29</v>
      </c>
      <c r="N229" s="6">
        <f>INDEX(ลูกหนี้ค่ารักษาพยาบาล!$L:$L,MATCH(คำนวณเงินลงทุนส่วนเกิน!$D229,ลูกหนี้ค่ารักษาพยาบาล!$A:$A,0))</f>
        <v>753037.16999999993</v>
      </c>
      <c r="O229" s="6">
        <f>INDEX(ลูกหนี้ค่ารักษาพยาบาล!$M:$M,MATCH(คำนวณเงินลงทุนส่วนเกิน!$D229,ลูกหนี้ค่ารักษาพยาบาล!$A:$A,0))</f>
        <v>0</v>
      </c>
      <c r="P229" s="6">
        <f>INDEX(ลูกหนี้ค่ารักษาพยาบาล!$N:$N,MATCH(คำนวณเงินลงทุนส่วนเกิน!$D229,ลูกหนี้ค่ารักษาพยาบาล!$A:$A,0))</f>
        <v>0</v>
      </c>
      <c r="Q229" s="49">
        <v>80264775.400000006</v>
      </c>
      <c r="R229" s="7">
        <f>INDEX('Fixed Cost'!$E:$E,MATCH(คำนวณเงินลงทุนส่วนเกิน!$D229,'Fixed Cost'!$A:$A,0))</f>
        <v>13469551.350000001</v>
      </c>
      <c r="S229" s="7">
        <f t="shared" si="19"/>
        <v>66795224.050000004</v>
      </c>
      <c r="T229" s="43" t="str">
        <f t="shared" si="22"/>
        <v>60%</v>
      </c>
      <c r="U229" s="7">
        <f t="shared" si="20"/>
        <v>40077134.43</v>
      </c>
      <c r="V229" s="8" t="str">
        <f t="shared" si="23"/>
        <v>ลงทุนได้</v>
      </c>
      <c r="X229" s="4"/>
    </row>
    <row r="230" spans="1:24" hidden="1" x14ac:dyDescent="0.7">
      <c r="A230" s="8">
        <f>IF(ISBLANK(D230),"",COUNTA($D$10:D230))</f>
        <v>221</v>
      </c>
      <c r="B230" s="14">
        <v>4</v>
      </c>
      <c r="C230" s="14" t="s">
        <v>453</v>
      </c>
      <c r="D230" s="14" t="s">
        <v>462</v>
      </c>
      <c r="E230" s="14" t="s">
        <v>463</v>
      </c>
      <c r="F230" s="14" t="s">
        <v>8</v>
      </c>
      <c r="G230" s="6">
        <f>INDEX('cash ratio เดิม'!$B:$B,MATCH(คำนวณเงินลงทุนส่วนเกิน!$D230,'cash ratio เดิม'!$A:$A,0))</f>
        <v>58390352.939999998</v>
      </c>
      <c r="H230" s="6">
        <f>INDEX('cash ratio เดิม'!$C:$C,MATCH(คำนวณเงินลงทุนส่วนเกิน!$D230,'cash ratio เดิม'!$A:$A,0))</f>
        <v>30368140.98</v>
      </c>
      <c r="I230" s="49">
        <v>1.92</v>
      </c>
      <c r="J230" s="5">
        <f t="shared" si="18"/>
        <v>2.27</v>
      </c>
      <c r="K230" s="6">
        <f t="shared" si="21"/>
        <v>10662498.035</v>
      </c>
      <c r="L230" s="6">
        <f>INDEX(ลูกหนี้ค่ารักษาพยาบาล!$J:$J,MATCH(คำนวณเงินลงทุนส่วนเกิน!$D230,ลูกหนี้ค่ารักษาพยาบาล!$A:$A,0))</f>
        <v>9077376.3149999995</v>
      </c>
      <c r="M230" s="6">
        <f>INDEX(ลูกหนี้ค่ารักษาพยาบาล!$K:$K,MATCH(คำนวณเงินลงทุนส่วนเกิน!$D230,ลูกหนี้ค่ารักษาพยาบาล!$A:$A,0))</f>
        <v>233509.125</v>
      </c>
      <c r="N230" s="6">
        <f>INDEX(ลูกหนี้ค่ารักษาพยาบาล!$L:$L,MATCH(คำนวณเงินลงทุนส่วนเกิน!$D230,ลูกหนี้ค่ารักษาพยาบาล!$A:$A,0))</f>
        <v>1351612.5950000002</v>
      </c>
      <c r="O230" s="6">
        <f>INDEX(ลูกหนี้ค่ารักษาพยาบาล!$M:$M,MATCH(คำนวณเงินลงทุนส่วนเกิน!$D230,ลูกหนี้ค่ารักษาพยาบาล!$A:$A,0))</f>
        <v>0</v>
      </c>
      <c r="P230" s="6">
        <f>INDEX(ลูกหนี้ค่ารักษาพยาบาล!$N:$N,MATCH(คำนวณเงินลงทุนส่วนเกิน!$D230,ลูกหนี้ค่ารักษาพยาบาล!$A:$A,0))</f>
        <v>0</v>
      </c>
      <c r="Q230" s="49">
        <v>27940340.960000001</v>
      </c>
      <c r="R230" s="7">
        <f>INDEX('Fixed Cost'!$E:$E,MATCH(คำนวณเงินลงทุนส่วนเกิน!$D230,'Fixed Cost'!$A:$A,0))</f>
        <v>9902306.8554545455</v>
      </c>
      <c r="S230" s="7">
        <f t="shared" si="19"/>
        <v>18038034.104545455</v>
      </c>
      <c r="T230" s="43" t="str">
        <f t="shared" si="22"/>
        <v>40%</v>
      </c>
      <c r="U230" s="7">
        <f t="shared" si="20"/>
        <v>7215213.6418181825</v>
      </c>
      <c r="V230" s="8" t="str">
        <f t="shared" si="23"/>
        <v>ลงทุนได้</v>
      </c>
      <c r="X230" s="4"/>
    </row>
    <row r="231" spans="1:24" hidden="1" x14ac:dyDescent="0.7">
      <c r="A231" s="8">
        <f>IF(ISBLANK(D231),"",COUNTA($D$10:D231))</f>
        <v>222</v>
      </c>
      <c r="B231" s="14">
        <v>4</v>
      </c>
      <c r="C231" s="14" t="s">
        <v>453</v>
      </c>
      <c r="D231" s="14" t="s">
        <v>464</v>
      </c>
      <c r="E231" s="14" t="s">
        <v>465</v>
      </c>
      <c r="F231" s="14" t="s">
        <v>8</v>
      </c>
      <c r="G231" s="6">
        <f>INDEX('cash ratio เดิม'!$B:$B,MATCH(คำนวณเงินลงทุนส่วนเกิน!$D231,'cash ratio เดิม'!$A:$A,0))</f>
        <v>127386231.56999999</v>
      </c>
      <c r="H231" s="6">
        <f>INDEX('cash ratio เดิม'!$C:$C,MATCH(คำนวณเงินลงทุนส่วนเกิน!$D231,'cash ratio เดิม'!$A:$A,0))</f>
        <v>18608477.539999999</v>
      </c>
      <c r="I231" s="49">
        <v>6.85</v>
      </c>
      <c r="J231" s="5">
        <f t="shared" si="18"/>
        <v>8.3699999999999992</v>
      </c>
      <c r="K231" s="6">
        <f t="shared" si="21"/>
        <v>28450326.739999998</v>
      </c>
      <c r="L231" s="6">
        <f>INDEX(ลูกหนี้ค่ารักษาพยาบาล!$J:$J,MATCH(คำนวณเงินลงทุนส่วนเกิน!$D231,ลูกหนี้ค่ารักษาพยาบาล!$A:$A,0))</f>
        <v>20377697.390000001</v>
      </c>
      <c r="M231" s="6">
        <f>INDEX(ลูกหนี้ค่ารักษาพยาบาล!$K:$K,MATCH(คำนวณเงินลงทุนส่วนเกิน!$D231,ลูกหนี้ค่ารักษาพยาบาล!$A:$A,0))</f>
        <v>3905450.4350000001</v>
      </c>
      <c r="N231" s="6">
        <f>INDEX(ลูกหนี้ค่ารักษาพยาบาล!$L:$L,MATCH(คำนวณเงินลงทุนส่วนเกิน!$D231,ลูกหนี้ค่ารักษาพยาบาล!$A:$A,0))</f>
        <v>4065176.0150000001</v>
      </c>
      <c r="O231" s="6">
        <f>INDEX(ลูกหนี้ค่ารักษาพยาบาล!$M:$M,MATCH(คำนวณเงินลงทุนส่วนเกิน!$D231,ลูกหนี้ค่ารักษาพยาบาล!$A:$A,0))</f>
        <v>0</v>
      </c>
      <c r="P231" s="6">
        <f>INDEX(ลูกหนี้ค่ารักษาพยาบาล!$N:$N,MATCH(คำนวณเงินลงทุนส่วนเกิน!$D231,ลูกหนี้ค่ารักษาพยาบาล!$A:$A,0))</f>
        <v>102002.9</v>
      </c>
      <c r="Q231" s="49">
        <v>108776254.03</v>
      </c>
      <c r="R231" s="7">
        <f>INDEX('Fixed Cost'!$E:$E,MATCH(คำนวณเงินลงทุนส่วนเกิน!$D231,'Fixed Cost'!$A:$A,0))</f>
        <v>13154713.884545453</v>
      </c>
      <c r="S231" s="7">
        <f t="shared" si="19"/>
        <v>95621540.145454556</v>
      </c>
      <c r="T231" s="43" t="str">
        <f t="shared" si="22"/>
        <v>60%</v>
      </c>
      <c r="U231" s="7">
        <f t="shared" si="20"/>
        <v>57372924.087272733</v>
      </c>
      <c r="V231" s="8" t="str">
        <f t="shared" si="23"/>
        <v>ลงทุนได้</v>
      </c>
      <c r="X231" s="4"/>
    </row>
    <row r="232" spans="1:24" hidden="1" x14ac:dyDescent="0.7">
      <c r="A232" s="8">
        <f>IF(ISBLANK(D232),"",COUNTA($D$10:D232))</f>
        <v>223</v>
      </c>
      <c r="B232" s="14">
        <v>4</v>
      </c>
      <c r="C232" s="14" t="s">
        <v>453</v>
      </c>
      <c r="D232" s="14" t="s">
        <v>466</v>
      </c>
      <c r="E232" s="14" t="s">
        <v>467</v>
      </c>
      <c r="F232" s="14" t="s">
        <v>8</v>
      </c>
      <c r="G232" s="6">
        <f>INDEX('cash ratio เดิม'!$B:$B,MATCH(คำนวณเงินลงทุนส่วนเกิน!$D232,'cash ratio เดิม'!$A:$A,0))</f>
        <v>47516231.350000001</v>
      </c>
      <c r="H232" s="6">
        <f>INDEX('cash ratio เดิม'!$C:$C,MATCH(คำนวณเงินลงทุนส่วนเกิน!$D232,'cash ratio เดิม'!$A:$A,0))</f>
        <v>21834875.829999998</v>
      </c>
      <c r="I232" s="49">
        <v>2.1800000000000002</v>
      </c>
      <c r="J232" s="5">
        <f t="shared" si="18"/>
        <v>2.2999999999999998</v>
      </c>
      <c r="K232" s="6">
        <f t="shared" si="21"/>
        <v>2829660.58</v>
      </c>
      <c r="L232" s="6">
        <f>INDEX(ลูกหนี้ค่ารักษาพยาบาล!$J:$J,MATCH(คำนวณเงินลงทุนส่วนเกิน!$D232,ลูกหนี้ค่ารักษาพยาบาล!$A:$A,0))</f>
        <v>2387551.54</v>
      </c>
      <c r="M232" s="6">
        <f>INDEX(ลูกหนี้ค่ารักษาพยาบาล!$K:$K,MATCH(คำนวณเงินลงทุนส่วนเกิน!$D232,ลูกหนี้ค่ารักษาพยาบาล!$A:$A,0))</f>
        <v>41569.065000000002</v>
      </c>
      <c r="N232" s="6">
        <f>INDEX(ลูกหนี้ค่ารักษาพยาบาล!$L:$L,MATCH(คำนวณเงินลงทุนส่วนเกิน!$D232,ลูกหนี้ค่ารักษาพยาบาล!$A:$A,0))</f>
        <v>387010.77500000002</v>
      </c>
      <c r="O232" s="6">
        <f>INDEX(ลูกหนี้ค่ารักษาพยาบาล!$M:$M,MATCH(คำนวณเงินลงทุนส่วนเกิน!$D232,ลูกหนี้ค่ารักษาพยาบาล!$A:$A,0))</f>
        <v>0</v>
      </c>
      <c r="P232" s="6">
        <f>INDEX(ลูกหนี้ค่ารักษาพยาบาล!$N:$N,MATCH(คำนวณเงินลงทุนส่วนเกิน!$D232,ลูกหนี้ค่ารักษาพยาบาล!$A:$A,0))</f>
        <v>13529.2</v>
      </c>
      <c r="Q232" s="49">
        <v>25670855.52</v>
      </c>
      <c r="R232" s="7">
        <f>INDEX('Fixed Cost'!$E:$E,MATCH(คำนวณเงินลงทุนส่วนเกิน!$D232,'Fixed Cost'!$A:$A,0))</f>
        <v>16433238.673636364</v>
      </c>
      <c r="S232" s="7">
        <f t="shared" si="19"/>
        <v>9237616.8463636357</v>
      </c>
      <c r="T232" s="43" t="str">
        <f t="shared" si="22"/>
        <v>40%</v>
      </c>
      <c r="U232" s="7">
        <f t="shared" si="20"/>
        <v>3695046.7385454546</v>
      </c>
      <c r="V232" s="8" t="str">
        <f t="shared" si="23"/>
        <v>ลงทุนได้</v>
      </c>
      <c r="X232" s="4"/>
    </row>
    <row r="233" spans="1:24" hidden="1" x14ac:dyDescent="0.7">
      <c r="A233" s="8">
        <f>IF(ISBLANK(D233),"",COUNTA($D$10:D233))</f>
        <v>224</v>
      </c>
      <c r="B233" s="14">
        <v>4</v>
      </c>
      <c r="C233" s="14" t="s">
        <v>453</v>
      </c>
      <c r="D233" s="14" t="s">
        <v>468</v>
      </c>
      <c r="E233" s="14" t="s">
        <v>469</v>
      </c>
      <c r="F233" s="14" t="s">
        <v>8</v>
      </c>
      <c r="G233" s="6">
        <f>INDEX('cash ratio เดิม'!$B:$B,MATCH(คำนวณเงินลงทุนส่วนเกิน!$D233,'cash ratio เดิม'!$A:$A,0))</f>
        <v>41595255.170000002</v>
      </c>
      <c r="H233" s="6">
        <f>INDEX('cash ratio เดิม'!$C:$C,MATCH(คำนวณเงินลงทุนส่วนเกิน!$D233,'cash ratio เดิม'!$A:$A,0))</f>
        <v>24573553.879999999</v>
      </c>
      <c r="I233" s="49">
        <v>1.69</v>
      </c>
      <c r="J233" s="5">
        <f t="shared" si="18"/>
        <v>1.88</v>
      </c>
      <c r="K233" s="6">
        <f t="shared" si="21"/>
        <v>4723928.6549999993</v>
      </c>
      <c r="L233" s="6">
        <f>INDEX(ลูกหนี้ค่ารักษาพยาบาล!$J:$J,MATCH(คำนวณเงินลงทุนส่วนเกิน!$D233,ลูกหนี้ค่ารักษาพยาบาล!$A:$A,0))</f>
        <v>3811630.5749999997</v>
      </c>
      <c r="M233" s="6">
        <f>INDEX(ลูกหนี้ค่ารักษาพยาบาล!$K:$K,MATCH(คำนวณเงินลงทุนส่วนเกิน!$D233,ลูกหนี้ค่ารักษาพยาบาล!$A:$A,0))</f>
        <v>22601.62</v>
      </c>
      <c r="N233" s="6">
        <f>INDEX(ลูกหนี้ค่ารักษาพยาบาล!$L:$L,MATCH(คำนวณเงินลงทุนส่วนเกิน!$D233,ลูกหนี้ค่ารักษาพยาบาล!$A:$A,0))</f>
        <v>889696.46</v>
      </c>
      <c r="O233" s="6">
        <f>INDEX(ลูกหนี้ค่ารักษาพยาบาล!$M:$M,MATCH(คำนวณเงินลงทุนส่วนเกิน!$D233,ลูกหนี้ค่ารักษาพยาบาล!$A:$A,0))</f>
        <v>0</v>
      </c>
      <c r="P233" s="6">
        <f>INDEX(ลูกหนี้ค่ารักษาพยาบาล!$N:$N,MATCH(คำนวณเงินลงทุนส่วนเกิน!$D233,ลูกหนี้ค่ารักษาพยาบาล!$A:$A,0))</f>
        <v>0</v>
      </c>
      <c r="Q233" s="49">
        <v>17021701.289999999</v>
      </c>
      <c r="R233" s="7">
        <f>INDEX('Fixed Cost'!$E:$E,MATCH(คำนวณเงินลงทุนส่วนเกิน!$D233,'Fixed Cost'!$A:$A,0))</f>
        <v>12600758.285454545</v>
      </c>
      <c r="S233" s="7">
        <f t="shared" si="19"/>
        <v>4420943.0045454539</v>
      </c>
      <c r="T233" s="43" t="str">
        <f t="shared" si="22"/>
        <v>30%</v>
      </c>
      <c r="U233" s="7">
        <f t="shared" si="20"/>
        <v>1326282.9013636361</v>
      </c>
      <c r="V233" s="8" t="str">
        <f t="shared" si="23"/>
        <v>ลงทุนได้</v>
      </c>
      <c r="X233" s="4"/>
    </row>
    <row r="234" spans="1:24" hidden="1" x14ac:dyDescent="0.7">
      <c r="A234" s="8">
        <f>IF(ISBLANK(D234),"",COUNTA($D$10:D234))</f>
        <v>225</v>
      </c>
      <c r="B234" s="14">
        <v>4</v>
      </c>
      <c r="C234" s="14" t="s">
        <v>470</v>
      </c>
      <c r="D234" s="14" t="s">
        <v>471</v>
      </c>
      <c r="E234" s="14" t="s">
        <v>472</v>
      </c>
      <c r="F234" s="14" t="s">
        <v>5</v>
      </c>
      <c r="G234" s="6">
        <f>INDEX('cash ratio เดิม'!$B:$B,MATCH(คำนวณเงินลงทุนส่วนเกิน!$D234,'cash ratio เดิม'!$A:$A,0))</f>
        <v>261871611.08000001</v>
      </c>
      <c r="H234" s="6">
        <f>INDEX('cash ratio เดิม'!$C:$C,MATCH(คำนวณเงินลงทุนส่วนเกิน!$D234,'cash ratio เดิม'!$A:$A,0))</f>
        <v>270553134.38999999</v>
      </c>
      <c r="I234" s="49">
        <v>0.97</v>
      </c>
      <c r="J234" s="5">
        <f t="shared" si="18"/>
        <v>1.33</v>
      </c>
      <c r="K234" s="6">
        <f t="shared" si="21"/>
        <v>99892474.780000001</v>
      </c>
      <c r="L234" s="6">
        <f>INDEX(ลูกหนี้ค่ารักษาพยาบาล!$J:$J,MATCH(คำนวณเงินลงทุนส่วนเกิน!$D234,ลูกหนี้ค่ารักษาพยาบาล!$A:$A,0))</f>
        <v>46415031.260000005</v>
      </c>
      <c r="M234" s="6">
        <f>INDEX(ลูกหนี้ค่ารักษาพยาบาล!$K:$K,MATCH(คำนวณเงินลงทุนส่วนเกิน!$D234,ลูกหนี้ค่ารักษาพยาบาล!$A:$A,0))</f>
        <v>14572871.76</v>
      </c>
      <c r="N234" s="6">
        <f>INDEX(ลูกหนี้ค่ารักษาพยาบาล!$L:$L,MATCH(คำนวณเงินลงทุนส่วนเกิน!$D234,ลูกหนี้ค่ารักษาพยาบาล!$A:$A,0))</f>
        <v>37787230.169999994</v>
      </c>
      <c r="O234" s="6">
        <f>INDEX(ลูกหนี้ค่ารักษาพยาบาล!$M:$M,MATCH(คำนวณเงินลงทุนส่วนเกิน!$D234,ลูกหนี้ค่ารักษาพยาบาล!$A:$A,0))</f>
        <v>0</v>
      </c>
      <c r="P234" s="6">
        <f>INDEX(ลูกหนี้ค่ารักษาพยาบาล!$N:$N,MATCH(คำนวณเงินลงทุนส่วนเกิน!$D234,ลูกหนี้ค่ารักษาพยาบาล!$A:$A,0))</f>
        <v>1117341.5899999999</v>
      </c>
      <c r="Q234" s="49">
        <v>-8681523.3100000005</v>
      </c>
      <c r="R234" s="7">
        <f>INDEX('Fixed Cost'!$E:$E,MATCH(คำนวณเงินลงทุนส่วนเกิน!$D234,'Fixed Cost'!$A:$A,0))</f>
        <v>129670458.03818181</v>
      </c>
      <c r="S234" s="7">
        <f t="shared" si="19"/>
        <v>-138351981.34818181</v>
      </c>
      <c r="T234" s="43" t="str">
        <f t="shared" si="22"/>
        <v>0%</v>
      </c>
      <c r="U234" s="7">
        <f t="shared" si="20"/>
        <v>0</v>
      </c>
      <c r="V234" s="69" t="str">
        <f t="shared" si="23"/>
        <v>ไม่ลงทุน</v>
      </c>
      <c r="X234" s="4"/>
    </row>
    <row r="235" spans="1:24" hidden="1" x14ac:dyDescent="0.7">
      <c r="A235" s="8">
        <f>IF(ISBLANK(D235),"",COUNTA($D$10:D235))</f>
        <v>226</v>
      </c>
      <c r="B235" s="14">
        <v>4</v>
      </c>
      <c r="C235" s="14" t="s">
        <v>470</v>
      </c>
      <c r="D235" s="14" t="s">
        <v>473</v>
      </c>
      <c r="E235" s="14" t="s">
        <v>474</v>
      </c>
      <c r="F235" s="14" t="s">
        <v>46</v>
      </c>
      <c r="G235" s="6">
        <f>INDEX('cash ratio เดิม'!$B:$B,MATCH(คำนวณเงินลงทุนส่วนเกิน!$D235,'cash ratio เดิม'!$A:$A,0))</f>
        <v>155725190.90000001</v>
      </c>
      <c r="H235" s="6">
        <f>INDEX('cash ratio เดิม'!$C:$C,MATCH(คำนวณเงินลงทุนส่วนเกิน!$D235,'cash ratio เดิม'!$A:$A,0))</f>
        <v>114847011.69</v>
      </c>
      <c r="I235" s="49">
        <v>1.36</v>
      </c>
      <c r="J235" s="5">
        <f t="shared" si="18"/>
        <v>1.66</v>
      </c>
      <c r="K235" s="6">
        <f t="shared" si="21"/>
        <v>35329775.155000001</v>
      </c>
      <c r="L235" s="6">
        <f>INDEX(ลูกหนี้ค่ารักษาพยาบาล!$J:$J,MATCH(คำนวณเงินลงทุนส่วนเกิน!$D235,ลูกหนี้ค่ารักษาพยาบาล!$A:$A,0))</f>
        <v>23202893.254999999</v>
      </c>
      <c r="M235" s="6">
        <f>INDEX(ลูกหนี้ค่ารักษาพยาบาล!$K:$K,MATCH(คำนวณเงินลงทุนส่วนเกิน!$D235,ลูกหนี้ค่ารักษาพยาบาล!$A:$A,0))</f>
        <v>1057011.675</v>
      </c>
      <c r="N235" s="6">
        <f>INDEX(ลูกหนี้ค่ารักษาพยาบาล!$L:$L,MATCH(คำนวณเงินลงทุนส่วนเกิน!$D235,ลูกหนี้ค่ารักษาพยาบาล!$A:$A,0))</f>
        <v>11069870.225000001</v>
      </c>
      <c r="O235" s="6">
        <f>INDEX(ลูกหนี้ค่ารักษาพยาบาล!$M:$M,MATCH(คำนวณเงินลงทุนส่วนเกิน!$D235,ลูกหนี้ค่ารักษาพยาบาล!$A:$A,0))</f>
        <v>0</v>
      </c>
      <c r="P235" s="6">
        <f>INDEX(ลูกหนี้ค่ารักษาพยาบาล!$N:$N,MATCH(คำนวณเงินลงทุนส่วนเกิน!$D235,ลูกหนี้ค่ารักษาพยาบาล!$A:$A,0))</f>
        <v>0</v>
      </c>
      <c r="Q235" s="49">
        <v>40878179.210000001</v>
      </c>
      <c r="R235" s="7">
        <f>INDEX('Fixed Cost'!$E:$E,MATCH(คำนวณเงินลงทุนส่วนเกิน!$D235,'Fixed Cost'!$A:$A,0))</f>
        <v>42061319.419090904</v>
      </c>
      <c r="S235" s="7">
        <f t="shared" si="19"/>
        <v>-1183140.2090909034</v>
      </c>
      <c r="T235" s="43" t="str">
        <f t="shared" si="22"/>
        <v>30%</v>
      </c>
      <c r="U235" s="7">
        <f t="shared" si="20"/>
        <v>0</v>
      </c>
      <c r="V235" s="69" t="str">
        <f t="shared" si="23"/>
        <v>ไม่ลงทุน</v>
      </c>
      <c r="X235" s="4"/>
    </row>
    <row r="236" spans="1:24" hidden="1" x14ac:dyDescent="0.7">
      <c r="A236" s="8">
        <f>IF(ISBLANK(D236),"",COUNTA($D$10:D236))</f>
        <v>227</v>
      </c>
      <c r="B236" s="14">
        <v>4</v>
      </c>
      <c r="C236" s="14" t="s">
        <v>470</v>
      </c>
      <c r="D236" s="14" t="s">
        <v>475</v>
      </c>
      <c r="E236" s="14" t="s">
        <v>476</v>
      </c>
      <c r="F236" s="14" t="s">
        <v>8</v>
      </c>
      <c r="G236" s="6">
        <f>INDEX('cash ratio เดิม'!$B:$B,MATCH(คำนวณเงินลงทุนส่วนเกิน!$D236,'cash ratio เดิม'!$A:$A,0))</f>
        <v>67294411.790000007</v>
      </c>
      <c r="H236" s="6">
        <f>INDEX('cash ratio เดิม'!$C:$C,MATCH(คำนวณเงินลงทุนส่วนเกิน!$D236,'cash ratio เดิม'!$A:$A,0))</f>
        <v>19336521.93</v>
      </c>
      <c r="I236" s="49">
        <v>3.48</v>
      </c>
      <c r="J236" s="5">
        <f t="shared" si="18"/>
        <v>3.65</v>
      </c>
      <c r="K236" s="6">
        <f t="shared" si="21"/>
        <v>3440947.7250000001</v>
      </c>
      <c r="L236" s="6">
        <f>INDEX(ลูกหนี้ค่ารักษาพยาบาล!$J:$J,MATCH(คำนวณเงินลงทุนส่วนเกิน!$D236,ลูกหนี้ค่ารักษาพยาบาล!$A:$A,0))</f>
        <v>1295028</v>
      </c>
      <c r="M236" s="6">
        <f>INDEX(ลูกหนี้ค่ารักษาพยาบาล!$K:$K,MATCH(คำนวณเงินลงทุนส่วนเกิน!$D236,ลูกหนี้ค่ารักษาพยาบาล!$A:$A,0))</f>
        <v>554169.56000000006</v>
      </c>
      <c r="N236" s="6">
        <f>INDEX(ลูกหนี้ค่ารักษาพยาบาล!$L:$L,MATCH(คำนวณเงินลงทุนส่วนเกิน!$D236,ลูกหนี้ค่ารักษาพยาบาล!$A:$A,0))</f>
        <v>1591750.165</v>
      </c>
      <c r="O236" s="6">
        <f>INDEX(ลูกหนี้ค่ารักษาพยาบาล!$M:$M,MATCH(คำนวณเงินลงทุนส่วนเกิน!$D236,ลูกหนี้ค่ารักษาพยาบาล!$A:$A,0))</f>
        <v>0</v>
      </c>
      <c r="P236" s="6">
        <f>INDEX(ลูกหนี้ค่ารักษาพยาบาล!$N:$N,MATCH(คำนวณเงินลงทุนส่วนเกิน!$D236,ลูกหนี้ค่ารักษาพยาบาล!$A:$A,0))</f>
        <v>0</v>
      </c>
      <c r="Q236" s="49">
        <v>47957889.859999999</v>
      </c>
      <c r="R236" s="7">
        <f>INDEX('Fixed Cost'!$E:$E,MATCH(คำนวณเงินลงทุนส่วนเกิน!$D236,'Fixed Cost'!$A:$A,0))</f>
        <v>11141849.312727273</v>
      </c>
      <c r="S236" s="7">
        <f t="shared" si="19"/>
        <v>36816040.547272727</v>
      </c>
      <c r="T236" s="43" t="str">
        <f t="shared" si="22"/>
        <v>60%</v>
      </c>
      <c r="U236" s="7">
        <f t="shared" si="20"/>
        <v>22089624.328363635</v>
      </c>
      <c r="V236" s="8" t="str">
        <f t="shared" si="23"/>
        <v>ลงทุนได้</v>
      </c>
      <c r="X236" s="4"/>
    </row>
    <row r="237" spans="1:24" hidden="1" x14ac:dyDescent="0.7">
      <c r="A237" s="8">
        <f>IF(ISBLANK(D237),"",COUNTA($D$10:D237))</f>
        <v>228</v>
      </c>
      <c r="B237" s="14">
        <v>4</v>
      </c>
      <c r="C237" s="14" t="s">
        <v>470</v>
      </c>
      <c r="D237" s="14" t="s">
        <v>477</v>
      </c>
      <c r="E237" s="14" t="s">
        <v>478</v>
      </c>
      <c r="F237" s="14" t="s">
        <v>8</v>
      </c>
      <c r="G237" s="6">
        <f>INDEX('cash ratio เดิม'!$B:$B,MATCH(คำนวณเงินลงทุนส่วนเกิน!$D237,'cash ratio เดิม'!$A:$A,0))</f>
        <v>145490183.21000001</v>
      </c>
      <c r="H237" s="6">
        <f>INDEX('cash ratio เดิม'!$C:$C,MATCH(คำนวณเงินลงทุนส่วนเกิน!$D237,'cash ratio เดิม'!$A:$A,0))</f>
        <v>10009565.9</v>
      </c>
      <c r="I237" s="49">
        <v>14.54</v>
      </c>
      <c r="J237" s="5">
        <f t="shared" si="18"/>
        <v>14.78</v>
      </c>
      <c r="K237" s="6">
        <f t="shared" si="21"/>
        <v>2471493.3449999997</v>
      </c>
      <c r="L237" s="6">
        <f>INDEX(ลูกหนี้ค่ารักษาพยาบาล!$J:$J,MATCH(คำนวณเงินลงทุนส่วนเกิน!$D237,ลูกหนี้ค่ารักษาพยาบาล!$A:$A,0))</f>
        <v>1179429.4750000001</v>
      </c>
      <c r="M237" s="6">
        <f>INDEX(ลูกหนี้ค่ารักษาพยาบาล!$K:$K,MATCH(คำนวณเงินลงทุนส่วนเกิน!$D237,ลูกหนี้ค่ารักษาพยาบาล!$A:$A,0))</f>
        <v>638777.36999999988</v>
      </c>
      <c r="N237" s="6">
        <f>INDEX(ลูกหนี้ค่ารักษาพยาบาล!$L:$L,MATCH(คำนวณเงินลงทุนส่วนเกิน!$D237,ลูกหนี้ค่ารักษาพยาบาล!$A:$A,0))</f>
        <v>648988.5</v>
      </c>
      <c r="O237" s="6">
        <f>INDEX(ลูกหนี้ค่ารักษาพยาบาล!$M:$M,MATCH(คำนวณเงินลงทุนส่วนเกิน!$D237,ลูกหนี้ค่ารักษาพยาบาล!$A:$A,0))</f>
        <v>0</v>
      </c>
      <c r="P237" s="6">
        <f>INDEX(ลูกหนี้ค่ารักษาพยาบาล!$N:$N,MATCH(คำนวณเงินลงทุนส่วนเกิน!$D237,ลูกหนี้ค่ารักษาพยาบาล!$A:$A,0))</f>
        <v>4298</v>
      </c>
      <c r="Q237" s="49">
        <v>135467258.43000001</v>
      </c>
      <c r="R237" s="7">
        <f>INDEX('Fixed Cost'!$E:$E,MATCH(คำนวณเงินลงทุนส่วนเกิน!$D237,'Fixed Cost'!$A:$A,0))</f>
        <v>10116237.409090908</v>
      </c>
      <c r="S237" s="7">
        <f t="shared" si="19"/>
        <v>125351021.0209091</v>
      </c>
      <c r="T237" s="43" t="str">
        <f t="shared" si="22"/>
        <v>60%</v>
      </c>
      <c r="U237" s="7">
        <f t="shared" si="20"/>
        <v>75210612.61254546</v>
      </c>
      <c r="V237" s="8" t="str">
        <f t="shared" si="23"/>
        <v>ลงทุนได้</v>
      </c>
      <c r="X237" s="4"/>
    </row>
    <row r="238" spans="1:24" hidden="1" x14ac:dyDescent="0.7">
      <c r="A238" s="8">
        <f>IF(ISBLANK(D238),"",COUNTA($D$10:D238))</f>
        <v>229</v>
      </c>
      <c r="B238" s="14">
        <v>4</v>
      </c>
      <c r="C238" s="14" t="s">
        <v>470</v>
      </c>
      <c r="D238" s="14" t="s">
        <v>479</v>
      </c>
      <c r="E238" s="14" t="s">
        <v>480</v>
      </c>
      <c r="F238" s="14" t="s">
        <v>8</v>
      </c>
      <c r="G238" s="6">
        <f>INDEX('cash ratio เดิม'!$B:$B,MATCH(คำนวณเงินลงทุนส่วนเกิน!$D238,'cash ratio เดิม'!$A:$A,0))</f>
        <v>37374036.020000003</v>
      </c>
      <c r="H238" s="6">
        <f>INDEX('cash ratio เดิม'!$C:$C,MATCH(คำนวณเงินลงทุนส่วนเกิน!$D238,'cash ratio เดิม'!$A:$A,0))</f>
        <v>13087413.9</v>
      </c>
      <c r="I238" s="49">
        <v>2.86</v>
      </c>
      <c r="J238" s="5">
        <f t="shared" si="18"/>
        <v>3.14</v>
      </c>
      <c r="K238" s="6">
        <f t="shared" si="21"/>
        <v>3842384.31</v>
      </c>
      <c r="L238" s="6">
        <f>INDEX(ลูกหนี้ค่ารักษาพยาบาล!$J:$J,MATCH(คำนวณเงินลงทุนส่วนเกิน!$D238,ลูกหนี้ค่ารักษาพยาบาล!$A:$A,0))</f>
        <v>2749961.85</v>
      </c>
      <c r="M238" s="6">
        <f>INDEX(ลูกหนี้ค่ารักษาพยาบาล!$K:$K,MATCH(คำนวณเงินลงทุนส่วนเกิน!$D238,ลูกหนี้ค่ารักษาพยาบาล!$A:$A,0))</f>
        <v>559848.38</v>
      </c>
      <c r="N238" s="6">
        <f>INDEX(ลูกหนี้ค่ารักษาพยาบาล!$L:$L,MATCH(คำนวณเงินลงทุนส่วนเกิน!$D238,ลูกหนี้ค่ารักษาพยาบาล!$A:$A,0))</f>
        <v>530192.82999999996</v>
      </c>
      <c r="O238" s="6">
        <f>INDEX(ลูกหนี้ค่ารักษาพยาบาล!$M:$M,MATCH(คำนวณเงินลงทุนส่วนเกิน!$D238,ลูกหนี้ค่ารักษาพยาบาล!$A:$A,0))</f>
        <v>0</v>
      </c>
      <c r="P238" s="6">
        <f>INDEX(ลูกหนี้ค่ารักษาพยาบาล!$N:$N,MATCH(คำนวณเงินลงทุนส่วนเกิน!$D238,ลูกหนี้ค่ารักษาพยาบาล!$A:$A,0))</f>
        <v>2381.25</v>
      </c>
      <c r="Q238" s="49">
        <v>24286622.120000001</v>
      </c>
      <c r="R238" s="7">
        <f>INDEX('Fixed Cost'!$E:$E,MATCH(คำนวณเงินลงทุนส่วนเกิน!$D238,'Fixed Cost'!$A:$A,0))</f>
        <v>10172988.559090909</v>
      </c>
      <c r="S238" s="7">
        <f t="shared" si="19"/>
        <v>14113633.560909092</v>
      </c>
      <c r="T238" s="43" t="str">
        <f t="shared" si="22"/>
        <v>60%</v>
      </c>
      <c r="U238" s="7">
        <f t="shared" si="20"/>
        <v>8468180.1365454551</v>
      </c>
      <c r="V238" s="8" t="str">
        <f t="shared" si="23"/>
        <v>ลงทุนได้</v>
      </c>
      <c r="X238" s="4"/>
    </row>
    <row r="239" spans="1:24" hidden="1" x14ac:dyDescent="0.7">
      <c r="A239" s="8">
        <f>IF(ISBLANK(D239),"",COUNTA($D$10:D239))</f>
        <v>230</v>
      </c>
      <c r="B239" s="14">
        <v>4</v>
      </c>
      <c r="C239" s="14" t="s">
        <v>470</v>
      </c>
      <c r="D239" s="14" t="s">
        <v>481</v>
      </c>
      <c r="E239" s="14" t="s">
        <v>482</v>
      </c>
      <c r="F239" s="14" t="s">
        <v>8</v>
      </c>
      <c r="G239" s="6">
        <f>INDEX('cash ratio เดิม'!$B:$B,MATCH(คำนวณเงินลงทุนส่วนเกิน!$D239,'cash ratio เดิม'!$A:$A,0))</f>
        <v>14712033.189999999</v>
      </c>
      <c r="H239" s="6">
        <f>INDEX('cash ratio เดิม'!$C:$C,MATCH(คำนวณเงินลงทุนส่วนเกิน!$D239,'cash ratio เดิม'!$A:$A,0))</f>
        <v>14130529.789999999</v>
      </c>
      <c r="I239" s="49">
        <v>1.04</v>
      </c>
      <c r="J239" s="5">
        <f t="shared" si="18"/>
        <v>1.1299999999999999</v>
      </c>
      <c r="K239" s="6">
        <f t="shared" si="21"/>
        <v>1367648.8250000002</v>
      </c>
      <c r="L239" s="6">
        <f>INDEX(ลูกหนี้ค่ารักษาพยาบาล!$J:$J,MATCH(คำนวณเงินลงทุนส่วนเกิน!$D239,ลูกหนี้ค่ารักษาพยาบาล!$A:$A,0))</f>
        <v>577676.125</v>
      </c>
      <c r="M239" s="6">
        <f>INDEX(ลูกหนี้ค่ารักษาพยาบาล!$K:$K,MATCH(คำนวณเงินลงทุนส่วนเกิน!$D239,ลูกหนี้ค่ารักษาพยาบาล!$A:$A,0))</f>
        <v>136790.78999999998</v>
      </c>
      <c r="N239" s="6">
        <f>INDEX(ลูกหนี้ค่ารักษาพยาบาล!$L:$L,MATCH(คำนวณเงินลงทุนส่วนเกิน!$D239,ลูกหนี้ค่ารักษาพยาบาล!$A:$A,0))</f>
        <v>653181.91</v>
      </c>
      <c r="O239" s="6">
        <f>INDEX(ลูกหนี้ค่ารักษาพยาบาล!$M:$M,MATCH(คำนวณเงินลงทุนส่วนเกิน!$D239,ลูกหนี้ค่ารักษาพยาบาล!$A:$A,0))</f>
        <v>0</v>
      </c>
      <c r="P239" s="6">
        <f>INDEX(ลูกหนี้ค่ารักษาพยาบาล!$N:$N,MATCH(คำนวณเงินลงทุนส่วนเกิน!$D239,ลูกหนี้ค่ารักษาพยาบาล!$A:$A,0))</f>
        <v>0</v>
      </c>
      <c r="Q239" s="49">
        <v>529841</v>
      </c>
      <c r="R239" s="7">
        <f>INDEX('Fixed Cost'!$E:$E,MATCH(คำนวณเงินลงทุนส่วนเกิน!$D239,'Fixed Cost'!$A:$A,0))</f>
        <v>6471842.8963636365</v>
      </c>
      <c r="S239" s="7">
        <f t="shared" si="19"/>
        <v>-5942001.8963636365</v>
      </c>
      <c r="T239" s="43" t="str">
        <f t="shared" si="22"/>
        <v>0%</v>
      </c>
      <c r="U239" s="7">
        <f t="shared" si="20"/>
        <v>0</v>
      </c>
      <c r="V239" s="69" t="str">
        <f t="shared" si="23"/>
        <v>ไม่ลงทุน</v>
      </c>
      <c r="X239" s="4"/>
    </row>
    <row r="240" spans="1:24" hidden="1" x14ac:dyDescent="0.7">
      <c r="A240" s="8">
        <f>IF(ISBLANK(D240),"",COUNTA($D$10:D240))</f>
        <v>231</v>
      </c>
      <c r="B240" s="14">
        <v>4</v>
      </c>
      <c r="C240" s="14" t="s">
        <v>470</v>
      </c>
      <c r="D240" s="14" t="s">
        <v>483</v>
      </c>
      <c r="E240" s="14" t="s">
        <v>484</v>
      </c>
      <c r="F240" s="14" t="s">
        <v>8</v>
      </c>
      <c r="G240" s="6">
        <f>INDEX('cash ratio เดิม'!$B:$B,MATCH(คำนวณเงินลงทุนส่วนเกิน!$D240,'cash ratio เดิม'!$A:$A,0))</f>
        <v>253771587.25999999</v>
      </c>
      <c r="H240" s="6">
        <f>INDEX('cash ratio เดิม'!$C:$C,MATCH(คำนวณเงินลงทุนส่วนเกิน!$D240,'cash ratio เดิม'!$A:$A,0))</f>
        <v>69323012.900000006</v>
      </c>
      <c r="I240" s="49">
        <v>3.66</v>
      </c>
      <c r="J240" s="5">
        <f t="shared" si="18"/>
        <v>3.83</v>
      </c>
      <c r="K240" s="6">
        <f t="shared" si="21"/>
        <v>12218137.625</v>
      </c>
      <c r="L240" s="6">
        <f>INDEX(ลูกหนี้ค่ารักษาพยาบาล!$J:$J,MATCH(คำนวณเงินลงทุนส่วนเกิน!$D240,ลูกหนี้ค่ารักษาพยาบาล!$A:$A,0))</f>
        <v>8067019.4500000002</v>
      </c>
      <c r="M240" s="6">
        <f>INDEX(ลูกหนี้ค่ารักษาพยาบาล!$K:$K,MATCH(คำนวณเงินลงทุนส่วนเกิน!$D240,ลูกหนี้ค่ารักษาพยาบาล!$A:$A,0))</f>
        <v>845505.55500000005</v>
      </c>
      <c r="N240" s="6">
        <f>INDEX(ลูกหนี้ค่ารักษาพยาบาล!$L:$L,MATCH(คำนวณเงินลงทุนส่วนเกิน!$D240,ลูกหนี้ค่ารักษาพยาบาล!$A:$A,0))</f>
        <v>3246126.2649999997</v>
      </c>
      <c r="O240" s="6">
        <f>INDEX(ลูกหนี้ค่ารักษาพยาบาล!$M:$M,MATCH(คำนวณเงินลงทุนส่วนเกิน!$D240,ลูกหนี้ค่ารักษาพยาบาล!$A:$A,0))</f>
        <v>0</v>
      </c>
      <c r="P240" s="6">
        <f>INDEX(ลูกหนี้ค่ารักษาพยาบาล!$N:$N,MATCH(คำนวณเงินลงทุนส่วนเกิน!$D240,ลูกหนี้ค่ารักษาพยาบาล!$A:$A,0))</f>
        <v>59486.355000000003</v>
      </c>
      <c r="Q240" s="49">
        <v>182316086.75</v>
      </c>
      <c r="R240" s="7">
        <f>INDEX('Fixed Cost'!$E:$E,MATCH(คำนวณเงินลงทุนส่วนเกิน!$D240,'Fixed Cost'!$A:$A,0))</f>
        <v>25113691.559999999</v>
      </c>
      <c r="S240" s="7">
        <f t="shared" si="19"/>
        <v>157202395.19</v>
      </c>
      <c r="T240" s="43" t="str">
        <f t="shared" si="22"/>
        <v>60%</v>
      </c>
      <c r="U240" s="7">
        <f t="shared" si="20"/>
        <v>94321437.113999993</v>
      </c>
      <c r="V240" s="8" t="str">
        <f t="shared" si="23"/>
        <v>ลงทุนได้</v>
      </c>
      <c r="X240" s="4"/>
    </row>
    <row r="241" spans="1:24" hidden="1" x14ac:dyDescent="0.7">
      <c r="A241" s="8">
        <f>IF(ISBLANK(D241),"",COUNTA($D$10:D241))</f>
        <v>232</v>
      </c>
      <c r="B241" s="14">
        <v>4</v>
      </c>
      <c r="C241" s="14" t="s">
        <v>470</v>
      </c>
      <c r="D241" s="14" t="s">
        <v>485</v>
      </c>
      <c r="E241" s="14" t="s">
        <v>486</v>
      </c>
      <c r="F241" s="14" t="s">
        <v>8</v>
      </c>
      <c r="G241" s="6">
        <f>INDEX('cash ratio เดิม'!$B:$B,MATCH(คำนวณเงินลงทุนส่วนเกิน!$D241,'cash ratio เดิม'!$A:$A,0))</f>
        <v>29535404.460000001</v>
      </c>
      <c r="H241" s="6">
        <f>INDEX('cash ratio เดิม'!$C:$C,MATCH(คำนวณเงินลงทุนส่วนเกิน!$D241,'cash ratio เดิม'!$A:$A,0))</f>
        <v>11086457.18</v>
      </c>
      <c r="I241" s="49">
        <v>2.66</v>
      </c>
      <c r="J241" s="5">
        <f t="shared" si="18"/>
        <v>3.04</v>
      </c>
      <c r="K241" s="6">
        <f t="shared" si="21"/>
        <v>4249480.58</v>
      </c>
      <c r="L241" s="6">
        <f>INDEX(ลูกหนี้ค่ารักษาพยาบาล!$J:$J,MATCH(คำนวณเงินลงทุนส่วนเกิน!$D241,ลูกหนี้ค่ารักษาพยาบาล!$A:$A,0))</f>
        <v>2140967.9500000002</v>
      </c>
      <c r="M241" s="6">
        <f>INDEX(ลูกหนี้ค่ารักษาพยาบาล!$K:$K,MATCH(คำนวณเงินลงทุนส่วนเกิน!$D241,ลูกหนี้ค่ารักษาพยาบาล!$A:$A,0))</f>
        <v>451087.005</v>
      </c>
      <c r="N241" s="6">
        <f>INDEX(ลูกหนี้ค่ารักษาพยาบาล!$L:$L,MATCH(คำนวณเงินลงทุนส่วนเกิน!$D241,ลูกหนี้ค่ารักษาพยาบาล!$A:$A,0))</f>
        <v>1619988.25</v>
      </c>
      <c r="O241" s="6">
        <f>INDEX(ลูกหนี้ค่ารักษาพยาบาล!$M:$M,MATCH(คำนวณเงินลงทุนส่วนเกิน!$D241,ลูกหนี้ค่ารักษาพยาบาล!$A:$A,0))</f>
        <v>0</v>
      </c>
      <c r="P241" s="6">
        <f>INDEX(ลูกหนี้ค่ารักษาพยาบาล!$N:$N,MATCH(คำนวณเงินลงทุนส่วนเกิน!$D241,ลูกหนี้ค่ารักษาพยาบาล!$A:$A,0))</f>
        <v>37437.375</v>
      </c>
      <c r="Q241" s="49">
        <v>18445845.59</v>
      </c>
      <c r="R241" s="7">
        <f>INDEX('Fixed Cost'!$E:$E,MATCH(คำนวณเงินลงทุนส่วนเกิน!$D241,'Fixed Cost'!$A:$A,0))</f>
        <v>8855217.3054545466</v>
      </c>
      <c r="S241" s="7">
        <f t="shared" si="19"/>
        <v>9590628.2845454533</v>
      </c>
      <c r="T241" s="43" t="str">
        <f t="shared" si="22"/>
        <v>60%</v>
      </c>
      <c r="U241" s="7">
        <f t="shared" si="20"/>
        <v>5754376.9707272714</v>
      </c>
      <c r="V241" s="8" t="str">
        <f t="shared" si="23"/>
        <v>ลงทุนได้</v>
      </c>
      <c r="X241" s="4"/>
    </row>
    <row r="242" spans="1:24" hidden="1" x14ac:dyDescent="0.7">
      <c r="A242" s="8">
        <f>IF(ISBLANK(D242),"",COUNTA($D$10:D242))</f>
        <v>233</v>
      </c>
      <c r="B242" s="14">
        <v>4</v>
      </c>
      <c r="C242" s="14" t="s">
        <v>470</v>
      </c>
      <c r="D242" s="14" t="s">
        <v>487</v>
      </c>
      <c r="E242" s="14" t="s">
        <v>488</v>
      </c>
      <c r="F242" s="14" t="s">
        <v>8</v>
      </c>
      <c r="G242" s="6">
        <f>INDEX('cash ratio เดิม'!$B:$B,MATCH(คำนวณเงินลงทุนส่วนเกิน!$D242,'cash ratio เดิม'!$A:$A,0))</f>
        <v>69205274.989999995</v>
      </c>
      <c r="H242" s="6">
        <f>INDEX('cash ratio เดิม'!$C:$C,MATCH(คำนวณเงินลงทุนส่วนเกิน!$D242,'cash ratio เดิม'!$A:$A,0))</f>
        <v>8234669.4299999997</v>
      </c>
      <c r="I242" s="49">
        <v>8.4</v>
      </c>
      <c r="J242" s="5">
        <f t="shared" si="18"/>
        <v>8.66</v>
      </c>
      <c r="K242" s="6">
        <f t="shared" si="21"/>
        <v>2132168.0099999998</v>
      </c>
      <c r="L242" s="6">
        <f>INDEX(ลูกหนี้ค่ารักษาพยาบาล!$J:$J,MATCH(คำนวณเงินลงทุนส่วนเกิน!$D242,ลูกหนี้ค่ารักษาพยาบาล!$A:$A,0))</f>
        <v>1183816.7250000001</v>
      </c>
      <c r="M242" s="6">
        <f>INDEX(ลูกหนี้ค่ารักษาพยาบาล!$K:$K,MATCH(คำนวณเงินลงทุนส่วนเกิน!$D242,ลูกหนี้ค่ารักษาพยาบาล!$A:$A,0))</f>
        <v>226080.53499999997</v>
      </c>
      <c r="N242" s="6">
        <f>INDEX(ลูกหนี้ค่ารักษาพยาบาล!$L:$L,MATCH(คำนวณเงินลงทุนส่วนเกิน!$D242,ลูกหนี้ค่ารักษาพยาบาล!$A:$A,0))</f>
        <v>722270.75</v>
      </c>
      <c r="O242" s="6">
        <f>INDEX(ลูกหนี้ค่ารักษาพยาบาล!$M:$M,MATCH(คำนวณเงินลงทุนส่วนเกิน!$D242,ลูกหนี้ค่ารักษาพยาบาล!$A:$A,0))</f>
        <v>0</v>
      </c>
      <c r="P242" s="6">
        <f>INDEX(ลูกหนี้ค่ารักษาพยาบาล!$N:$N,MATCH(คำนวณเงินลงทุนส่วนเกิน!$D242,ลูกหนี้ค่ารักษาพยาบาล!$A:$A,0))</f>
        <v>0</v>
      </c>
      <c r="Q242" s="49">
        <v>60771941.039999999</v>
      </c>
      <c r="R242" s="7">
        <f>INDEX('Fixed Cost'!$E:$E,MATCH(คำนวณเงินลงทุนส่วนเกิน!$D242,'Fixed Cost'!$A:$A,0))</f>
        <v>10360174.41818182</v>
      </c>
      <c r="S242" s="7">
        <f t="shared" si="19"/>
        <v>50411766.621818177</v>
      </c>
      <c r="T242" s="43" t="str">
        <f t="shared" si="22"/>
        <v>60%</v>
      </c>
      <c r="U242" s="7">
        <f t="shared" si="20"/>
        <v>30247059.973090906</v>
      </c>
      <c r="V242" s="8" t="str">
        <f t="shared" si="23"/>
        <v>ลงทุนได้</v>
      </c>
      <c r="X242" s="4"/>
    </row>
    <row r="243" spans="1:24" hidden="1" x14ac:dyDescent="0.7">
      <c r="A243" s="8">
        <f>IF(ISBLANK(D243),"",COUNTA($D$10:D243))</f>
        <v>234</v>
      </c>
      <c r="B243" s="14">
        <v>4</v>
      </c>
      <c r="C243" s="14" t="s">
        <v>470</v>
      </c>
      <c r="D243" s="14" t="s">
        <v>489</v>
      </c>
      <c r="E243" s="14" t="s">
        <v>490</v>
      </c>
      <c r="F243" s="14" t="s">
        <v>8</v>
      </c>
      <c r="G243" s="6">
        <f>INDEX('cash ratio เดิม'!$B:$B,MATCH(คำนวณเงินลงทุนส่วนเกิน!$D243,'cash ratio เดิม'!$A:$A,0))</f>
        <v>57564439.149999999</v>
      </c>
      <c r="H243" s="6">
        <f>INDEX('cash ratio เดิม'!$C:$C,MATCH(คำนวณเงินลงทุนส่วนเกิน!$D243,'cash ratio เดิม'!$A:$A,0))</f>
        <v>11931329.970000001</v>
      </c>
      <c r="I243" s="49">
        <v>4.82</v>
      </c>
      <c r="J243" s="5">
        <f t="shared" si="18"/>
        <v>5.19</v>
      </c>
      <c r="K243" s="6">
        <f t="shared" si="21"/>
        <v>4460459.3650000002</v>
      </c>
      <c r="L243" s="6">
        <f>INDEX(ลูกหนี้ค่ารักษาพยาบาล!$J:$J,MATCH(คำนวณเงินลงทุนส่วนเกิน!$D243,ลูกหนี้ค่ารักษาพยาบาล!$A:$A,0))</f>
        <v>2040062</v>
      </c>
      <c r="M243" s="6">
        <f>INDEX(ลูกหนี้ค่ารักษาพยาบาล!$K:$K,MATCH(คำนวณเงินลงทุนส่วนเกิน!$D243,ลูกหนี้ค่ารักษาพยาบาล!$A:$A,0))</f>
        <v>1208866.49</v>
      </c>
      <c r="N243" s="6">
        <f>INDEX(ลูกหนี้ค่ารักษาพยาบาล!$L:$L,MATCH(คำนวณเงินลงทุนส่วนเกิน!$D243,ลูกหนี้ค่ารักษาพยาบาล!$A:$A,0))</f>
        <v>1211530.875</v>
      </c>
      <c r="O243" s="6">
        <f>INDEX(ลูกหนี้ค่ารักษาพยาบาล!$M:$M,MATCH(คำนวณเงินลงทุนส่วนเกิน!$D243,ลูกหนี้ค่ารักษาพยาบาล!$A:$A,0))</f>
        <v>0</v>
      </c>
      <c r="P243" s="6">
        <f>INDEX(ลูกหนี้ค่ารักษาพยาบาล!$N:$N,MATCH(คำนวณเงินลงทุนส่วนเกิน!$D243,ลูกหนี้ค่ารักษาพยาบาล!$A:$A,0))</f>
        <v>0</v>
      </c>
      <c r="Q243" s="49">
        <v>45626927.5</v>
      </c>
      <c r="R243" s="7">
        <f>INDEX('Fixed Cost'!$E:$E,MATCH(คำนวณเงินลงทุนส่วนเกิน!$D243,'Fixed Cost'!$A:$A,0))</f>
        <v>9391876.5490909088</v>
      </c>
      <c r="S243" s="7">
        <f t="shared" si="19"/>
        <v>36235050.950909093</v>
      </c>
      <c r="T243" s="43" t="str">
        <f t="shared" si="22"/>
        <v>60%</v>
      </c>
      <c r="U243" s="7">
        <f t="shared" si="20"/>
        <v>21741030.570545454</v>
      </c>
      <c r="V243" s="8" t="str">
        <f t="shared" si="23"/>
        <v>ลงทุนได้</v>
      </c>
      <c r="X243" s="4"/>
    </row>
    <row r="244" spans="1:24" hidden="1" x14ac:dyDescent="0.7">
      <c r="A244" s="8">
        <f>IF(ISBLANK(D244),"",COUNTA($D$10:D244))</f>
        <v>235</v>
      </c>
      <c r="B244" s="14">
        <v>4</v>
      </c>
      <c r="C244" s="14" t="s">
        <v>470</v>
      </c>
      <c r="D244" s="14" t="s">
        <v>491</v>
      </c>
      <c r="E244" s="14" t="s">
        <v>492</v>
      </c>
      <c r="F244" s="14" t="s">
        <v>8</v>
      </c>
      <c r="G244" s="6">
        <f>INDEX('cash ratio เดิม'!$B:$B,MATCH(คำนวณเงินลงทุนส่วนเกิน!$D244,'cash ratio เดิม'!$A:$A,0))</f>
        <v>55826460.229999997</v>
      </c>
      <c r="H244" s="6">
        <f>INDEX('cash ratio เดิม'!$C:$C,MATCH(คำนวณเงินลงทุนส่วนเกิน!$D244,'cash ratio เดิม'!$A:$A,0))</f>
        <v>11121367.630000001</v>
      </c>
      <c r="I244" s="49">
        <v>5.0199999999999996</v>
      </c>
      <c r="J244" s="5">
        <f t="shared" si="18"/>
        <v>5.26</v>
      </c>
      <c r="K244" s="6">
        <f t="shared" si="21"/>
        <v>2736424.8250000002</v>
      </c>
      <c r="L244" s="6">
        <f>INDEX(ลูกหนี้ค่ารักษาพยาบาล!$J:$J,MATCH(คำนวณเงินลงทุนส่วนเกิน!$D244,ลูกหนี้ค่ารักษาพยาบาล!$A:$A,0))</f>
        <v>1193246.25</v>
      </c>
      <c r="M244" s="6">
        <f>INDEX(ลูกหนี้ค่ารักษาพยาบาล!$K:$K,MATCH(คำนวณเงินลงทุนส่วนเกิน!$D244,ลูกหนี้ค่ารักษาพยาบาล!$A:$A,0))</f>
        <v>135504.32500000001</v>
      </c>
      <c r="N244" s="6">
        <f>INDEX(ลูกหนี้ค่ารักษาพยาบาล!$L:$L,MATCH(คำนวณเงินลงทุนส่วนเกิน!$D244,ลูกหนี้ค่ารักษาพยาบาล!$A:$A,0))</f>
        <v>1407674.25</v>
      </c>
      <c r="O244" s="6">
        <f>INDEX(ลูกหนี้ค่ารักษาพยาบาล!$M:$M,MATCH(คำนวณเงินลงทุนส่วนเกิน!$D244,ลูกหนี้ค่ารักษาพยาบาล!$A:$A,0))</f>
        <v>0</v>
      </c>
      <c r="P244" s="6">
        <f>INDEX(ลูกหนี้ค่ารักษาพยาบาล!$N:$N,MATCH(คำนวณเงินลงทุนส่วนเกิน!$D244,ลูกหนี้ค่ารักษาพยาบาล!$A:$A,0))</f>
        <v>0</v>
      </c>
      <c r="Q244" s="49">
        <v>44700092.600000001</v>
      </c>
      <c r="R244" s="7">
        <f>INDEX('Fixed Cost'!$E:$E,MATCH(คำนวณเงินลงทุนส่วนเกิน!$D244,'Fixed Cost'!$A:$A,0))</f>
        <v>11434442.762727272</v>
      </c>
      <c r="S244" s="7">
        <f t="shared" si="19"/>
        <v>33265649.83727273</v>
      </c>
      <c r="T244" s="43" t="str">
        <f t="shared" si="22"/>
        <v>60%</v>
      </c>
      <c r="U244" s="7">
        <f t="shared" si="20"/>
        <v>19959389.902363636</v>
      </c>
      <c r="V244" s="8" t="str">
        <f t="shared" si="23"/>
        <v>ลงทุนได้</v>
      </c>
      <c r="X244" s="4"/>
    </row>
    <row r="245" spans="1:24" hidden="1" x14ac:dyDescent="0.7">
      <c r="A245" s="8">
        <f>IF(ISBLANK(D245),"",COUNTA($D$10:D245))</f>
        <v>236</v>
      </c>
      <c r="B245" s="14">
        <v>4</v>
      </c>
      <c r="C245" s="14" t="s">
        <v>470</v>
      </c>
      <c r="D245" s="14" t="s">
        <v>493</v>
      </c>
      <c r="E245" s="14" t="s">
        <v>494</v>
      </c>
      <c r="F245" s="14" t="s">
        <v>8</v>
      </c>
      <c r="G245" s="6">
        <f>INDEX('cash ratio เดิม'!$B:$B,MATCH(คำนวณเงินลงทุนส่วนเกิน!$D245,'cash ratio เดิม'!$A:$A,0))</f>
        <v>121156886.2</v>
      </c>
      <c r="H245" s="6">
        <f>INDEX('cash ratio เดิม'!$C:$C,MATCH(คำนวณเงินลงทุนส่วนเกิน!$D245,'cash ratio เดิม'!$A:$A,0))</f>
        <v>31189707.059999999</v>
      </c>
      <c r="I245" s="49">
        <v>3.88</v>
      </c>
      <c r="J245" s="5">
        <f t="shared" si="18"/>
        <v>4.16</v>
      </c>
      <c r="K245" s="6">
        <f t="shared" si="21"/>
        <v>8655323.0649999995</v>
      </c>
      <c r="L245" s="6">
        <f>INDEX(ลูกหนี้ค่ารักษาพยาบาล!$J:$J,MATCH(คำนวณเงินลงทุนส่วนเกิน!$D245,ลูกหนี้ค่ารักษาพยาบาล!$A:$A,0))</f>
        <v>6514581.6200000001</v>
      </c>
      <c r="M245" s="6">
        <f>INDEX(ลูกหนี้ค่ารักษาพยาบาล!$K:$K,MATCH(คำนวณเงินลงทุนส่วนเกิน!$D245,ลูกหนี้ค่ารักษาพยาบาล!$A:$A,0))</f>
        <v>43569.945</v>
      </c>
      <c r="N245" s="6">
        <f>INDEX(ลูกหนี้ค่ารักษาพยาบาล!$L:$L,MATCH(คำนวณเงินลงทุนส่วนเกิน!$D245,ลูกหนี้ค่ารักษาพยาบาล!$A:$A,0))</f>
        <v>2092563.33</v>
      </c>
      <c r="O245" s="6">
        <f>INDEX(ลูกหนี้ค่ารักษาพยาบาล!$M:$M,MATCH(คำนวณเงินลงทุนส่วนเกิน!$D245,ลูกหนี้ค่ารักษาพยาบาล!$A:$A,0))</f>
        <v>0</v>
      </c>
      <c r="P245" s="6">
        <f>INDEX(ลูกหนี้ค่ารักษาพยาบาล!$N:$N,MATCH(คำนวณเงินลงทุนส่วนเกิน!$D245,ลูกหนี้ค่ารักษาพยาบาล!$A:$A,0))</f>
        <v>4608.17</v>
      </c>
      <c r="Q245" s="49">
        <v>89967165.450000003</v>
      </c>
      <c r="R245" s="7">
        <f>INDEX('Fixed Cost'!$E:$E,MATCH(คำนวณเงินลงทุนส่วนเกิน!$D245,'Fixed Cost'!$A:$A,0))</f>
        <v>19428314.064545453</v>
      </c>
      <c r="S245" s="7">
        <f t="shared" si="19"/>
        <v>70538851.38545455</v>
      </c>
      <c r="T245" s="43" t="str">
        <f t="shared" si="22"/>
        <v>60%</v>
      </c>
      <c r="U245" s="7">
        <f t="shared" si="20"/>
        <v>42323310.831272729</v>
      </c>
      <c r="V245" s="8" t="str">
        <f t="shared" si="23"/>
        <v>ลงทุนได้</v>
      </c>
      <c r="X245" s="4"/>
    </row>
    <row r="246" spans="1:24" hidden="1" x14ac:dyDescent="0.7">
      <c r="A246" s="8">
        <f>IF(ISBLANK(D246),"",COUNTA($D$10:D246))</f>
        <v>237</v>
      </c>
      <c r="B246" s="14">
        <v>4</v>
      </c>
      <c r="C246" s="14" t="s">
        <v>470</v>
      </c>
      <c r="D246" s="14" t="s">
        <v>495</v>
      </c>
      <c r="E246" s="14" t="s">
        <v>496</v>
      </c>
      <c r="F246" s="14" t="s">
        <v>8</v>
      </c>
      <c r="G246" s="6">
        <f>INDEX('cash ratio เดิม'!$B:$B,MATCH(คำนวณเงินลงทุนส่วนเกิน!$D246,'cash ratio เดิม'!$A:$A,0))</f>
        <v>21291968.609999999</v>
      </c>
      <c r="H246" s="6">
        <f>INDEX('cash ratio เดิม'!$C:$C,MATCH(คำนวณเงินลงทุนส่วนเกิน!$D246,'cash ratio เดิม'!$A:$A,0))</f>
        <v>9901697.1899999995</v>
      </c>
      <c r="I246" s="49">
        <v>2.15</v>
      </c>
      <c r="J246" s="5">
        <f t="shared" si="18"/>
        <v>2.2200000000000002</v>
      </c>
      <c r="K246" s="6">
        <f t="shared" si="21"/>
        <v>718540.125</v>
      </c>
      <c r="L246" s="6">
        <f>INDEX(ลูกหนี้ค่ารักษาพยาบาล!$J:$J,MATCH(คำนวณเงินลงทุนส่วนเกิน!$D246,ลูกหนี้ค่ารักษาพยาบาล!$A:$A,0))</f>
        <v>288155.5</v>
      </c>
      <c r="M246" s="6">
        <f>INDEX(ลูกหนี้ค่ารักษาพยาบาล!$K:$K,MATCH(คำนวณเงินลงทุนส่วนเกิน!$D246,ลูกหนี้ค่ารักษาพยาบาล!$A:$A,0))</f>
        <v>54503.875</v>
      </c>
      <c r="N246" s="6">
        <f>INDEX(ลูกหนี้ค่ารักษาพยาบาล!$L:$L,MATCH(คำนวณเงินลงทุนส่วนเกิน!$D246,ลูกหนี้ค่ารักษาพยาบาล!$A:$A,0))</f>
        <v>375880.75</v>
      </c>
      <c r="O246" s="6">
        <f>INDEX(ลูกหนี้ค่ารักษาพยาบาล!$M:$M,MATCH(คำนวณเงินลงทุนส่วนเกิน!$D246,ลูกหนี้ค่ารักษาพยาบาล!$A:$A,0))</f>
        <v>0</v>
      </c>
      <c r="P246" s="6">
        <f>INDEX(ลูกหนี้ค่ารักษาพยาบาล!$N:$N,MATCH(คำนวณเงินลงทุนส่วนเกิน!$D246,ลูกหนี้ค่ารักษาพยาบาล!$A:$A,0))</f>
        <v>0</v>
      </c>
      <c r="Q246" s="49">
        <v>11390271.42</v>
      </c>
      <c r="R246" s="7">
        <f>INDEX('Fixed Cost'!$E:$E,MATCH(คำนวณเงินลงทุนส่วนเกิน!$D246,'Fixed Cost'!$A:$A,0))</f>
        <v>5436979.0581818176</v>
      </c>
      <c r="S246" s="7">
        <f t="shared" si="19"/>
        <v>5953292.3618181823</v>
      </c>
      <c r="T246" s="43" t="str">
        <f t="shared" si="22"/>
        <v>40%</v>
      </c>
      <c r="U246" s="7">
        <f t="shared" si="20"/>
        <v>2381316.9447272732</v>
      </c>
      <c r="V246" s="8" t="str">
        <f t="shared" si="23"/>
        <v>ลงทุนได้</v>
      </c>
      <c r="X246" s="4"/>
    </row>
    <row r="247" spans="1:24" hidden="1" x14ac:dyDescent="0.7">
      <c r="A247" s="8">
        <f>IF(ISBLANK(D247),"",COUNTA($D$10:D247))</f>
        <v>238</v>
      </c>
      <c r="B247" s="14">
        <v>4</v>
      </c>
      <c r="C247" s="14" t="s">
        <v>470</v>
      </c>
      <c r="D247" s="14" t="s">
        <v>497</v>
      </c>
      <c r="E247" s="14" t="s">
        <v>498</v>
      </c>
      <c r="F247" s="14" t="s">
        <v>8</v>
      </c>
      <c r="G247" s="6">
        <f>INDEX('cash ratio เดิม'!$B:$B,MATCH(คำนวณเงินลงทุนส่วนเกิน!$D247,'cash ratio เดิม'!$A:$A,0))</f>
        <v>197988209.40000001</v>
      </c>
      <c r="H247" s="6">
        <f>INDEX('cash ratio เดิม'!$C:$C,MATCH(คำนวณเงินลงทุนส่วนเกิน!$D247,'cash ratio เดิม'!$A:$A,0))</f>
        <v>16559673.98</v>
      </c>
      <c r="I247" s="49">
        <v>11.96</v>
      </c>
      <c r="J247" s="5">
        <f t="shared" si="18"/>
        <v>12.27</v>
      </c>
      <c r="K247" s="6">
        <f t="shared" si="21"/>
        <v>5311864.1899999995</v>
      </c>
      <c r="L247" s="6">
        <f>INDEX(ลูกหนี้ค่ารักษาพยาบาล!$J:$J,MATCH(คำนวณเงินลงทุนส่วนเกิน!$D247,ลูกหนี้ค่ารักษาพยาบาล!$A:$A,0))</f>
        <v>1761133.335</v>
      </c>
      <c r="M247" s="6">
        <f>INDEX(ลูกหนี้ค่ารักษาพยาบาล!$K:$K,MATCH(คำนวณเงินลงทุนส่วนเกิน!$D247,ลูกหนี้ค่ารักษาพยาบาล!$A:$A,0))</f>
        <v>875602.62</v>
      </c>
      <c r="N247" s="6">
        <f>INDEX(ลูกหนี้ค่ารักษาพยาบาล!$L:$L,MATCH(คำนวณเงินลงทุนส่วนเกิน!$D247,ลูกหนี้ค่ารักษาพยาบาล!$A:$A,0))</f>
        <v>2675128.2349999999</v>
      </c>
      <c r="O247" s="6">
        <f>INDEX(ลูกหนี้ค่ารักษาพยาบาล!$M:$M,MATCH(คำนวณเงินลงทุนส่วนเกิน!$D247,ลูกหนี้ค่ารักษาพยาบาล!$A:$A,0))</f>
        <v>0</v>
      </c>
      <c r="P247" s="6">
        <f>INDEX(ลูกหนี้ค่ารักษาพยาบาล!$N:$N,MATCH(คำนวณเงินลงทุนส่วนเกิน!$D247,ลูกหนี้ค่ารักษาพยาบาล!$A:$A,0))</f>
        <v>0</v>
      </c>
      <c r="Q247" s="49">
        <v>181428535.41999999</v>
      </c>
      <c r="R247" s="7">
        <f>INDEX('Fixed Cost'!$E:$E,MATCH(คำนวณเงินลงทุนส่วนเกิน!$D247,'Fixed Cost'!$A:$A,0))</f>
        <v>15068706.362727273</v>
      </c>
      <c r="S247" s="7">
        <f t="shared" si="19"/>
        <v>166359829.0572727</v>
      </c>
      <c r="T247" s="43" t="str">
        <f t="shared" si="22"/>
        <v>60%</v>
      </c>
      <c r="U247" s="7">
        <f t="shared" si="20"/>
        <v>99815897.434363618</v>
      </c>
      <c r="V247" s="8" t="str">
        <f t="shared" si="23"/>
        <v>ลงทุนได้</v>
      </c>
      <c r="X247" s="4"/>
    </row>
    <row r="248" spans="1:24" hidden="1" x14ac:dyDescent="0.7">
      <c r="A248" s="8">
        <f>IF(ISBLANK(D248),"",COUNTA($D$10:D248))</f>
        <v>239</v>
      </c>
      <c r="B248" s="14">
        <v>4</v>
      </c>
      <c r="C248" s="14" t="s">
        <v>470</v>
      </c>
      <c r="D248" s="14" t="s">
        <v>499</v>
      </c>
      <c r="E248" s="14" t="s">
        <v>500</v>
      </c>
      <c r="F248" s="14" t="s">
        <v>8</v>
      </c>
      <c r="G248" s="6">
        <f>INDEX('cash ratio เดิม'!$B:$B,MATCH(คำนวณเงินลงทุนส่วนเกิน!$D248,'cash ratio เดิม'!$A:$A,0))</f>
        <v>4168349.79</v>
      </c>
      <c r="H248" s="6">
        <f>INDEX('cash ratio เดิม'!$C:$C,MATCH(คำนวณเงินลงทุนส่วนเกิน!$D248,'cash ratio เดิม'!$A:$A,0))</f>
        <v>7470994.9000000004</v>
      </c>
      <c r="I248" s="49">
        <v>0.56000000000000005</v>
      </c>
      <c r="J248" s="5">
        <f t="shared" si="18"/>
        <v>0.78</v>
      </c>
      <c r="K248" s="6">
        <f t="shared" si="21"/>
        <v>1701311.4449999998</v>
      </c>
      <c r="L248" s="6">
        <f>INDEX(ลูกหนี้ค่ารักษาพยาบาล!$J:$J,MATCH(คำนวณเงินลงทุนส่วนเกิน!$D248,ลูกหนี้ค่ารักษาพยาบาล!$A:$A,0))</f>
        <v>977159.505</v>
      </c>
      <c r="M248" s="6">
        <f>INDEX(ลูกหนี้ค่ารักษาพยาบาล!$K:$K,MATCH(คำนวณเงินลงทุนส่วนเกิน!$D248,ลูกหนี้ค่ารักษาพยาบาล!$A:$A,0))</f>
        <v>132046.97999999998</v>
      </c>
      <c r="N248" s="6">
        <f>INDEX(ลูกหนี้ค่ารักษาพยาบาล!$L:$L,MATCH(คำนวณเงินลงทุนส่วนเกิน!$D248,ลูกหนี้ค่ารักษาพยาบาล!$A:$A,0))</f>
        <v>592104.95999999996</v>
      </c>
      <c r="O248" s="6">
        <f>INDEX(ลูกหนี้ค่ารักษาพยาบาล!$M:$M,MATCH(คำนวณเงินลงทุนส่วนเกิน!$D248,ลูกหนี้ค่ารักษาพยาบาล!$A:$A,0))</f>
        <v>0</v>
      </c>
      <c r="P248" s="6">
        <f>INDEX(ลูกหนี้ค่ารักษาพยาบาล!$N:$N,MATCH(คำนวณเงินลงทุนส่วนเกิน!$D248,ลูกหนี้ค่ารักษาพยาบาล!$A:$A,0))</f>
        <v>0</v>
      </c>
      <c r="Q248" s="49">
        <v>-3313794.99</v>
      </c>
      <c r="R248" s="7">
        <f>INDEX('Fixed Cost'!$E:$E,MATCH(คำนวณเงินลงทุนส่วนเกิน!$D248,'Fixed Cost'!$A:$A,0))</f>
        <v>7402671.747272728</v>
      </c>
      <c r="S248" s="7">
        <f t="shared" si="19"/>
        <v>-10716466.737272728</v>
      </c>
      <c r="T248" s="43" t="str">
        <f t="shared" si="22"/>
        <v>0%</v>
      </c>
      <c r="U248" s="7">
        <f t="shared" si="20"/>
        <v>0</v>
      </c>
      <c r="V248" s="69" t="str">
        <f t="shared" si="23"/>
        <v>ไม่ลงทุน</v>
      </c>
      <c r="X248" s="4"/>
    </row>
    <row r="249" spans="1:24" hidden="1" x14ac:dyDescent="0.7">
      <c r="A249" s="8">
        <f>IF(ISBLANK(D249),"",COUNTA($D$10:D249))</f>
        <v>240</v>
      </c>
      <c r="B249" s="14">
        <v>4</v>
      </c>
      <c r="C249" s="14" t="s">
        <v>470</v>
      </c>
      <c r="D249" s="14" t="s">
        <v>501</v>
      </c>
      <c r="E249" s="14" t="s">
        <v>502</v>
      </c>
      <c r="F249" s="14" t="s">
        <v>8</v>
      </c>
      <c r="G249" s="6">
        <f>INDEX('cash ratio เดิม'!$B:$B,MATCH(คำนวณเงินลงทุนส่วนเกิน!$D249,'cash ratio เดิม'!$A:$A,0))</f>
        <v>3712998.83</v>
      </c>
      <c r="H249" s="6">
        <f>INDEX('cash ratio เดิม'!$C:$C,MATCH(คำนวณเงินลงทุนส่วนเกิน!$D249,'cash ratio เดิม'!$A:$A,0))</f>
        <v>6309951.7199999997</v>
      </c>
      <c r="I249" s="49">
        <v>0.59</v>
      </c>
      <c r="J249" s="5">
        <f t="shared" si="18"/>
        <v>0.8</v>
      </c>
      <c r="K249" s="6">
        <f t="shared" si="21"/>
        <v>1388974.46</v>
      </c>
      <c r="L249" s="6">
        <f>INDEX(ลูกหนี้ค่ารักษาพยาบาล!$J:$J,MATCH(คำนวณเงินลงทุนส่วนเกิน!$D249,ลูกหนี้ค่ารักษาพยาบาล!$A:$A,0))</f>
        <v>553552.52500000002</v>
      </c>
      <c r="M249" s="6">
        <f>INDEX(ลูกหนี้ค่ารักษาพยาบาล!$K:$K,MATCH(คำนวณเงินลงทุนส่วนเกิน!$D249,ลูกหนี้ค่ารักษาพยาบาล!$A:$A,0))</f>
        <v>60260.380000000005</v>
      </c>
      <c r="N249" s="6">
        <f>INDEX(ลูกหนี้ค่ารักษาพยาบาล!$L:$L,MATCH(คำนวณเงินลงทุนส่วนเกิน!$D249,ลูกหนี้ค่ารักษาพยาบาล!$A:$A,0))</f>
        <v>775161.55499999993</v>
      </c>
      <c r="O249" s="6">
        <f>INDEX(ลูกหนี้ค่ารักษาพยาบาล!$M:$M,MATCH(คำนวณเงินลงทุนส่วนเกิน!$D249,ลูกหนี้ค่ารักษาพยาบาล!$A:$A,0))</f>
        <v>0</v>
      </c>
      <c r="P249" s="6">
        <f>INDEX(ลูกหนี้ค่ารักษาพยาบาล!$N:$N,MATCH(คำนวณเงินลงทุนส่วนเกิน!$D249,ลูกหนี้ค่ารักษาพยาบาล!$A:$A,0))</f>
        <v>0</v>
      </c>
      <c r="Q249" s="49">
        <v>-2596952.89</v>
      </c>
      <c r="R249" s="7">
        <f>INDEX('Fixed Cost'!$E:$E,MATCH(คำนวณเงินลงทุนส่วนเกิน!$D249,'Fixed Cost'!$A:$A,0))</f>
        <v>6413036.1927272733</v>
      </c>
      <c r="S249" s="7">
        <f t="shared" si="19"/>
        <v>-9009989.0827272739</v>
      </c>
      <c r="T249" s="43" t="str">
        <f t="shared" si="22"/>
        <v>0%</v>
      </c>
      <c r="U249" s="7">
        <f t="shared" si="20"/>
        <v>0</v>
      </c>
      <c r="V249" s="69" t="str">
        <f t="shared" si="23"/>
        <v>ไม่ลงทุน</v>
      </c>
      <c r="X249" s="4"/>
    </row>
    <row r="250" spans="1:24" hidden="1" x14ac:dyDescent="0.7">
      <c r="A250" s="8">
        <f>IF(ISBLANK(D250),"",COUNTA($D$10:D250))</f>
        <v>241</v>
      </c>
      <c r="B250" s="14">
        <v>4</v>
      </c>
      <c r="C250" s="14" t="s">
        <v>503</v>
      </c>
      <c r="D250" s="14" t="s">
        <v>504</v>
      </c>
      <c r="E250" s="14" t="s">
        <v>505</v>
      </c>
      <c r="F250" s="14" t="s">
        <v>46</v>
      </c>
      <c r="G250" s="6">
        <f>INDEX('cash ratio เดิม'!$B:$B,MATCH(คำนวณเงินลงทุนส่วนเกิน!$D250,'cash ratio เดิม'!$A:$A,0))</f>
        <v>314759706.08999997</v>
      </c>
      <c r="H250" s="6">
        <f>INDEX('cash ratio เดิม'!$C:$C,MATCH(คำนวณเงินลงทุนส่วนเกิน!$D250,'cash ratio เดิม'!$A:$A,0))</f>
        <v>232921543.13</v>
      </c>
      <c r="I250" s="49">
        <v>1.35</v>
      </c>
      <c r="J250" s="5">
        <f t="shared" si="18"/>
        <v>2.34</v>
      </c>
      <c r="K250" s="6">
        <f t="shared" si="21"/>
        <v>232074851.69</v>
      </c>
      <c r="L250" s="6">
        <f>INDEX(ลูกหนี้ค่ารักษาพยาบาล!$J:$J,MATCH(คำนวณเงินลงทุนส่วนเกิน!$D250,ลูกหนี้ค่ารักษาพยาบาล!$A:$A,0))</f>
        <v>176899631.60500002</v>
      </c>
      <c r="M250" s="6">
        <f>INDEX(ลูกหนี้ค่ารักษาพยาบาล!$K:$K,MATCH(คำนวณเงินลงทุนส่วนเกิน!$D250,ลูกหนี้ค่ารักษาพยาบาล!$A:$A,0))</f>
        <v>20578694.350000001</v>
      </c>
      <c r="N250" s="6">
        <f>INDEX(ลูกหนี้ค่ารักษาพยาบาล!$L:$L,MATCH(คำนวณเงินลงทุนส่วนเกิน!$D250,ลูกหนี้ค่ารักษาพยาบาล!$A:$A,0))</f>
        <v>34558016.609999999</v>
      </c>
      <c r="O250" s="6">
        <f>INDEX(ลูกหนี้ค่ารักษาพยาบาล!$M:$M,MATCH(คำนวณเงินลงทุนส่วนเกิน!$D250,ลูกหนี้ค่ารักษาพยาบาล!$A:$A,0))</f>
        <v>0</v>
      </c>
      <c r="P250" s="6">
        <f>INDEX(ลูกหนี้ค่ารักษาพยาบาล!$N:$N,MATCH(คำนวณเงินลงทุนส่วนเกิน!$D250,ลูกหนี้ค่ารักษาพยาบาล!$A:$A,0))</f>
        <v>38509.125</v>
      </c>
      <c r="Q250" s="49">
        <v>81808162.959999993</v>
      </c>
      <c r="R250" s="7">
        <f>INDEX('Fixed Cost'!$E:$E,MATCH(คำนวณเงินลงทุนส่วนเกิน!$D250,'Fixed Cost'!$A:$A,0))</f>
        <v>94658939.162727252</v>
      </c>
      <c r="S250" s="7">
        <f t="shared" si="19"/>
        <v>-12850776.202727258</v>
      </c>
      <c r="T250" s="43" t="str">
        <f t="shared" si="22"/>
        <v>40%</v>
      </c>
      <c r="U250" s="7">
        <f t="shared" si="20"/>
        <v>0</v>
      </c>
      <c r="V250" s="69" t="str">
        <f t="shared" si="23"/>
        <v>ไม่ลงทุน</v>
      </c>
      <c r="X250" s="4"/>
    </row>
    <row r="251" spans="1:24" hidden="1" x14ac:dyDescent="0.7">
      <c r="A251" s="8">
        <f>IF(ISBLANK(D251),"",COUNTA($D$10:D251))</f>
        <v>242</v>
      </c>
      <c r="B251" s="14">
        <v>4</v>
      </c>
      <c r="C251" s="14" t="s">
        <v>503</v>
      </c>
      <c r="D251" s="14" t="s">
        <v>506</v>
      </c>
      <c r="E251" s="14" t="s">
        <v>507</v>
      </c>
      <c r="F251" s="14" t="s">
        <v>46</v>
      </c>
      <c r="G251" s="6">
        <f>INDEX('cash ratio เดิม'!$B:$B,MATCH(คำนวณเงินลงทุนส่วนเกิน!$D251,'cash ratio เดิม'!$A:$A,0))</f>
        <v>102770948.62</v>
      </c>
      <c r="H251" s="6">
        <f>INDEX('cash ratio เดิม'!$C:$C,MATCH(คำนวณเงินลงทุนส่วนเกิน!$D251,'cash ratio เดิม'!$A:$A,0))</f>
        <v>200256121.47999999</v>
      </c>
      <c r="I251" s="49">
        <v>0.51</v>
      </c>
      <c r="J251" s="5">
        <f t="shared" si="18"/>
        <v>0.68</v>
      </c>
      <c r="K251" s="6">
        <f t="shared" si="21"/>
        <v>35012575.555</v>
      </c>
      <c r="L251" s="6">
        <f>INDEX(ลูกหนี้ค่ารักษาพยาบาล!$J:$J,MATCH(คำนวณเงินลงทุนส่วนเกิน!$D251,ลูกหนี้ค่ารักษาพยาบาล!$A:$A,0))</f>
        <v>25099842.265000001</v>
      </c>
      <c r="M251" s="6">
        <f>INDEX(ลูกหนี้ค่ารักษาพยาบาล!$K:$K,MATCH(คำนวณเงินลงทุนส่วนเกิน!$D251,ลูกหนี้ค่ารักษาพยาบาล!$A:$A,0))</f>
        <v>5007316.8599999994</v>
      </c>
      <c r="N251" s="6">
        <f>INDEX(ลูกหนี้ค่ารักษาพยาบาล!$L:$L,MATCH(คำนวณเงินลงทุนส่วนเกิน!$D251,ลูกหนี้ค่ารักษาพยาบาล!$A:$A,0))</f>
        <v>4905416.43</v>
      </c>
      <c r="O251" s="6">
        <f>INDEX(ลูกหนี้ค่ารักษาพยาบาล!$M:$M,MATCH(คำนวณเงินลงทุนส่วนเกิน!$D251,ลูกหนี้ค่ารักษาพยาบาล!$A:$A,0))</f>
        <v>0</v>
      </c>
      <c r="P251" s="6">
        <f>INDEX(ลูกหนี้ค่ารักษาพยาบาล!$N:$N,MATCH(คำนวณเงินลงทุนส่วนเกิน!$D251,ลูกหนี้ค่ารักษาพยาบาล!$A:$A,0))</f>
        <v>0</v>
      </c>
      <c r="Q251" s="49">
        <v>-97505172.859999999</v>
      </c>
      <c r="R251" s="7">
        <f>INDEX('Fixed Cost'!$E:$E,MATCH(คำนวณเงินลงทุนส่วนเกิน!$D251,'Fixed Cost'!$A:$A,0))</f>
        <v>33935356.486363642</v>
      </c>
      <c r="S251" s="7">
        <f t="shared" si="19"/>
        <v>-131440529.34636363</v>
      </c>
      <c r="T251" s="43" t="str">
        <f t="shared" si="22"/>
        <v>0%</v>
      </c>
      <c r="U251" s="7">
        <f t="shared" si="20"/>
        <v>0</v>
      </c>
      <c r="V251" s="69" t="str">
        <f t="shared" si="23"/>
        <v>ไม่ลงทุน</v>
      </c>
      <c r="X251" s="4"/>
    </row>
    <row r="252" spans="1:24" hidden="1" x14ac:dyDescent="0.7">
      <c r="A252" s="8">
        <f>IF(ISBLANK(D252),"",COUNTA($D$10:D252))</f>
        <v>243</v>
      </c>
      <c r="B252" s="14">
        <v>4</v>
      </c>
      <c r="C252" s="14" t="s">
        <v>503</v>
      </c>
      <c r="D252" s="14" t="s">
        <v>508</v>
      </c>
      <c r="E252" s="14" t="s">
        <v>509</v>
      </c>
      <c r="F252" s="14" t="s">
        <v>8</v>
      </c>
      <c r="G252" s="6">
        <f>INDEX('cash ratio เดิม'!$B:$B,MATCH(คำนวณเงินลงทุนส่วนเกิน!$D252,'cash ratio เดิม'!$A:$A,0))</f>
        <v>82989661.620000005</v>
      </c>
      <c r="H252" s="6">
        <f>INDEX('cash ratio เดิม'!$C:$C,MATCH(คำนวณเงินลงทุนส่วนเกิน!$D252,'cash ratio เดิม'!$A:$A,0))</f>
        <v>5949967.6799999997</v>
      </c>
      <c r="I252" s="49">
        <v>13.95</v>
      </c>
      <c r="J252" s="5">
        <f t="shared" si="18"/>
        <v>14.93</v>
      </c>
      <c r="K252" s="6">
        <f t="shared" si="21"/>
        <v>5876689.2799999993</v>
      </c>
      <c r="L252" s="6">
        <f>INDEX(ลูกหนี้ค่ารักษาพยาบาล!$J:$J,MATCH(คำนวณเงินลงทุนส่วนเกิน!$D252,ลูกหนี้ค่ารักษาพยาบาล!$A:$A,0))</f>
        <v>1916779.5</v>
      </c>
      <c r="M252" s="6">
        <f>INDEX(ลูกหนี้ค่ารักษาพยาบาล!$K:$K,MATCH(คำนวณเงินลงทุนส่วนเกิน!$D252,ลูกหนี้ค่ารักษาพยาบาล!$A:$A,0))</f>
        <v>3094671.9049999998</v>
      </c>
      <c r="N252" s="6">
        <f>INDEX(ลูกหนี้ค่ารักษาพยาบาล!$L:$L,MATCH(คำนวณเงินลงทุนส่วนเกิน!$D252,ลูกหนี้ค่ารักษาพยาบาล!$A:$A,0))</f>
        <v>865237.875</v>
      </c>
      <c r="O252" s="6">
        <f>INDEX(ลูกหนี้ค่ารักษาพยาบาล!$M:$M,MATCH(คำนวณเงินลงทุนส่วนเกิน!$D252,ลูกหนี้ค่ารักษาพยาบาล!$A:$A,0))</f>
        <v>0</v>
      </c>
      <c r="P252" s="6">
        <f>INDEX(ลูกหนี้ค่ารักษาพยาบาล!$N:$N,MATCH(คำนวณเงินลงทุนส่วนเกิน!$D252,ลูกหนี้ค่ารักษาพยาบาล!$A:$A,0))</f>
        <v>0</v>
      </c>
      <c r="Q252" s="49">
        <v>77039693.939999998</v>
      </c>
      <c r="R252" s="7">
        <f>INDEX('Fixed Cost'!$E:$E,MATCH(คำนวณเงินลงทุนส่วนเกิน!$D252,'Fixed Cost'!$A:$A,0))</f>
        <v>10942821.66818182</v>
      </c>
      <c r="S252" s="7">
        <f t="shared" si="19"/>
        <v>66096872.271818176</v>
      </c>
      <c r="T252" s="43" t="str">
        <f t="shared" si="22"/>
        <v>60%</v>
      </c>
      <c r="U252" s="7">
        <f t="shared" si="20"/>
        <v>39658123.363090903</v>
      </c>
      <c r="V252" s="8" t="str">
        <f t="shared" si="23"/>
        <v>ลงทุนได้</v>
      </c>
      <c r="X252" s="4"/>
    </row>
    <row r="253" spans="1:24" hidden="1" x14ac:dyDescent="0.7">
      <c r="A253" s="8">
        <f>IF(ISBLANK(D253),"",COUNTA($D$10:D253))</f>
        <v>244</v>
      </c>
      <c r="B253" s="14">
        <v>4</v>
      </c>
      <c r="C253" s="14" t="s">
        <v>503</v>
      </c>
      <c r="D253" s="14" t="s">
        <v>510</v>
      </c>
      <c r="E253" s="14" t="s">
        <v>511</v>
      </c>
      <c r="F253" s="14" t="s">
        <v>8</v>
      </c>
      <c r="G253" s="6">
        <f>INDEX('cash ratio เดิม'!$B:$B,MATCH(คำนวณเงินลงทุนส่วนเกิน!$D253,'cash ratio เดิม'!$A:$A,0))</f>
        <v>122576100.61</v>
      </c>
      <c r="H253" s="6">
        <f>INDEX('cash ratio เดิม'!$C:$C,MATCH(คำนวณเงินลงทุนส่วนเกิน!$D253,'cash ratio เดิม'!$A:$A,0))</f>
        <v>43658347.979999997</v>
      </c>
      <c r="I253" s="49">
        <v>2.81</v>
      </c>
      <c r="J253" s="5">
        <f t="shared" si="18"/>
        <v>3.18</v>
      </c>
      <c r="K253" s="6">
        <f t="shared" si="21"/>
        <v>16265517.704999998</v>
      </c>
      <c r="L253" s="6">
        <f>INDEX(ลูกหนี้ค่ารักษาพยาบาล!$J:$J,MATCH(คำนวณเงินลงทุนส่วนเกิน!$D253,ลูกหนี้ค่ารักษาพยาบาล!$A:$A,0))</f>
        <v>11870180.68</v>
      </c>
      <c r="M253" s="6">
        <f>INDEX(ลูกหนี้ค่ารักษาพยาบาล!$K:$K,MATCH(คำนวณเงินลงทุนส่วนเกิน!$D253,ลูกหนี้ค่ารักษาพยาบาล!$A:$A,0))</f>
        <v>1329820.2250000001</v>
      </c>
      <c r="N253" s="6">
        <f>INDEX(ลูกหนี้ค่ารักษาพยาบาล!$L:$L,MATCH(คำนวณเงินลงทุนส่วนเกิน!$D253,ลูกหนี้ค่ารักษาพยาบาล!$A:$A,0))</f>
        <v>2941256.3499999996</v>
      </c>
      <c r="O253" s="6">
        <f>INDEX(ลูกหนี้ค่ารักษาพยาบาล!$M:$M,MATCH(คำนวณเงินลงทุนส่วนเกิน!$D253,ลูกหนี้ค่ารักษาพยาบาล!$A:$A,0))</f>
        <v>0</v>
      </c>
      <c r="P253" s="6">
        <f>INDEX(ลูกหนี้ค่ารักษาพยาบาล!$N:$N,MATCH(คำนวณเงินลงทุนส่วนเกิน!$D253,ลูกหนี้ค่ารักษาพยาบาล!$A:$A,0))</f>
        <v>124260.45</v>
      </c>
      <c r="Q253" s="49">
        <v>78917752.629999995</v>
      </c>
      <c r="R253" s="7">
        <f>INDEX('Fixed Cost'!$E:$E,MATCH(คำนวณเงินลงทุนส่วนเกิน!$D253,'Fixed Cost'!$A:$A,0))</f>
        <v>18857476.919999998</v>
      </c>
      <c r="S253" s="7">
        <f t="shared" si="19"/>
        <v>60060275.709999993</v>
      </c>
      <c r="T253" s="43" t="str">
        <f t="shared" si="22"/>
        <v>60%</v>
      </c>
      <c r="U253" s="7">
        <f t="shared" si="20"/>
        <v>36036165.425999992</v>
      </c>
      <c r="V253" s="8" t="str">
        <f t="shared" si="23"/>
        <v>ลงทุนได้</v>
      </c>
      <c r="X253" s="4"/>
    </row>
    <row r="254" spans="1:24" hidden="1" x14ac:dyDescent="0.7">
      <c r="A254" s="8">
        <f>IF(ISBLANK(D254),"",COUNTA($D$10:D254))</f>
        <v>245</v>
      </c>
      <c r="B254" s="14">
        <v>4</v>
      </c>
      <c r="C254" s="14" t="s">
        <v>503</v>
      </c>
      <c r="D254" s="14" t="s">
        <v>512</v>
      </c>
      <c r="E254" s="14" t="s">
        <v>513</v>
      </c>
      <c r="F254" s="14" t="s">
        <v>8</v>
      </c>
      <c r="G254" s="6">
        <f>INDEX('cash ratio เดิม'!$B:$B,MATCH(คำนวณเงินลงทุนส่วนเกิน!$D254,'cash ratio เดิม'!$A:$A,0))</f>
        <v>59433399.810000002</v>
      </c>
      <c r="H254" s="6">
        <f>INDEX('cash ratio เดิม'!$C:$C,MATCH(คำนวณเงินลงทุนส่วนเกิน!$D254,'cash ratio เดิม'!$A:$A,0))</f>
        <v>37680954.07</v>
      </c>
      <c r="I254" s="49">
        <v>1.58</v>
      </c>
      <c r="J254" s="5">
        <f t="shared" si="18"/>
        <v>2.04</v>
      </c>
      <c r="K254" s="6">
        <f t="shared" si="21"/>
        <v>17444057.969999999</v>
      </c>
      <c r="L254" s="6">
        <f>INDEX(ลูกหนี้ค่ารักษาพยาบาล!$J:$J,MATCH(คำนวณเงินลงทุนส่วนเกิน!$D254,ลูกหนี้ค่ารักษาพยาบาล!$A:$A,0))</f>
        <v>5109310.2300000004</v>
      </c>
      <c r="M254" s="6">
        <f>INDEX(ลูกหนี้ค่ารักษาพยาบาล!$K:$K,MATCH(คำนวณเงินลงทุนส่วนเกิน!$D254,ลูกหนี้ค่ารักษาพยาบาล!$A:$A,0))</f>
        <v>9185257.6549999993</v>
      </c>
      <c r="N254" s="6">
        <f>INDEX(ลูกหนี้ค่ารักษาพยาบาล!$L:$L,MATCH(คำนวณเงินลงทุนส่วนเกิน!$D254,ลูกหนี้ค่ารักษาพยาบาล!$A:$A,0))</f>
        <v>3149490.085</v>
      </c>
      <c r="O254" s="6">
        <f>INDEX(ลูกหนี้ค่ารักษาพยาบาล!$M:$M,MATCH(คำนวณเงินลงทุนส่วนเกิน!$D254,ลูกหนี้ค่ารักษาพยาบาล!$A:$A,0))</f>
        <v>0</v>
      </c>
      <c r="P254" s="6">
        <f>INDEX(ลูกหนี้ค่ารักษาพยาบาล!$N:$N,MATCH(คำนวณเงินลงทุนส่วนเกิน!$D254,ลูกหนี้ค่ารักษาพยาบาล!$A:$A,0))</f>
        <v>0</v>
      </c>
      <c r="Q254" s="49">
        <v>21752445.739999998</v>
      </c>
      <c r="R254" s="7">
        <f>INDEX('Fixed Cost'!$E:$E,MATCH(คำนวณเงินลงทุนส่วนเกิน!$D254,'Fixed Cost'!$A:$A,0))</f>
        <v>38302746.900000006</v>
      </c>
      <c r="S254" s="7">
        <f t="shared" si="19"/>
        <v>-16550301.160000008</v>
      </c>
      <c r="T254" s="43" t="str">
        <f t="shared" si="22"/>
        <v>40%</v>
      </c>
      <c r="U254" s="7">
        <f t="shared" si="20"/>
        <v>0</v>
      </c>
      <c r="V254" s="69" t="str">
        <f t="shared" si="23"/>
        <v>ไม่ลงทุน</v>
      </c>
      <c r="X254" s="4"/>
    </row>
    <row r="255" spans="1:24" hidden="1" x14ac:dyDescent="0.7">
      <c r="A255" s="8">
        <f>IF(ISBLANK(D255),"",COUNTA($D$10:D255))</f>
        <v>246</v>
      </c>
      <c r="B255" s="14">
        <v>4</v>
      </c>
      <c r="C255" s="14" t="s">
        <v>503</v>
      </c>
      <c r="D255" s="14" t="s">
        <v>514</v>
      </c>
      <c r="E255" s="14" t="s">
        <v>515</v>
      </c>
      <c r="F255" s="14" t="s">
        <v>8</v>
      </c>
      <c r="G255" s="6">
        <f>INDEX('cash ratio เดิม'!$B:$B,MATCH(คำนวณเงินลงทุนส่วนเกิน!$D255,'cash ratio เดิม'!$A:$A,0))</f>
        <v>106985817.64</v>
      </c>
      <c r="H255" s="6">
        <f>INDEX('cash ratio เดิม'!$C:$C,MATCH(คำนวณเงินลงทุนส่วนเกิน!$D255,'cash ratio เดิม'!$A:$A,0))</f>
        <v>11831425.82</v>
      </c>
      <c r="I255" s="49">
        <v>9.0399999999999991</v>
      </c>
      <c r="J255" s="5">
        <f t="shared" si="18"/>
        <v>9.57</v>
      </c>
      <c r="K255" s="6">
        <f t="shared" si="21"/>
        <v>6318054.9500000002</v>
      </c>
      <c r="L255" s="6">
        <f>INDEX(ลูกหนี้ค่ารักษาพยาบาล!$J:$J,MATCH(คำนวณเงินลงทุนส่วนเกิน!$D255,ลูกหนี้ค่ารักษาพยาบาล!$A:$A,0))</f>
        <v>4279299.8250000002</v>
      </c>
      <c r="M255" s="6">
        <f>INDEX(ลูกหนี้ค่ารักษาพยาบาล!$K:$K,MATCH(คำนวณเงินลงทุนส่วนเกิน!$D255,ลูกหนี้ค่ารักษาพยาบาล!$A:$A,0))</f>
        <v>758518.375</v>
      </c>
      <c r="N255" s="6">
        <f>INDEX(ลูกหนี้ค่ารักษาพยาบาล!$L:$L,MATCH(คำนวณเงินลงทุนส่วนเกิน!$D255,ลูกหนี้ค่ารักษาพยาบาล!$A:$A,0))</f>
        <v>1280236.75</v>
      </c>
      <c r="O255" s="6">
        <f>INDEX(ลูกหนี้ค่ารักษาพยาบาล!$M:$M,MATCH(คำนวณเงินลงทุนส่วนเกิน!$D255,ลูกหนี้ค่ารักษาพยาบาล!$A:$A,0))</f>
        <v>0</v>
      </c>
      <c r="P255" s="6">
        <f>INDEX(ลูกหนี้ค่ารักษาพยาบาล!$N:$N,MATCH(คำนวณเงินลงทุนส่วนเกิน!$D255,ลูกหนี้ค่ารักษาพยาบาล!$A:$A,0))</f>
        <v>0</v>
      </c>
      <c r="Q255" s="49">
        <v>95154391.819999993</v>
      </c>
      <c r="R255" s="7">
        <f>INDEX('Fixed Cost'!$E:$E,MATCH(คำนวณเงินลงทุนส่วนเกิน!$D255,'Fixed Cost'!$A:$A,0))</f>
        <v>11097377.893636363</v>
      </c>
      <c r="S255" s="7">
        <f t="shared" si="19"/>
        <v>84057013.926363632</v>
      </c>
      <c r="T255" s="43" t="str">
        <f t="shared" si="22"/>
        <v>60%</v>
      </c>
      <c r="U255" s="7">
        <f t="shared" si="20"/>
        <v>50434208.355818175</v>
      </c>
      <c r="V255" s="8" t="str">
        <f t="shared" si="23"/>
        <v>ลงทุนได้</v>
      </c>
      <c r="X255" s="4"/>
    </row>
    <row r="256" spans="1:24" hidden="1" x14ac:dyDescent="0.7">
      <c r="A256" s="8">
        <f>IF(ISBLANK(D256),"",COUNTA($D$10:D256))</f>
        <v>247</v>
      </c>
      <c r="B256" s="14">
        <v>4</v>
      </c>
      <c r="C256" s="14" t="s">
        <v>503</v>
      </c>
      <c r="D256" s="14" t="s">
        <v>516</v>
      </c>
      <c r="E256" s="14" t="s">
        <v>517</v>
      </c>
      <c r="F256" s="14" t="s">
        <v>8</v>
      </c>
      <c r="G256" s="6">
        <f>INDEX('cash ratio เดิม'!$B:$B,MATCH(คำนวณเงินลงทุนส่วนเกิน!$D256,'cash ratio เดิม'!$A:$A,0))</f>
        <v>21403169.989999998</v>
      </c>
      <c r="H256" s="6">
        <f>INDEX('cash ratio เดิม'!$C:$C,MATCH(คำนวณเงินลงทุนส่วนเกิน!$D256,'cash ratio เดิม'!$A:$A,0))</f>
        <v>6855205.5300000003</v>
      </c>
      <c r="I256" s="49">
        <v>3.12</v>
      </c>
      <c r="J256" s="5">
        <f t="shared" si="18"/>
        <v>3.46</v>
      </c>
      <c r="K256" s="6">
        <f t="shared" si="21"/>
        <v>2333459.835</v>
      </c>
      <c r="L256" s="6">
        <f>INDEX(ลูกหนี้ค่ารักษาพยาบาล!$J:$J,MATCH(คำนวณเงินลงทุนส่วนเกิน!$D256,ลูกหนี้ค่ารักษาพยาบาล!$A:$A,0))</f>
        <v>1209337.6850000001</v>
      </c>
      <c r="M256" s="6">
        <f>INDEX(ลูกหนี้ค่ารักษาพยาบาล!$K:$K,MATCH(คำนวณเงินลงทุนส่วนเกิน!$D256,ลูกหนี้ค่ารักษาพยาบาล!$A:$A,0))</f>
        <v>445231.14999999997</v>
      </c>
      <c r="N256" s="6">
        <f>INDEX(ลูกหนี้ค่ารักษาพยาบาล!$L:$L,MATCH(คำนวณเงินลงทุนส่วนเกิน!$D256,ลูกหนี้ค่ารักษาพยาบาล!$A:$A,0))</f>
        <v>678891</v>
      </c>
      <c r="O256" s="6">
        <f>INDEX(ลูกหนี้ค่ารักษาพยาบาล!$M:$M,MATCH(คำนวณเงินลงทุนส่วนเกิน!$D256,ลูกหนี้ค่ารักษาพยาบาล!$A:$A,0))</f>
        <v>0</v>
      </c>
      <c r="P256" s="6">
        <f>INDEX(ลูกหนี้ค่ารักษาพยาบาล!$N:$N,MATCH(คำนวณเงินลงทุนส่วนเกิน!$D256,ลูกหนี้ค่ารักษาพยาบาล!$A:$A,0))</f>
        <v>0</v>
      </c>
      <c r="Q256" s="49">
        <v>14547964.460000001</v>
      </c>
      <c r="R256" s="7">
        <f>INDEX('Fixed Cost'!$E:$E,MATCH(คำนวณเงินลงทุนส่วนเกิน!$D256,'Fixed Cost'!$A:$A,0))</f>
        <v>10294887.280909091</v>
      </c>
      <c r="S256" s="7">
        <f t="shared" si="19"/>
        <v>4253077.1790909097</v>
      </c>
      <c r="T256" s="43" t="str">
        <f t="shared" si="22"/>
        <v>60%</v>
      </c>
      <c r="U256" s="7">
        <f t="shared" si="20"/>
        <v>2551846.3074545455</v>
      </c>
      <c r="V256" s="8" t="str">
        <f t="shared" si="23"/>
        <v>ลงทุนได้</v>
      </c>
      <c r="X256" s="4"/>
    </row>
    <row r="257" spans="1:24" hidden="1" x14ac:dyDescent="0.7">
      <c r="A257" s="8">
        <f>IF(ISBLANK(D257),"",COUNTA($D$10:D257))</f>
        <v>248</v>
      </c>
      <c r="B257" s="14">
        <v>4</v>
      </c>
      <c r="C257" s="14" t="s">
        <v>503</v>
      </c>
      <c r="D257" s="14" t="s">
        <v>518</v>
      </c>
      <c r="E257" s="14" t="s">
        <v>519</v>
      </c>
      <c r="F257" s="14" t="s">
        <v>8</v>
      </c>
      <c r="G257" s="6">
        <f>INDEX('cash ratio เดิม'!$B:$B,MATCH(คำนวณเงินลงทุนส่วนเกิน!$D257,'cash ratio เดิม'!$A:$A,0))</f>
        <v>21320087.18</v>
      </c>
      <c r="H257" s="6">
        <f>INDEX('cash ratio เดิม'!$C:$C,MATCH(คำนวณเงินลงทุนส่วนเกิน!$D257,'cash ratio เดิม'!$A:$A,0))</f>
        <v>7532329.4100000001</v>
      </c>
      <c r="I257" s="49">
        <v>2.83</v>
      </c>
      <c r="J257" s="5">
        <f t="shared" si="18"/>
        <v>3.38</v>
      </c>
      <c r="K257" s="6">
        <f t="shared" si="21"/>
        <v>4171036.0999999996</v>
      </c>
      <c r="L257" s="6">
        <f>INDEX(ลูกหนี้ค่ารักษาพยาบาล!$J:$J,MATCH(คำนวณเงินลงทุนส่วนเกิน!$D257,ลูกหนี้ค่ารักษาพยาบาล!$A:$A,0))</f>
        <v>2621575.15</v>
      </c>
      <c r="M257" s="6">
        <f>INDEX(ลูกหนี้ค่ารักษาพยาบาล!$K:$K,MATCH(คำนวณเงินลงทุนส่วนเกิน!$D257,ลูกหนี้ค่ารักษาพยาบาล!$A:$A,0))</f>
        <v>740581.44500000007</v>
      </c>
      <c r="N257" s="6">
        <f>INDEX(ลูกหนี้ค่ารักษาพยาบาล!$L:$L,MATCH(คำนวณเงินลงทุนส่วนเกิน!$D257,ลูกหนี้ค่ารักษาพยาบาล!$A:$A,0))</f>
        <v>808867.005</v>
      </c>
      <c r="O257" s="6">
        <f>INDEX(ลูกหนี้ค่ารักษาพยาบาล!$M:$M,MATCH(คำนวณเงินลงทุนส่วนเกิน!$D257,ลูกหนี้ค่ารักษาพยาบาล!$A:$A,0))</f>
        <v>0</v>
      </c>
      <c r="P257" s="6">
        <f>INDEX(ลูกหนี้ค่ารักษาพยาบาล!$N:$N,MATCH(คำนวณเงินลงทุนส่วนเกิน!$D257,ลูกหนี้ค่ารักษาพยาบาล!$A:$A,0))</f>
        <v>12.5</v>
      </c>
      <c r="Q257" s="49">
        <v>13787757.77</v>
      </c>
      <c r="R257" s="7">
        <f>INDEX('Fixed Cost'!$E:$E,MATCH(คำนวณเงินลงทุนส่วนเกิน!$D257,'Fixed Cost'!$A:$A,0))</f>
        <v>6961528.4127272721</v>
      </c>
      <c r="S257" s="7">
        <f t="shared" si="19"/>
        <v>6826229.3572727274</v>
      </c>
      <c r="T257" s="43" t="str">
        <f t="shared" si="22"/>
        <v>60%</v>
      </c>
      <c r="U257" s="7">
        <f t="shared" si="20"/>
        <v>4095737.6143636364</v>
      </c>
      <c r="V257" s="8" t="str">
        <f t="shared" si="23"/>
        <v>ลงทุนได้</v>
      </c>
      <c r="X257" s="4"/>
    </row>
    <row r="258" spans="1:24" hidden="1" x14ac:dyDescent="0.7">
      <c r="A258" s="8">
        <f>IF(ISBLANK(D258),"",COUNTA($D$10:D258))</f>
        <v>249</v>
      </c>
      <c r="B258" s="14">
        <v>4</v>
      </c>
      <c r="C258" s="14" t="s">
        <v>503</v>
      </c>
      <c r="D258" s="14" t="s">
        <v>520</v>
      </c>
      <c r="E258" s="14" t="s">
        <v>521</v>
      </c>
      <c r="F258" s="14" t="s">
        <v>8</v>
      </c>
      <c r="G258" s="6">
        <f>INDEX('cash ratio เดิม'!$B:$B,MATCH(คำนวณเงินลงทุนส่วนเกิน!$D258,'cash ratio เดิม'!$A:$A,0))</f>
        <v>27924541.16</v>
      </c>
      <c r="H258" s="6">
        <f>INDEX('cash ratio เดิม'!$C:$C,MATCH(คำนวณเงินลงทุนส่วนเกิน!$D258,'cash ratio เดิม'!$A:$A,0))</f>
        <v>9364981.7100000009</v>
      </c>
      <c r="I258" s="49">
        <v>2.98</v>
      </c>
      <c r="J258" s="5">
        <f t="shared" si="18"/>
        <v>3.13</v>
      </c>
      <c r="K258" s="6">
        <f t="shared" si="21"/>
        <v>1448469.5</v>
      </c>
      <c r="L258" s="6">
        <f>INDEX(ลูกหนี้ค่ารักษาพยาบาล!$J:$J,MATCH(คำนวณเงินลงทุนส่วนเกิน!$D258,ลูกหนี้ค่ารักษาพยาบาล!$A:$A,0))</f>
        <v>640007.75</v>
      </c>
      <c r="M258" s="6">
        <f>INDEX(ลูกหนี้ค่ารักษาพยาบาล!$K:$K,MATCH(คำนวณเงินลงทุนส่วนเกิน!$D258,ลูกหนี้ค่ารักษาพยาบาล!$A:$A,0))</f>
        <v>364880.25</v>
      </c>
      <c r="N258" s="6">
        <f>INDEX(ลูกหนี้ค่ารักษาพยาบาล!$L:$L,MATCH(คำนวณเงินลงทุนส่วนเกิน!$D258,ลูกหนี้ค่ารักษาพยาบาล!$A:$A,0))</f>
        <v>443581.5</v>
      </c>
      <c r="O258" s="6">
        <f>INDEX(ลูกหนี้ค่ารักษาพยาบาล!$M:$M,MATCH(คำนวณเงินลงทุนส่วนเกิน!$D258,ลูกหนี้ค่ารักษาพยาบาล!$A:$A,0))</f>
        <v>0</v>
      </c>
      <c r="P258" s="6">
        <f>INDEX(ลูกหนี้ค่ารักษาพยาบาล!$N:$N,MATCH(คำนวณเงินลงทุนส่วนเกิน!$D258,ลูกหนี้ค่ารักษาพยาบาล!$A:$A,0))</f>
        <v>0</v>
      </c>
      <c r="Q258" s="49">
        <v>18521539.449999999</v>
      </c>
      <c r="R258" s="7">
        <f>INDEX('Fixed Cost'!$E:$E,MATCH(คำนวณเงินลงทุนส่วนเกิน!$D258,'Fixed Cost'!$A:$A,0))</f>
        <v>8003153.124545454</v>
      </c>
      <c r="S258" s="7">
        <f t="shared" si="19"/>
        <v>10518386.325454544</v>
      </c>
      <c r="T258" s="43" t="str">
        <f t="shared" si="22"/>
        <v>60%</v>
      </c>
      <c r="U258" s="7">
        <f t="shared" si="20"/>
        <v>6311031.7952727266</v>
      </c>
      <c r="V258" s="8" t="str">
        <f t="shared" si="23"/>
        <v>ลงทุนได้</v>
      </c>
      <c r="X258" s="4"/>
    </row>
    <row r="259" spans="1:24" hidden="1" x14ac:dyDescent="0.7">
      <c r="A259" s="8">
        <f>IF(ISBLANK(D259),"",COUNTA($D$10:D259))</f>
        <v>250</v>
      </c>
      <c r="B259" s="14">
        <v>4</v>
      </c>
      <c r="C259" s="14" t="s">
        <v>503</v>
      </c>
      <c r="D259" s="14" t="s">
        <v>522</v>
      </c>
      <c r="E259" s="14" t="s">
        <v>523</v>
      </c>
      <c r="F259" s="14" t="s">
        <v>8</v>
      </c>
      <c r="G259" s="6">
        <f>INDEX('cash ratio เดิม'!$B:$B,MATCH(คำนวณเงินลงทุนส่วนเกิน!$D259,'cash ratio เดิม'!$A:$A,0))</f>
        <v>37480763.590000004</v>
      </c>
      <c r="H259" s="6">
        <f>INDEX('cash ratio เดิม'!$C:$C,MATCH(คำนวณเงินลงทุนส่วนเกิน!$D259,'cash ratio เดิม'!$A:$A,0))</f>
        <v>11571284.59</v>
      </c>
      <c r="I259" s="49">
        <v>3.24</v>
      </c>
      <c r="J259" s="5">
        <f t="shared" si="18"/>
        <v>3.41</v>
      </c>
      <c r="K259" s="6">
        <f t="shared" si="21"/>
        <v>2068764.1085000001</v>
      </c>
      <c r="L259" s="6">
        <f>INDEX(ลูกหนี้ค่ารักษาพยาบาล!$J:$J,MATCH(คำนวณเงินลงทุนส่วนเกิน!$D259,ลูกหนี้ค่ารักษาพยาบาล!$A:$A,0))</f>
        <v>376097.23</v>
      </c>
      <c r="M259" s="6">
        <f>INDEX(ลูกหนี้ค่ารักษาพยาบาล!$K:$K,MATCH(คำนวณเงินลงทุนส่วนเกิน!$D259,ลูกหนี้ค่ารักษาพยาบาล!$A:$A,0))</f>
        <v>1146026.2685</v>
      </c>
      <c r="N259" s="6">
        <f>INDEX(ลูกหนี้ค่ารักษาพยาบาล!$L:$L,MATCH(คำนวณเงินลงทุนส่วนเกิน!$D259,ลูกหนี้ค่ารักษาพยาบาล!$A:$A,0))</f>
        <v>546640.6100000001</v>
      </c>
      <c r="O259" s="6">
        <f>INDEX(ลูกหนี้ค่ารักษาพยาบาล!$M:$M,MATCH(คำนวณเงินลงทุนส่วนเกิน!$D259,ลูกหนี้ค่ารักษาพยาบาล!$A:$A,0))</f>
        <v>0</v>
      </c>
      <c r="P259" s="6">
        <f>INDEX(ลูกหนี้ค่ารักษาพยาบาล!$N:$N,MATCH(คำนวณเงินลงทุนส่วนเกิน!$D259,ลูกหนี้ค่ารักษาพยาบาล!$A:$A,0))</f>
        <v>0</v>
      </c>
      <c r="Q259" s="49">
        <v>25909479</v>
      </c>
      <c r="R259" s="7">
        <f>INDEX('Fixed Cost'!$E:$E,MATCH(คำนวณเงินลงทุนส่วนเกิน!$D259,'Fixed Cost'!$A:$A,0))</f>
        <v>8025416.3999999994</v>
      </c>
      <c r="S259" s="7">
        <f t="shared" si="19"/>
        <v>17884062.600000001</v>
      </c>
      <c r="T259" s="43" t="str">
        <f t="shared" si="22"/>
        <v>60%</v>
      </c>
      <c r="U259" s="7">
        <f t="shared" si="20"/>
        <v>10730437.560000001</v>
      </c>
      <c r="V259" s="8" t="str">
        <f t="shared" si="23"/>
        <v>ลงทุนได้</v>
      </c>
      <c r="X259" s="4"/>
    </row>
    <row r="260" spans="1:24" hidden="1" x14ac:dyDescent="0.7">
      <c r="A260" s="8">
        <f>IF(ISBLANK(D260),"",COUNTA($D$10:D260))</f>
        <v>251</v>
      </c>
      <c r="B260" s="14">
        <v>4</v>
      </c>
      <c r="C260" s="14" t="s">
        <v>503</v>
      </c>
      <c r="D260" s="14" t="s">
        <v>524</v>
      </c>
      <c r="E260" s="14" t="s">
        <v>525</v>
      </c>
      <c r="F260" s="14" t="s">
        <v>8</v>
      </c>
      <c r="G260" s="6">
        <f>INDEX('cash ratio เดิม'!$B:$B,MATCH(คำนวณเงินลงทุนส่วนเกิน!$D260,'cash ratio เดิม'!$A:$A,0))</f>
        <v>108374660.48999999</v>
      </c>
      <c r="H260" s="6">
        <f>INDEX('cash ratio เดิม'!$C:$C,MATCH(คำนวณเงินลงทุนส่วนเกิน!$D260,'cash ratio เดิม'!$A:$A,0))</f>
        <v>14967971.869999999</v>
      </c>
      <c r="I260" s="49">
        <v>7.24</v>
      </c>
      <c r="J260" s="5">
        <f t="shared" si="18"/>
        <v>7.4</v>
      </c>
      <c r="K260" s="6">
        <f t="shared" si="21"/>
        <v>2512798.1349999998</v>
      </c>
      <c r="L260" s="6">
        <f>INDEX(ลูกหนี้ค่ารักษาพยาบาล!$J:$J,MATCH(คำนวณเงินลงทุนส่วนเกิน!$D260,ลูกหนี้ค่ารักษาพยาบาล!$A:$A,0))</f>
        <v>862529.6</v>
      </c>
      <c r="M260" s="6">
        <f>INDEX(ลูกหนี้ค่ารักษาพยาบาล!$K:$K,MATCH(คำนวณเงินลงทุนส่วนเกิน!$D260,ลูกหนี้ค่ารักษาพยาบาล!$A:$A,0))</f>
        <v>1099749.7149999999</v>
      </c>
      <c r="N260" s="6">
        <f>INDEX(ลูกหนี้ค่ารักษาพยาบาล!$L:$L,MATCH(คำนวณเงินลงทุนส่วนเกิน!$D260,ลูกหนี้ค่ารักษาพยาบาล!$A:$A,0))</f>
        <v>549668.81999999995</v>
      </c>
      <c r="O260" s="6">
        <f>INDEX(ลูกหนี้ค่ารักษาพยาบาล!$M:$M,MATCH(คำนวณเงินลงทุนส่วนเกิน!$D260,ลูกหนี้ค่ารักษาพยาบาล!$A:$A,0))</f>
        <v>0</v>
      </c>
      <c r="P260" s="6">
        <f>INDEX(ลูกหนี้ค่ารักษาพยาบาล!$N:$N,MATCH(คำนวณเงินลงทุนส่วนเกิน!$D260,ลูกหนี้ค่ารักษาพยาบาล!$A:$A,0))</f>
        <v>850</v>
      </c>
      <c r="Q260" s="49">
        <v>93153597.719999999</v>
      </c>
      <c r="R260" s="7">
        <f>INDEX('Fixed Cost'!$E:$E,MATCH(คำนวณเงินลงทุนส่วนเกิน!$D260,'Fixed Cost'!$A:$A,0))</f>
        <v>10222791.354545455</v>
      </c>
      <c r="S260" s="7">
        <f t="shared" si="19"/>
        <v>82930806.36545454</v>
      </c>
      <c r="T260" s="43" t="str">
        <f t="shared" si="22"/>
        <v>60%</v>
      </c>
      <c r="U260" s="7">
        <f t="shared" si="20"/>
        <v>49758483.819272719</v>
      </c>
      <c r="V260" s="8" t="str">
        <f t="shared" si="23"/>
        <v>ลงทุนได้</v>
      </c>
      <c r="X260" s="4"/>
    </row>
    <row r="261" spans="1:24" hidden="1" x14ac:dyDescent="0.7">
      <c r="A261" s="8">
        <f>IF(ISBLANK(D261),"",COUNTA($D$10:D261))</f>
        <v>252</v>
      </c>
      <c r="B261" s="14">
        <v>4</v>
      </c>
      <c r="C261" s="14" t="s">
        <v>526</v>
      </c>
      <c r="D261" s="14" t="s">
        <v>527</v>
      </c>
      <c r="E261" s="14" t="s">
        <v>528</v>
      </c>
      <c r="F261" s="14" t="s">
        <v>5</v>
      </c>
      <c r="G261" s="6">
        <f>INDEX('cash ratio เดิม'!$B:$B,MATCH(คำนวณเงินลงทุนส่วนเกิน!$D261,'cash ratio เดิม'!$A:$A,0))</f>
        <v>306701249.94</v>
      </c>
      <c r="H261" s="6">
        <f>INDEX('cash ratio เดิม'!$C:$C,MATCH(คำนวณเงินลงทุนส่วนเกิน!$D261,'cash ratio เดิม'!$A:$A,0))</f>
        <v>492114976.73000002</v>
      </c>
      <c r="I261" s="49">
        <v>0.62</v>
      </c>
      <c r="J261" s="5">
        <f t="shared" si="18"/>
        <v>1.35</v>
      </c>
      <c r="K261" s="6">
        <f t="shared" si="21"/>
        <v>358343967.35500002</v>
      </c>
      <c r="L261" s="6">
        <f>INDEX(ลูกหนี้ค่ารักษาพยาบาล!$J:$J,MATCH(คำนวณเงินลงทุนส่วนเกิน!$D261,ลูกหนี้ค่ารักษาพยาบาล!$A:$A,0))</f>
        <v>192472436.92500001</v>
      </c>
      <c r="M261" s="6">
        <f>INDEX(ลูกหนี้ค่ารักษาพยาบาล!$K:$K,MATCH(คำนวณเงินลงทุนส่วนเกิน!$D261,ลูกหนี้ค่ารักษาพยาบาล!$A:$A,0))</f>
        <v>26642376.785</v>
      </c>
      <c r="N261" s="6">
        <f>INDEX(ลูกหนี้ค่ารักษาพยาบาล!$L:$L,MATCH(คำนวณเงินลงทุนส่วนเกิน!$D261,ลูกหนี้ค่ารักษาพยาบาล!$A:$A,0))</f>
        <v>137919610.13499999</v>
      </c>
      <c r="O261" s="6">
        <f>INDEX(ลูกหนี้ค่ารักษาพยาบาล!$M:$M,MATCH(คำนวณเงินลงทุนส่วนเกิน!$D261,ลูกหนี้ค่ารักษาพยาบาล!$A:$A,0))</f>
        <v>0</v>
      </c>
      <c r="P261" s="6">
        <f>INDEX(ลูกหนี้ค่ารักษาพยาบาล!$N:$N,MATCH(คำนวณเงินลงทุนส่วนเกิน!$D261,ลูกหนี้ค่ารักษาพยาบาล!$A:$A,0))</f>
        <v>1309543.51</v>
      </c>
      <c r="Q261" s="49">
        <v>-185399726.78999999</v>
      </c>
      <c r="R261" s="7">
        <f>INDEX('Fixed Cost'!$E:$E,MATCH(คำนวณเงินลงทุนส่วนเกิน!$D261,'Fixed Cost'!$A:$A,0))</f>
        <v>152685802.16181818</v>
      </c>
      <c r="S261" s="7">
        <f t="shared" si="19"/>
        <v>-338085528.95181817</v>
      </c>
      <c r="T261" s="43" t="str">
        <f t="shared" si="22"/>
        <v>0%</v>
      </c>
      <c r="U261" s="7">
        <f t="shared" si="20"/>
        <v>0</v>
      </c>
      <c r="V261" s="69" t="str">
        <f t="shared" si="23"/>
        <v>ไม่ลงทุน</v>
      </c>
      <c r="X261" s="4"/>
    </row>
    <row r="262" spans="1:24" hidden="1" x14ac:dyDescent="0.7">
      <c r="A262" s="8">
        <f>IF(ISBLANK(D262),"",COUNTA($D$10:D262))</f>
        <v>253</v>
      </c>
      <c r="B262" s="14">
        <v>4</v>
      </c>
      <c r="C262" s="14" t="s">
        <v>526</v>
      </c>
      <c r="D262" s="14" t="s">
        <v>529</v>
      </c>
      <c r="E262" s="14" t="s">
        <v>530</v>
      </c>
      <c r="F262" s="14" t="s">
        <v>46</v>
      </c>
      <c r="G262" s="6">
        <f>INDEX('cash ratio เดิม'!$B:$B,MATCH(คำนวณเงินลงทุนส่วนเกิน!$D262,'cash ratio เดิม'!$A:$A,0))</f>
        <v>130651380.04000001</v>
      </c>
      <c r="H262" s="6">
        <f>INDEX('cash ratio เดิม'!$C:$C,MATCH(คำนวณเงินลงทุนส่วนเกิน!$D262,'cash ratio เดิม'!$A:$A,0))</f>
        <v>221727617.74000001</v>
      </c>
      <c r="I262" s="49">
        <v>0.59</v>
      </c>
      <c r="J262" s="5">
        <f t="shared" si="18"/>
        <v>0.84</v>
      </c>
      <c r="K262" s="6">
        <f t="shared" si="21"/>
        <v>57360824.809999995</v>
      </c>
      <c r="L262" s="6">
        <f>INDEX(ลูกหนี้ค่ารักษาพยาบาล!$J:$J,MATCH(คำนวณเงินลงทุนส่วนเกิน!$D262,ลูกหนี้ค่ารักษาพยาบาล!$A:$A,0))</f>
        <v>31080882.649999999</v>
      </c>
      <c r="M262" s="6">
        <f>INDEX(ลูกหนี้ค่ารักษาพยาบาล!$K:$K,MATCH(คำนวณเงินลงทุนส่วนเกิน!$D262,ลูกหนี้ค่ารักษาพยาบาล!$A:$A,0))</f>
        <v>5418475.1899999995</v>
      </c>
      <c r="N262" s="6">
        <f>INDEX(ลูกหนี้ค่ารักษาพยาบาล!$L:$L,MATCH(คำนวณเงินลงทุนส่วนเกิน!$D262,ลูกหนี้ค่ารักษาพยาบาล!$A:$A,0))</f>
        <v>20299009.449999999</v>
      </c>
      <c r="O262" s="6">
        <f>INDEX(ลูกหนี้ค่ารักษาพยาบาล!$M:$M,MATCH(คำนวณเงินลงทุนส่วนเกิน!$D262,ลูกหนี้ค่ารักษาพยาบาล!$A:$A,0))</f>
        <v>0</v>
      </c>
      <c r="P262" s="6">
        <f>INDEX(ลูกหนี้ค่ารักษาพยาบาล!$N:$N,MATCH(คำนวณเงินลงทุนส่วนเกิน!$D262,ลูกหนี้ค่ารักษาพยาบาล!$A:$A,0))</f>
        <v>562457.52</v>
      </c>
      <c r="Q262" s="49">
        <v>-91076237.700000003</v>
      </c>
      <c r="R262" s="7">
        <f>INDEX('Fixed Cost'!$E:$E,MATCH(คำนวณเงินลงทุนส่วนเกิน!$D262,'Fixed Cost'!$A:$A,0))</f>
        <v>47561145.302727275</v>
      </c>
      <c r="S262" s="7">
        <f t="shared" si="19"/>
        <v>-138637383.00272727</v>
      </c>
      <c r="T262" s="43" t="str">
        <f t="shared" si="22"/>
        <v>0%</v>
      </c>
      <c r="U262" s="7">
        <f t="shared" si="20"/>
        <v>0</v>
      </c>
      <c r="V262" s="69" t="str">
        <f t="shared" si="23"/>
        <v>ไม่ลงทุน</v>
      </c>
      <c r="X262" s="4"/>
    </row>
    <row r="263" spans="1:24" hidden="1" x14ac:dyDescent="0.7">
      <c r="A263" s="8">
        <f>IF(ISBLANK(D263),"",COUNTA($D$10:D263))</f>
        <v>254</v>
      </c>
      <c r="B263" s="14">
        <v>4</v>
      </c>
      <c r="C263" s="14" t="s">
        <v>526</v>
      </c>
      <c r="D263" s="14" t="s">
        <v>531</v>
      </c>
      <c r="E263" s="14" t="s">
        <v>532</v>
      </c>
      <c r="F263" s="14" t="s">
        <v>8</v>
      </c>
      <c r="G263" s="6">
        <f>INDEX('cash ratio เดิม'!$B:$B,MATCH(คำนวณเงินลงทุนส่วนเกิน!$D263,'cash ratio เดิม'!$A:$A,0))</f>
        <v>177661348.38</v>
      </c>
      <c r="H263" s="6">
        <f>INDEX('cash ratio เดิม'!$C:$C,MATCH(คำนวณเงินลงทุนส่วนเกิน!$D263,'cash ratio เดิม'!$A:$A,0))</f>
        <v>10450772.4</v>
      </c>
      <c r="I263" s="49">
        <v>17</v>
      </c>
      <c r="J263" s="5">
        <f t="shared" si="18"/>
        <v>21.19</v>
      </c>
      <c r="K263" s="6">
        <f t="shared" si="21"/>
        <v>43876176.529999994</v>
      </c>
      <c r="L263" s="6">
        <f>INDEX(ลูกหนี้ค่ารักษาพยาบาล!$J:$J,MATCH(คำนวณเงินลงทุนส่วนเกิน!$D263,ลูกหนี้ค่ารักษาพยาบาล!$A:$A,0))</f>
        <v>3463035.8849999998</v>
      </c>
      <c r="M263" s="6">
        <f>INDEX(ลูกหนี้ค่ารักษาพยาบาล!$K:$K,MATCH(คำนวณเงินลงทุนส่วนเกิน!$D263,ลูกหนี้ค่ารักษาพยาบาล!$A:$A,0))</f>
        <v>34984293.659999996</v>
      </c>
      <c r="N263" s="6">
        <f>INDEX(ลูกหนี้ค่ารักษาพยาบาล!$L:$L,MATCH(คำนวณเงินลงทุนส่วนเกิน!$D263,ลูกหนี้ค่ารักษาพยาบาล!$A:$A,0))</f>
        <v>5296789.6399999997</v>
      </c>
      <c r="O263" s="6">
        <f>INDEX(ลูกหนี้ค่ารักษาพยาบาล!$M:$M,MATCH(คำนวณเงินลงทุนส่วนเกิน!$D263,ลูกหนี้ค่ารักษาพยาบาล!$A:$A,0))</f>
        <v>0</v>
      </c>
      <c r="P263" s="6">
        <f>INDEX(ลูกหนี้ค่ารักษาพยาบาล!$N:$N,MATCH(คำนวณเงินลงทุนส่วนเกิน!$D263,ลูกหนี้ค่ารักษาพยาบาล!$A:$A,0))</f>
        <v>132057.345</v>
      </c>
      <c r="Q263" s="49">
        <v>167210575.97999999</v>
      </c>
      <c r="R263" s="7">
        <f>INDEX('Fixed Cost'!$E:$E,MATCH(คำนวณเงินลงทุนส่วนเกิน!$D263,'Fixed Cost'!$A:$A,0))</f>
        <v>17448696.564545456</v>
      </c>
      <c r="S263" s="7">
        <f t="shared" si="19"/>
        <v>149761879.41545454</v>
      </c>
      <c r="T263" s="43" t="str">
        <f t="shared" si="22"/>
        <v>60%</v>
      </c>
      <c r="U263" s="7">
        <f t="shared" si="20"/>
        <v>89857127.649272725</v>
      </c>
      <c r="V263" s="8" t="str">
        <f t="shared" si="23"/>
        <v>ลงทุนได้</v>
      </c>
      <c r="X263" s="4"/>
    </row>
    <row r="264" spans="1:24" hidden="1" x14ac:dyDescent="0.7">
      <c r="A264" s="8">
        <f>IF(ISBLANK(D264),"",COUNTA($D$10:D264))</f>
        <v>255</v>
      </c>
      <c r="B264" s="14">
        <v>4</v>
      </c>
      <c r="C264" s="14" t="s">
        <v>526</v>
      </c>
      <c r="D264" s="14" t="s">
        <v>533</v>
      </c>
      <c r="E264" s="14" t="s">
        <v>534</v>
      </c>
      <c r="F264" s="14" t="s">
        <v>8</v>
      </c>
      <c r="G264" s="6">
        <f>INDEX('cash ratio เดิม'!$B:$B,MATCH(คำนวณเงินลงทุนส่วนเกิน!$D264,'cash ratio เดิม'!$A:$A,0))</f>
        <v>111414030.79000001</v>
      </c>
      <c r="H264" s="6">
        <f>INDEX('cash ratio เดิม'!$C:$C,MATCH(คำนวณเงินลงทุนส่วนเกิน!$D264,'cash ratio เดิม'!$A:$A,0))</f>
        <v>22327268.32</v>
      </c>
      <c r="I264" s="49">
        <v>4.99</v>
      </c>
      <c r="J264" s="5">
        <f t="shared" si="18"/>
        <v>5.27</v>
      </c>
      <c r="K264" s="6">
        <f t="shared" si="21"/>
        <v>6469809.9299999997</v>
      </c>
      <c r="L264" s="6">
        <f>INDEX(ลูกหนี้ค่ารักษาพยาบาล!$J:$J,MATCH(คำนวณเงินลงทุนส่วนเกิน!$D264,ลูกหนี้ค่ารักษาพยาบาล!$A:$A,0))</f>
        <v>1734909.2050000001</v>
      </c>
      <c r="M264" s="6">
        <f>INDEX(ลูกหนี้ค่ารักษาพยาบาล!$K:$K,MATCH(คำนวณเงินลงทุนส่วนเกิน!$D264,ลูกหนี้ค่ารักษาพยาบาล!$A:$A,0))</f>
        <v>2265868.7749999999</v>
      </c>
      <c r="N264" s="6">
        <f>INDEX(ลูกหนี้ค่ารักษาพยาบาล!$L:$L,MATCH(คำนวณเงินลงทุนส่วนเกิน!$D264,ลูกหนี้ค่ารักษาพยาบาล!$A:$A,0))</f>
        <v>2419540.29</v>
      </c>
      <c r="O264" s="6">
        <f>INDEX(ลูกหนี้ค่ารักษาพยาบาล!$M:$M,MATCH(คำนวณเงินลงทุนส่วนเกิน!$D264,ลูกหนี้ค่ารักษาพยาบาล!$A:$A,0))</f>
        <v>0</v>
      </c>
      <c r="P264" s="6">
        <f>INDEX(ลูกหนี้ค่ารักษาพยาบาล!$N:$N,MATCH(คำนวณเงินลงทุนส่วนเกิน!$D264,ลูกหนี้ค่ารักษาพยาบาล!$A:$A,0))</f>
        <v>49491.66</v>
      </c>
      <c r="Q264" s="49">
        <v>89086762.469999999</v>
      </c>
      <c r="R264" s="7">
        <f>INDEX('Fixed Cost'!$E:$E,MATCH(คำนวณเงินลงทุนส่วนเกิน!$D264,'Fixed Cost'!$A:$A,0))</f>
        <v>12257740.371818179</v>
      </c>
      <c r="S264" s="7">
        <f t="shared" si="19"/>
        <v>76829022.098181814</v>
      </c>
      <c r="T264" s="43" t="str">
        <f t="shared" si="22"/>
        <v>60%</v>
      </c>
      <c r="U264" s="7">
        <f t="shared" si="20"/>
        <v>46097413.258909084</v>
      </c>
      <c r="V264" s="8" t="str">
        <f t="shared" si="23"/>
        <v>ลงทุนได้</v>
      </c>
      <c r="X264" s="4"/>
    </row>
    <row r="265" spans="1:24" hidden="1" x14ac:dyDescent="0.7">
      <c r="A265" s="8">
        <f>IF(ISBLANK(D265),"",COUNTA($D$10:D265))</f>
        <v>256</v>
      </c>
      <c r="B265" s="14">
        <v>4</v>
      </c>
      <c r="C265" s="14" t="s">
        <v>526</v>
      </c>
      <c r="D265" s="14" t="s">
        <v>535</v>
      </c>
      <c r="E265" s="14" t="s">
        <v>536</v>
      </c>
      <c r="F265" s="14" t="s">
        <v>8</v>
      </c>
      <c r="G265" s="6">
        <f>INDEX('cash ratio เดิม'!$B:$B,MATCH(คำนวณเงินลงทุนส่วนเกิน!$D265,'cash ratio เดิม'!$A:$A,0))</f>
        <v>46528507.079999998</v>
      </c>
      <c r="H265" s="6">
        <f>INDEX('cash ratio เดิม'!$C:$C,MATCH(คำนวณเงินลงทุนส่วนเกิน!$D265,'cash ratio เดิม'!$A:$A,0))</f>
        <v>32593318.050000001</v>
      </c>
      <c r="I265" s="49">
        <v>1.43</v>
      </c>
      <c r="J265" s="5">
        <f t="shared" si="18"/>
        <v>2.4500000000000002</v>
      </c>
      <c r="K265" s="6">
        <f t="shared" si="21"/>
        <v>33556141.839999996</v>
      </c>
      <c r="L265" s="6">
        <f>INDEX(ลูกหนี้ค่ารักษาพยาบาล!$J:$J,MATCH(คำนวณเงินลงทุนส่วนเกิน!$D265,ลูกหนี้ค่ารักษาพยาบาล!$A:$A,0))</f>
        <v>19829901.055</v>
      </c>
      <c r="M265" s="6">
        <f>INDEX(ลูกหนี้ค่ารักษาพยาบาล!$K:$K,MATCH(คำนวณเงินลงทุนส่วนเกิน!$D265,ลูกหนี้ค่ารักษาพยาบาล!$A:$A,0))</f>
        <v>10604894.864999998</v>
      </c>
      <c r="N265" s="6">
        <f>INDEX(ลูกหนี้ค่ารักษาพยาบาล!$L:$L,MATCH(คำนวณเงินลงทุนส่วนเกิน!$D265,ลูกหนี้ค่ารักษาพยาบาล!$A:$A,0))</f>
        <v>3073195.92</v>
      </c>
      <c r="O265" s="6">
        <f>INDEX(ลูกหนี้ค่ารักษาพยาบาล!$M:$M,MATCH(คำนวณเงินลงทุนส่วนเกิน!$D265,ลูกหนี้ค่ารักษาพยาบาล!$A:$A,0))</f>
        <v>0</v>
      </c>
      <c r="P265" s="6">
        <f>INDEX(ลูกหนี้ค่ารักษาพยาบาล!$N:$N,MATCH(คำนวณเงินลงทุนส่วนเกิน!$D265,ลูกหนี้ค่ารักษาพยาบาล!$A:$A,0))</f>
        <v>48150</v>
      </c>
      <c r="Q265" s="49">
        <v>13935189.029999999</v>
      </c>
      <c r="R265" s="7">
        <f>INDEX('Fixed Cost'!$E:$E,MATCH(คำนวณเงินลงทุนส่วนเกิน!$D265,'Fixed Cost'!$A:$A,0))</f>
        <v>8265818.6018181816</v>
      </c>
      <c r="S265" s="7">
        <f t="shared" si="19"/>
        <v>5669370.4281818178</v>
      </c>
      <c r="T265" s="43" t="str">
        <f t="shared" si="22"/>
        <v>40%</v>
      </c>
      <c r="U265" s="7">
        <f t="shared" si="20"/>
        <v>2267748.1712727272</v>
      </c>
      <c r="V265" s="69" t="str">
        <f t="shared" si="23"/>
        <v>ลงทุนได้</v>
      </c>
      <c r="X265" s="4"/>
    </row>
    <row r="266" spans="1:24" hidden="1" x14ac:dyDescent="0.7">
      <c r="A266" s="8">
        <f>IF(ISBLANK(D266),"",COUNTA($D$10:D266))</f>
        <v>257</v>
      </c>
      <c r="B266" s="14">
        <v>4</v>
      </c>
      <c r="C266" s="14" t="s">
        <v>526</v>
      </c>
      <c r="D266" s="14" t="s">
        <v>537</v>
      </c>
      <c r="E266" s="14" t="s">
        <v>538</v>
      </c>
      <c r="F266" s="14" t="s">
        <v>8</v>
      </c>
      <c r="G266" s="6">
        <f>INDEX('cash ratio เดิม'!$B:$B,MATCH(คำนวณเงินลงทุนส่วนเกิน!$D266,'cash ratio เดิม'!$A:$A,0))</f>
        <v>23955443.199999999</v>
      </c>
      <c r="H266" s="6">
        <f>INDEX('cash ratio เดิม'!$C:$C,MATCH(คำนวณเงินลงทุนส่วนเกิน!$D266,'cash ratio เดิม'!$A:$A,0))</f>
        <v>6557912.29</v>
      </c>
      <c r="I266" s="49">
        <v>3.65</v>
      </c>
      <c r="J266" s="5">
        <f t="shared" ref="J266:J329" si="24">TRUNC((G266+K266)/H266,2)</f>
        <v>4.18</v>
      </c>
      <c r="K266" s="6">
        <f t="shared" si="21"/>
        <v>3507050.92</v>
      </c>
      <c r="L266" s="6">
        <f>INDEX(ลูกหนี้ค่ารักษาพยาบาล!$J:$J,MATCH(คำนวณเงินลงทุนส่วนเกิน!$D266,ลูกหนี้ค่ารักษาพยาบาล!$A:$A,0))</f>
        <v>719605.375</v>
      </c>
      <c r="M266" s="6">
        <f>INDEX(ลูกหนี้ค่ารักษาพยาบาล!$K:$K,MATCH(คำนวณเงินลงทุนส่วนเกิน!$D266,ลูกหนี้ค่ารักษาพยาบาล!$A:$A,0))</f>
        <v>1498126.625</v>
      </c>
      <c r="N266" s="6">
        <f>INDEX(ลูกหนี้ค่ารักษาพยาบาล!$L:$L,MATCH(คำนวณเงินลงทุนส่วนเกิน!$D266,ลูกหนี้ค่ารักษาพยาบาล!$A:$A,0))</f>
        <v>1284429.42</v>
      </c>
      <c r="O266" s="6">
        <f>INDEX(ลูกหนี้ค่ารักษาพยาบาล!$M:$M,MATCH(คำนวณเงินลงทุนส่วนเกิน!$D266,ลูกหนี้ค่ารักษาพยาบาล!$A:$A,0))</f>
        <v>0</v>
      </c>
      <c r="P266" s="6">
        <f>INDEX(ลูกหนี้ค่ารักษาพยาบาล!$N:$N,MATCH(คำนวณเงินลงทุนส่วนเกิน!$D266,ลูกหนี้ค่ารักษาพยาบาล!$A:$A,0))</f>
        <v>4889.5</v>
      </c>
      <c r="Q266" s="49">
        <v>17397530.91</v>
      </c>
      <c r="R266" s="7">
        <f>INDEX('Fixed Cost'!$E:$E,MATCH(คำนวณเงินลงทุนส่วนเกิน!$D266,'Fixed Cost'!$A:$A,0))</f>
        <v>5167949.4245454548</v>
      </c>
      <c r="S266" s="7">
        <f t="shared" ref="S266:S329" si="25">Q266-R266</f>
        <v>12229581.485454544</v>
      </c>
      <c r="T266" s="43" t="str">
        <f t="shared" si="22"/>
        <v>60%</v>
      </c>
      <c r="U266" s="7">
        <f t="shared" ref="U266:U329" si="26">IF(S266&gt;0,S266*T266,0)</f>
        <v>7337748.8912727265</v>
      </c>
      <c r="V266" s="8" t="str">
        <f t="shared" si="23"/>
        <v>ลงทุนได้</v>
      </c>
      <c r="X266" s="4"/>
    </row>
    <row r="267" spans="1:24" hidden="1" x14ac:dyDescent="0.7">
      <c r="A267" s="8">
        <f>IF(ISBLANK(D267),"",COUNTA($D$10:D267))</f>
        <v>258</v>
      </c>
      <c r="B267" s="14">
        <v>4</v>
      </c>
      <c r="C267" s="14" t="s">
        <v>526</v>
      </c>
      <c r="D267" s="14" t="s">
        <v>539</v>
      </c>
      <c r="E267" s="14" t="s">
        <v>540</v>
      </c>
      <c r="F267" s="14" t="s">
        <v>8</v>
      </c>
      <c r="G267" s="6">
        <f>INDEX('cash ratio เดิม'!$B:$B,MATCH(คำนวณเงินลงทุนส่วนเกิน!$D267,'cash ratio เดิม'!$A:$A,0))</f>
        <v>28163339.129999999</v>
      </c>
      <c r="H267" s="6">
        <f>INDEX('cash ratio เดิม'!$C:$C,MATCH(คำนวณเงินลงทุนส่วนเกิน!$D267,'cash ratio เดิม'!$A:$A,0))</f>
        <v>19179924.969999999</v>
      </c>
      <c r="I267" s="49">
        <v>1.47</v>
      </c>
      <c r="J267" s="5">
        <f t="shared" si="24"/>
        <v>1.54</v>
      </c>
      <c r="K267" s="6">
        <f t="shared" ref="K267:K330" si="27">SUM(L267:P267)</f>
        <v>1429646.94</v>
      </c>
      <c r="L267" s="6">
        <f>INDEX(ลูกหนี้ค่ารักษาพยาบาล!$J:$J,MATCH(คำนวณเงินลงทุนส่วนเกิน!$D267,ลูกหนี้ค่ารักษาพยาบาล!$A:$A,0))</f>
        <v>377887.505</v>
      </c>
      <c r="M267" s="6">
        <f>INDEX(ลูกหนี้ค่ารักษาพยาบาล!$K:$K,MATCH(คำนวณเงินลงทุนส่วนเกิน!$D267,ลูกหนี้ค่ารักษาพยาบาล!$A:$A,0))</f>
        <v>641709.75</v>
      </c>
      <c r="N267" s="6">
        <f>INDEX(ลูกหนี้ค่ารักษาพยาบาล!$L:$L,MATCH(คำนวณเงินลงทุนส่วนเกิน!$D267,ลูกหนี้ค่ารักษาพยาบาล!$A:$A,0))</f>
        <v>410049.685</v>
      </c>
      <c r="O267" s="6">
        <f>INDEX(ลูกหนี้ค่ารักษาพยาบาล!$M:$M,MATCH(คำนวณเงินลงทุนส่วนเกิน!$D267,ลูกหนี้ค่ารักษาพยาบาล!$A:$A,0))</f>
        <v>0</v>
      </c>
      <c r="P267" s="6">
        <f>INDEX(ลูกหนี้ค่ารักษาพยาบาล!$N:$N,MATCH(คำนวณเงินลงทุนส่วนเกิน!$D267,ลูกหนี้ค่ารักษาพยาบาล!$A:$A,0))</f>
        <v>0</v>
      </c>
      <c r="Q267" s="49">
        <v>8983414.1600000001</v>
      </c>
      <c r="R267" s="7">
        <f>INDEX('Fixed Cost'!$E:$E,MATCH(คำนวณเงินลงทุนส่วนเกิน!$D267,'Fixed Cost'!$A:$A,0))</f>
        <v>8806548.1309090909</v>
      </c>
      <c r="S267" s="7">
        <f t="shared" si="25"/>
        <v>176866.02909090929</v>
      </c>
      <c r="T267" s="43" t="str">
        <f t="shared" ref="T267:T330" si="28">IF(J267&gt;3,"60%",IF(J267&gt;=2.51,"50%",IF(J267&gt;=2.01,"40%",IF(J267&gt;=1.51,"30%","0%"))))</f>
        <v>30%</v>
      </c>
      <c r="U267" s="7">
        <f t="shared" si="26"/>
        <v>53059.808727272786</v>
      </c>
      <c r="V267" s="69" t="str">
        <f t="shared" ref="V267:V330" si="29">IF(U267&gt;0,"ลงทุนได้","ไม่ลงทุน")</f>
        <v>ลงทุนได้</v>
      </c>
      <c r="X267" s="4"/>
    </row>
    <row r="268" spans="1:24" hidden="1" x14ac:dyDescent="0.7">
      <c r="A268" s="8">
        <f>IF(ISBLANK(D268),"",COUNTA($D$10:D268))</f>
        <v>259</v>
      </c>
      <c r="B268" s="14">
        <v>4</v>
      </c>
      <c r="C268" s="14" t="s">
        <v>526</v>
      </c>
      <c r="D268" s="14" t="s">
        <v>541</v>
      </c>
      <c r="E268" s="14" t="s">
        <v>542</v>
      </c>
      <c r="F268" s="14" t="s">
        <v>8</v>
      </c>
      <c r="G268" s="6">
        <f>INDEX('cash ratio เดิม'!$B:$B,MATCH(คำนวณเงินลงทุนส่วนเกิน!$D268,'cash ratio เดิม'!$A:$A,0))</f>
        <v>26099854.690000001</v>
      </c>
      <c r="H268" s="6">
        <f>INDEX('cash ratio เดิม'!$C:$C,MATCH(คำนวณเงินลงทุนส่วนเกิน!$D268,'cash ratio เดิม'!$A:$A,0))</f>
        <v>5819618.96</v>
      </c>
      <c r="I268" s="49">
        <v>4.4800000000000004</v>
      </c>
      <c r="J268" s="5">
        <f t="shared" si="24"/>
        <v>4.66</v>
      </c>
      <c r="K268" s="6">
        <f t="shared" si="27"/>
        <v>1047514.495</v>
      </c>
      <c r="L268" s="6">
        <f>INDEX(ลูกหนี้ค่ารักษาพยาบาล!$J:$J,MATCH(คำนวณเงินลงทุนส่วนเกิน!$D268,ลูกหนี้ค่ารักษาพยาบาล!$A:$A,0))</f>
        <v>350954.60499999998</v>
      </c>
      <c r="M268" s="6">
        <f>INDEX(ลูกหนี้ค่ารักษาพยาบาล!$K:$K,MATCH(คำนวณเงินลงทุนส่วนเกิน!$D268,ลูกหนี้ค่ารักษาพยาบาล!$A:$A,0))</f>
        <v>264879</v>
      </c>
      <c r="N268" s="6">
        <f>INDEX(ลูกหนี้ค่ารักษาพยาบาล!$L:$L,MATCH(คำนวณเงินลงทุนส่วนเกิน!$D268,ลูกหนี้ค่ารักษาพยาบาล!$A:$A,0))</f>
        <v>431680.89</v>
      </c>
      <c r="O268" s="6">
        <f>INDEX(ลูกหนี้ค่ารักษาพยาบาล!$M:$M,MATCH(คำนวณเงินลงทุนส่วนเกิน!$D268,ลูกหนี้ค่ารักษาพยาบาล!$A:$A,0))</f>
        <v>0</v>
      </c>
      <c r="P268" s="6">
        <f>INDEX(ลูกหนี้ค่ารักษาพยาบาล!$N:$N,MATCH(คำนวณเงินลงทุนส่วนเกิน!$D268,ลูกหนี้ค่ารักษาพยาบาล!$A:$A,0))</f>
        <v>0</v>
      </c>
      <c r="Q268" s="49">
        <v>20280235.73</v>
      </c>
      <c r="R268" s="7">
        <f>INDEX('Fixed Cost'!$E:$E,MATCH(คำนวณเงินลงทุนส่วนเกิน!$D268,'Fixed Cost'!$A:$A,0))</f>
        <v>5244853.9390909085</v>
      </c>
      <c r="S268" s="7">
        <f t="shared" si="25"/>
        <v>15035381.790909093</v>
      </c>
      <c r="T268" s="43" t="str">
        <f t="shared" si="28"/>
        <v>60%</v>
      </c>
      <c r="U268" s="7">
        <f t="shared" si="26"/>
        <v>9021229.0745454561</v>
      </c>
      <c r="V268" s="8" t="str">
        <f t="shared" si="29"/>
        <v>ลงทุนได้</v>
      </c>
      <c r="X268" s="4"/>
    </row>
    <row r="269" spans="1:24" hidden="1" x14ac:dyDescent="0.7">
      <c r="A269" s="8">
        <f>IF(ISBLANK(D269),"",COUNTA($D$10:D269))</f>
        <v>260</v>
      </c>
      <c r="B269" s="14">
        <v>4</v>
      </c>
      <c r="C269" s="14" t="s">
        <v>526</v>
      </c>
      <c r="D269" s="14" t="s">
        <v>543</v>
      </c>
      <c r="E269" s="14" t="s">
        <v>544</v>
      </c>
      <c r="F269" s="14" t="s">
        <v>8</v>
      </c>
      <c r="G269" s="6">
        <f>INDEX('cash ratio เดิม'!$B:$B,MATCH(คำนวณเงินลงทุนส่วนเกิน!$D269,'cash ratio เดิม'!$A:$A,0))</f>
        <v>20574387.699999999</v>
      </c>
      <c r="H269" s="6">
        <f>INDEX('cash ratio เดิม'!$C:$C,MATCH(คำนวณเงินลงทุนส่วนเกิน!$D269,'cash ratio เดิม'!$A:$A,0))</f>
        <v>13300265.77</v>
      </c>
      <c r="I269" s="49">
        <v>1.55</v>
      </c>
      <c r="J269" s="5">
        <f t="shared" si="24"/>
        <v>1.78</v>
      </c>
      <c r="K269" s="6">
        <f t="shared" si="27"/>
        <v>3208051.8899999997</v>
      </c>
      <c r="L269" s="6">
        <f>INDEX(ลูกหนี้ค่ารักษาพยาบาล!$J:$J,MATCH(คำนวณเงินลงทุนส่วนเกิน!$D269,ลูกหนี้ค่ารักษาพยาบาล!$A:$A,0))</f>
        <v>386332.71</v>
      </c>
      <c r="M269" s="6">
        <f>INDEX(ลูกหนี้ค่ารักษาพยาบาล!$K:$K,MATCH(คำนวณเงินลงทุนส่วนเกิน!$D269,ลูกหนี้ค่ารักษาพยาบาล!$A:$A,0))</f>
        <v>972265.875</v>
      </c>
      <c r="N269" s="6">
        <f>INDEX(ลูกหนี้ค่ารักษาพยาบาล!$L:$L,MATCH(คำนวณเงินลงทุนส่วนเกิน!$D269,ลูกหนี้ค่ารักษาพยาบาล!$A:$A,0))</f>
        <v>1849453.3049999999</v>
      </c>
      <c r="O269" s="6">
        <f>INDEX(ลูกหนี้ค่ารักษาพยาบาล!$M:$M,MATCH(คำนวณเงินลงทุนส่วนเกิน!$D269,ลูกหนี้ค่ารักษาพยาบาล!$A:$A,0))</f>
        <v>0</v>
      </c>
      <c r="P269" s="6">
        <f>INDEX(ลูกหนี้ค่ารักษาพยาบาล!$N:$N,MATCH(คำนวณเงินลงทุนส่วนเกิน!$D269,ลูกหนี้ค่ารักษาพยาบาล!$A:$A,0))</f>
        <v>0</v>
      </c>
      <c r="Q269" s="49">
        <v>7274121.9299999997</v>
      </c>
      <c r="R269" s="7">
        <f>INDEX('Fixed Cost'!$E:$E,MATCH(คำนวณเงินลงทุนส่วนเกิน!$D269,'Fixed Cost'!$A:$A,0))</f>
        <v>6491236.3281818172</v>
      </c>
      <c r="S269" s="7">
        <f t="shared" si="25"/>
        <v>782885.60181818251</v>
      </c>
      <c r="T269" s="43" t="str">
        <f t="shared" si="28"/>
        <v>30%</v>
      </c>
      <c r="U269" s="7">
        <f t="shared" si="26"/>
        <v>234865.68054545476</v>
      </c>
      <c r="V269" s="8" t="str">
        <f t="shared" si="29"/>
        <v>ลงทุนได้</v>
      </c>
      <c r="X269" s="4"/>
    </row>
    <row r="270" spans="1:24" hidden="1" x14ac:dyDescent="0.7">
      <c r="A270" s="8">
        <f>IF(ISBLANK(D270),"",COUNTA($D$10:D270))</f>
        <v>261</v>
      </c>
      <c r="B270" s="14">
        <v>4</v>
      </c>
      <c r="C270" s="14" t="s">
        <v>526</v>
      </c>
      <c r="D270" s="14" t="s">
        <v>545</v>
      </c>
      <c r="E270" s="14" t="s">
        <v>546</v>
      </c>
      <c r="F270" s="14" t="s">
        <v>8</v>
      </c>
      <c r="G270" s="6">
        <f>INDEX('cash ratio เดิม'!$B:$B,MATCH(คำนวณเงินลงทุนส่วนเกิน!$D270,'cash ratio เดิม'!$A:$A,0))</f>
        <v>48990672.469999999</v>
      </c>
      <c r="H270" s="6">
        <f>INDEX('cash ratio เดิม'!$C:$C,MATCH(คำนวณเงินลงทุนส่วนเกิน!$D270,'cash ratio เดิม'!$A:$A,0))</f>
        <v>20871802.52</v>
      </c>
      <c r="I270" s="49">
        <v>2.35</v>
      </c>
      <c r="J270" s="5">
        <f t="shared" si="24"/>
        <v>2.5299999999999998</v>
      </c>
      <c r="K270" s="6">
        <f t="shared" si="27"/>
        <v>3887645.7749999999</v>
      </c>
      <c r="L270" s="6">
        <f>INDEX(ลูกหนี้ค่ารักษาพยาบาล!$J:$J,MATCH(คำนวณเงินลงทุนส่วนเกิน!$D270,ลูกหนี้ค่ารักษาพยาบาล!$A:$A,0))</f>
        <v>1390623.895</v>
      </c>
      <c r="M270" s="6">
        <f>INDEX(ลูกหนี้ค่ารักษาพยาบาล!$K:$K,MATCH(คำนวณเงินลงทุนส่วนเกิน!$D270,ลูกหนี้ค่ารักษาพยาบาล!$A:$A,0))</f>
        <v>1471352.92</v>
      </c>
      <c r="N270" s="6">
        <f>INDEX(ลูกหนี้ค่ารักษาพยาบาล!$L:$L,MATCH(คำนวณเงินลงทุนส่วนเกิน!$D270,ลูกหนี้ค่ารักษาพยาบาล!$A:$A,0))</f>
        <v>1016626.4150000002</v>
      </c>
      <c r="O270" s="6">
        <f>INDEX(ลูกหนี้ค่ารักษาพยาบาล!$M:$M,MATCH(คำนวณเงินลงทุนส่วนเกิน!$D270,ลูกหนี้ค่ารักษาพยาบาล!$A:$A,0))</f>
        <v>0</v>
      </c>
      <c r="P270" s="6">
        <f>INDEX(ลูกหนี้ค่ารักษาพยาบาล!$N:$N,MATCH(คำนวณเงินลงทุนส่วนเกิน!$D270,ลูกหนี้ค่ารักษาพยาบาล!$A:$A,0))</f>
        <v>9042.5450000000001</v>
      </c>
      <c r="Q270" s="49">
        <v>28118869.949999999</v>
      </c>
      <c r="R270" s="7">
        <f>INDEX('Fixed Cost'!$E:$E,MATCH(คำนวณเงินลงทุนส่วนเกิน!$D270,'Fixed Cost'!$A:$A,0))</f>
        <v>11322631.175454546</v>
      </c>
      <c r="S270" s="7">
        <f t="shared" si="25"/>
        <v>16796238.774545453</v>
      </c>
      <c r="T270" s="43" t="str">
        <f t="shared" si="28"/>
        <v>50%</v>
      </c>
      <c r="U270" s="7">
        <f t="shared" si="26"/>
        <v>8398119.3872727267</v>
      </c>
      <c r="V270" s="8" t="str">
        <f t="shared" si="29"/>
        <v>ลงทุนได้</v>
      </c>
      <c r="X270" s="4"/>
    </row>
    <row r="271" spans="1:24" hidden="1" x14ac:dyDescent="0.7">
      <c r="A271" s="8">
        <f>IF(ISBLANK(D271),"",COUNTA($D$10:D271))</f>
        <v>262</v>
      </c>
      <c r="B271" s="14">
        <v>4</v>
      </c>
      <c r="C271" s="14" t="s">
        <v>526</v>
      </c>
      <c r="D271" s="14" t="s">
        <v>547</v>
      </c>
      <c r="E271" s="14" t="s">
        <v>548</v>
      </c>
      <c r="F271" s="14" t="s">
        <v>8</v>
      </c>
      <c r="G271" s="6">
        <f>INDEX('cash ratio เดิม'!$B:$B,MATCH(คำนวณเงินลงทุนส่วนเกิน!$D271,'cash ratio เดิม'!$A:$A,0))</f>
        <v>90151395.849999994</v>
      </c>
      <c r="H271" s="6">
        <f>INDEX('cash ratio เดิม'!$C:$C,MATCH(คำนวณเงินลงทุนส่วนเกิน!$D271,'cash ratio เดิม'!$A:$A,0))</f>
        <v>17325893.93</v>
      </c>
      <c r="I271" s="49">
        <v>5.2</v>
      </c>
      <c r="J271" s="5">
        <f t="shared" si="24"/>
        <v>5.55</v>
      </c>
      <c r="K271" s="6">
        <f t="shared" si="27"/>
        <v>6097218.4900000002</v>
      </c>
      <c r="L271" s="6">
        <f>INDEX(ลูกหนี้ค่ารักษาพยาบาล!$J:$J,MATCH(คำนวณเงินลงทุนส่วนเกิน!$D271,ลูกหนี้ค่ารักษาพยาบาล!$A:$A,0))</f>
        <v>755879.17500000005</v>
      </c>
      <c r="M271" s="6">
        <f>INDEX(ลูกหนี้ค่ารักษาพยาบาล!$K:$K,MATCH(คำนวณเงินลงทุนส่วนเกิน!$D271,ลูกหนี้ค่ารักษาพยาบาล!$A:$A,0))</f>
        <v>3337226.73</v>
      </c>
      <c r="N271" s="6">
        <f>INDEX(ลูกหนี้ค่ารักษาพยาบาล!$L:$L,MATCH(คำนวณเงินลงทุนส่วนเกิน!$D271,ลูกหนี้ค่ารักษาพยาบาล!$A:$A,0))</f>
        <v>1968929.085</v>
      </c>
      <c r="O271" s="6">
        <f>INDEX(ลูกหนี้ค่ารักษาพยาบาล!$M:$M,MATCH(คำนวณเงินลงทุนส่วนเกิน!$D271,ลูกหนี้ค่ารักษาพยาบาล!$A:$A,0))</f>
        <v>0</v>
      </c>
      <c r="P271" s="6">
        <f>INDEX(ลูกหนี้ค่ารักษาพยาบาล!$N:$N,MATCH(คำนวณเงินลงทุนส่วนเกิน!$D271,ลูกหนี้ค่ารักษาพยาบาล!$A:$A,0))</f>
        <v>35183.5</v>
      </c>
      <c r="Q271" s="49">
        <v>72691326.920000002</v>
      </c>
      <c r="R271" s="7">
        <f>INDEX('Fixed Cost'!$E:$E,MATCH(คำนวณเงินลงทุนส่วนเกิน!$D271,'Fixed Cost'!$A:$A,0))</f>
        <v>14480773.322727274</v>
      </c>
      <c r="S271" s="7">
        <f t="shared" si="25"/>
        <v>58210553.597272724</v>
      </c>
      <c r="T271" s="43" t="str">
        <f t="shared" si="28"/>
        <v>60%</v>
      </c>
      <c r="U271" s="7">
        <f t="shared" si="26"/>
        <v>34926332.158363633</v>
      </c>
      <c r="V271" s="8" t="str">
        <f t="shared" si="29"/>
        <v>ลงทุนได้</v>
      </c>
      <c r="X271" s="4"/>
    </row>
    <row r="272" spans="1:24" hidden="1" x14ac:dyDescent="0.7">
      <c r="A272" s="8">
        <f>IF(ISBLANK(D272),"",COUNTA($D$10:D272))</f>
        <v>263</v>
      </c>
      <c r="B272" s="14">
        <v>4</v>
      </c>
      <c r="C272" s="14" t="s">
        <v>526</v>
      </c>
      <c r="D272" s="14" t="s">
        <v>549</v>
      </c>
      <c r="E272" s="14" t="s">
        <v>550</v>
      </c>
      <c r="F272" s="14" t="s">
        <v>8</v>
      </c>
      <c r="G272" s="6">
        <f>INDEX('cash ratio เดิม'!$B:$B,MATCH(คำนวณเงินลงทุนส่วนเกิน!$D272,'cash ratio เดิม'!$A:$A,0))</f>
        <v>13177639.08</v>
      </c>
      <c r="H272" s="6">
        <f>INDEX('cash ratio เดิม'!$C:$C,MATCH(คำนวณเงินลงทุนส่วนเกิน!$D272,'cash ratio เดิม'!$A:$A,0))</f>
        <v>15441426.710000001</v>
      </c>
      <c r="I272" s="49">
        <v>0.85</v>
      </c>
      <c r="J272" s="5">
        <f t="shared" si="24"/>
        <v>1.1100000000000001</v>
      </c>
      <c r="K272" s="6">
        <f t="shared" si="27"/>
        <v>4094391.7949999999</v>
      </c>
      <c r="L272" s="6">
        <f>INDEX(ลูกหนี้ค่ารักษาพยาบาล!$J:$J,MATCH(คำนวณเงินลงทุนส่วนเกิน!$D272,ลูกหนี้ค่ารักษาพยาบาล!$A:$A,0))</f>
        <v>1657961.59</v>
      </c>
      <c r="M272" s="6">
        <f>INDEX(ลูกหนี้ค่ารักษาพยาบาล!$K:$K,MATCH(คำนวณเงินลงทุนส่วนเกิน!$D272,ลูกหนี้ค่ารักษาพยาบาล!$A:$A,0))</f>
        <v>1524265.7050000001</v>
      </c>
      <c r="N272" s="6">
        <f>INDEX(ลูกหนี้ค่ารักษาพยาบาล!$L:$L,MATCH(คำนวณเงินลงทุนส่วนเกิน!$D272,ลูกหนี้ค่ารักษาพยาบาล!$A:$A,0))</f>
        <v>867935.15</v>
      </c>
      <c r="O272" s="6">
        <f>INDEX(ลูกหนี้ค่ารักษาพยาบาล!$M:$M,MATCH(คำนวณเงินลงทุนส่วนเกิน!$D272,ลูกหนี้ค่ารักษาพยาบาล!$A:$A,0))</f>
        <v>0</v>
      </c>
      <c r="P272" s="6">
        <f>INDEX(ลูกหนี้ค่ารักษาพยาบาล!$N:$N,MATCH(คำนวณเงินลงทุนส่วนเกิน!$D272,ลูกหนี้ค่ารักษาพยาบาล!$A:$A,0))</f>
        <v>44229.35</v>
      </c>
      <c r="Q272" s="49">
        <v>-2263787.63</v>
      </c>
      <c r="R272" s="7">
        <f>INDEX('Fixed Cost'!$E:$E,MATCH(คำนวณเงินลงทุนส่วนเกิน!$D272,'Fixed Cost'!$A:$A,0))</f>
        <v>8987588.6672727279</v>
      </c>
      <c r="S272" s="7">
        <f t="shared" si="25"/>
        <v>-11251376.297272727</v>
      </c>
      <c r="T272" s="43" t="str">
        <f t="shared" si="28"/>
        <v>0%</v>
      </c>
      <c r="U272" s="7">
        <f t="shared" si="26"/>
        <v>0</v>
      </c>
      <c r="V272" s="69" t="str">
        <f t="shared" si="29"/>
        <v>ไม่ลงทุน</v>
      </c>
      <c r="X272" s="4"/>
    </row>
    <row r="273" spans="1:24" hidden="1" x14ac:dyDescent="0.7">
      <c r="A273" s="8">
        <f>IF(ISBLANK(D273),"",COUNTA($D$10:D273))</f>
        <v>264</v>
      </c>
      <c r="B273" s="14">
        <v>4</v>
      </c>
      <c r="C273" s="14" t="s">
        <v>551</v>
      </c>
      <c r="D273" s="14" t="s">
        <v>552</v>
      </c>
      <c r="E273" s="14" t="s">
        <v>553</v>
      </c>
      <c r="F273" s="14" t="s">
        <v>46</v>
      </c>
      <c r="G273" s="6">
        <f>INDEX('cash ratio เดิม'!$B:$B,MATCH(คำนวณเงินลงทุนส่วนเกิน!$D273,'cash ratio เดิม'!$A:$A,0))</f>
        <v>123746047.28</v>
      </c>
      <c r="H273" s="6">
        <f>INDEX('cash ratio เดิม'!$C:$C,MATCH(คำนวณเงินลงทุนส่วนเกิน!$D273,'cash ratio เดิม'!$A:$A,0))</f>
        <v>64528138.479999997</v>
      </c>
      <c r="I273" s="49">
        <v>1.92</v>
      </c>
      <c r="J273" s="5">
        <f t="shared" si="24"/>
        <v>2.6</v>
      </c>
      <c r="K273" s="6">
        <f t="shared" si="27"/>
        <v>44297543.329999998</v>
      </c>
      <c r="L273" s="6">
        <f>INDEX(ลูกหนี้ค่ารักษาพยาบาล!$J:$J,MATCH(คำนวณเงินลงทุนส่วนเกิน!$D273,ลูกหนี้ค่ารักษาพยาบาล!$A:$A,0))</f>
        <v>14548593.739999998</v>
      </c>
      <c r="M273" s="6">
        <f>INDEX(ลูกหนี้ค่ารักษาพยาบาล!$K:$K,MATCH(คำนวณเงินลงทุนส่วนเกิน!$D273,ลูกหนี้ค่ารักษาพยาบาล!$A:$A,0))</f>
        <v>2652711.4850000003</v>
      </c>
      <c r="N273" s="6">
        <f>INDEX(ลูกหนี้ค่ารักษาพยาบาล!$L:$L,MATCH(คำนวณเงินลงทุนส่วนเกิน!$D273,ลูกหนี้ค่ารักษาพยาบาล!$A:$A,0))</f>
        <v>26652432.105</v>
      </c>
      <c r="O273" s="6">
        <f>INDEX(ลูกหนี้ค่ารักษาพยาบาล!$M:$M,MATCH(คำนวณเงินลงทุนส่วนเกิน!$D273,ลูกหนี้ค่ารักษาพยาบาล!$A:$A,0))</f>
        <v>0</v>
      </c>
      <c r="P273" s="6">
        <f>INDEX(ลูกหนี้ค่ารักษาพยาบาล!$N:$N,MATCH(คำนวณเงินลงทุนส่วนเกิน!$D273,ลูกหนี้ค่ารักษาพยาบาล!$A:$A,0))</f>
        <v>443806</v>
      </c>
      <c r="Q273" s="49">
        <v>59086408.170000002</v>
      </c>
      <c r="R273" s="7">
        <f>INDEX('Fixed Cost'!$E:$E,MATCH(คำนวณเงินลงทุนส่วนเกิน!$D273,'Fixed Cost'!$A:$A,0))</f>
        <v>53446000.824545458</v>
      </c>
      <c r="S273" s="7">
        <f t="shared" si="25"/>
        <v>5640407.3454545438</v>
      </c>
      <c r="T273" s="43" t="str">
        <f t="shared" si="28"/>
        <v>50%</v>
      </c>
      <c r="U273" s="7">
        <f t="shared" si="26"/>
        <v>2820203.6727272719</v>
      </c>
      <c r="V273" s="8" t="str">
        <f t="shared" si="29"/>
        <v>ลงทุนได้</v>
      </c>
      <c r="X273" s="4"/>
    </row>
    <row r="274" spans="1:24" hidden="1" x14ac:dyDescent="0.7">
      <c r="A274" s="8">
        <f>IF(ISBLANK(D274),"",COUNTA($D$10:D274))</f>
        <v>265</v>
      </c>
      <c r="B274" s="14">
        <v>4</v>
      </c>
      <c r="C274" s="14" t="s">
        <v>551</v>
      </c>
      <c r="D274" s="14" t="s">
        <v>554</v>
      </c>
      <c r="E274" s="14" t="s">
        <v>555</v>
      </c>
      <c r="F274" s="14" t="s">
        <v>46</v>
      </c>
      <c r="G274" s="6">
        <f>INDEX('cash ratio เดิม'!$B:$B,MATCH(คำนวณเงินลงทุนส่วนเกิน!$D274,'cash ratio เดิม'!$A:$A,0))</f>
        <v>85323838.510000005</v>
      </c>
      <c r="H274" s="6">
        <f>INDEX('cash ratio เดิม'!$C:$C,MATCH(คำนวณเงินลงทุนส่วนเกิน!$D274,'cash ratio เดิม'!$A:$A,0))</f>
        <v>83887050.810000002</v>
      </c>
      <c r="I274" s="49">
        <v>1.02</v>
      </c>
      <c r="J274" s="5">
        <f t="shared" si="24"/>
        <v>1.1499999999999999</v>
      </c>
      <c r="K274" s="6">
        <f t="shared" si="27"/>
        <v>11316082.91</v>
      </c>
      <c r="L274" s="6">
        <f>INDEX(ลูกหนี้ค่ารักษาพยาบาล!$J:$J,MATCH(คำนวณเงินลงทุนส่วนเกิน!$D274,ลูกหนี้ค่ารักษาพยาบาล!$A:$A,0))</f>
        <v>4734796.7200000007</v>
      </c>
      <c r="M274" s="6">
        <f>INDEX(ลูกหนี้ค่ารักษาพยาบาล!$K:$K,MATCH(คำนวณเงินลงทุนส่วนเกิน!$D274,ลูกหนี้ค่ารักษาพยาบาล!$A:$A,0))</f>
        <v>290122.71000000002</v>
      </c>
      <c r="N274" s="6">
        <f>INDEX(ลูกหนี้ค่ารักษาพยาบาล!$L:$L,MATCH(คำนวณเงินลงทุนส่วนเกิน!$D274,ลูกหนี้ค่ารักษาพยาบาล!$A:$A,0))</f>
        <v>6287270.7299999995</v>
      </c>
      <c r="O274" s="6">
        <f>INDEX(ลูกหนี้ค่ารักษาพยาบาล!$M:$M,MATCH(คำนวณเงินลงทุนส่วนเกิน!$D274,ลูกหนี้ค่ารักษาพยาบาล!$A:$A,0))</f>
        <v>0</v>
      </c>
      <c r="P274" s="6">
        <f>INDEX(ลูกหนี้ค่ารักษาพยาบาล!$N:$N,MATCH(คำนวณเงินลงทุนส่วนเกิน!$D274,ลูกหนี้ค่ารักษาพยาบาล!$A:$A,0))</f>
        <v>3892.75</v>
      </c>
      <c r="Q274" s="49">
        <v>1206720.42</v>
      </c>
      <c r="R274" s="7">
        <f>INDEX('Fixed Cost'!$E:$E,MATCH(คำนวณเงินลงทุนส่วนเกิน!$D274,'Fixed Cost'!$A:$A,0))</f>
        <v>28295469.166363634</v>
      </c>
      <c r="S274" s="7">
        <f t="shared" si="25"/>
        <v>-27088748.746363632</v>
      </c>
      <c r="T274" s="43" t="str">
        <f t="shared" si="28"/>
        <v>0%</v>
      </c>
      <c r="U274" s="7">
        <f t="shared" si="26"/>
        <v>0</v>
      </c>
      <c r="V274" s="69" t="str">
        <f t="shared" si="29"/>
        <v>ไม่ลงทุน</v>
      </c>
      <c r="X274" s="4"/>
    </row>
    <row r="275" spans="1:24" hidden="1" x14ac:dyDescent="0.7">
      <c r="A275" s="8">
        <f>IF(ISBLANK(D275),"",COUNTA($D$10:D275))</f>
        <v>266</v>
      </c>
      <c r="B275" s="14">
        <v>4</v>
      </c>
      <c r="C275" s="14" t="s">
        <v>551</v>
      </c>
      <c r="D275" s="14" t="s">
        <v>556</v>
      </c>
      <c r="E275" s="14" t="s">
        <v>557</v>
      </c>
      <c r="F275" s="14" t="s">
        <v>8</v>
      </c>
      <c r="G275" s="6">
        <f>INDEX('cash ratio เดิม'!$B:$B,MATCH(คำนวณเงินลงทุนส่วนเกิน!$D275,'cash ratio เดิม'!$A:$A,0))</f>
        <v>20682148.640000001</v>
      </c>
      <c r="H275" s="6">
        <f>INDEX('cash ratio เดิม'!$C:$C,MATCH(คำนวณเงินลงทุนส่วนเกิน!$D275,'cash ratio เดิม'!$A:$A,0))</f>
        <v>14378228.800000001</v>
      </c>
      <c r="I275" s="49">
        <v>1.44</v>
      </c>
      <c r="J275" s="5">
        <f t="shared" si="24"/>
        <v>1.58</v>
      </c>
      <c r="K275" s="6">
        <f t="shared" si="27"/>
        <v>2165820.8149999999</v>
      </c>
      <c r="L275" s="6">
        <f>INDEX(ลูกหนี้ค่ารักษาพยาบาล!$J:$J,MATCH(คำนวณเงินลงทุนส่วนเกิน!$D275,ลูกหนี้ค่ารักษาพยาบาล!$A:$A,0))</f>
        <v>1275814.5899999999</v>
      </c>
      <c r="M275" s="6">
        <f>INDEX(ลูกหนี้ค่ารักษาพยาบาล!$K:$K,MATCH(คำนวณเงินลงทุนส่วนเกิน!$D275,ลูกหนี้ค่ารักษาพยาบาล!$A:$A,0))</f>
        <v>144355</v>
      </c>
      <c r="N275" s="6">
        <f>INDEX(ลูกหนี้ค่ารักษาพยาบาล!$L:$L,MATCH(คำนวณเงินลงทุนส่วนเกิน!$D275,ลูกหนี้ค่ารักษาพยาบาล!$A:$A,0))</f>
        <v>745651.22499999998</v>
      </c>
      <c r="O275" s="6">
        <f>INDEX(ลูกหนี้ค่ารักษาพยาบาล!$M:$M,MATCH(คำนวณเงินลงทุนส่วนเกิน!$D275,ลูกหนี้ค่ารักษาพยาบาล!$A:$A,0))</f>
        <v>0</v>
      </c>
      <c r="P275" s="6">
        <f>INDEX(ลูกหนี้ค่ารักษาพยาบาล!$N:$N,MATCH(คำนวณเงินลงทุนส่วนเกิน!$D275,ลูกหนี้ค่ารักษาพยาบาล!$A:$A,0))</f>
        <v>0</v>
      </c>
      <c r="Q275" s="49">
        <v>6258991.6299999999</v>
      </c>
      <c r="R275" s="7">
        <f>INDEX('Fixed Cost'!$E:$E,MATCH(คำนวณเงินลงทุนส่วนเกิน!$D275,'Fixed Cost'!$A:$A,0))</f>
        <v>8849165.1600000001</v>
      </c>
      <c r="S275" s="7">
        <f t="shared" si="25"/>
        <v>-2590173.5300000003</v>
      </c>
      <c r="T275" s="43" t="str">
        <f t="shared" si="28"/>
        <v>30%</v>
      </c>
      <c r="U275" s="7">
        <f t="shared" si="26"/>
        <v>0</v>
      </c>
      <c r="V275" s="69" t="str">
        <f t="shared" si="29"/>
        <v>ไม่ลงทุน</v>
      </c>
      <c r="X275" s="4"/>
    </row>
    <row r="276" spans="1:24" hidden="1" x14ac:dyDescent="0.7">
      <c r="A276" s="8">
        <f>IF(ISBLANK(D276),"",COUNTA($D$10:D276))</f>
        <v>267</v>
      </c>
      <c r="B276" s="14">
        <v>4</v>
      </c>
      <c r="C276" s="14" t="s">
        <v>551</v>
      </c>
      <c r="D276" s="14" t="s">
        <v>558</v>
      </c>
      <c r="E276" s="14" t="s">
        <v>559</v>
      </c>
      <c r="F276" s="14" t="s">
        <v>8</v>
      </c>
      <c r="G276" s="6">
        <f>INDEX('cash ratio เดิม'!$B:$B,MATCH(คำนวณเงินลงทุนส่วนเกิน!$D276,'cash ratio เดิม'!$A:$A,0))</f>
        <v>13644287.5</v>
      </c>
      <c r="H276" s="6">
        <f>INDEX('cash ratio เดิม'!$C:$C,MATCH(คำนวณเงินลงทุนส่วนเกิน!$D276,'cash ratio เดิม'!$A:$A,0))</f>
        <v>17211267.579999998</v>
      </c>
      <c r="I276" s="49">
        <v>0.79</v>
      </c>
      <c r="J276" s="5">
        <f t="shared" si="24"/>
        <v>0.89</v>
      </c>
      <c r="K276" s="6">
        <f t="shared" si="27"/>
        <v>1789300.1199999999</v>
      </c>
      <c r="L276" s="6">
        <f>INDEX(ลูกหนี้ค่ารักษาพยาบาล!$J:$J,MATCH(คำนวณเงินลงทุนส่วนเกิน!$D276,ลูกหนี้ค่ารักษาพยาบาล!$A:$A,0))</f>
        <v>1083453.5449999999</v>
      </c>
      <c r="M276" s="6">
        <f>INDEX(ลูกหนี้ค่ารักษาพยาบาล!$K:$K,MATCH(คำนวณเงินลงทุนส่วนเกิน!$D276,ลูกหนี้ค่ารักษาพยาบาล!$A:$A,0))</f>
        <v>193662.25</v>
      </c>
      <c r="N276" s="6">
        <f>INDEX(ลูกหนี้ค่ารักษาพยาบาล!$L:$L,MATCH(คำนวณเงินลงทุนส่วนเกิน!$D276,ลูกหนี้ค่ารักษาพยาบาล!$A:$A,0))</f>
        <v>496475.32500000001</v>
      </c>
      <c r="O276" s="6">
        <f>INDEX(ลูกหนี้ค่ารักษาพยาบาล!$M:$M,MATCH(คำนวณเงินลงทุนส่วนเกิน!$D276,ลูกหนี้ค่ารักษาพยาบาล!$A:$A,0))</f>
        <v>0</v>
      </c>
      <c r="P276" s="6">
        <f>INDEX(ลูกหนี้ค่ารักษาพยาบาล!$N:$N,MATCH(คำนวณเงินลงทุนส่วนเกิน!$D276,ลูกหนี้ค่ารักษาพยาบาล!$A:$A,0))</f>
        <v>15709</v>
      </c>
      <c r="Q276" s="49">
        <v>-3572380.08</v>
      </c>
      <c r="R276" s="7">
        <f>INDEX('Fixed Cost'!$E:$E,MATCH(คำนวณเงินลงทุนส่วนเกิน!$D276,'Fixed Cost'!$A:$A,0))</f>
        <v>6503106.2372727264</v>
      </c>
      <c r="S276" s="7">
        <f t="shared" si="25"/>
        <v>-10075486.317272726</v>
      </c>
      <c r="T276" s="43" t="str">
        <f t="shared" si="28"/>
        <v>0%</v>
      </c>
      <c r="U276" s="7">
        <f t="shared" si="26"/>
        <v>0</v>
      </c>
      <c r="V276" s="69" t="str">
        <f t="shared" si="29"/>
        <v>ไม่ลงทุน</v>
      </c>
      <c r="X276" s="4"/>
    </row>
    <row r="277" spans="1:24" hidden="1" x14ac:dyDescent="0.7">
      <c r="A277" s="8">
        <f>IF(ISBLANK(D277),"",COUNTA($D$10:D277))</f>
        <v>268</v>
      </c>
      <c r="B277" s="14">
        <v>4</v>
      </c>
      <c r="C277" s="14" t="s">
        <v>551</v>
      </c>
      <c r="D277" s="14" t="s">
        <v>560</v>
      </c>
      <c r="E277" s="14" t="s">
        <v>561</v>
      </c>
      <c r="F277" s="14" t="s">
        <v>8</v>
      </c>
      <c r="G277" s="6">
        <f>INDEX('cash ratio เดิม'!$B:$B,MATCH(คำนวณเงินลงทุนส่วนเกิน!$D277,'cash ratio เดิม'!$A:$A,0))</f>
        <v>20460121.149999999</v>
      </c>
      <c r="H277" s="6">
        <f>INDEX('cash ratio เดิม'!$C:$C,MATCH(คำนวณเงินลงทุนส่วนเกิน!$D277,'cash ratio เดิม'!$A:$A,0))</f>
        <v>6821945.4699999997</v>
      </c>
      <c r="I277" s="49">
        <v>3</v>
      </c>
      <c r="J277" s="5">
        <f t="shared" si="24"/>
        <v>3.44</v>
      </c>
      <c r="K277" s="6">
        <f t="shared" si="27"/>
        <v>3029187.1399999997</v>
      </c>
      <c r="L277" s="6">
        <f>INDEX(ลูกหนี้ค่ารักษาพยาบาล!$J:$J,MATCH(คำนวณเงินลงทุนส่วนเกิน!$D277,ลูกหนี้ค่ารักษาพยาบาล!$A:$A,0))</f>
        <v>2162981.105</v>
      </c>
      <c r="M277" s="6">
        <f>INDEX(ลูกหนี้ค่ารักษาพยาบาล!$K:$K,MATCH(คำนวณเงินลงทุนส่วนเกิน!$D277,ลูกหนี้ค่ารักษาพยาบาล!$A:$A,0))</f>
        <v>154249.94</v>
      </c>
      <c r="N277" s="6">
        <f>INDEX(ลูกหนี้ค่ารักษาพยาบาล!$L:$L,MATCH(คำนวณเงินลงทุนส่วนเกิน!$D277,ลูกหนี้ค่ารักษาพยาบาล!$A:$A,0))</f>
        <v>711956.09499999997</v>
      </c>
      <c r="O277" s="6">
        <f>INDEX(ลูกหนี้ค่ารักษาพยาบาล!$M:$M,MATCH(คำนวณเงินลงทุนส่วนเกิน!$D277,ลูกหนี้ค่ารักษาพยาบาล!$A:$A,0))</f>
        <v>0</v>
      </c>
      <c r="P277" s="6">
        <f>INDEX(ลูกหนี้ค่ารักษาพยาบาล!$N:$N,MATCH(คำนวณเงินลงทุนส่วนเกิน!$D277,ลูกหนี้ค่ารักษาพยาบาล!$A:$A,0))</f>
        <v>0</v>
      </c>
      <c r="Q277" s="49">
        <v>13638175.68</v>
      </c>
      <c r="R277" s="7">
        <f>INDEX('Fixed Cost'!$E:$E,MATCH(คำนวณเงินลงทุนส่วนเกิน!$D277,'Fixed Cost'!$A:$A,0))</f>
        <v>7210507.8218181822</v>
      </c>
      <c r="S277" s="7">
        <f t="shared" si="25"/>
        <v>6427667.8581818175</v>
      </c>
      <c r="T277" s="43" t="str">
        <f t="shared" si="28"/>
        <v>60%</v>
      </c>
      <c r="U277" s="7">
        <f t="shared" si="26"/>
        <v>3856600.7149090902</v>
      </c>
      <c r="V277" s="8" t="str">
        <f t="shared" si="29"/>
        <v>ลงทุนได้</v>
      </c>
      <c r="X277" s="4"/>
    </row>
    <row r="278" spans="1:24" hidden="1" x14ac:dyDescent="0.7">
      <c r="A278" s="8">
        <f>IF(ISBLANK(D278),"",COUNTA($D$10:D278))</f>
        <v>269</v>
      </c>
      <c r="B278" s="14">
        <v>4</v>
      </c>
      <c r="C278" s="14" t="s">
        <v>551</v>
      </c>
      <c r="D278" s="14" t="s">
        <v>562</v>
      </c>
      <c r="E278" s="14" t="s">
        <v>563</v>
      </c>
      <c r="F278" s="14" t="s">
        <v>8</v>
      </c>
      <c r="G278" s="6">
        <f>INDEX('cash ratio เดิม'!$B:$B,MATCH(คำนวณเงินลงทุนส่วนเกิน!$D278,'cash ratio เดิม'!$A:$A,0))</f>
        <v>55581582.450000003</v>
      </c>
      <c r="H278" s="6">
        <f>INDEX('cash ratio เดิม'!$C:$C,MATCH(คำนวณเงินลงทุนส่วนเกิน!$D278,'cash ratio เดิม'!$A:$A,0))</f>
        <v>7375536.0899999999</v>
      </c>
      <c r="I278" s="49">
        <v>7.54</v>
      </c>
      <c r="J278" s="5">
        <f t="shared" si="24"/>
        <v>7.75</v>
      </c>
      <c r="K278" s="6">
        <f t="shared" si="27"/>
        <v>1630388.98</v>
      </c>
      <c r="L278" s="6">
        <f>INDEX(ลูกหนี้ค่ารักษาพยาบาล!$J:$J,MATCH(คำนวณเงินลงทุนส่วนเกิน!$D278,ลูกหนี้ค่ารักษาพยาบาล!$A:$A,0))</f>
        <v>690330.33</v>
      </c>
      <c r="M278" s="6">
        <f>INDEX(ลูกหนี้ค่ารักษาพยาบาล!$K:$K,MATCH(คำนวณเงินลงทุนส่วนเกิน!$D278,ลูกหนี้ค่ารักษาพยาบาล!$A:$A,0))</f>
        <v>166930.22499999998</v>
      </c>
      <c r="N278" s="6">
        <f>INDEX(ลูกหนี้ค่ารักษาพยาบาล!$L:$L,MATCH(คำนวณเงินลงทุนส่วนเกิน!$D278,ลูกหนี้ค่ารักษาพยาบาล!$A:$A,0))</f>
        <v>773128.42500000005</v>
      </c>
      <c r="O278" s="6">
        <f>INDEX(ลูกหนี้ค่ารักษาพยาบาล!$M:$M,MATCH(คำนวณเงินลงทุนส่วนเกิน!$D278,ลูกหนี้ค่ารักษาพยาบาล!$A:$A,0))</f>
        <v>0</v>
      </c>
      <c r="P278" s="6">
        <f>INDEX(ลูกหนี้ค่ารักษาพยาบาล!$N:$N,MATCH(คำนวณเงินลงทุนส่วนเกิน!$D278,ลูกหนี้ค่ารักษาพยาบาล!$A:$A,0))</f>
        <v>0</v>
      </c>
      <c r="Q278" s="49">
        <v>48200768.780000001</v>
      </c>
      <c r="R278" s="7">
        <f>INDEX('Fixed Cost'!$E:$E,MATCH(คำนวณเงินลงทุนส่วนเกิน!$D278,'Fixed Cost'!$A:$A,0))</f>
        <v>6761261.5009090919</v>
      </c>
      <c r="S278" s="7">
        <f t="shared" si="25"/>
        <v>41439507.279090911</v>
      </c>
      <c r="T278" s="43" t="str">
        <f t="shared" si="28"/>
        <v>60%</v>
      </c>
      <c r="U278" s="7">
        <f t="shared" si="26"/>
        <v>24863704.367454547</v>
      </c>
      <c r="V278" s="8" t="str">
        <f t="shared" si="29"/>
        <v>ลงทุนได้</v>
      </c>
      <c r="X278" s="4"/>
    </row>
    <row r="279" spans="1:24" hidden="1" x14ac:dyDescent="0.7">
      <c r="A279" s="8">
        <f>IF(ISBLANK(D279),"",COUNTA($D$10:D279))</f>
        <v>270</v>
      </c>
      <c r="B279" s="14">
        <v>4</v>
      </c>
      <c r="C279" s="14" t="s">
        <v>564</v>
      </c>
      <c r="D279" s="14" t="s">
        <v>565</v>
      </c>
      <c r="E279" s="14" t="s">
        <v>566</v>
      </c>
      <c r="F279" s="14" t="s">
        <v>46</v>
      </c>
      <c r="G279" s="6">
        <f>INDEX('cash ratio เดิม'!$B:$B,MATCH(คำนวณเงินลงทุนส่วนเกิน!$D279,'cash ratio เดิม'!$A:$A,0))</f>
        <v>258572388.49000001</v>
      </c>
      <c r="H279" s="6">
        <f>INDEX('cash ratio เดิม'!$C:$C,MATCH(คำนวณเงินลงทุนส่วนเกิน!$D279,'cash ratio เดิม'!$A:$A,0))</f>
        <v>165703214.40000001</v>
      </c>
      <c r="I279" s="49">
        <v>1.56</v>
      </c>
      <c r="J279" s="5">
        <f t="shared" si="24"/>
        <v>1.91</v>
      </c>
      <c r="K279" s="6">
        <f t="shared" si="27"/>
        <v>58141142.960000001</v>
      </c>
      <c r="L279" s="6">
        <f>INDEX(ลูกหนี้ค่ารักษาพยาบาล!$J:$J,MATCH(คำนวณเงินลงทุนส่วนเกิน!$D279,ลูกหนี้ค่ารักษาพยาบาล!$A:$A,0))</f>
        <v>16974671.044999998</v>
      </c>
      <c r="M279" s="6">
        <f>INDEX(ลูกหนี้ค่ารักษาพยาบาล!$K:$K,MATCH(คำนวณเงินลงทุนส่วนเกิน!$D279,ลูกหนี้ค่ารักษาพยาบาล!$A:$A,0))</f>
        <v>11973065.655000001</v>
      </c>
      <c r="N279" s="6">
        <f>INDEX(ลูกหนี้ค่ารักษาพยาบาล!$L:$L,MATCH(คำนวณเงินลงทุนส่วนเกิน!$D279,ลูกหนี้ค่ารักษาพยาบาล!$A:$A,0))</f>
        <v>29036676.434999999</v>
      </c>
      <c r="O279" s="6">
        <f>INDEX(ลูกหนี้ค่ารักษาพยาบาล!$M:$M,MATCH(คำนวณเงินลงทุนส่วนเกิน!$D279,ลูกหนี้ค่ารักษาพยาบาล!$A:$A,0))</f>
        <v>0</v>
      </c>
      <c r="P279" s="6">
        <f>INDEX(ลูกหนี้ค่ารักษาพยาบาล!$N:$N,MATCH(คำนวณเงินลงทุนส่วนเกิน!$D279,ลูกหนี้ค่ารักษาพยาบาล!$A:$A,0))</f>
        <v>156729.82500000001</v>
      </c>
      <c r="Q279" s="49">
        <v>92831901.549999997</v>
      </c>
      <c r="R279" s="7">
        <f>INDEX('Fixed Cost'!$E:$E,MATCH(คำนวณเงินลงทุนส่วนเกิน!$D279,'Fixed Cost'!$A:$A,0))</f>
        <v>53381140.232727274</v>
      </c>
      <c r="S279" s="7">
        <f t="shared" si="25"/>
        <v>39450761.317272723</v>
      </c>
      <c r="T279" s="43" t="str">
        <f t="shared" si="28"/>
        <v>30%</v>
      </c>
      <c r="U279" s="7">
        <f t="shared" si="26"/>
        <v>11835228.395181816</v>
      </c>
      <c r="V279" s="8" t="str">
        <f t="shared" si="29"/>
        <v>ลงทุนได้</v>
      </c>
      <c r="X279" s="4"/>
    </row>
    <row r="280" spans="1:24" hidden="1" x14ac:dyDescent="0.7">
      <c r="A280" s="8">
        <f>IF(ISBLANK(D280),"",COUNTA($D$10:D280))</f>
        <v>271</v>
      </c>
      <c r="B280" s="14">
        <v>4</v>
      </c>
      <c r="C280" s="14" t="s">
        <v>564</v>
      </c>
      <c r="D280" s="14" t="s">
        <v>567</v>
      </c>
      <c r="E280" s="14" t="s">
        <v>568</v>
      </c>
      <c r="F280" s="14" t="s">
        <v>8</v>
      </c>
      <c r="G280" s="6">
        <f>INDEX('cash ratio เดิม'!$B:$B,MATCH(คำนวณเงินลงทุนส่วนเกิน!$D280,'cash ratio เดิม'!$A:$A,0))</f>
        <v>183015186.68000001</v>
      </c>
      <c r="H280" s="6">
        <f>INDEX('cash ratio เดิม'!$C:$C,MATCH(คำนวณเงินลงทุนส่วนเกิน!$D280,'cash ratio เดิม'!$A:$A,0))</f>
        <v>11111230.289999999</v>
      </c>
      <c r="I280" s="49">
        <v>16.47</v>
      </c>
      <c r="J280" s="5">
        <f t="shared" si="24"/>
        <v>16.73</v>
      </c>
      <c r="K280" s="6">
        <f t="shared" si="27"/>
        <v>2938548.915</v>
      </c>
      <c r="L280" s="6">
        <f>INDEX(ลูกหนี้ค่ารักษาพยาบาล!$J:$J,MATCH(คำนวณเงินลงทุนส่วนเกิน!$D280,ลูกหนี้ค่ารักษาพยาบาล!$A:$A,0))</f>
        <v>642119.37</v>
      </c>
      <c r="M280" s="6">
        <f>INDEX(ลูกหนี้ค่ารักษาพยาบาล!$K:$K,MATCH(คำนวณเงินลงทุนส่วนเกิน!$D280,ลูกหนี้ค่ารักษาพยาบาล!$A:$A,0))</f>
        <v>537710.83000000007</v>
      </c>
      <c r="N280" s="6">
        <f>INDEX(ลูกหนี้ค่ารักษาพยาบาล!$L:$L,MATCH(คำนวณเงินลงทุนส่วนเกิน!$D280,ลูกหนี้ค่ารักษาพยาบาล!$A:$A,0))</f>
        <v>1754810.7150000001</v>
      </c>
      <c r="O280" s="6">
        <f>INDEX(ลูกหนี้ค่ารักษาพยาบาล!$M:$M,MATCH(คำนวณเงินลงทุนส่วนเกิน!$D280,ลูกหนี้ค่ารักษาพยาบาล!$A:$A,0))</f>
        <v>0</v>
      </c>
      <c r="P280" s="6">
        <f>INDEX(ลูกหนี้ค่ารักษาพยาบาล!$N:$N,MATCH(คำนวณเงินลงทุนส่วนเกิน!$D280,ลูกหนี้ค่ารักษาพยาบาล!$A:$A,0))</f>
        <v>3908</v>
      </c>
      <c r="Q280" s="49">
        <v>171903956.38999999</v>
      </c>
      <c r="R280" s="7">
        <f>INDEX('Fixed Cost'!$E:$E,MATCH(คำนวณเงินลงทุนส่วนเกิน!$D280,'Fixed Cost'!$A:$A,0))</f>
        <v>7948071.4281818196</v>
      </c>
      <c r="S280" s="7">
        <f t="shared" si="25"/>
        <v>163955884.96181816</v>
      </c>
      <c r="T280" s="43" t="str">
        <f t="shared" si="28"/>
        <v>60%</v>
      </c>
      <c r="U280" s="7">
        <f t="shared" si="26"/>
        <v>98373530.977090895</v>
      </c>
      <c r="V280" s="8" t="str">
        <f t="shared" si="29"/>
        <v>ลงทุนได้</v>
      </c>
      <c r="X280" s="4"/>
    </row>
    <row r="281" spans="1:24" hidden="1" x14ac:dyDescent="0.7">
      <c r="A281" s="8">
        <f>IF(ISBLANK(D281),"",COUNTA($D$10:D281))</f>
        <v>272</v>
      </c>
      <c r="B281" s="14">
        <v>4</v>
      </c>
      <c r="C281" s="14" t="s">
        <v>564</v>
      </c>
      <c r="D281" s="14" t="s">
        <v>569</v>
      </c>
      <c r="E281" s="14" t="s">
        <v>570</v>
      </c>
      <c r="F281" s="14" t="s">
        <v>8</v>
      </c>
      <c r="G281" s="6">
        <f>INDEX('cash ratio เดิม'!$B:$B,MATCH(คำนวณเงินลงทุนส่วนเกิน!$D281,'cash ratio เดิม'!$A:$A,0))</f>
        <v>118474113.86</v>
      </c>
      <c r="H281" s="6">
        <f>INDEX('cash ratio เดิม'!$C:$C,MATCH(คำนวณเงินลงทุนส่วนเกิน!$D281,'cash ratio เดิม'!$A:$A,0))</f>
        <v>23708088.370000001</v>
      </c>
      <c r="I281" s="49">
        <v>5</v>
      </c>
      <c r="J281" s="5">
        <f t="shared" si="24"/>
        <v>5.15</v>
      </c>
      <c r="K281" s="6">
        <f t="shared" si="27"/>
        <v>3828861.8900000006</v>
      </c>
      <c r="L281" s="6">
        <f>INDEX(ลูกหนี้ค่ารักษาพยาบาล!$J:$J,MATCH(คำนวณเงินลงทุนส่วนเกิน!$D281,ลูกหนี้ค่ารักษาพยาบาล!$A:$A,0))</f>
        <v>1368688.36</v>
      </c>
      <c r="M281" s="6">
        <f>INDEX(ลูกหนี้ค่ารักษาพยาบาล!$K:$K,MATCH(คำนวณเงินลงทุนส่วนเกิน!$D281,ลูกหนี้ค่ารักษาพยาบาล!$A:$A,0))</f>
        <v>570991.08000000007</v>
      </c>
      <c r="N281" s="6">
        <f>INDEX(ลูกหนี้ค่ารักษาพยาบาล!$L:$L,MATCH(คำนวณเงินลงทุนส่วนเกิน!$D281,ลูกหนี้ค่ารักษาพยาบาล!$A:$A,0))</f>
        <v>1889182.4500000002</v>
      </c>
      <c r="O281" s="6">
        <f>INDEX(ลูกหนี้ค่ารักษาพยาบาล!$M:$M,MATCH(คำนวณเงินลงทุนส่วนเกิน!$D281,ลูกหนี้ค่ารักษาพยาบาล!$A:$A,0))</f>
        <v>0</v>
      </c>
      <c r="P281" s="6">
        <f>INDEX(ลูกหนี้ค่ารักษาพยาบาล!$N:$N,MATCH(คำนวณเงินลงทุนส่วนเกิน!$D281,ลูกหนี้ค่ารักษาพยาบาล!$A:$A,0))</f>
        <v>0</v>
      </c>
      <c r="Q281" s="49">
        <v>94795725.489999995</v>
      </c>
      <c r="R281" s="7">
        <f>INDEX('Fixed Cost'!$E:$E,MATCH(คำนวณเงินลงทุนส่วนเกิน!$D281,'Fixed Cost'!$A:$A,0))</f>
        <v>8848249.3254545461</v>
      </c>
      <c r="S281" s="7">
        <f t="shared" si="25"/>
        <v>85947476.164545447</v>
      </c>
      <c r="T281" s="43" t="str">
        <f t="shared" si="28"/>
        <v>60%</v>
      </c>
      <c r="U281" s="7">
        <f t="shared" si="26"/>
        <v>51568485.698727265</v>
      </c>
      <c r="V281" s="8" t="str">
        <f t="shared" si="29"/>
        <v>ลงทุนได้</v>
      </c>
      <c r="X281" s="4"/>
    </row>
    <row r="282" spans="1:24" hidden="1" x14ac:dyDescent="0.7">
      <c r="A282" s="8">
        <f>IF(ISBLANK(D282),"",COUNTA($D$10:D282))</f>
        <v>273</v>
      </c>
      <c r="B282" s="14">
        <v>4</v>
      </c>
      <c r="C282" s="14" t="s">
        <v>564</v>
      </c>
      <c r="D282" s="14" t="s">
        <v>571</v>
      </c>
      <c r="E282" s="14" t="s">
        <v>572</v>
      </c>
      <c r="F282" s="14" t="s">
        <v>8</v>
      </c>
      <c r="G282" s="6">
        <f>INDEX('cash ratio เดิม'!$B:$B,MATCH(คำนวณเงินลงทุนส่วนเกิน!$D282,'cash ratio เดิม'!$A:$A,0))</f>
        <v>175119273.22999999</v>
      </c>
      <c r="H282" s="6">
        <f>INDEX('cash ratio เดิม'!$C:$C,MATCH(คำนวณเงินลงทุนส่วนเกิน!$D282,'cash ratio เดิม'!$A:$A,0))</f>
        <v>34368229.75</v>
      </c>
      <c r="I282" s="49">
        <v>5.0999999999999996</v>
      </c>
      <c r="J282" s="5">
        <f t="shared" si="24"/>
        <v>5.3</v>
      </c>
      <c r="K282" s="6">
        <f t="shared" si="27"/>
        <v>7244490.9550000001</v>
      </c>
      <c r="L282" s="6">
        <f>INDEX(ลูกหนี้ค่ารักษาพยาบาล!$J:$J,MATCH(คำนวณเงินลงทุนส่วนเกิน!$D282,ลูกหนี้ค่ารักษาพยาบาล!$A:$A,0))</f>
        <v>3096282.19</v>
      </c>
      <c r="M282" s="6">
        <f>INDEX(ลูกหนี้ค่ารักษาพยาบาล!$K:$K,MATCH(คำนวณเงินลงทุนส่วนเกิน!$D282,ลูกหนี้ค่ารักษาพยาบาล!$A:$A,0))</f>
        <v>973589.10499999998</v>
      </c>
      <c r="N282" s="6">
        <f>INDEX(ลูกหนี้ค่ารักษาพยาบาล!$L:$L,MATCH(คำนวณเงินลงทุนส่วนเกิน!$D282,ลูกหนี้ค่ารักษาพยาบาล!$A:$A,0))</f>
        <v>3174619.66</v>
      </c>
      <c r="O282" s="6">
        <f>INDEX(ลูกหนี้ค่ารักษาพยาบาล!$M:$M,MATCH(คำนวณเงินลงทุนส่วนเกิน!$D282,ลูกหนี้ค่ารักษาพยาบาล!$A:$A,0))</f>
        <v>0</v>
      </c>
      <c r="P282" s="6">
        <f>INDEX(ลูกหนี้ค่ารักษาพยาบาล!$N:$N,MATCH(คำนวณเงินลงทุนส่วนเกิน!$D282,ลูกหนี้ค่ารักษาพยาบาล!$A:$A,0))</f>
        <v>0</v>
      </c>
      <c r="Q282" s="49">
        <v>140751043.47999999</v>
      </c>
      <c r="R282" s="7">
        <f>INDEX('Fixed Cost'!$E:$E,MATCH(คำนวณเงินลงทุนส่วนเกิน!$D282,'Fixed Cost'!$A:$A,0))</f>
        <v>18225660.580909092</v>
      </c>
      <c r="S282" s="7">
        <f t="shared" si="25"/>
        <v>122525382.8990909</v>
      </c>
      <c r="T282" s="43" t="str">
        <f t="shared" si="28"/>
        <v>60%</v>
      </c>
      <c r="U282" s="7">
        <f t="shared" si="26"/>
        <v>73515229.739454538</v>
      </c>
      <c r="V282" s="8" t="str">
        <f t="shared" si="29"/>
        <v>ลงทุนได้</v>
      </c>
      <c r="X282" s="4"/>
    </row>
    <row r="283" spans="1:24" hidden="1" x14ac:dyDescent="0.7">
      <c r="A283" s="8">
        <f>IF(ISBLANK(D283),"",COUNTA($D$10:D283))</f>
        <v>274</v>
      </c>
      <c r="B283" s="14">
        <v>4</v>
      </c>
      <c r="C283" s="14" t="s">
        <v>564</v>
      </c>
      <c r="D283" s="14" t="s">
        <v>573</v>
      </c>
      <c r="E283" s="14" t="s">
        <v>574</v>
      </c>
      <c r="F283" s="14" t="s">
        <v>8</v>
      </c>
      <c r="G283" s="6">
        <f>INDEX('cash ratio เดิม'!$B:$B,MATCH(คำนวณเงินลงทุนส่วนเกิน!$D283,'cash ratio เดิม'!$A:$A,0))</f>
        <v>36404298.75</v>
      </c>
      <c r="H283" s="6">
        <f>INDEX('cash ratio เดิม'!$C:$C,MATCH(คำนวณเงินลงทุนส่วนเกิน!$D283,'cash ratio เดิม'!$A:$A,0))</f>
        <v>23844294.539999999</v>
      </c>
      <c r="I283" s="49">
        <v>1.53</v>
      </c>
      <c r="J283" s="5">
        <f t="shared" si="24"/>
        <v>1.65</v>
      </c>
      <c r="K283" s="6">
        <f t="shared" si="27"/>
        <v>3025598.9950000001</v>
      </c>
      <c r="L283" s="6">
        <f>INDEX(ลูกหนี้ค่ารักษาพยาบาล!$J:$J,MATCH(คำนวณเงินลงทุนส่วนเกิน!$D283,ลูกหนี้ค่ารักษาพยาบาล!$A:$A,0))</f>
        <v>854669.375</v>
      </c>
      <c r="M283" s="6">
        <f>INDEX(ลูกหนี้ค่ารักษาพยาบาล!$K:$K,MATCH(คำนวณเงินลงทุนส่วนเกิน!$D283,ลูกหนี้ค่ารักษาพยาบาล!$A:$A,0))</f>
        <v>674008.80500000005</v>
      </c>
      <c r="N283" s="6">
        <f>INDEX(ลูกหนี้ค่ารักษาพยาบาล!$L:$L,MATCH(คำนวณเงินลงทุนส่วนเกิน!$D283,ลูกหนี้ค่ารักษาพยาบาล!$A:$A,0))</f>
        <v>1496920.8149999999</v>
      </c>
      <c r="O283" s="6">
        <f>INDEX(ลูกหนี้ค่ารักษาพยาบาล!$M:$M,MATCH(คำนวณเงินลงทุนส่วนเกิน!$D283,ลูกหนี้ค่ารักษาพยาบาล!$A:$A,0))</f>
        <v>0</v>
      </c>
      <c r="P283" s="6">
        <f>INDEX(ลูกหนี้ค่ารักษาพยาบาล!$N:$N,MATCH(คำนวณเงินลงทุนส่วนเกิน!$D283,ลูกหนี้ค่ารักษาพยาบาล!$A:$A,0))</f>
        <v>0</v>
      </c>
      <c r="Q283" s="49">
        <v>12560004.210000001</v>
      </c>
      <c r="R283" s="7">
        <f>INDEX('Fixed Cost'!$E:$E,MATCH(คำนวณเงินลงทุนส่วนเกิน!$D283,'Fixed Cost'!$A:$A,0))</f>
        <v>9439770.4909090903</v>
      </c>
      <c r="S283" s="7">
        <f t="shared" si="25"/>
        <v>3120233.7190909106</v>
      </c>
      <c r="T283" s="43" t="str">
        <f t="shared" si="28"/>
        <v>30%</v>
      </c>
      <c r="U283" s="7">
        <f t="shared" si="26"/>
        <v>936070.11572727317</v>
      </c>
      <c r="V283" s="8" t="str">
        <f t="shared" si="29"/>
        <v>ลงทุนได้</v>
      </c>
      <c r="X283" s="4"/>
    </row>
    <row r="284" spans="1:24" hidden="1" x14ac:dyDescent="0.7">
      <c r="A284" s="8">
        <f>IF(ISBLANK(D284),"",COUNTA($D$10:D284))</f>
        <v>275</v>
      </c>
      <c r="B284" s="14">
        <v>4</v>
      </c>
      <c r="C284" s="14" t="s">
        <v>564</v>
      </c>
      <c r="D284" s="14" t="s">
        <v>575</v>
      </c>
      <c r="E284" s="14" t="s">
        <v>576</v>
      </c>
      <c r="F284" s="14" t="s">
        <v>8</v>
      </c>
      <c r="G284" s="6">
        <f>INDEX('cash ratio เดิม'!$B:$B,MATCH(คำนวณเงินลงทุนส่วนเกิน!$D284,'cash ratio เดิม'!$A:$A,0))</f>
        <v>138485570.68000001</v>
      </c>
      <c r="H284" s="6">
        <f>INDEX('cash ratio เดิม'!$C:$C,MATCH(คำนวณเงินลงทุนส่วนเกิน!$D284,'cash ratio เดิม'!$A:$A,0))</f>
        <v>29227777.719999999</v>
      </c>
      <c r="I284" s="49">
        <v>4.74</v>
      </c>
      <c r="J284" s="5">
        <f t="shared" si="24"/>
        <v>5.14</v>
      </c>
      <c r="K284" s="6">
        <f t="shared" si="27"/>
        <v>11779841.17</v>
      </c>
      <c r="L284" s="6">
        <f>INDEX(ลูกหนี้ค่ารักษาพยาบาล!$J:$J,MATCH(คำนวณเงินลงทุนส่วนเกิน!$D284,ลูกหนี้ค่ารักษาพยาบาล!$A:$A,0))</f>
        <v>8204040.0299999993</v>
      </c>
      <c r="M284" s="6">
        <f>INDEX(ลูกหนี้ค่ารักษาพยาบาล!$K:$K,MATCH(คำนวณเงินลงทุนส่วนเกิน!$D284,ลูกหนี้ค่ารักษาพยาบาล!$A:$A,0))</f>
        <v>1121929.375</v>
      </c>
      <c r="N284" s="6">
        <f>INDEX(ลูกหนี้ค่ารักษาพยาบาล!$L:$L,MATCH(คำนวณเงินลงทุนส่วนเกิน!$D284,ลูกหนี้ค่ารักษาพยาบาล!$A:$A,0))</f>
        <v>2435698.92</v>
      </c>
      <c r="O284" s="6">
        <f>INDEX(ลูกหนี้ค่ารักษาพยาบาล!$M:$M,MATCH(คำนวณเงินลงทุนส่วนเกิน!$D284,ลูกหนี้ค่ารักษาพยาบาล!$A:$A,0))</f>
        <v>0</v>
      </c>
      <c r="P284" s="6">
        <f>INDEX(ลูกหนี้ค่ารักษาพยาบาล!$N:$N,MATCH(คำนวณเงินลงทุนส่วนเกิน!$D284,ลูกหนี้ค่ารักษาพยาบาล!$A:$A,0))</f>
        <v>18172.845000000001</v>
      </c>
      <c r="Q284" s="49">
        <v>109170092.95999999</v>
      </c>
      <c r="R284" s="7">
        <f>INDEX('Fixed Cost'!$E:$E,MATCH(คำนวณเงินลงทุนส่วนเกิน!$D284,'Fixed Cost'!$A:$A,0))</f>
        <v>18498938.348181821</v>
      </c>
      <c r="S284" s="7">
        <f t="shared" si="25"/>
        <v>90671154.611818165</v>
      </c>
      <c r="T284" s="43" t="str">
        <f t="shared" si="28"/>
        <v>60%</v>
      </c>
      <c r="U284" s="7">
        <f t="shared" si="26"/>
        <v>54402692.767090894</v>
      </c>
      <c r="V284" s="8" t="str">
        <f t="shared" si="29"/>
        <v>ลงทุนได้</v>
      </c>
      <c r="X284" s="4"/>
    </row>
    <row r="285" spans="1:24" hidden="1" x14ac:dyDescent="0.7">
      <c r="A285" s="8">
        <f>IF(ISBLANK(D285),"",COUNTA($D$10:D285))</f>
        <v>276</v>
      </c>
      <c r="B285" s="14">
        <v>4</v>
      </c>
      <c r="C285" s="14" t="s">
        <v>564</v>
      </c>
      <c r="D285" s="14" t="s">
        <v>577</v>
      </c>
      <c r="E285" s="14" t="s">
        <v>578</v>
      </c>
      <c r="F285" s="14" t="s">
        <v>8</v>
      </c>
      <c r="G285" s="6">
        <f>INDEX('cash ratio เดิม'!$B:$B,MATCH(คำนวณเงินลงทุนส่วนเกิน!$D285,'cash ratio เดิม'!$A:$A,0))</f>
        <v>36775012.210000001</v>
      </c>
      <c r="H285" s="6">
        <f>INDEX('cash ratio เดิม'!$C:$C,MATCH(คำนวณเงินลงทุนส่วนเกิน!$D285,'cash ratio เดิม'!$A:$A,0))</f>
        <v>9981923.8599999994</v>
      </c>
      <c r="I285" s="49">
        <v>3.68</v>
      </c>
      <c r="J285" s="5">
        <f t="shared" si="24"/>
        <v>3.87</v>
      </c>
      <c r="K285" s="6">
        <f t="shared" si="27"/>
        <v>1871316.72</v>
      </c>
      <c r="L285" s="6">
        <f>INDEX(ลูกหนี้ค่ารักษาพยาบาล!$J:$J,MATCH(คำนวณเงินลงทุนส่วนเกิน!$D285,ลูกหนี้ค่ารักษาพยาบาล!$A:$A,0))</f>
        <v>725225.28</v>
      </c>
      <c r="M285" s="6">
        <f>INDEX(ลูกหนี้ค่ารักษาพยาบาล!$K:$K,MATCH(คำนวณเงินลงทุนส่วนเกิน!$D285,ลูกหนี้ค่ารักษาพยาบาล!$A:$A,0))</f>
        <v>496538.70999999996</v>
      </c>
      <c r="N285" s="6">
        <f>INDEX(ลูกหนี้ค่ารักษาพยาบาล!$L:$L,MATCH(คำนวณเงินลงทุนส่วนเกิน!$D285,ลูกหนี้ค่ารักษาพยาบาล!$A:$A,0))</f>
        <v>649552.73</v>
      </c>
      <c r="O285" s="6">
        <f>INDEX(ลูกหนี้ค่ารักษาพยาบาล!$M:$M,MATCH(คำนวณเงินลงทุนส่วนเกิน!$D285,ลูกหนี้ค่ารักษาพยาบาล!$A:$A,0))</f>
        <v>0</v>
      </c>
      <c r="P285" s="6">
        <f>INDEX(ลูกหนี้ค่ารักษาพยาบาล!$N:$N,MATCH(คำนวณเงินลงทุนส่วนเกิน!$D285,ลูกหนี้ค่ารักษาพยาบาล!$A:$A,0))</f>
        <v>0</v>
      </c>
      <c r="Q285" s="49">
        <v>26793088.350000001</v>
      </c>
      <c r="R285" s="7">
        <f>INDEX('Fixed Cost'!$E:$E,MATCH(คำนวณเงินลงทุนส่วนเกิน!$D285,'Fixed Cost'!$A:$A,0))</f>
        <v>5703955.3118181815</v>
      </c>
      <c r="S285" s="7">
        <f t="shared" si="25"/>
        <v>21089133.038181819</v>
      </c>
      <c r="T285" s="43" t="str">
        <f t="shared" si="28"/>
        <v>60%</v>
      </c>
      <c r="U285" s="7">
        <f t="shared" si="26"/>
        <v>12653479.822909091</v>
      </c>
      <c r="V285" s="8" t="str">
        <f t="shared" si="29"/>
        <v>ลงทุนได้</v>
      </c>
      <c r="X285" s="4"/>
    </row>
    <row r="286" spans="1:24" hidden="1" x14ac:dyDescent="0.7">
      <c r="A286" s="8">
        <f>IF(ISBLANK(D286),"",COUNTA($D$10:D286))</f>
        <v>277</v>
      </c>
      <c r="B286" s="14">
        <v>5</v>
      </c>
      <c r="C286" s="14" t="s">
        <v>580</v>
      </c>
      <c r="D286" s="14" t="s">
        <v>581</v>
      </c>
      <c r="E286" s="14" t="s">
        <v>582</v>
      </c>
      <c r="F286" s="14" t="s">
        <v>46</v>
      </c>
      <c r="G286" s="6">
        <f>INDEX('cash ratio เดิม'!$B:$B,MATCH(คำนวณเงินลงทุนส่วนเกิน!$D286,'cash ratio เดิม'!$A:$A,0))</f>
        <v>639868022.22000003</v>
      </c>
      <c r="H286" s="6">
        <f>INDEX('cash ratio เดิม'!$C:$C,MATCH(คำนวณเงินลงทุนส่วนเกิน!$D286,'cash ratio เดิม'!$A:$A,0))</f>
        <v>167058514.65000001</v>
      </c>
      <c r="I286" s="49">
        <v>3.83</v>
      </c>
      <c r="J286" s="5">
        <f t="shared" si="24"/>
        <v>4.67</v>
      </c>
      <c r="K286" s="6">
        <f t="shared" si="27"/>
        <v>140620298.095</v>
      </c>
      <c r="L286" s="6">
        <f>INDEX(ลูกหนี้ค่ารักษาพยาบาล!$J:$J,MATCH(คำนวณเงินลงทุนส่วนเกิน!$D286,ลูกหนี้ค่ารักษาพยาบาล!$A:$A,0))</f>
        <v>76866561.194999993</v>
      </c>
      <c r="M286" s="6">
        <f>INDEX(ลูกหนี้ค่ารักษาพยาบาล!$K:$K,MATCH(คำนวณเงินลงทุนส่วนเกิน!$D286,ลูกหนี้ค่ารักษาพยาบาล!$A:$A,0))</f>
        <v>5354809.4350000005</v>
      </c>
      <c r="N286" s="6">
        <f>INDEX(ลูกหนี้ค่ารักษาพยาบาล!$L:$L,MATCH(คำนวณเงินลงทุนส่วนเกิน!$D286,ลูกหนี้ค่ารักษาพยาบาล!$A:$A,0))</f>
        <v>34685055.385000005</v>
      </c>
      <c r="O286" s="6">
        <f>INDEX(ลูกหนี้ค่ารักษาพยาบาล!$M:$M,MATCH(คำนวณเงินลงทุนส่วนเกิน!$D286,ลูกหนี้ค่ารักษาพยาบาล!$A:$A,0))</f>
        <v>0</v>
      </c>
      <c r="P286" s="6">
        <f>INDEX(ลูกหนี้ค่ารักษาพยาบาล!$N:$N,MATCH(คำนวณเงินลงทุนส่วนเกิน!$D286,ลูกหนี้ค่ารักษาพยาบาล!$A:$A,0))</f>
        <v>23713872.080000002</v>
      </c>
      <c r="Q286" s="49">
        <v>472809427.56999999</v>
      </c>
      <c r="R286" s="7">
        <f>INDEX('Fixed Cost'!$E:$E,MATCH(คำนวณเงินลงทุนส่วนเกิน!$D286,'Fixed Cost'!$A:$A,0))</f>
        <v>132273298.42090908</v>
      </c>
      <c r="S286" s="7">
        <f t="shared" si="25"/>
        <v>340536129.14909089</v>
      </c>
      <c r="T286" s="43" t="str">
        <f t="shared" si="28"/>
        <v>60%</v>
      </c>
      <c r="U286" s="7">
        <f t="shared" si="26"/>
        <v>204321677.48945454</v>
      </c>
      <c r="V286" s="8" t="str">
        <f t="shared" si="29"/>
        <v>ลงทุนได้</v>
      </c>
      <c r="X286" s="4"/>
    </row>
    <row r="287" spans="1:24" hidden="1" x14ac:dyDescent="0.7">
      <c r="A287" s="8">
        <f>IF(ISBLANK(D287),"",COUNTA($D$10:D287))</f>
        <v>278</v>
      </c>
      <c r="B287" s="14">
        <v>5</v>
      </c>
      <c r="C287" s="14" t="s">
        <v>580</v>
      </c>
      <c r="D287" s="14" t="s">
        <v>583</v>
      </c>
      <c r="E287" s="14" t="s">
        <v>584</v>
      </c>
      <c r="F287" s="14" t="s">
        <v>46</v>
      </c>
      <c r="G287" s="6">
        <f>INDEX('cash ratio เดิม'!$B:$B,MATCH(คำนวณเงินลงทุนส่วนเกิน!$D287,'cash ratio เดิม'!$A:$A,0))</f>
        <v>504629881.42000002</v>
      </c>
      <c r="H287" s="6">
        <f>INDEX('cash ratio เดิม'!$C:$C,MATCH(คำนวณเงินลงทุนส่วนเกิน!$D287,'cash ratio เดิม'!$A:$A,0))</f>
        <v>103284895.65000001</v>
      </c>
      <c r="I287" s="49">
        <v>4.8899999999999997</v>
      </c>
      <c r="J287" s="5">
        <f t="shared" si="24"/>
        <v>5.77</v>
      </c>
      <c r="K287" s="6">
        <f t="shared" si="27"/>
        <v>91982939.264999986</v>
      </c>
      <c r="L287" s="6">
        <f>INDEX(ลูกหนี้ค่ารักษาพยาบาล!$J:$J,MATCH(คำนวณเงินลงทุนส่วนเกิน!$D287,ลูกหนี้ค่ารักษาพยาบาล!$A:$A,0))</f>
        <v>73022826.719999999</v>
      </c>
      <c r="M287" s="6">
        <f>INDEX(ลูกหนี้ค่ารักษาพยาบาล!$K:$K,MATCH(คำนวณเงินลงทุนส่วนเกิน!$D287,ลูกหนี้ค่ารักษาพยาบาล!$A:$A,0))</f>
        <v>8195317.4450000003</v>
      </c>
      <c r="N287" s="6">
        <f>INDEX(ลูกหนี้ค่ารักษาพยาบาล!$L:$L,MATCH(คำนวณเงินลงทุนส่วนเกิน!$D287,ลูกหนี้ค่ารักษาพยาบาล!$A:$A,0))</f>
        <v>9504010.9450000003</v>
      </c>
      <c r="O287" s="6">
        <f>INDEX(ลูกหนี้ค่ารักษาพยาบาล!$M:$M,MATCH(คำนวณเงินลงทุนส่วนเกิน!$D287,ลูกหนี้ค่ารักษาพยาบาล!$A:$A,0))</f>
        <v>0</v>
      </c>
      <c r="P287" s="6">
        <f>INDEX(ลูกหนี้ค่ารักษาพยาบาล!$N:$N,MATCH(คำนวณเงินลงทุนส่วนเกิน!$D287,ลูกหนี้ค่ารักษาพยาบาล!$A:$A,0))</f>
        <v>1260784.1549999998</v>
      </c>
      <c r="Q287" s="49">
        <v>401344985.76999998</v>
      </c>
      <c r="R287" s="7">
        <f>INDEX('Fixed Cost'!$E:$E,MATCH(คำนวณเงินลงทุนส่วนเกิน!$D287,'Fixed Cost'!$A:$A,0))</f>
        <v>60137495.680909097</v>
      </c>
      <c r="S287" s="7">
        <f t="shared" si="25"/>
        <v>341207490.08909088</v>
      </c>
      <c r="T287" s="43" t="str">
        <f t="shared" si="28"/>
        <v>60%</v>
      </c>
      <c r="U287" s="7">
        <f t="shared" si="26"/>
        <v>204724494.05345452</v>
      </c>
      <c r="V287" s="8" t="str">
        <f t="shared" si="29"/>
        <v>ลงทุนได้</v>
      </c>
      <c r="X287" s="4"/>
    </row>
    <row r="288" spans="1:24" hidden="1" x14ac:dyDescent="0.7">
      <c r="A288" s="8">
        <f>IF(ISBLANK(D288),"",COUNTA($D$10:D288))</f>
        <v>279</v>
      </c>
      <c r="B288" s="14">
        <v>5</v>
      </c>
      <c r="C288" s="14" t="s">
        <v>580</v>
      </c>
      <c r="D288" s="14" t="s">
        <v>585</v>
      </c>
      <c r="E288" s="14" t="s">
        <v>586</v>
      </c>
      <c r="F288" s="14" t="s">
        <v>8</v>
      </c>
      <c r="G288" s="6">
        <f>INDEX('cash ratio เดิม'!$B:$B,MATCH(คำนวณเงินลงทุนส่วนเกิน!$D288,'cash ratio เดิม'!$A:$A,0))</f>
        <v>79474855.195999995</v>
      </c>
      <c r="H288" s="6">
        <f>INDEX('cash ratio เดิม'!$C:$C,MATCH(คำนวณเงินลงทุนส่วนเกิน!$D288,'cash ratio เดิม'!$A:$A,0))</f>
        <v>14114352.220000001</v>
      </c>
      <c r="I288" s="49">
        <v>5.63</v>
      </c>
      <c r="J288" s="5">
        <f t="shared" si="24"/>
        <v>5.98</v>
      </c>
      <c r="K288" s="6">
        <f t="shared" si="27"/>
        <v>5067078.7549999999</v>
      </c>
      <c r="L288" s="6">
        <f>INDEX(ลูกหนี้ค่ารักษาพยาบาล!$J:$J,MATCH(คำนวณเงินลงทุนส่วนเกิน!$D288,ลูกหนี้ค่ารักษาพยาบาล!$A:$A,0))</f>
        <v>1288033.92</v>
      </c>
      <c r="M288" s="6">
        <f>INDEX(ลูกหนี้ค่ารักษาพยาบาล!$K:$K,MATCH(คำนวณเงินลงทุนส่วนเกิน!$D288,ลูกหนี้ค่ารักษาพยาบาล!$A:$A,0))</f>
        <v>542715.98499999999</v>
      </c>
      <c r="N288" s="6">
        <f>INDEX(ลูกหนี้ค่ารักษาพยาบาล!$L:$L,MATCH(คำนวณเงินลงทุนส่วนเกิน!$D288,ลูกหนี้ค่ารักษาพยาบาล!$A:$A,0))</f>
        <v>1563882.9200000002</v>
      </c>
      <c r="O288" s="6">
        <f>INDEX(ลูกหนี้ค่ารักษาพยาบาล!$M:$M,MATCH(คำนวณเงินลงทุนส่วนเกิน!$D288,ลูกหนี้ค่ารักษาพยาบาล!$A:$A,0))</f>
        <v>816231.08499999996</v>
      </c>
      <c r="P288" s="6">
        <f>INDEX(ลูกหนี้ค่ารักษาพยาบาล!$N:$N,MATCH(คำนวณเงินลงทุนส่วนเกิน!$D288,ลูกหนี้ค่ารักษาพยาบาล!$A:$A,0))</f>
        <v>856214.84499999997</v>
      </c>
      <c r="Q288" s="49">
        <v>65360502.979999997</v>
      </c>
      <c r="R288" s="7">
        <f>INDEX('Fixed Cost'!$E:$E,MATCH(คำนวณเงินลงทุนส่วนเกิน!$D288,'Fixed Cost'!$A:$A,0))</f>
        <v>11351500.748181818</v>
      </c>
      <c r="S288" s="7">
        <f t="shared" si="25"/>
        <v>54009002.231818177</v>
      </c>
      <c r="T288" s="43" t="str">
        <f t="shared" si="28"/>
        <v>60%</v>
      </c>
      <c r="U288" s="7">
        <f t="shared" si="26"/>
        <v>32405401.339090906</v>
      </c>
      <c r="V288" s="8" t="str">
        <f t="shared" si="29"/>
        <v>ลงทุนได้</v>
      </c>
      <c r="X288" s="4"/>
    </row>
    <row r="289" spans="1:24" hidden="1" x14ac:dyDescent="0.7">
      <c r="A289" s="8">
        <f>IF(ISBLANK(D289),"",COUNTA($D$10:D289))</f>
        <v>280</v>
      </c>
      <c r="B289" s="14">
        <v>5</v>
      </c>
      <c r="C289" s="14" t="s">
        <v>580</v>
      </c>
      <c r="D289" s="14" t="s">
        <v>587</v>
      </c>
      <c r="E289" s="14" t="s">
        <v>588</v>
      </c>
      <c r="F289" s="14" t="s">
        <v>8</v>
      </c>
      <c r="G289" s="6">
        <f>INDEX('cash ratio เดิม'!$B:$B,MATCH(คำนวณเงินลงทุนส่วนเกิน!$D289,'cash ratio เดิม'!$A:$A,0))</f>
        <v>14577599.630000001</v>
      </c>
      <c r="H289" s="6">
        <f>INDEX('cash ratio เดิม'!$C:$C,MATCH(คำนวณเงินลงทุนส่วนเกิน!$D289,'cash ratio เดิม'!$A:$A,0))</f>
        <v>6264014.3600000003</v>
      </c>
      <c r="I289" s="49">
        <v>2.33</v>
      </c>
      <c r="J289" s="5">
        <f t="shared" si="24"/>
        <v>2.76</v>
      </c>
      <c r="K289" s="6">
        <f t="shared" si="27"/>
        <v>2718345.7800000003</v>
      </c>
      <c r="L289" s="6">
        <f>INDEX(ลูกหนี้ค่ารักษาพยาบาล!$J:$J,MATCH(คำนวณเงินลงทุนส่วนเกิน!$D289,ลูกหนี้ค่ารักษาพยาบาล!$A:$A,0))</f>
        <v>476865.60499999998</v>
      </c>
      <c r="M289" s="6">
        <f>INDEX(ลูกหนี้ค่ารักษาพยาบาล!$K:$K,MATCH(คำนวณเงินลงทุนส่วนเกิน!$D289,ลูกหนี้ค่ารักษาพยาบาล!$A:$A,0))</f>
        <v>217917.435</v>
      </c>
      <c r="N289" s="6">
        <f>INDEX(ลูกหนี้ค่ารักษาพยาบาล!$L:$L,MATCH(คำนวณเงินลงทุนส่วนเกิน!$D289,ลูกหนี้ค่ารักษาพยาบาล!$A:$A,0))</f>
        <v>831581.30999999994</v>
      </c>
      <c r="O289" s="6">
        <f>INDEX(ลูกหนี้ค่ารักษาพยาบาล!$M:$M,MATCH(คำนวณเงินลงทุนส่วนเกิน!$D289,ลูกหนี้ค่ารักษาพยาบาล!$A:$A,0))</f>
        <v>0</v>
      </c>
      <c r="P289" s="6">
        <f>INDEX(ลูกหนี้ค่ารักษาพยาบาล!$N:$N,MATCH(คำนวณเงินลงทุนส่วนเกิน!$D289,ลูกหนี้ค่ารักษาพยาบาล!$A:$A,0))</f>
        <v>1191981.43</v>
      </c>
      <c r="Q289" s="49">
        <v>8313585.2699999996</v>
      </c>
      <c r="R289" s="7">
        <f>INDEX('Fixed Cost'!$E:$E,MATCH(คำนวณเงินลงทุนส่วนเกิน!$D289,'Fixed Cost'!$A:$A,0))</f>
        <v>6606142.4018181805</v>
      </c>
      <c r="S289" s="7">
        <f t="shared" si="25"/>
        <v>1707442.8681818191</v>
      </c>
      <c r="T289" s="43" t="str">
        <f t="shared" si="28"/>
        <v>50%</v>
      </c>
      <c r="U289" s="7">
        <f t="shared" si="26"/>
        <v>853721.43409090955</v>
      </c>
      <c r="V289" s="8" t="str">
        <f t="shared" si="29"/>
        <v>ลงทุนได้</v>
      </c>
      <c r="X289" s="4"/>
    </row>
    <row r="290" spans="1:24" hidden="1" x14ac:dyDescent="0.7">
      <c r="A290" s="8">
        <f>IF(ISBLANK(D290),"",COUNTA($D$10:D290))</f>
        <v>281</v>
      </c>
      <c r="B290" s="14">
        <v>5</v>
      </c>
      <c r="C290" s="14" t="s">
        <v>580</v>
      </c>
      <c r="D290" s="14" t="s">
        <v>589</v>
      </c>
      <c r="E290" s="14" t="s">
        <v>590</v>
      </c>
      <c r="F290" s="14" t="s">
        <v>8</v>
      </c>
      <c r="G290" s="6">
        <f>INDEX('cash ratio เดิม'!$B:$B,MATCH(คำนวณเงินลงทุนส่วนเกิน!$D290,'cash ratio เดิม'!$A:$A,0))</f>
        <v>48372824.890000001</v>
      </c>
      <c r="H290" s="6">
        <f>INDEX('cash ratio เดิม'!$C:$C,MATCH(คำนวณเงินลงทุนส่วนเกิน!$D290,'cash ratio เดิม'!$A:$A,0))</f>
        <v>16361016.07</v>
      </c>
      <c r="I290" s="49">
        <v>2.96</v>
      </c>
      <c r="J290" s="5">
        <f t="shared" si="24"/>
        <v>3.23</v>
      </c>
      <c r="K290" s="6">
        <f t="shared" si="27"/>
        <v>4555626.2300000004</v>
      </c>
      <c r="L290" s="6">
        <f>INDEX(ลูกหนี้ค่ารักษาพยาบาล!$J:$J,MATCH(คำนวณเงินลงทุนส่วนเกิน!$D290,ลูกหนี้ค่ารักษาพยาบาล!$A:$A,0))</f>
        <v>2327184.5</v>
      </c>
      <c r="M290" s="6">
        <f>INDEX(ลูกหนี้ค่ารักษาพยาบาล!$K:$K,MATCH(คำนวณเงินลงทุนส่วนเกิน!$D290,ลูกหนี้ค่ารักษาพยาบาล!$A:$A,0))</f>
        <v>755869.48</v>
      </c>
      <c r="N290" s="6">
        <f>INDEX(ลูกหนี้ค่ารักษาพยาบาล!$L:$L,MATCH(คำนวณเงินลงทุนส่วนเกิน!$D290,ลูกหนี้ค่ารักษาพยาบาล!$A:$A,0))</f>
        <v>1268224.75</v>
      </c>
      <c r="O290" s="6">
        <f>INDEX(ลูกหนี้ค่ารักษาพยาบาล!$M:$M,MATCH(คำนวณเงินลงทุนส่วนเกิน!$D290,ลูกหนี้ค่ารักษาพยาบาล!$A:$A,0))</f>
        <v>0</v>
      </c>
      <c r="P290" s="6">
        <f>INDEX(ลูกหนี้ค่ารักษาพยาบาล!$N:$N,MATCH(คำนวณเงินลงทุนส่วนเกิน!$D290,ลูกหนี้ค่ารักษาพยาบาล!$A:$A,0))</f>
        <v>204347.5</v>
      </c>
      <c r="Q290" s="49">
        <v>32011808.82</v>
      </c>
      <c r="R290" s="7">
        <f>INDEX('Fixed Cost'!$E:$E,MATCH(คำนวณเงินลงทุนส่วนเกิน!$D290,'Fixed Cost'!$A:$A,0))</f>
        <v>13369741.09090909</v>
      </c>
      <c r="S290" s="7">
        <f t="shared" si="25"/>
        <v>18642067.72909091</v>
      </c>
      <c r="T290" s="43" t="str">
        <f t="shared" si="28"/>
        <v>60%</v>
      </c>
      <c r="U290" s="7">
        <f t="shared" si="26"/>
        <v>11185240.637454545</v>
      </c>
      <c r="V290" s="8" t="str">
        <f t="shared" si="29"/>
        <v>ลงทุนได้</v>
      </c>
      <c r="X290" s="4"/>
    </row>
    <row r="291" spans="1:24" hidden="1" x14ac:dyDescent="0.7">
      <c r="A291" s="8">
        <f>IF(ISBLANK(D291),"",COUNTA($D$10:D291))</f>
        <v>282</v>
      </c>
      <c r="B291" s="14">
        <v>5</v>
      </c>
      <c r="C291" s="14" t="s">
        <v>580</v>
      </c>
      <c r="D291" s="14" t="s">
        <v>591</v>
      </c>
      <c r="E291" s="14" t="s">
        <v>592</v>
      </c>
      <c r="F291" s="14" t="s">
        <v>8</v>
      </c>
      <c r="G291" s="6">
        <f>INDEX('cash ratio เดิม'!$B:$B,MATCH(คำนวณเงินลงทุนส่วนเกิน!$D291,'cash ratio เดิม'!$A:$A,0))</f>
        <v>13623355.4</v>
      </c>
      <c r="H291" s="6">
        <f>INDEX('cash ratio เดิม'!$C:$C,MATCH(คำนวณเงินลงทุนส่วนเกิน!$D291,'cash ratio เดิม'!$A:$A,0))</f>
        <v>5578296.5</v>
      </c>
      <c r="I291" s="49">
        <v>2.44</v>
      </c>
      <c r="J291" s="5">
        <f t="shared" si="24"/>
        <v>2.65</v>
      </c>
      <c r="K291" s="6">
        <f t="shared" si="27"/>
        <v>1212671.02</v>
      </c>
      <c r="L291" s="6">
        <f>INDEX(ลูกหนี้ค่ารักษาพยาบาล!$J:$J,MATCH(คำนวณเงินลงทุนส่วนเกิน!$D291,ลูกหนี้ค่ารักษาพยาบาล!$A:$A,0))</f>
        <v>256824.935</v>
      </c>
      <c r="M291" s="6">
        <f>INDEX(ลูกหนี้ค่ารักษาพยาบาล!$K:$K,MATCH(คำนวณเงินลงทุนส่วนเกิน!$D291,ลูกหนี้ค่ารักษาพยาบาล!$A:$A,0))</f>
        <v>385386.5</v>
      </c>
      <c r="N291" s="6">
        <f>INDEX(ลูกหนี้ค่ารักษาพยาบาล!$L:$L,MATCH(คำนวณเงินลงทุนส่วนเกิน!$D291,ลูกหนี้ค่ารักษาพยาบาล!$A:$A,0))</f>
        <v>448082</v>
      </c>
      <c r="O291" s="6">
        <f>INDEX(ลูกหนี้ค่ารักษาพยาบาล!$M:$M,MATCH(คำนวณเงินลงทุนส่วนเกิน!$D291,ลูกหนี้ค่ารักษาพยาบาล!$A:$A,0))</f>
        <v>0</v>
      </c>
      <c r="P291" s="6">
        <f>INDEX(ลูกหนี้ค่ารักษาพยาบาล!$N:$N,MATCH(คำนวณเงินลงทุนส่วนเกิน!$D291,ลูกหนี้ค่ารักษาพยาบาล!$A:$A,0))</f>
        <v>122377.58500000001</v>
      </c>
      <c r="Q291" s="49">
        <v>8045058.9000000004</v>
      </c>
      <c r="R291" s="7">
        <f>INDEX('Fixed Cost'!$E:$E,MATCH(คำนวณเงินลงทุนส่วนเกิน!$D291,'Fixed Cost'!$A:$A,0))</f>
        <v>5131363.7645454546</v>
      </c>
      <c r="S291" s="7">
        <f t="shared" si="25"/>
        <v>2913695.1354545457</v>
      </c>
      <c r="T291" s="43" t="str">
        <f t="shared" si="28"/>
        <v>50%</v>
      </c>
      <c r="U291" s="7">
        <f t="shared" si="26"/>
        <v>1456847.5677272729</v>
      </c>
      <c r="V291" s="8" t="str">
        <f t="shared" si="29"/>
        <v>ลงทุนได้</v>
      </c>
      <c r="X291" s="4"/>
    </row>
    <row r="292" spans="1:24" hidden="1" x14ac:dyDescent="0.7">
      <c r="A292" s="8">
        <f>IF(ISBLANK(D292),"",COUNTA($D$10:D292))</f>
        <v>283</v>
      </c>
      <c r="B292" s="14">
        <v>5</v>
      </c>
      <c r="C292" s="14" t="s">
        <v>580</v>
      </c>
      <c r="D292" s="14" t="s">
        <v>593</v>
      </c>
      <c r="E292" s="14" t="s">
        <v>594</v>
      </c>
      <c r="F292" s="14" t="s">
        <v>8</v>
      </c>
      <c r="G292" s="6">
        <f>INDEX('cash ratio เดิม'!$B:$B,MATCH(คำนวณเงินลงทุนส่วนเกิน!$D292,'cash ratio เดิม'!$A:$A,0))</f>
        <v>30123090.890000001</v>
      </c>
      <c r="H292" s="6">
        <f>INDEX('cash ratio เดิม'!$C:$C,MATCH(คำนวณเงินลงทุนส่วนเกิน!$D292,'cash ratio เดิม'!$A:$A,0))</f>
        <v>59962429.630000003</v>
      </c>
      <c r="I292" s="49">
        <v>0.5</v>
      </c>
      <c r="J292" s="5">
        <f t="shared" si="24"/>
        <v>0.67</v>
      </c>
      <c r="K292" s="6">
        <f t="shared" si="27"/>
        <v>10390637.520000001</v>
      </c>
      <c r="L292" s="6">
        <f>INDEX(ลูกหนี้ค่ารักษาพยาบาล!$J:$J,MATCH(คำนวณเงินลงทุนส่วนเกิน!$D292,ลูกหนี้ค่ารักษาพยาบาล!$A:$A,0))</f>
        <v>3274240.0350000001</v>
      </c>
      <c r="M292" s="6">
        <f>INDEX(ลูกหนี้ค่ารักษาพยาบาล!$K:$K,MATCH(คำนวณเงินลงทุนส่วนเกิน!$D292,ลูกหนี้ค่ารักษาพยาบาล!$A:$A,0))</f>
        <v>1065688.375</v>
      </c>
      <c r="N292" s="6">
        <f>INDEX(ลูกหนี้ค่ารักษาพยาบาล!$L:$L,MATCH(คำนวณเงินลงทุนส่วนเกิน!$D292,ลูกหนี้ค่ารักษาพยาบาล!$A:$A,0))</f>
        <v>5793857.7200000007</v>
      </c>
      <c r="O292" s="6">
        <f>INDEX(ลูกหนี้ค่ารักษาพยาบาล!$M:$M,MATCH(คำนวณเงินลงทุนส่วนเกิน!$D292,ลูกหนี้ค่ารักษาพยาบาล!$A:$A,0))</f>
        <v>0</v>
      </c>
      <c r="P292" s="6">
        <f>INDEX(ลูกหนี้ค่ารักษาพยาบาล!$N:$N,MATCH(คำนวณเงินลงทุนส่วนเกิน!$D292,ลูกหนี้ค่ารักษาพยาบาล!$A:$A,0))</f>
        <v>256851.39</v>
      </c>
      <c r="Q292" s="49">
        <v>-29839338.739999998</v>
      </c>
      <c r="R292" s="7">
        <f>INDEX('Fixed Cost'!$E:$E,MATCH(คำนวณเงินลงทุนส่วนเกิน!$D292,'Fixed Cost'!$A:$A,0))</f>
        <v>27992746.044545457</v>
      </c>
      <c r="S292" s="7">
        <f t="shared" si="25"/>
        <v>-57832084.784545451</v>
      </c>
      <c r="T292" s="43" t="str">
        <f t="shared" si="28"/>
        <v>0%</v>
      </c>
      <c r="U292" s="7">
        <f t="shared" si="26"/>
        <v>0</v>
      </c>
      <c r="V292" s="69" t="str">
        <f t="shared" si="29"/>
        <v>ไม่ลงทุน</v>
      </c>
      <c r="X292" s="4"/>
    </row>
    <row r="293" spans="1:24" hidden="1" x14ac:dyDescent="0.7">
      <c r="A293" s="8">
        <f>IF(ISBLANK(D293),"",COUNTA($D$10:D293))</f>
        <v>284</v>
      </c>
      <c r="B293" s="14">
        <v>5</v>
      </c>
      <c r="C293" s="14" t="s">
        <v>580</v>
      </c>
      <c r="D293" s="14" t="s">
        <v>595</v>
      </c>
      <c r="E293" s="14" t="s">
        <v>596</v>
      </c>
      <c r="F293" s="14" t="s">
        <v>8</v>
      </c>
      <c r="G293" s="6">
        <f>INDEX('cash ratio เดิม'!$B:$B,MATCH(คำนวณเงินลงทุนส่วนเกิน!$D293,'cash ratio เดิม'!$A:$A,0))</f>
        <v>44337164.719999999</v>
      </c>
      <c r="H293" s="6">
        <f>INDEX('cash ratio เดิม'!$C:$C,MATCH(คำนวณเงินลงทุนส่วนเกิน!$D293,'cash ratio เดิม'!$A:$A,0))</f>
        <v>15363946.83</v>
      </c>
      <c r="I293" s="49">
        <v>2.89</v>
      </c>
      <c r="J293" s="5">
        <f t="shared" si="24"/>
        <v>4.18</v>
      </c>
      <c r="K293" s="6">
        <f t="shared" si="27"/>
        <v>19903982.204999998</v>
      </c>
      <c r="L293" s="6">
        <f>INDEX(ลูกหนี้ค่ารักษาพยาบาล!$J:$J,MATCH(คำนวณเงินลงทุนส่วนเกิน!$D293,ลูกหนี้ค่ารักษาพยาบาล!$A:$A,0))</f>
        <v>15061728.59</v>
      </c>
      <c r="M293" s="6">
        <f>INDEX(ลูกหนี้ค่ารักษาพยาบาล!$K:$K,MATCH(คำนวณเงินลงทุนส่วนเกิน!$D293,ลูกหนี้ค่ารักษาพยาบาล!$A:$A,0))</f>
        <v>831852.47499999998</v>
      </c>
      <c r="N293" s="6">
        <f>INDEX(ลูกหนี้ค่ารักษาพยาบาล!$L:$L,MATCH(คำนวณเงินลงทุนส่วนเกิน!$D293,ลูกหนี้ค่ารักษาพยาบาล!$A:$A,0))</f>
        <v>1342580.3900000001</v>
      </c>
      <c r="O293" s="6">
        <f>INDEX(ลูกหนี้ค่ารักษาพยาบาล!$M:$M,MATCH(คำนวณเงินลงทุนส่วนเกิน!$D293,ลูกหนี้ค่ารักษาพยาบาล!$A:$A,0))</f>
        <v>0</v>
      </c>
      <c r="P293" s="6">
        <f>INDEX(ลูกหนี้ค่ารักษาพยาบาล!$N:$N,MATCH(คำนวณเงินลงทุนส่วนเกิน!$D293,ลูกหนี้ค่ารักษาพยาบาล!$A:$A,0))</f>
        <v>2667820.75</v>
      </c>
      <c r="Q293" s="49">
        <v>28973217.890000001</v>
      </c>
      <c r="R293" s="7">
        <f>INDEX('Fixed Cost'!$E:$E,MATCH(คำนวณเงินลงทุนส่วนเกิน!$D293,'Fixed Cost'!$A:$A,0))</f>
        <v>22363616.683636364</v>
      </c>
      <c r="S293" s="7">
        <f t="shared" si="25"/>
        <v>6609601.206363637</v>
      </c>
      <c r="T293" s="43" t="str">
        <f t="shared" si="28"/>
        <v>60%</v>
      </c>
      <c r="U293" s="7">
        <f t="shared" si="26"/>
        <v>3965760.723818182</v>
      </c>
      <c r="V293" s="8" t="str">
        <f t="shared" si="29"/>
        <v>ลงทุนได้</v>
      </c>
      <c r="X293" s="4"/>
    </row>
    <row r="294" spans="1:24" hidden="1" x14ac:dyDescent="0.7">
      <c r="A294" s="8">
        <f>IF(ISBLANK(D294),"",COUNTA($D$10:D294))</f>
        <v>285</v>
      </c>
      <c r="B294" s="14">
        <v>5</v>
      </c>
      <c r="C294" s="14" t="s">
        <v>580</v>
      </c>
      <c r="D294" s="14" t="s">
        <v>597</v>
      </c>
      <c r="E294" s="14" t="s">
        <v>598</v>
      </c>
      <c r="F294" s="14" t="s">
        <v>8</v>
      </c>
      <c r="G294" s="6">
        <f>INDEX('cash ratio เดิม'!$B:$B,MATCH(คำนวณเงินลงทุนส่วนเกิน!$D294,'cash ratio เดิม'!$A:$A,0))</f>
        <v>25994361.18</v>
      </c>
      <c r="H294" s="6">
        <f>INDEX('cash ratio เดิม'!$C:$C,MATCH(คำนวณเงินลงทุนส่วนเกิน!$D294,'cash ratio เดิม'!$A:$A,0))</f>
        <v>13755025.539999999</v>
      </c>
      <c r="I294" s="49">
        <v>1.89</v>
      </c>
      <c r="J294" s="5">
        <f t="shared" si="24"/>
        <v>2.0699999999999998</v>
      </c>
      <c r="K294" s="6">
        <f t="shared" si="27"/>
        <v>2570031.21</v>
      </c>
      <c r="L294" s="6">
        <f>INDEX(ลูกหนี้ค่ารักษาพยาบาล!$J:$J,MATCH(คำนวณเงินลงทุนส่วนเกิน!$D294,ลูกหนี้ค่ารักษาพยาบาล!$A:$A,0))</f>
        <v>550609.375</v>
      </c>
      <c r="M294" s="6">
        <f>INDEX(ลูกหนี้ค่ารักษาพยาบาล!$K:$K,MATCH(คำนวณเงินลงทุนส่วนเกิน!$D294,ลูกหนี้ค่ารักษาพยาบาล!$A:$A,0))</f>
        <v>306803.09999999998</v>
      </c>
      <c r="N294" s="6">
        <f>INDEX(ลูกหนี้ค่ารักษาพยาบาล!$L:$L,MATCH(คำนวณเงินลงทุนส่วนเกิน!$D294,ลูกหนี้ค่ารักษาพยาบาล!$A:$A,0))</f>
        <v>666544.88</v>
      </c>
      <c r="O294" s="6">
        <f>INDEX(ลูกหนี้ค่ารักษาพยาบาล!$M:$M,MATCH(คำนวณเงินลงทุนส่วนเกิน!$D294,ลูกหนี้ค่ารักษาพยาบาล!$A:$A,0))</f>
        <v>0</v>
      </c>
      <c r="P294" s="6">
        <f>INDEX(ลูกหนี้ค่ารักษาพยาบาล!$N:$N,MATCH(คำนวณเงินลงทุนส่วนเกิน!$D294,ลูกหนี้ค่ารักษาพยาบาล!$A:$A,0))</f>
        <v>1046073.855</v>
      </c>
      <c r="Q294" s="49">
        <v>12239335.640000001</v>
      </c>
      <c r="R294" s="7">
        <f>INDEX('Fixed Cost'!$E:$E,MATCH(คำนวณเงินลงทุนส่วนเกิน!$D294,'Fixed Cost'!$A:$A,0))</f>
        <v>11678815.003636364</v>
      </c>
      <c r="S294" s="7">
        <f t="shared" si="25"/>
        <v>560520.6363636367</v>
      </c>
      <c r="T294" s="43" t="str">
        <f t="shared" si="28"/>
        <v>40%</v>
      </c>
      <c r="U294" s="7">
        <f t="shared" si="26"/>
        <v>224208.25454545469</v>
      </c>
      <c r="V294" s="8" t="str">
        <f t="shared" si="29"/>
        <v>ลงทุนได้</v>
      </c>
      <c r="X294" s="4"/>
    </row>
    <row r="295" spans="1:24" hidden="1" x14ac:dyDescent="0.7">
      <c r="A295" s="8">
        <f>IF(ISBLANK(D295),"",COUNTA($D$10:D295))</f>
        <v>286</v>
      </c>
      <c r="B295" s="14">
        <v>5</v>
      </c>
      <c r="C295" s="14" t="s">
        <v>580</v>
      </c>
      <c r="D295" s="14" t="s">
        <v>599</v>
      </c>
      <c r="E295" s="14" t="s">
        <v>600</v>
      </c>
      <c r="F295" s="14" t="s">
        <v>8</v>
      </c>
      <c r="G295" s="6">
        <f>INDEX('cash ratio เดิม'!$B:$B,MATCH(คำนวณเงินลงทุนส่วนเกิน!$D295,'cash ratio เดิม'!$A:$A,0))</f>
        <v>25728051.789999999</v>
      </c>
      <c r="H295" s="6">
        <f>INDEX('cash ratio เดิม'!$C:$C,MATCH(คำนวณเงินลงทุนส่วนเกิน!$D295,'cash ratio เดิม'!$A:$A,0))</f>
        <v>11150193.4</v>
      </c>
      <c r="I295" s="49">
        <v>2.31</v>
      </c>
      <c r="J295" s="5">
        <f t="shared" si="24"/>
        <v>2.72</v>
      </c>
      <c r="K295" s="6">
        <f t="shared" si="27"/>
        <v>4707822.4999999991</v>
      </c>
      <c r="L295" s="6">
        <f>INDEX(ลูกหนี้ค่ารักษาพยาบาล!$J:$J,MATCH(คำนวณเงินลงทุนส่วนเกิน!$D295,ลูกหนี้ค่ารักษาพยาบาล!$A:$A,0))</f>
        <v>986075.79499999993</v>
      </c>
      <c r="M295" s="6">
        <f>INDEX(ลูกหนี้ค่ารักษาพยาบาล!$K:$K,MATCH(คำนวณเงินลงทุนส่วนเกิน!$D295,ลูกหนี้ค่ารักษาพยาบาล!$A:$A,0))</f>
        <v>1000823.965</v>
      </c>
      <c r="N295" s="6">
        <f>INDEX(ลูกหนี้ค่ารักษาพยาบาล!$L:$L,MATCH(คำนวณเงินลงทุนส่วนเกิน!$D295,ลูกหนี้ค่ารักษาพยาบาล!$A:$A,0))</f>
        <v>2630451.77</v>
      </c>
      <c r="O295" s="6">
        <f>INDEX(ลูกหนี้ค่ารักษาพยาบาล!$M:$M,MATCH(คำนวณเงินลงทุนส่วนเกิน!$D295,ลูกหนี้ค่ารักษาพยาบาล!$A:$A,0))</f>
        <v>0</v>
      </c>
      <c r="P295" s="6">
        <f>INDEX(ลูกหนี้ค่ารักษาพยาบาล!$N:$N,MATCH(คำนวณเงินลงทุนส่วนเกิน!$D295,ลูกหนี้ค่ารักษาพยาบาล!$A:$A,0))</f>
        <v>90470.97</v>
      </c>
      <c r="Q295" s="49">
        <v>14577858.390000001</v>
      </c>
      <c r="R295" s="7">
        <f>INDEX('Fixed Cost'!$E:$E,MATCH(คำนวณเงินลงทุนส่วนเกิน!$D295,'Fixed Cost'!$A:$A,0))</f>
        <v>11475354.406363636</v>
      </c>
      <c r="S295" s="7">
        <f t="shared" si="25"/>
        <v>3102503.9836363643</v>
      </c>
      <c r="T295" s="43" t="str">
        <f t="shared" si="28"/>
        <v>50%</v>
      </c>
      <c r="U295" s="7">
        <f t="shared" si="26"/>
        <v>1551251.9918181822</v>
      </c>
      <c r="V295" s="8" t="str">
        <f t="shared" si="29"/>
        <v>ลงทุนได้</v>
      </c>
      <c r="X295" s="4"/>
    </row>
    <row r="296" spans="1:24" hidden="1" x14ac:dyDescent="0.7">
      <c r="A296" s="8">
        <f>IF(ISBLANK(D296),"",COUNTA($D$10:D296))</f>
        <v>287</v>
      </c>
      <c r="B296" s="14">
        <v>5</v>
      </c>
      <c r="C296" s="14" t="s">
        <v>580</v>
      </c>
      <c r="D296" s="14" t="s">
        <v>601</v>
      </c>
      <c r="E296" s="14" t="s">
        <v>602</v>
      </c>
      <c r="F296" s="14" t="s">
        <v>8</v>
      </c>
      <c r="G296" s="6">
        <f>INDEX('cash ratio เดิม'!$B:$B,MATCH(คำนวณเงินลงทุนส่วนเกิน!$D296,'cash ratio เดิม'!$A:$A,0))</f>
        <v>31694766.07</v>
      </c>
      <c r="H296" s="6">
        <f>INDEX('cash ratio เดิม'!$C:$C,MATCH(คำนวณเงินลงทุนส่วนเกิน!$D296,'cash ratio เดิม'!$A:$A,0))</f>
        <v>8094373.1399999997</v>
      </c>
      <c r="I296" s="49">
        <v>3.92</v>
      </c>
      <c r="J296" s="5">
        <f t="shared" si="24"/>
        <v>4.38</v>
      </c>
      <c r="K296" s="6">
        <f t="shared" si="27"/>
        <v>3762835.41</v>
      </c>
      <c r="L296" s="6">
        <f>INDEX(ลูกหนี้ค่ารักษาพยาบาล!$J:$J,MATCH(คำนวณเงินลงทุนส่วนเกิน!$D296,ลูกหนี้ค่ารักษาพยาบาล!$A:$A,0))</f>
        <v>1669837.2650000001</v>
      </c>
      <c r="M296" s="6">
        <f>INDEX(ลูกหนี้ค่ารักษาพยาบาล!$K:$K,MATCH(คำนวณเงินลงทุนส่วนเกิน!$D296,ลูกหนี้ค่ารักษาพยาบาล!$A:$A,0))</f>
        <v>347126.45</v>
      </c>
      <c r="N296" s="6">
        <f>INDEX(ลูกหนี้ค่ารักษาพยาบาล!$L:$L,MATCH(คำนวณเงินลงทุนส่วนเกิน!$D296,ลูกหนี้ค่ารักษาพยาบาล!$A:$A,0))</f>
        <v>1725284.32</v>
      </c>
      <c r="O296" s="6">
        <f>INDEX(ลูกหนี้ค่ารักษาพยาบาล!$M:$M,MATCH(คำนวณเงินลงทุนส่วนเกิน!$D296,ลูกหนี้ค่ารักษาพยาบาล!$A:$A,0))</f>
        <v>0</v>
      </c>
      <c r="P296" s="6">
        <f>INDEX(ลูกหนี้ค่ารักษาพยาบาล!$N:$N,MATCH(คำนวณเงินลงทุนส่วนเกิน!$D296,ลูกหนี้ค่ารักษาพยาบาล!$A:$A,0))</f>
        <v>20587.375</v>
      </c>
      <c r="Q296" s="49">
        <v>23600392.93</v>
      </c>
      <c r="R296" s="7">
        <f>INDEX('Fixed Cost'!$E:$E,MATCH(คำนวณเงินลงทุนส่วนเกิน!$D296,'Fixed Cost'!$A:$A,0))</f>
        <v>12223181.383636367</v>
      </c>
      <c r="S296" s="7">
        <f t="shared" si="25"/>
        <v>11377211.546363633</v>
      </c>
      <c r="T296" s="43" t="str">
        <f t="shared" si="28"/>
        <v>60%</v>
      </c>
      <c r="U296" s="7">
        <f t="shared" si="26"/>
        <v>6826326.9278181801</v>
      </c>
      <c r="V296" s="8" t="str">
        <f t="shared" si="29"/>
        <v>ลงทุนได้</v>
      </c>
      <c r="X296" s="4"/>
    </row>
    <row r="297" spans="1:24" hidden="1" x14ac:dyDescent="0.7">
      <c r="A297" s="8">
        <f>IF(ISBLANK(D297),"",COUNTA($D$10:D297))</f>
        <v>288</v>
      </c>
      <c r="B297" s="14">
        <v>5</v>
      </c>
      <c r="C297" s="14" t="s">
        <v>580</v>
      </c>
      <c r="D297" s="14" t="s">
        <v>603</v>
      </c>
      <c r="E297" s="14" t="s">
        <v>604</v>
      </c>
      <c r="F297" s="14" t="s">
        <v>8</v>
      </c>
      <c r="G297" s="6">
        <f>INDEX('cash ratio เดิม'!$B:$B,MATCH(คำนวณเงินลงทุนส่วนเกิน!$D297,'cash ratio เดิม'!$A:$A,0))</f>
        <v>29786346.300000001</v>
      </c>
      <c r="H297" s="6">
        <f>INDEX('cash ratio เดิม'!$C:$C,MATCH(คำนวณเงินลงทุนส่วนเกิน!$D297,'cash ratio เดิม'!$A:$A,0))</f>
        <v>7056674.0999999996</v>
      </c>
      <c r="I297" s="49">
        <v>4.22</v>
      </c>
      <c r="J297" s="5">
        <f t="shared" si="24"/>
        <v>5.14</v>
      </c>
      <c r="K297" s="6">
        <f t="shared" si="27"/>
        <v>6548729.6950000003</v>
      </c>
      <c r="L297" s="6">
        <f>INDEX(ลูกหนี้ค่ารักษาพยาบาล!$J:$J,MATCH(คำนวณเงินลงทุนส่วนเกิน!$D297,ลูกหนี้ค่ารักษาพยาบาล!$A:$A,0))</f>
        <v>4166011.355</v>
      </c>
      <c r="M297" s="6">
        <f>INDEX(ลูกหนี้ค่ารักษาพยาบาล!$K:$K,MATCH(คำนวณเงินลงทุนส่วนเกิน!$D297,ลูกหนี้ค่ารักษาพยาบาล!$A:$A,0))</f>
        <v>482987.93000000005</v>
      </c>
      <c r="N297" s="6">
        <f>INDEX(ลูกหนี้ค่ารักษาพยาบาล!$L:$L,MATCH(คำนวณเงินลงทุนส่วนเกิน!$D297,ลูกหนี้ค่ารักษาพยาบาล!$A:$A,0))</f>
        <v>1231112.67</v>
      </c>
      <c r="O297" s="6">
        <f>INDEX(ลูกหนี้ค่ารักษาพยาบาล!$M:$M,MATCH(คำนวณเงินลงทุนส่วนเกิน!$D297,ลูกหนี้ค่ารักษาพยาบาล!$A:$A,0))</f>
        <v>0</v>
      </c>
      <c r="P297" s="6">
        <f>INDEX(ลูกหนี้ค่ารักษาพยาบาล!$N:$N,MATCH(คำนวณเงินลงทุนส่วนเกิน!$D297,ลูกหนี้ค่ารักษาพยาบาล!$A:$A,0))</f>
        <v>668617.74</v>
      </c>
      <c r="Q297" s="49">
        <v>22729672.199999999</v>
      </c>
      <c r="R297" s="7">
        <f>INDEX('Fixed Cost'!$E:$E,MATCH(คำนวณเงินลงทุนส่วนเกิน!$D297,'Fixed Cost'!$A:$A,0))</f>
        <v>12211113.201818183</v>
      </c>
      <c r="S297" s="7">
        <f t="shared" si="25"/>
        <v>10518558.998181816</v>
      </c>
      <c r="T297" s="43" t="str">
        <f t="shared" si="28"/>
        <v>60%</v>
      </c>
      <c r="U297" s="7">
        <f t="shared" si="26"/>
        <v>6311135.3989090892</v>
      </c>
      <c r="V297" s="8" t="str">
        <f t="shared" si="29"/>
        <v>ลงทุนได้</v>
      </c>
      <c r="X297" s="4"/>
    </row>
    <row r="298" spans="1:24" hidden="1" x14ac:dyDescent="0.7">
      <c r="A298" s="8">
        <f>IF(ISBLANK(D298),"",COUNTA($D$10:D298))</f>
        <v>289</v>
      </c>
      <c r="B298" s="14">
        <v>5</v>
      </c>
      <c r="C298" s="14" t="s">
        <v>580</v>
      </c>
      <c r="D298" s="14" t="s">
        <v>605</v>
      </c>
      <c r="E298" s="14" t="s">
        <v>606</v>
      </c>
      <c r="F298" s="14" t="s">
        <v>8</v>
      </c>
      <c r="G298" s="6">
        <f>INDEX('cash ratio เดิม'!$B:$B,MATCH(คำนวณเงินลงทุนส่วนเกิน!$D298,'cash ratio เดิม'!$A:$A,0))</f>
        <v>17534353.210000001</v>
      </c>
      <c r="H298" s="6">
        <f>INDEX('cash ratio เดิม'!$C:$C,MATCH(คำนวณเงินลงทุนส่วนเกิน!$D298,'cash ratio เดิม'!$A:$A,0))</f>
        <v>17967465.32</v>
      </c>
      <c r="I298" s="49">
        <v>0.98</v>
      </c>
      <c r="J298" s="5">
        <f t="shared" si="24"/>
        <v>1.02</v>
      </c>
      <c r="K298" s="6">
        <f t="shared" si="27"/>
        <v>819557.31</v>
      </c>
      <c r="L298" s="6">
        <f>INDEX(ลูกหนี้ค่ารักษาพยาบาล!$J:$J,MATCH(คำนวณเงินลงทุนส่วนเกิน!$D298,ลูกหนี้ค่ารักษาพยาบาล!$A:$A,0))</f>
        <v>423794.5</v>
      </c>
      <c r="M298" s="6">
        <f>INDEX(ลูกหนี้ค่ารักษาพยาบาล!$K:$K,MATCH(คำนวณเงินลงทุนส่วนเกิน!$D298,ลูกหนี้ค่ารักษาพยาบาล!$A:$A,0))</f>
        <v>93537.25</v>
      </c>
      <c r="N298" s="6">
        <f>INDEX(ลูกหนี้ค่ารักษาพยาบาล!$L:$L,MATCH(คำนวณเงินลงทุนส่วนเกิน!$D298,ลูกหนี้ค่ารักษาพยาบาล!$A:$A,0))</f>
        <v>288096.56</v>
      </c>
      <c r="O298" s="6">
        <f>INDEX(ลูกหนี้ค่ารักษาพยาบาล!$M:$M,MATCH(คำนวณเงินลงทุนส่วนเกิน!$D298,ลูกหนี้ค่ารักษาพยาบาล!$A:$A,0))</f>
        <v>0</v>
      </c>
      <c r="P298" s="6">
        <f>INDEX(ลูกหนี้ค่ารักษาพยาบาล!$N:$N,MATCH(คำนวณเงินลงทุนส่วนเกิน!$D298,ลูกหนี้ค่ารักษาพยาบาล!$A:$A,0))</f>
        <v>14129</v>
      </c>
      <c r="Q298" s="49">
        <v>-433112.11</v>
      </c>
      <c r="R298" s="7">
        <f>INDEX('Fixed Cost'!$E:$E,MATCH(คำนวณเงินลงทุนส่วนเกิน!$D298,'Fixed Cost'!$A:$A,0))</f>
        <v>7063584.2972727269</v>
      </c>
      <c r="S298" s="7">
        <f t="shared" si="25"/>
        <v>-7496696.4072727272</v>
      </c>
      <c r="T298" s="43" t="str">
        <f t="shared" si="28"/>
        <v>0%</v>
      </c>
      <c r="U298" s="7">
        <f t="shared" si="26"/>
        <v>0</v>
      </c>
      <c r="V298" s="69" t="str">
        <f t="shared" si="29"/>
        <v>ไม่ลงทุน</v>
      </c>
      <c r="X298" s="4"/>
    </row>
    <row r="299" spans="1:24" hidden="1" x14ac:dyDescent="0.7">
      <c r="A299" s="8">
        <f>IF(ISBLANK(D299),"",COUNTA($D$10:D299))</f>
        <v>290</v>
      </c>
      <c r="B299" s="14">
        <v>5</v>
      </c>
      <c r="C299" s="14" t="s">
        <v>580</v>
      </c>
      <c r="D299" s="14" t="s">
        <v>607</v>
      </c>
      <c r="E299" s="14" t="s">
        <v>608</v>
      </c>
      <c r="F299" s="14" t="s">
        <v>8</v>
      </c>
      <c r="G299" s="6">
        <f>INDEX('cash ratio เดิม'!$B:$B,MATCH(คำนวณเงินลงทุนส่วนเกิน!$D299,'cash ratio เดิม'!$A:$A,0))</f>
        <v>13619461.560000001</v>
      </c>
      <c r="H299" s="6">
        <f>INDEX('cash ratio เดิม'!$C:$C,MATCH(คำนวณเงินลงทุนส่วนเกิน!$D299,'cash ratio เดิม'!$A:$A,0))</f>
        <v>2563237.0499999998</v>
      </c>
      <c r="I299" s="49">
        <v>5.31</v>
      </c>
      <c r="J299" s="5">
        <f t="shared" si="24"/>
        <v>5.46</v>
      </c>
      <c r="K299" s="6">
        <f t="shared" si="27"/>
        <v>380958.43000000005</v>
      </c>
      <c r="L299" s="6">
        <f>INDEX(ลูกหนี้ค่ารักษาพยาบาล!$J:$J,MATCH(คำนวณเงินลงทุนส่วนเกิน!$D299,ลูกหนี้ค่ารักษาพยาบาล!$A:$A,0))</f>
        <v>157735.40000000002</v>
      </c>
      <c r="M299" s="6">
        <f>INDEX(ลูกหนี้ค่ารักษาพยาบาล!$K:$K,MATCH(คำนวณเงินลงทุนส่วนเกิน!$D299,ลูกหนี้ค่ารักษาพยาบาล!$A:$A,0))</f>
        <v>50762.5</v>
      </c>
      <c r="N299" s="6">
        <f>INDEX(ลูกหนี้ค่ารักษาพยาบาล!$L:$L,MATCH(คำนวณเงินลงทุนส่วนเกิน!$D299,ลูกหนี้ค่ารักษาพยาบาล!$A:$A,0))</f>
        <v>131464.79</v>
      </c>
      <c r="O299" s="6">
        <f>INDEX(ลูกหนี้ค่ารักษาพยาบาล!$M:$M,MATCH(คำนวณเงินลงทุนส่วนเกิน!$D299,ลูกหนี้ค่ารักษาพยาบาล!$A:$A,0))</f>
        <v>0</v>
      </c>
      <c r="P299" s="6">
        <f>INDEX(ลูกหนี้ค่ารักษาพยาบาล!$N:$N,MATCH(คำนวณเงินลงทุนส่วนเกิน!$D299,ลูกหนี้ค่ารักษาพยาบาล!$A:$A,0))</f>
        <v>40995.74</v>
      </c>
      <c r="Q299" s="49">
        <v>11056224.51</v>
      </c>
      <c r="R299" s="7">
        <f>INDEX('Fixed Cost'!$E:$E,MATCH(คำนวณเงินลงทุนส่วนเกิน!$D299,'Fixed Cost'!$A:$A,0))</f>
        <v>4190243.3972727275</v>
      </c>
      <c r="S299" s="7">
        <f t="shared" si="25"/>
        <v>6865981.1127272723</v>
      </c>
      <c r="T299" s="43" t="str">
        <f t="shared" si="28"/>
        <v>60%</v>
      </c>
      <c r="U299" s="7">
        <f t="shared" si="26"/>
        <v>4119588.6676363633</v>
      </c>
      <c r="V299" s="8" t="str">
        <f t="shared" si="29"/>
        <v>ลงทุนได้</v>
      </c>
      <c r="X299" s="4"/>
    </row>
    <row r="300" spans="1:24" hidden="1" x14ac:dyDescent="0.7">
      <c r="A300" s="8">
        <f>IF(ISBLANK(D300),"",COUNTA($D$10:D300))</f>
        <v>291</v>
      </c>
      <c r="B300" s="14">
        <v>5</v>
      </c>
      <c r="C300" s="14" t="s">
        <v>580</v>
      </c>
      <c r="D300" s="14" t="s">
        <v>609</v>
      </c>
      <c r="E300" s="14" t="s">
        <v>610</v>
      </c>
      <c r="F300" s="14" t="s">
        <v>8</v>
      </c>
      <c r="G300" s="6">
        <f>INDEX('cash ratio เดิม'!$B:$B,MATCH(คำนวณเงินลงทุนส่วนเกิน!$D300,'cash ratio เดิม'!$A:$A,0))</f>
        <v>21926735.859999999</v>
      </c>
      <c r="H300" s="6">
        <f>INDEX('cash ratio เดิม'!$C:$C,MATCH(คำนวณเงินลงทุนส่วนเกิน!$D300,'cash ratio เดิม'!$A:$A,0))</f>
        <v>10325187</v>
      </c>
      <c r="I300" s="49">
        <v>2.12</v>
      </c>
      <c r="J300" s="5">
        <f t="shared" si="24"/>
        <v>2.31</v>
      </c>
      <c r="K300" s="6">
        <f t="shared" si="27"/>
        <v>1957403.9550000001</v>
      </c>
      <c r="L300" s="6">
        <f>INDEX(ลูกหนี้ค่ารักษาพยาบาล!$J:$J,MATCH(คำนวณเงินลงทุนส่วนเกิน!$D300,ลูกหนี้ค่ารักษาพยาบาล!$A:$A,0))</f>
        <v>597260.1</v>
      </c>
      <c r="M300" s="6">
        <f>INDEX(ลูกหนี้ค่ารักษาพยาบาล!$K:$K,MATCH(คำนวณเงินลงทุนส่วนเกิน!$D300,ลูกหนี้ค่ารักษาพยาบาล!$A:$A,0))</f>
        <v>85555.53</v>
      </c>
      <c r="N300" s="6">
        <f>INDEX(ลูกหนี้ค่ารักษาพยาบาล!$L:$L,MATCH(คำนวณเงินลงทุนส่วนเกิน!$D300,ลูกหนี้ค่ารักษาพยาบาล!$A:$A,0))</f>
        <v>1266145.3250000002</v>
      </c>
      <c r="O300" s="6">
        <f>INDEX(ลูกหนี้ค่ารักษาพยาบาล!$M:$M,MATCH(คำนวณเงินลงทุนส่วนเกิน!$D300,ลูกหนี้ค่ารักษาพยาบาล!$A:$A,0))</f>
        <v>0</v>
      </c>
      <c r="P300" s="6">
        <f>INDEX(ลูกหนี้ค่ารักษาพยาบาล!$N:$N,MATCH(คำนวณเงินลงทุนส่วนเกิน!$D300,ลูกหนี้ค่ารักษาพยาบาล!$A:$A,0))</f>
        <v>8443</v>
      </c>
      <c r="Q300" s="49">
        <v>11601548.859999999</v>
      </c>
      <c r="R300" s="7">
        <f>INDEX('Fixed Cost'!$E:$E,MATCH(คำนวณเงินลงทุนส่วนเกิน!$D300,'Fixed Cost'!$A:$A,0))</f>
        <v>7740430.0881818179</v>
      </c>
      <c r="S300" s="7">
        <f t="shared" si="25"/>
        <v>3861118.7718181815</v>
      </c>
      <c r="T300" s="43" t="str">
        <f t="shared" si="28"/>
        <v>40%</v>
      </c>
      <c r="U300" s="7">
        <f t="shared" si="26"/>
        <v>1544447.5087272727</v>
      </c>
      <c r="V300" s="8" t="str">
        <f t="shared" si="29"/>
        <v>ลงทุนได้</v>
      </c>
      <c r="X300" s="4"/>
    </row>
    <row r="301" spans="1:24" hidden="1" x14ac:dyDescent="0.7">
      <c r="A301" s="8">
        <f>IF(ISBLANK(D301),"",COUNTA($D$10:D301))</f>
        <v>292</v>
      </c>
      <c r="B301" s="14">
        <v>5</v>
      </c>
      <c r="C301" s="14" t="s">
        <v>580</v>
      </c>
      <c r="D301" s="14" t="s">
        <v>611</v>
      </c>
      <c r="E301" s="14" t="s">
        <v>612</v>
      </c>
      <c r="F301" s="14" t="s">
        <v>8</v>
      </c>
      <c r="G301" s="6">
        <f>INDEX('cash ratio เดิม'!$B:$B,MATCH(คำนวณเงินลงทุนส่วนเกิน!$D301,'cash ratio เดิม'!$A:$A,0))</f>
        <v>19149526.510000002</v>
      </c>
      <c r="H301" s="6">
        <f>INDEX('cash ratio เดิม'!$C:$C,MATCH(คำนวณเงินลงทุนส่วนเกิน!$D301,'cash ratio เดิม'!$A:$A,0))</f>
        <v>17650420.829999998</v>
      </c>
      <c r="I301" s="49">
        <v>1.08</v>
      </c>
      <c r="J301" s="5">
        <f t="shared" si="24"/>
        <v>1.26</v>
      </c>
      <c r="K301" s="6">
        <f t="shared" si="27"/>
        <v>3105056.7699999996</v>
      </c>
      <c r="L301" s="6">
        <f>INDEX(ลูกหนี้ค่ารักษาพยาบาล!$J:$J,MATCH(คำนวณเงินลงทุนส่วนเกิน!$D301,ลูกหนี้ค่ารักษาพยาบาล!$A:$A,0))</f>
        <v>724145.23</v>
      </c>
      <c r="M301" s="6">
        <f>INDEX(ลูกหนี้ค่ารักษาพยาบาล!$K:$K,MATCH(คำนวณเงินลงทุนส่วนเกิน!$D301,ลูกหนี้ค่ารักษาพยาบาล!$A:$A,0))</f>
        <v>538782.88</v>
      </c>
      <c r="N301" s="6">
        <f>INDEX(ลูกหนี้ค่ารักษาพยาบาล!$L:$L,MATCH(คำนวณเงินลงทุนส่วนเกิน!$D301,ลูกหนี้ค่ารักษาพยาบาล!$A:$A,0))</f>
        <v>1779056.38</v>
      </c>
      <c r="O301" s="6">
        <f>INDEX(ลูกหนี้ค่ารักษาพยาบาล!$M:$M,MATCH(คำนวณเงินลงทุนส่วนเกิน!$D301,ลูกหนี้ค่ารักษาพยาบาล!$A:$A,0))</f>
        <v>0</v>
      </c>
      <c r="P301" s="6">
        <f>INDEX(ลูกหนี้ค่ารักษาพยาบาล!$N:$N,MATCH(คำนวณเงินลงทุนส่วนเกิน!$D301,ลูกหนี้ค่ารักษาพยาบาล!$A:$A,0))</f>
        <v>63072.28</v>
      </c>
      <c r="Q301" s="49">
        <v>1499105.68</v>
      </c>
      <c r="R301" s="7">
        <f>INDEX('Fixed Cost'!$E:$E,MATCH(คำนวณเงินลงทุนส่วนเกิน!$D301,'Fixed Cost'!$A:$A,0))</f>
        <v>6424183.9745454546</v>
      </c>
      <c r="S301" s="7">
        <f t="shared" si="25"/>
        <v>-4925078.2945454549</v>
      </c>
      <c r="T301" s="43" t="str">
        <f t="shared" si="28"/>
        <v>0%</v>
      </c>
      <c r="U301" s="7">
        <f t="shared" si="26"/>
        <v>0</v>
      </c>
      <c r="V301" s="69" t="str">
        <f t="shared" si="29"/>
        <v>ไม่ลงทุน</v>
      </c>
      <c r="X301" s="4"/>
    </row>
    <row r="302" spans="1:24" hidden="1" x14ac:dyDescent="0.7">
      <c r="A302" s="8">
        <f>IF(ISBLANK(D302),"",COUNTA($D$10:D302))</f>
        <v>293</v>
      </c>
      <c r="B302" s="14">
        <v>5</v>
      </c>
      <c r="C302" s="14" t="s">
        <v>613</v>
      </c>
      <c r="D302" s="14" t="s">
        <v>614</v>
      </c>
      <c r="E302" s="14" t="s">
        <v>615</v>
      </c>
      <c r="F302" s="14" t="s">
        <v>5</v>
      </c>
      <c r="G302" s="6">
        <f>INDEX('cash ratio เดิม'!$B:$B,MATCH(คำนวณเงินลงทุนส่วนเกิน!$D302,'cash ratio เดิม'!$A:$A,0))</f>
        <v>1221772084.22</v>
      </c>
      <c r="H302" s="6">
        <f>INDEX('cash ratio เดิม'!$C:$C,MATCH(คำนวณเงินลงทุนส่วนเกิน!$D302,'cash ratio เดิม'!$A:$A,0))</f>
        <v>501762578.14999998</v>
      </c>
      <c r="I302" s="49">
        <v>2.44</v>
      </c>
      <c r="J302" s="5">
        <f t="shared" si="24"/>
        <v>2.77</v>
      </c>
      <c r="K302" s="6">
        <f t="shared" si="27"/>
        <v>172675856.755</v>
      </c>
      <c r="L302" s="6">
        <f>INDEX(ลูกหนี้ค่ารักษาพยาบาล!$J:$J,MATCH(คำนวณเงินลงทุนส่วนเกิน!$D302,ลูกหนี้ค่ารักษาพยาบาล!$A:$A,0))</f>
        <v>108414722.06999999</v>
      </c>
      <c r="M302" s="6">
        <f>INDEX(ลูกหนี้ค่ารักษาพยาบาล!$K:$K,MATCH(คำนวณเงินลงทุนส่วนเกิน!$D302,ลูกหนี้ค่ารักษาพยาบาล!$A:$A,0))</f>
        <v>26200390.625</v>
      </c>
      <c r="N302" s="6">
        <f>INDEX(ลูกหนี้ค่ารักษาพยาบาล!$L:$L,MATCH(คำนวณเงินลงทุนส่วนเกิน!$D302,ลูกหนี้ค่ารักษาพยาบาล!$A:$A,0))</f>
        <v>33874990.310000002</v>
      </c>
      <c r="O302" s="6">
        <f>INDEX(ลูกหนี้ค่ารักษาพยาบาล!$M:$M,MATCH(คำนวณเงินลงทุนส่วนเกิน!$D302,ลูกหนี้ค่ารักษาพยาบาล!$A:$A,0))</f>
        <v>0</v>
      </c>
      <c r="P302" s="6">
        <f>INDEX(ลูกหนี้ค่ารักษาพยาบาล!$N:$N,MATCH(คำนวณเงินลงทุนส่วนเกิน!$D302,ลูกหนี้ค่ารักษาพยาบาล!$A:$A,0))</f>
        <v>4185753.75</v>
      </c>
      <c r="Q302" s="49">
        <v>694114906.07000005</v>
      </c>
      <c r="R302" s="7">
        <f>INDEX('Fixed Cost'!$E:$E,MATCH(คำนวณเงินลงทุนส่วนเกิน!$D302,'Fixed Cost'!$A:$A,0))</f>
        <v>185170784.05363634</v>
      </c>
      <c r="S302" s="7">
        <f t="shared" si="25"/>
        <v>508944122.01636374</v>
      </c>
      <c r="T302" s="43" t="str">
        <f t="shared" si="28"/>
        <v>50%</v>
      </c>
      <c r="U302" s="7">
        <f t="shared" si="26"/>
        <v>254472061.00818187</v>
      </c>
      <c r="V302" s="8" t="str">
        <f t="shared" si="29"/>
        <v>ลงทุนได้</v>
      </c>
      <c r="X302" s="4"/>
    </row>
    <row r="303" spans="1:24" hidden="1" x14ac:dyDescent="0.7">
      <c r="A303" s="8">
        <f>IF(ISBLANK(D303),"",COUNTA($D$10:D303))</f>
        <v>294</v>
      </c>
      <c r="B303" s="14">
        <v>5</v>
      </c>
      <c r="C303" s="14" t="s">
        <v>613</v>
      </c>
      <c r="D303" s="14" t="s">
        <v>616</v>
      </c>
      <c r="E303" s="14" t="s">
        <v>617</v>
      </c>
      <c r="F303" s="14" t="s">
        <v>8</v>
      </c>
      <c r="G303" s="6">
        <f>INDEX('cash ratio เดิม'!$B:$B,MATCH(คำนวณเงินลงทุนส่วนเกิน!$D303,'cash ratio เดิม'!$A:$A,0))</f>
        <v>76721317.379999995</v>
      </c>
      <c r="H303" s="6">
        <f>INDEX('cash ratio เดิม'!$C:$C,MATCH(คำนวณเงินลงทุนส่วนเกิน!$D303,'cash ratio เดิม'!$A:$A,0))</f>
        <v>41360027.530000001</v>
      </c>
      <c r="I303" s="49">
        <v>1.86</v>
      </c>
      <c r="J303" s="5">
        <f t="shared" si="24"/>
        <v>2.19</v>
      </c>
      <c r="K303" s="6">
        <f t="shared" si="27"/>
        <v>13858161.615</v>
      </c>
      <c r="L303" s="6">
        <f>INDEX(ลูกหนี้ค่ารักษาพยาบาล!$J:$J,MATCH(คำนวณเงินลงทุนส่วนเกิน!$D303,ลูกหนี้ค่ารักษาพยาบาล!$A:$A,0))</f>
        <v>4818795.4450000003</v>
      </c>
      <c r="M303" s="6">
        <f>INDEX(ลูกหนี้ค่ารักษาพยาบาล!$K:$K,MATCH(คำนวณเงินลงทุนส่วนเกิน!$D303,ลูกหนี้ค่ารักษาพยาบาล!$A:$A,0))</f>
        <v>4592708.0999999996</v>
      </c>
      <c r="N303" s="6">
        <f>INDEX(ลูกหนี้ค่ารักษาพยาบาล!$L:$L,MATCH(คำนวณเงินลงทุนส่วนเกิน!$D303,ลูกหนี้ค่ารักษาพยาบาล!$A:$A,0))</f>
        <v>4372699.88</v>
      </c>
      <c r="O303" s="6">
        <f>INDEX(ลูกหนี้ค่ารักษาพยาบาล!$M:$M,MATCH(คำนวณเงินลงทุนส่วนเกิน!$D303,ลูกหนี้ค่ารักษาพยาบาล!$A:$A,0))</f>
        <v>0</v>
      </c>
      <c r="P303" s="6">
        <f>INDEX(ลูกหนี้ค่ารักษาพยาบาล!$N:$N,MATCH(คำนวณเงินลงทุนส่วนเกิน!$D303,ลูกหนี้ค่ารักษาพยาบาล!$A:$A,0))</f>
        <v>73958.19</v>
      </c>
      <c r="Q303" s="49">
        <v>35361289.850000001</v>
      </c>
      <c r="R303" s="7">
        <f>INDEX('Fixed Cost'!$E:$E,MATCH(คำนวณเงินลงทุนส่วนเกิน!$D303,'Fixed Cost'!$A:$A,0))</f>
        <v>27789606.586363636</v>
      </c>
      <c r="S303" s="7">
        <f t="shared" si="25"/>
        <v>7571683.2636363655</v>
      </c>
      <c r="T303" s="43" t="str">
        <f t="shared" si="28"/>
        <v>40%</v>
      </c>
      <c r="U303" s="7">
        <f t="shared" si="26"/>
        <v>3028673.3054545466</v>
      </c>
      <c r="V303" s="8" t="str">
        <f t="shared" si="29"/>
        <v>ลงทุนได้</v>
      </c>
      <c r="X303" s="4"/>
    </row>
    <row r="304" spans="1:24" hidden="1" x14ac:dyDescent="0.7">
      <c r="A304" s="8">
        <f>IF(ISBLANK(D304),"",COUNTA($D$10:D304))</f>
        <v>295</v>
      </c>
      <c r="B304" s="14">
        <v>5</v>
      </c>
      <c r="C304" s="14" t="s">
        <v>613</v>
      </c>
      <c r="D304" s="14" t="s">
        <v>618</v>
      </c>
      <c r="E304" s="14" t="s">
        <v>619</v>
      </c>
      <c r="F304" s="14" t="s">
        <v>8</v>
      </c>
      <c r="G304" s="6">
        <f>INDEX('cash ratio เดิม'!$B:$B,MATCH(คำนวณเงินลงทุนส่วนเกิน!$D304,'cash ratio เดิม'!$A:$A,0))</f>
        <v>87903134.040000007</v>
      </c>
      <c r="H304" s="6">
        <f>INDEX('cash ratio เดิม'!$C:$C,MATCH(คำนวณเงินลงทุนส่วนเกิน!$D304,'cash ratio เดิม'!$A:$A,0))</f>
        <v>25158152.289999999</v>
      </c>
      <c r="I304" s="49">
        <v>3.49</v>
      </c>
      <c r="J304" s="5">
        <f t="shared" si="24"/>
        <v>3.77</v>
      </c>
      <c r="K304" s="6">
        <f t="shared" si="27"/>
        <v>6984102.5</v>
      </c>
      <c r="L304" s="6">
        <f>INDEX(ลูกหนี้ค่ารักษาพยาบาล!$J:$J,MATCH(คำนวณเงินลงทุนส่วนเกิน!$D304,ลูกหนี้ค่ารักษาพยาบาล!$A:$A,0))</f>
        <v>3216891.5</v>
      </c>
      <c r="M304" s="6">
        <f>INDEX(ลูกหนี้ค่ารักษาพยาบาล!$K:$K,MATCH(คำนวณเงินลงทุนส่วนเกิน!$D304,ลูกหนี้ค่ารักษาพยาบาล!$A:$A,0))</f>
        <v>1673429.5</v>
      </c>
      <c r="N304" s="6">
        <f>INDEX(ลูกหนี้ค่ารักษาพยาบาล!$L:$L,MATCH(คำนวณเงินลงทุนส่วนเกิน!$D304,ลูกหนี้ค่ารักษาพยาบาล!$A:$A,0))</f>
        <v>2093781.5</v>
      </c>
      <c r="O304" s="6">
        <f>INDEX(ลูกหนี้ค่ารักษาพยาบาล!$M:$M,MATCH(คำนวณเงินลงทุนส่วนเกิน!$D304,ลูกหนี้ค่ารักษาพยาบาล!$A:$A,0))</f>
        <v>0</v>
      </c>
      <c r="P304" s="6">
        <f>INDEX(ลูกหนี้ค่ารักษาพยาบาล!$N:$N,MATCH(คำนวณเงินลงทุนส่วนเกิน!$D304,ลูกหนี้ค่ารักษาพยาบาล!$A:$A,0))</f>
        <v>0</v>
      </c>
      <c r="Q304" s="49">
        <v>62744981.75</v>
      </c>
      <c r="R304" s="7">
        <f>INDEX('Fixed Cost'!$E:$E,MATCH(คำนวณเงินลงทุนส่วนเกิน!$D304,'Fixed Cost'!$A:$A,0))</f>
        <v>16688083.868181817</v>
      </c>
      <c r="S304" s="7">
        <f t="shared" si="25"/>
        <v>46056897.881818183</v>
      </c>
      <c r="T304" s="43" t="str">
        <f t="shared" si="28"/>
        <v>60%</v>
      </c>
      <c r="U304" s="7">
        <f t="shared" si="26"/>
        <v>27634138.72909091</v>
      </c>
      <c r="V304" s="8" t="str">
        <f t="shared" si="29"/>
        <v>ลงทุนได้</v>
      </c>
      <c r="X304" s="4"/>
    </row>
    <row r="305" spans="1:24" hidden="1" x14ac:dyDescent="0.7">
      <c r="A305" s="8">
        <f>IF(ISBLANK(D305),"",COUNTA($D$10:D305))</f>
        <v>296</v>
      </c>
      <c r="B305" s="14">
        <v>5</v>
      </c>
      <c r="C305" s="14" t="s">
        <v>613</v>
      </c>
      <c r="D305" s="14" t="s">
        <v>620</v>
      </c>
      <c r="E305" s="14" t="s">
        <v>621</v>
      </c>
      <c r="F305" s="14" t="s">
        <v>8</v>
      </c>
      <c r="G305" s="6">
        <f>INDEX('cash ratio เดิม'!$B:$B,MATCH(คำนวณเงินลงทุนส่วนเกิน!$D305,'cash ratio เดิม'!$A:$A,0))</f>
        <v>95145376.719999999</v>
      </c>
      <c r="H305" s="6">
        <f>INDEX('cash ratio เดิม'!$C:$C,MATCH(คำนวณเงินลงทุนส่วนเกิน!$D305,'cash ratio เดิม'!$A:$A,0))</f>
        <v>28500842.84</v>
      </c>
      <c r="I305" s="49">
        <v>3.34</v>
      </c>
      <c r="J305" s="5">
        <f t="shared" si="24"/>
        <v>3.69</v>
      </c>
      <c r="K305" s="6">
        <f t="shared" si="27"/>
        <v>10286530.055</v>
      </c>
      <c r="L305" s="6">
        <f>INDEX(ลูกหนี้ค่ารักษาพยาบาล!$J:$J,MATCH(คำนวณเงินลงทุนส่วนเกิน!$D305,ลูกหนี้ค่ารักษาพยาบาล!$A:$A,0))</f>
        <v>4411060.47</v>
      </c>
      <c r="M305" s="6">
        <f>INDEX(ลูกหนี้ค่ารักษาพยาบาล!$K:$K,MATCH(คำนวณเงินลงทุนส่วนเกิน!$D305,ลูกหนี้ค่ารักษาพยาบาล!$A:$A,0))</f>
        <v>4114310.2949999999</v>
      </c>
      <c r="N305" s="6">
        <f>INDEX(ลูกหนี้ค่ารักษาพยาบาล!$L:$L,MATCH(คำนวณเงินลงทุนส่วนเกิน!$D305,ลูกหนี้ค่ารักษาพยาบาล!$A:$A,0))</f>
        <v>1761159.29</v>
      </c>
      <c r="O305" s="6">
        <f>INDEX(ลูกหนี้ค่ารักษาพยาบาล!$M:$M,MATCH(คำนวณเงินลงทุนส่วนเกิน!$D305,ลูกหนี้ค่ารักษาพยาบาล!$A:$A,0))</f>
        <v>0</v>
      </c>
      <c r="P305" s="6">
        <f>INDEX(ลูกหนี้ค่ารักษาพยาบาล!$N:$N,MATCH(คำนวณเงินลงทุนส่วนเกิน!$D305,ลูกหนี้ค่ารักษาพยาบาล!$A:$A,0))</f>
        <v>0</v>
      </c>
      <c r="Q305" s="49">
        <v>66644533.880000003</v>
      </c>
      <c r="R305" s="7">
        <f>INDEX('Fixed Cost'!$E:$E,MATCH(คำนวณเงินลงทุนส่วนเกิน!$D305,'Fixed Cost'!$A:$A,0))</f>
        <v>19948867.49727273</v>
      </c>
      <c r="S305" s="7">
        <f t="shared" si="25"/>
        <v>46695666.382727273</v>
      </c>
      <c r="T305" s="43" t="str">
        <f t="shared" si="28"/>
        <v>60%</v>
      </c>
      <c r="U305" s="7">
        <f t="shared" si="26"/>
        <v>28017399.829636361</v>
      </c>
      <c r="V305" s="8" t="str">
        <f t="shared" si="29"/>
        <v>ลงทุนได้</v>
      </c>
      <c r="X305" s="4"/>
    </row>
    <row r="306" spans="1:24" hidden="1" x14ac:dyDescent="0.7">
      <c r="A306" s="8">
        <f>IF(ISBLANK(D306),"",COUNTA($D$10:D306))</f>
        <v>297</v>
      </c>
      <c r="B306" s="14">
        <v>5</v>
      </c>
      <c r="C306" s="14" t="s">
        <v>613</v>
      </c>
      <c r="D306" s="14" t="s">
        <v>622</v>
      </c>
      <c r="E306" s="14" t="s">
        <v>623</v>
      </c>
      <c r="F306" s="14" t="s">
        <v>8</v>
      </c>
      <c r="G306" s="6">
        <f>INDEX('cash ratio เดิม'!$B:$B,MATCH(คำนวณเงินลงทุนส่วนเกิน!$D306,'cash ratio เดิม'!$A:$A,0))</f>
        <v>175791634.40000001</v>
      </c>
      <c r="H306" s="6">
        <f>INDEX('cash ratio เดิม'!$C:$C,MATCH(คำนวณเงินลงทุนส่วนเกิน!$D306,'cash ratio เดิม'!$A:$A,0))</f>
        <v>9955857.3699999992</v>
      </c>
      <c r="I306" s="49">
        <v>17.66</v>
      </c>
      <c r="J306" s="5">
        <f t="shared" si="24"/>
        <v>18.05</v>
      </c>
      <c r="K306" s="6">
        <f t="shared" si="27"/>
        <v>3930654.3849999998</v>
      </c>
      <c r="L306" s="6">
        <f>INDEX(ลูกหนี้ค่ารักษาพยาบาล!$J:$J,MATCH(คำนวณเงินลงทุนส่วนเกิน!$D306,ลูกหนี้ค่ารักษาพยาบาล!$A:$A,0))</f>
        <v>700400.46499999997</v>
      </c>
      <c r="M306" s="6">
        <f>INDEX(ลูกหนี้ค่ารักษาพยาบาล!$K:$K,MATCH(คำนวณเงินลงทุนส่วนเกิน!$D306,ลูกหนี้ค่ารักษาพยาบาล!$A:$A,0))</f>
        <v>1332006</v>
      </c>
      <c r="N306" s="6">
        <f>INDEX(ลูกหนี้ค่ารักษาพยาบาล!$L:$L,MATCH(คำนวณเงินลงทุนส่วนเกิน!$D306,ลูกหนี้ค่ารักษาพยาบาล!$A:$A,0))</f>
        <v>1898247.92</v>
      </c>
      <c r="O306" s="6">
        <f>INDEX(ลูกหนี้ค่ารักษาพยาบาล!$M:$M,MATCH(คำนวณเงินลงทุนส่วนเกิน!$D306,ลูกหนี้ค่ารักษาพยาบาล!$A:$A,0))</f>
        <v>0</v>
      </c>
      <c r="P306" s="6">
        <f>INDEX(ลูกหนี้ค่ารักษาพยาบาล!$N:$N,MATCH(คำนวณเงินลงทุนส่วนเกิน!$D306,ลูกหนี้ค่ารักษาพยาบาล!$A:$A,0))</f>
        <v>0</v>
      </c>
      <c r="Q306" s="49">
        <v>165835777.03</v>
      </c>
      <c r="R306" s="7">
        <f>INDEX('Fixed Cost'!$E:$E,MATCH(คำนวณเงินลงทุนส่วนเกิน!$D306,'Fixed Cost'!$A:$A,0))</f>
        <v>17659807.169999998</v>
      </c>
      <c r="S306" s="7">
        <f t="shared" si="25"/>
        <v>148175969.86000001</v>
      </c>
      <c r="T306" s="43" t="str">
        <f t="shared" si="28"/>
        <v>60%</v>
      </c>
      <c r="U306" s="7">
        <f t="shared" si="26"/>
        <v>88905581.916000009</v>
      </c>
      <c r="V306" s="8" t="str">
        <f t="shared" si="29"/>
        <v>ลงทุนได้</v>
      </c>
      <c r="X306" s="4"/>
    </row>
    <row r="307" spans="1:24" hidden="1" x14ac:dyDescent="0.7">
      <c r="A307" s="8">
        <f>IF(ISBLANK(D307),"",COUNTA($D$10:D307))</f>
        <v>298</v>
      </c>
      <c r="B307" s="14">
        <v>5</v>
      </c>
      <c r="C307" s="14" t="s">
        <v>613</v>
      </c>
      <c r="D307" s="14" t="s">
        <v>624</v>
      </c>
      <c r="E307" s="14" t="s">
        <v>625</v>
      </c>
      <c r="F307" s="14" t="s">
        <v>8</v>
      </c>
      <c r="G307" s="6">
        <f>INDEX('cash ratio เดิม'!$B:$B,MATCH(คำนวณเงินลงทุนส่วนเกิน!$D307,'cash ratio เดิม'!$A:$A,0))</f>
        <v>130746861.31999999</v>
      </c>
      <c r="H307" s="6">
        <f>INDEX('cash ratio เดิม'!$C:$C,MATCH(คำนวณเงินลงทุนส่วนเกิน!$D307,'cash ratio เดิม'!$A:$A,0))</f>
        <v>17091964.850000001</v>
      </c>
      <c r="I307" s="49">
        <v>7.65</v>
      </c>
      <c r="J307" s="5">
        <f t="shared" si="24"/>
        <v>7.99</v>
      </c>
      <c r="K307" s="6">
        <f t="shared" si="27"/>
        <v>5818659.1700000009</v>
      </c>
      <c r="L307" s="6">
        <f>INDEX(ลูกหนี้ค่ารักษาพยาบาล!$J:$J,MATCH(คำนวณเงินลงทุนส่วนเกิน!$D307,ลูกหนี้ค่ารักษาพยาบาล!$A:$A,0))</f>
        <v>1972166.5</v>
      </c>
      <c r="M307" s="6">
        <f>INDEX(ลูกหนี้ค่ารักษาพยาบาล!$K:$K,MATCH(คำนวณเงินลงทุนส่วนเกิน!$D307,ลูกหนี้ค่ารักษาพยาบาล!$A:$A,0))</f>
        <v>2072767.25</v>
      </c>
      <c r="N307" s="6">
        <f>INDEX(ลูกหนี้ค่ารักษาพยาบาล!$L:$L,MATCH(คำนวณเงินลงทุนส่วนเกิน!$D307,ลูกหนี้ค่ารักษาพยาบาล!$A:$A,0))</f>
        <v>1611650.6400000001</v>
      </c>
      <c r="O307" s="6">
        <f>INDEX(ลูกหนี้ค่ารักษาพยาบาล!$M:$M,MATCH(คำนวณเงินลงทุนส่วนเกิน!$D307,ลูกหนี้ค่ารักษาพยาบาล!$A:$A,0))</f>
        <v>0</v>
      </c>
      <c r="P307" s="6">
        <f>INDEX(ลูกหนี้ค่ารักษาพยาบาล!$N:$N,MATCH(คำนวณเงินลงทุนส่วนเกิน!$D307,ลูกหนี้ค่ารักษาพยาบาล!$A:$A,0))</f>
        <v>162074.78</v>
      </c>
      <c r="Q307" s="49">
        <v>113654896.47</v>
      </c>
      <c r="R307" s="7">
        <f>INDEX('Fixed Cost'!$E:$E,MATCH(คำนวณเงินลงทุนส่วนเกิน!$D307,'Fixed Cost'!$A:$A,0))</f>
        <v>15799988.47909091</v>
      </c>
      <c r="S307" s="7">
        <f t="shared" si="25"/>
        <v>97854907.990909085</v>
      </c>
      <c r="T307" s="43" t="str">
        <f t="shared" si="28"/>
        <v>60%</v>
      </c>
      <c r="U307" s="7">
        <f t="shared" si="26"/>
        <v>58712944.794545449</v>
      </c>
      <c r="V307" s="8" t="str">
        <f t="shared" si="29"/>
        <v>ลงทุนได้</v>
      </c>
      <c r="X307" s="4"/>
    </row>
    <row r="308" spans="1:24" hidden="1" x14ac:dyDescent="0.7">
      <c r="A308" s="8">
        <f>IF(ISBLANK(D308),"",COUNTA($D$10:D308))</f>
        <v>299</v>
      </c>
      <c r="B308" s="14">
        <v>5</v>
      </c>
      <c r="C308" s="14" t="s">
        <v>613</v>
      </c>
      <c r="D308" s="14" t="s">
        <v>626</v>
      </c>
      <c r="E308" s="14" t="s">
        <v>627</v>
      </c>
      <c r="F308" s="14" t="s">
        <v>8</v>
      </c>
      <c r="G308" s="6">
        <f>INDEX('cash ratio เดิม'!$B:$B,MATCH(คำนวณเงินลงทุนส่วนเกิน!$D308,'cash ratio เดิม'!$A:$A,0))</f>
        <v>59190681.299999997</v>
      </c>
      <c r="H308" s="6">
        <f>INDEX('cash ratio เดิม'!$C:$C,MATCH(คำนวณเงินลงทุนส่วนเกิน!$D308,'cash ratio เดิม'!$A:$A,0))</f>
        <v>87236801.540000007</v>
      </c>
      <c r="I308" s="49">
        <v>0.68</v>
      </c>
      <c r="J308" s="5">
        <f t="shared" si="24"/>
        <v>0.8</v>
      </c>
      <c r="K308" s="6">
        <f t="shared" si="27"/>
        <v>10667976.1</v>
      </c>
      <c r="L308" s="6">
        <f>INDEX(ลูกหนี้ค่ารักษาพยาบาล!$J:$J,MATCH(คำนวณเงินลงทุนส่วนเกิน!$D308,ลูกหนี้ค่ารักษาพยาบาล!$A:$A,0))</f>
        <v>7873734.4249999998</v>
      </c>
      <c r="M308" s="6">
        <f>INDEX(ลูกหนี้ค่ารักษาพยาบาล!$K:$K,MATCH(คำนวณเงินลงทุนส่วนเกิน!$D308,ลูกหนี้ค่ารักษาพยาบาล!$A:$A,0))</f>
        <v>482268.30499999999</v>
      </c>
      <c r="N308" s="6">
        <f>INDEX(ลูกหนี้ค่ารักษาพยาบาล!$L:$L,MATCH(คำนวณเงินลงทุนส่วนเกิน!$D308,ลูกหนี้ค่ารักษาพยาบาล!$A:$A,0))</f>
        <v>2229840.8449999997</v>
      </c>
      <c r="O308" s="6">
        <f>INDEX(ลูกหนี้ค่ารักษาพยาบาล!$M:$M,MATCH(คำนวณเงินลงทุนส่วนเกิน!$D308,ลูกหนี้ค่ารักษาพยาบาล!$A:$A,0))</f>
        <v>0</v>
      </c>
      <c r="P308" s="6">
        <f>INDEX(ลูกหนี้ค่ารักษาพยาบาล!$N:$N,MATCH(คำนวณเงินลงทุนส่วนเกิน!$D308,ลูกหนี้ค่ารักษาพยาบาล!$A:$A,0))</f>
        <v>82132.524999999994</v>
      </c>
      <c r="Q308" s="49">
        <v>-28046120.239999998</v>
      </c>
      <c r="R308" s="7">
        <f>INDEX('Fixed Cost'!$E:$E,MATCH(คำนวณเงินลงทุนส่วนเกิน!$D308,'Fixed Cost'!$A:$A,0))</f>
        <v>54285305.871818192</v>
      </c>
      <c r="S308" s="7">
        <f t="shared" si="25"/>
        <v>-82331426.111818194</v>
      </c>
      <c r="T308" s="43" t="str">
        <f t="shared" si="28"/>
        <v>0%</v>
      </c>
      <c r="U308" s="7">
        <f t="shared" si="26"/>
        <v>0</v>
      </c>
      <c r="V308" s="69" t="str">
        <f t="shared" si="29"/>
        <v>ไม่ลงทุน</v>
      </c>
      <c r="X308" s="4"/>
    </row>
    <row r="309" spans="1:24" hidden="1" x14ac:dyDescent="0.7">
      <c r="A309" s="8">
        <f>IF(ISBLANK(D309),"",COUNTA($D$10:D309))</f>
        <v>300</v>
      </c>
      <c r="B309" s="14">
        <v>5</v>
      </c>
      <c r="C309" s="14" t="s">
        <v>613</v>
      </c>
      <c r="D309" s="14" t="s">
        <v>628</v>
      </c>
      <c r="E309" s="14" t="s">
        <v>629</v>
      </c>
      <c r="F309" s="14" t="s">
        <v>8</v>
      </c>
      <c r="G309" s="6">
        <f>INDEX('cash ratio เดิม'!$B:$B,MATCH(คำนวณเงินลงทุนส่วนเกิน!$D309,'cash ratio เดิม'!$A:$A,0))</f>
        <v>133897456.68000001</v>
      </c>
      <c r="H309" s="6">
        <f>INDEX('cash ratio เดิม'!$C:$C,MATCH(คำนวณเงินลงทุนส่วนเกิน!$D309,'cash ratio เดิม'!$A:$A,0))</f>
        <v>9678096.9299999997</v>
      </c>
      <c r="I309" s="49">
        <v>13.84</v>
      </c>
      <c r="J309" s="5">
        <f t="shared" si="24"/>
        <v>14.08</v>
      </c>
      <c r="K309" s="6">
        <f t="shared" si="27"/>
        <v>2370745.1949999998</v>
      </c>
      <c r="L309" s="6">
        <f>INDEX(ลูกหนี้ค่ารักษาพยาบาล!$J:$J,MATCH(คำนวณเงินลงทุนส่วนเกิน!$D309,ลูกหนี้ค่ารักษาพยาบาล!$A:$A,0))</f>
        <v>561574.41500000004</v>
      </c>
      <c r="M309" s="6">
        <f>INDEX(ลูกหนี้ค่ารักษาพยาบาล!$K:$K,MATCH(คำนวณเงินลงทุนส่วนเกิน!$D309,ลูกหนี้ค่ารักษาพยาบาล!$A:$A,0))</f>
        <v>912161.31500000006</v>
      </c>
      <c r="N309" s="6">
        <f>INDEX(ลูกหนี้ค่ารักษาพยาบาล!$L:$L,MATCH(คำนวณเงินลงทุนส่วนเกิน!$D309,ลูกหนี้ค่ารักษาพยาบาล!$A:$A,0))</f>
        <v>891067.96499999997</v>
      </c>
      <c r="O309" s="6">
        <f>INDEX(ลูกหนี้ค่ารักษาพยาบาล!$M:$M,MATCH(คำนวณเงินลงทุนส่วนเกิน!$D309,ลูกหนี้ค่ารักษาพยาบาล!$A:$A,0))</f>
        <v>0</v>
      </c>
      <c r="P309" s="6">
        <f>INDEX(ลูกหนี้ค่ารักษาพยาบาล!$N:$N,MATCH(คำนวณเงินลงทุนส่วนเกิน!$D309,ลูกหนี้ค่ารักษาพยาบาล!$A:$A,0))</f>
        <v>5941.5</v>
      </c>
      <c r="Q309" s="49">
        <v>124219359.75</v>
      </c>
      <c r="R309" s="7">
        <f>INDEX('Fixed Cost'!$E:$E,MATCH(คำนวณเงินลงทุนส่วนเกิน!$D309,'Fixed Cost'!$A:$A,0))</f>
        <v>10940992.633636363</v>
      </c>
      <c r="S309" s="7">
        <f t="shared" si="25"/>
        <v>113278367.11636364</v>
      </c>
      <c r="T309" s="43" t="str">
        <f t="shared" si="28"/>
        <v>60%</v>
      </c>
      <c r="U309" s="7">
        <f t="shared" si="26"/>
        <v>67967020.269818187</v>
      </c>
      <c r="V309" s="8" t="str">
        <f t="shared" si="29"/>
        <v>ลงทุนได้</v>
      </c>
      <c r="X309" s="4"/>
    </row>
    <row r="310" spans="1:24" hidden="1" x14ac:dyDescent="0.7">
      <c r="A310" s="8">
        <f>IF(ISBLANK(D310),"",COUNTA($D$10:D310))</f>
        <v>301</v>
      </c>
      <c r="B310" s="14">
        <v>5</v>
      </c>
      <c r="C310" s="14" t="s">
        <v>613</v>
      </c>
      <c r="D310" s="14" t="s">
        <v>630</v>
      </c>
      <c r="E310" s="14" t="s">
        <v>631</v>
      </c>
      <c r="F310" s="14" t="s">
        <v>8</v>
      </c>
      <c r="G310" s="6">
        <f>INDEX('cash ratio เดิม'!$B:$B,MATCH(คำนวณเงินลงทุนส่วนเกิน!$D310,'cash ratio เดิม'!$A:$A,0))</f>
        <v>101604788.23</v>
      </c>
      <c r="H310" s="6">
        <f>INDEX('cash ratio เดิม'!$C:$C,MATCH(คำนวณเงินลงทุนส่วนเกิน!$D310,'cash ratio เดิม'!$A:$A,0))</f>
        <v>6591999.0099999998</v>
      </c>
      <c r="I310" s="49">
        <v>15.41</v>
      </c>
      <c r="J310" s="5">
        <f t="shared" si="24"/>
        <v>15.83</v>
      </c>
      <c r="K310" s="6">
        <f t="shared" si="27"/>
        <v>2771867.5049999999</v>
      </c>
      <c r="L310" s="6">
        <f>INDEX(ลูกหนี้ค่ารักษาพยาบาล!$J:$J,MATCH(คำนวณเงินลงทุนส่วนเกิน!$D310,ลูกหนี้ค่ารักษาพยาบาล!$A:$A,0))</f>
        <v>589886.92500000005</v>
      </c>
      <c r="M310" s="6">
        <f>INDEX(ลูกหนี้ค่ารักษาพยาบาล!$K:$K,MATCH(คำนวณเงินลงทุนส่วนเกิน!$D310,ลูกหนี้ค่ารักษาพยาบาล!$A:$A,0))</f>
        <v>825945.7699999999</v>
      </c>
      <c r="N310" s="6">
        <f>INDEX(ลูกหนี้ค่ารักษาพยาบาล!$L:$L,MATCH(คำนวณเงินลงทุนส่วนเกิน!$D310,ลูกหนี้ค่ารักษาพยาบาล!$A:$A,0))</f>
        <v>1322423.81</v>
      </c>
      <c r="O310" s="6">
        <f>INDEX(ลูกหนี้ค่ารักษาพยาบาล!$M:$M,MATCH(คำนวณเงินลงทุนส่วนเกิน!$D310,ลูกหนี้ค่ารักษาพยาบาล!$A:$A,0))</f>
        <v>0</v>
      </c>
      <c r="P310" s="6">
        <f>INDEX(ลูกหนี้ค่ารักษาพยาบาล!$N:$N,MATCH(คำนวณเงินลงทุนส่วนเกิน!$D310,ลูกหนี้ค่ารักษาพยาบาล!$A:$A,0))</f>
        <v>33611</v>
      </c>
      <c r="Q310" s="49">
        <v>95012789.219999999</v>
      </c>
      <c r="R310" s="7">
        <f>INDEX('Fixed Cost'!$E:$E,MATCH(คำนวณเงินลงทุนส่วนเกิน!$D310,'Fixed Cost'!$A:$A,0))</f>
        <v>10998240.338181816</v>
      </c>
      <c r="S310" s="7">
        <f t="shared" si="25"/>
        <v>84014548.881818175</v>
      </c>
      <c r="T310" s="43" t="str">
        <f t="shared" si="28"/>
        <v>60%</v>
      </c>
      <c r="U310" s="7">
        <f t="shared" si="26"/>
        <v>50408729.329090901</v>
      </c>
      <c r="V310" s="8" t="str">
        <f t="shared" si="29"/>
        <v>ลงทุนได้</v>
      </c>
      <c r="X310" s="4"/>
    </row>
    <row r="311" spans="1:24" hidden="1" x14ac:dyDescent="0.7">
      <c r="A311" s="8">
        <f>IF(ISBLANK(D311),"",COUNTA($D$10:D311))</f>
        <v>302</v>
      </c>
      <c r="B311" s="14">
        <v>5</v>
      </c>
      <c r="C311" s="14" t="s">
        <v>632</v>
      </c>
      <c r="D311" s="14" t="s">
        <v>633</v>
      </c>
      <c r="E311" s="14" t="s">
        <v>634</v>
      </c>
      <c r="F311" s="14" t="s">
        <v>46</v>
      </c>
      <c r="G311" s="6">
        <f>INDEX('cash ratio เดิม'!$B:$B,MATCH(คำนวณเงินลงทุนส่วนเกิน!$D311,'cash ratio เดิม'!$A:$A,0))</f>
        <v>146649545.38999999</v>
      </c>
      <c r="H311" s="6">
        <f>INDEX('cash ratio เดิม'!$C:$C,MATCH(คำนวณเงินลงทุนส่วนเกิน!$D311,'cash ratio เดิม'!$A:$A,0))</f>
        <v>122073438.76000001</v>
      </c>
      <c r="I311" s="49">
        <v>1.2</v>
      </c>
      <c r="J311" s="5">
        <f t="shared" si="24"/>
        <v>1.64</v>
      </c>
      <c r="K311" s="6">
        <f t="shared" si="27"/>
        <v>53580507.384999998</v>
      </c>
      <c r="L311" s="6">
        <f>INDEX(ลูกหนี้ค่ารักษาพยาบาล!$J:$J,MATCH(คำนวณเงินลงทุนส่วนเกิน!$D311,ลูกหนี้ค่ารักษาพยาบาล!$A:$A,0))</f>
        <v>18381039.475000001</v>
      </c>
      <c r="M311" s="6">
        <f>INDEX(ลูกหนี้ค่ารักษาพยาบาล!$K:$K,MATCH(คำนวณเงินลงทุนส่วนเกิน!$D311,ลูกหนี้ค่ารักษาพยาบาล!$A:$A,0))</f>
        <v>3698245.5549999997</v>
      </c>
      <c r="N311" s="6">
        <f>INDEX(ลูกหนี้ค่ารักษาพยาบาล!$L:$L,MATCH(คำนวณเงินลงทุนส่วนเกิน!$D311,ลูกหนี้ค่ารักษาพยาบาล!$A:$A,0))</f>
        <v>30289797.634999998</v>
      </c>
      <c r="O311" s="6">
        <f>INDEX(ลูกหนี้ค่ารักษาพยาบาล!$M:$M,MATCH(คำนวณเงินลงทุนส่วนเกิน!$D311,ลูกหนี้ค่ารักษาพยาบาล!$A:$A,0))</f>
        <v>0</v>
      </c>
      <c r="P311" s="6">
        <f>INDEX(ลูกหนี้ค่ารักษาพยาบาล!$N:$N,MATCH(คำนวณเงินลงทุนส่วนเกิน!$D311,ลูกหนี้ค่ารักษาพยาบาล!$A:$A,0))</f>
        <v>1211424.72</v>
      </c>
      <c r="Q311" s="49">
        <v>24736438.300000001</v>
      </c>
      <c r="R311" s="7">
        <f>INDEX('Fixed Cost'!$E:$E,MATCH(คำนวณเงินลงทุนส่วนเกิน!$D311,'Fixed Cost'!$A:$A,0))</f>
        <v>60504780.766363636</v>
      </c>
      <c r="S311" s="7">
        <f t="shared" si="25"/>
        <v>-35768342.466363639</v>
      </c>
      <c r="T311" s="43" t="str">
        <f t="shared" si="28"/>
        <v>30%</v>
      </c>
      <c r="U311" s="7">
        <f t="shared" si="26"/>
        <v>0</v>
      </c>
      <c r="V311" s="69" t="str">
        <f t="shared" si="29"/>
        <v>ไม่ลงทุน</v>
      </c>
      <c r="X311" s="4"/>
    </row>
    <row r="312" spans="1:24" hidden="1" x14ac:dyDescent="0.7">
      <c r="A312" s="8">
        <f>IF(ISBLANK(D312),"",COUNTA($D$10:D312))</f>
        <v>303</v>
      </c>
      <c r="B312" s="14">
        <v>5</v>
      </c>
      <c r="C312" s="14" t="s">
        <v>632</v>
      </c>
      <c r="D312" s="14" t="s">
        <v>635</v>
      </c>
      <c r="E312" s="14" t="s">
        <v>636</v>
      </c>
      <c r="F312" s="14" t="s">
        <v>8</v>
      </c>
      <c r="G312" s="6">
        <f>INDEX('cash ratio เดิม'!$B:$B,MATCH(คำนวณเงินลงทุนส่วนเกิน!$D312,'cash ratio เดิม'!$A:$A,0))</f>
        <v>66026750.200000003</v>
      </c>
      <c r="H312" s="6">
        <f>INDEX('cash ratio เดิม'!$C:$C,MATCH(คำนวณเงินลงทุนส่วนเกิน!$D312,'cash ratio เดิม'!$A:$A,0))</f>
        <v>11326473.57</v>
      </c>
      <c r="I312" s="49">
        <v>5.83</v>
      </c>
      <c r="J312" s="5">
        <f t="shared" si="24"/>
        <v>6.03</v>
      </c>
      <c r="K312" s="6">
        <f t="shared" si="27"/>
        <v>2364621.1550000003</v>
      </c>
      <c r="L312" s="6">
        <f>INDEX(ลูกหนี้ค่ารักษาพยาบาล!$J:$J,MATCH(คำนวณเงินลงทุนส่วนเกิน!$D312,ลูกหนี้ค่ารักษาพยาบาล!$A:$A,0))</f>
        <v>635901.5</v>
      </c>
      <c r="M312" s="6">
        <f>INDEX(ลูกหนี้ค่ารักษาพยาบาล!$K:$K,MATCH(คำนวณเงินลงทุนส่วนเกิน!$D312,ลูกหนี้ค่ารักษาพยาบาล!$A:$A,0))</f>
        <v>762264.23</v>
      </c>
      <c r="N312" s="6">
        <f>INDEX(ลูกหนี้ค่ารักษาพยาบาล!$L:$L,MATCH(คำนวณเงินลงทุนส่วนเกิน!$D312,ลูกหนี้ค่ารักษาพยาบาล!$A:$A,0))</f>
        <v>956615.92500000005</v>
      </c>
      <c r="O312" s="6">
        <f>INDEX(ลูกหนี้ค่ารักษาพยาบาล!$M:$M,MATCH(คำนวณเงินลงทุนส่วนเกิน!$D312,ลูกหนี้ค่ารักษาพยาบาล!$A:$A,0))</f>
        <v>0</v>
      </c>
      <c r="P312" s="6">
        <f>INDEX(ลูกหนี้ค่ารักษาพยาบาล!$N:$N,MATCH(คำนวณเงินลงทุนส่วนเกิน!$D312,ลูกหนี้ค่ารักษาพยาบาล!$A:$A,0))</f>
        <v>9839.5</v>
      </c>
      <c r="Q312" s="49">
        <v>54700276.630000003</v>
      </c>
      <c r="R312" s="7">
        <f>INDEX('Fixed Cost'!$E:$E,MATCH(คำนวณเงินลงทุนส่วนเกิน!$D312,'Fixed Cost'!$A:$A,0))</f>
        <v>13739801.236363634</v>
      </c>
      <c r="S312" s="7">
        <f t="shared" si="25"/>
        <v>40960475.393636368</v>
      </c>
      <c r="T312" s="43" t="str">
        <f t="shared" si="28"/>
        <v>60%</v>
      </c>
      <c r="U312" s="7">
        <f t="shared" si="26"/>
        <v>24576285.236181822</v>
      </c>
      <c r="V312" s="8" t="str">
        <f t="shared" si="29"/>
        <v>ลงทุนได้</v>
      </c>
      <c r="X312" s="4"/>
    </row>
    <row r="313" spans="1:24" hidden="1" x14ac:dyDescent="0.7">
      <c r="A313" s="8">
        <f>IF(ISBLANK(D313),"",COUNTA($D$10:D313))</f>
        <v>304</v>
      </c>
      <c r="B313" s="14">
        <v>5</v>
      </c>
      <c r="C313" s="14" t="s">
        <v>632</v>
      </c>
      <c r="D313" s="14" t="s">
        <v>637</v>
      </c>
      <c r="E313" s="14" t="s">
        <v>638</v>
      </c>
      <c r="F313" s="14" t="s">
        <v>8</v>
      </c>
      <c r="G313" s="6">
        <f>INDEX('cash ratio เดิม'!$B:$B,MATCH(คำนวณเงินลงทุนส่วนเกิน!$D313,'cash ratio เดิม'!$A:$A,0))</f>
        <v>57489092.090000004</v>
      </c>
      <c r="H313" s="6">
        <f>INDEX('cash ratio เดิม'!$C:$C,MATCH(คำนวณเงินลงทุนส่วนเกิน!$D313,'cash ratio เดิม'!$A:$A,0))</f>
        <v>19375508.210000001</v>
      </c>
      <c r="I313" s="49">
        <v>2.97</v>
      </c>
      <c r="J313" s="5">
        <f t="shared" si="24"/>
        <v>3.22</v>
      </c>
      <c r="K313" s="6">
        <f t="shared" si="27"/>
        <v>5007350.6499999994</v>
      </c>
      <c r="L313" s="6">
        <f>INDEX(ลูกหนี้ค่ารักษาพยาบาล!$J:$J,MATCH(คำนวณเงินลงทุนส่วนเกิน!$D313,ลูกหนี้ค่ารักษาพยาบาล!$A:$A,0))</f>
        <v>2005949</v>
      </c>
      <c r="M313" s="6">
        <f>INDEX(ลูกหนี้ค่ารักษาพยาบาล!$K:$K,MATCH(คำนวณเงินลงทุนส่วนเกิน!$D313,ลูกหนี้ค่ารักษาพยาบาล!$A:$A,0))</f>
        <v>1414363.45</v>
      </c>
      <c r="N313" s="6">
        <f>INDEX(ลูกหนี้ค่ารักษาพยาบาล!$L:$L,MATCH(คำนวณเงินลงทุนส่วนเกิน!$D313,ลูกหนี้ค่ารักษาพยาบาล!$A:$A,0))</f>
        <v>1532022.5149999999</v>
      </c>
      <c r="O313" s="6">
        <f>INDEX(ลูกหนี้ค่ารักษาพยาบาล!$M:$M,MATCH(คำนวณเงินลงทุนส่วนเกิน!$D313,ลูกหนี้ค่ารักษาพยาบาล!$A:$A,0))</f>
        <v>0</v>
      </c>
      <c r="P313" s="6">
        <f>INDEX(ลูกหนี้ค่ารักษาพยาบาล!$N:$N,MATCH(คำนวณเงินลงทุนส่วนเกิน!$D313,ลูกหนี้ค่ารักษาพยาบาล!$A:$A,0))</f>
        <v>55015.684999999998</v>
      </c>
      <c r="Q313" s="49">
        <v>38113583.880000003</v>
      </c>
      <c r="R313" s="7">
        <f>INDEX('Fixed Cost'!$E:$E,MATCH(คำนวณเงินลงทุนส่วนเกิน!$D313,'Fixed Cost'!$A:$A,0))</f>
        <v>17736883.42909091</v>
      </c>
      <c r="S313" s="7">
        <f t="shared" si="25"/>
        <v>20376700.450909093</v>
      </c>
      <c r="T313" s="43" t="str">
        <f t="shared" si="28"/>
        <v>60%</v>
      </c>
      <c r="U313" s="7">
        <f t="shared" si="26"/>
        <v>12226020.270545455</v>
      </c>
      <c r="V313" s="8" t="str">
        <f t="shared" si="29"/>
        <v>ลงทุนได้</v>
      </c>
      <c r="X313" s="4"/>
    </row>
    <row r="314" spans="1:24" hidden="1" x14ac:dyDescent="0.7">
      <c r="A314" s="8">
        <f>IF(ISBLANK(D314),"",COUNTA($D$10:D314))</f>
        <v>305</v>
      </c>
      <c r="B314" s="14">
        <v>5</v>
      </c>
      <c r="C314" s="14" t="s">
        <v>632</v>
      </c>
      <c r="D314" s="14" t="s">
        <v>639</v>
      </c>
      <c r="E314" s="14" t="s">
        <v>2033</v>
      </c>
      <c r="F314" s="14" t="s">
        <v>46</v>
      </c>
      <c r="G314" s="6">
        <f>INDEX('cash ratio เดิม'!$B:$B,MATCH(คำนวณเงินลงทุนส่วนเกิน!$D314,'cash ratio เดิม'!$A:$A,0))</f>
        <v>134261602.80000001</v>
      </c>
      <c r="H314" s="6">
        <f>INDEX('cash ratio เดิม'!$C:$C,MATCH(คำนวณเงินลงทุนส่วนเกิน!$D314,'cash ratio เดิม'!$A:$A,0))</f>
        <v>53823541.240000002</v>
      </c>
      <c r="I314" s="49">
        <v>2.4900000000000002</v>
      </c>
      <c r="J314" s="5">
        <f t="shared" si="24"/>
        <v>3.45</v>
      </c>
      <c r="K314" s="6">
        <f t="shared" si="27"/>
        <v>51676156.675000004</v>
      </c>
      <c r="L314" s="6">
        <f>INDEX(ลูกหนี้ค่ารักษาพยาบาล!$J:$J,MATCH(คำนวณเงินลงทุนส่วนเกิน!$D314,ลูกหนี้ค่ารักษาพยาบาล!$A:$A,0))</f>
        <v>15386185.545000002</v>
      </c>
      <c r="M314" s="6">
        <f>INDEX(ลูกหนี้ค่ารักษาพยาบาล!$K:$K,MATCH(คำนวณเงินลงทุนส่วนเกิน!$D314,ลูกหนี้ค่ารักษาพยาบาล!$A:$A,0))</f>
        <v>4322817.125</v>
      </c>
      <c r="N314" s="6">
        <f>INDEX(ลูกหนี้ค่ารักษาพยาบาล!$L:$L,MATCH(คำนวณเงินลงทุนส่วนเกิน!$D314,ลูกหนี้ค่ารักษาพยาบาล!$A:$A,0))</f>
        <v>10434989.045</v>
      </c>
      <c r="O314" s="6">
        <f>INDEX(ลูกหนี้ค่ารักษาพยาบาล!$M:$M,MATCH(คำนวณเงินลงทุนส่วนเกิน!$D314,ลูกหนี้ค่ารักษาพยาบาล!$A:$A,0))</f>
        <v>0</v>
      </c>
      <c r="P314" s="6">
        <f>INDEX(ลูกหนี้ค่ารักษาพยาบาล!$N:$N,MATCH(คำนวณเงินลงทุนส่วนเกิน!$D314,ลูกหนี้ค่ารักษาพยาบาล!$A:$A,0))</f>
        <v>21532164.960000001</v>
      </c>
      <c r="Q314" s="49">
        <v>80438061.560000002</v>
      </c>
      <c r="R314" s="7">
        <f>INDEX('Fixed Cost'!$E:$E,MATCH(คำนวณเงินลงทุนส่วนเกิน!$D314,'Fixed Cost'!$A:$A,0))</f>
        <v>46475787.103636362</v>
      </c>
      <c r="S314" s="7">
        <f t="shared" si="25"/>
        <v>33962274.456363641</v>
      </c>
      <c r="T314" s="43" t="str">
        <f t="shared" si="28"/>
        <v>60%</v>
      </c>
      <c r="U314" s="7">
        <f t="shared" si="26"/>
        <v>20377364.673818182</v>
      </c>
      <c r="V314" s="8" t="str">
        <f t="shared" si="29"/>
        <v>ลงทุนได้</v>
      </c>
      <c r="X314" s="4"/>
    </row>
    <row r="315" spans="1:24" hidden="1" x14ac:dyDescent="0.7">
      <c r="A315" s="8">
        <f>IF(ISBLANK(D315),"",COUNTA($D$10:D315))</f>
        <v>306</v>
      </c>
      <c r="B315" s="14">
        <v>5</v>
      </c>
      <c r="C315" s="14" t="s">
        <v>632</v>
      </c>
      <c r="D315" s="14" t="s">
        <v>640</v>
      </c>
      <c r="E315" s="14" t="s">
        <v>641</v>
      </c>
      <c r="F315" s="14" t="s">
        <v>8</v>
      </c>
      <c r="G315" s="6">
        <f>INDEX('cash ratio เดิม'!$B:$B,MATCH(คำนวณเงินลงทุนส่วนเกิน!$D315,'cash ratio เดิม'!$A:$A,0))</f>
        <v>36657715</v>
      </c>
      <c r="H315" s="6">
        <f>INDEX('cash ratio เดิม'!$C:$C,MATCH(คำนวณเงินลงทุนส่วนเกิน!$D315,'cash ratio เดิม'!$A:$A,0))</f>
        <v>16801722.75</v>
      </c>
      <c r="I315" s="49">
        <v>2.1800000000000002</v>
      </c>
      <c r="J315" s="5">
        <f t="shared" si="24"/>
        <v>2.27</v>
      </c>
      <c r="K315" s="6">
        <f t="shared" si="27"/>
        <v>1498313.075</v>
      </c>
      <c r="L315" s="6">
        <f>INDEX(ลูกหนี้ค่ารักษาพยาบาล!$J:$J,MATCH(คำนวณเงินลงทุนส่วนเกิน!$D315,ลูกหนี้ค่ารักษาพยาบาล!$A:$A,0))</f>
        <v>837103.5</v>
      </c>
      <c r="M315" s="6">
        <f>INDEX(ลูกหนี้ค่ารักษาพยาบาล!$K:$K,MATCH(คำนวณเงินลงทุนส่วนเกิน!$D315,ลูกหนี้ค่ารักษาพยาบาล!$A:$A,0))</f>
        <v>124619.32500000001</v>
      </c>
      <c r="N315" s="6">
        <f>INDEX(ลูกหนี้ค่ารักษาพยาบาล!$L:$L,MATCH(คำนวณเงินลงทุนส่วนเกิน!$D315,ลูกหนี้ค่ารักษาพยาบาล!$A:$A,0))</f>
        <v>481875.125</v>
      </c>
      <c r="O315" s="6">
        <f>INDEX(ลูกหนี้ค่ารักษาพยาบาล!$M:$M,MATCH(คำนวณเงินลงทุนส่วนเกิน!$D315,ลูกหนี้ค่ารักษาพยาบาล!$A:$A,0))</f>
        <v>0</v>
      </c>
      <c r="P315" s="6">
        <f>INDEX(ลูกหนี้ค่ารักษาพยาบาล!$N:$N,MATCH(คำนวณเงินลงทุนส่วนเกิน!$D315,ลูกหนี้ค่ารักษาพยาบาล!$A:$A,0))</f>
        <v>54715.125</v>
      </c>
      <c r="Q315" s="49">
        <v>19855992.25</v>
      </c>
      <c r="R315" s="7">
        <f>INDEX('Fixed Cost'!$E:$E,MATCH(คำนวณเงินลงทุนส่วนเกิน!$D315,'Fixed Cost'!$A:$A,0))</f>
        <v>11943403.470000001</v>
      </c>
      <c r="S315" s="7">
        <f t="shared" si="25"/>
        <v>7912588.7799999993</v>
      </c>
      <c r="T315" s="43" t="str">
        <f t="shared" si="28"/>
        <v>40%</v>
      </c>
      <c r="U315" s="7">
        <f t="shared" si="26"/>
        <v>3165035.5120000001</v>
      </c>
      <c r="V315" s="8" t="str">
        <f t="shared" si="29"/>
        <v>ลงทุนได้</v>
      </c>
      <c r="X315" s="4"/>
    </row>
    <row r="316" spans="1:24" hidden="1" x14ac:dyDescent="0.7">
      <c r="A316" s="8">
        <f>IF(ISBLANK(D316),"",COUNTA($D$10:D316))</f>
        <v>307</v>
      </c>
      <c r="B316" s="14">
        <v>5</v>
      </c>
      <c r="C316" s="14" t="s">
        <v>632</v>
      </c>
      <c r="D316" s="14" t="s">
        <v>642</v>
      </c>
      <c r="E316" s="14" t="s">
        <v>643</v>
      </c>
      <c r="F316" s="14" t="s">
        <v>8</v>
      </c>
      <c r="G316" s="6">
        <f>INDEX('cash ratio เดิม'!$B:$B,MATCH(คำนวณเงินลงทุนส่วนเกิน!$D316,'cash ratio เดิม'!$A:$A,0))</f>
        <v>134075992.27</v>
      </c>
      <c r="H316" s="6">
        <f>INDEX('cash ratio เดิม'!$C:$C,MATCH(คำนวณเงินลงทุนส่วนเกิน!$D316,'cash ratio เดิม'!$A:$A,0))</f>
        <v>24994580.68</v>
      </c>
      <c r="I316" s="49">
        <v>5.36</v>
      </c>
      <c r="J316" s="5">
        <f t="shared" si="24"/>
        <v>5.58</v>
      </c>
      <c r="K316" s="6">
        <f t="shared" si="27"/>
        <v>5543344.335</v>
      </c>
      <c r="L316" s="6">
        <f>INDEX(ลูกหนี้ค่ารักษาพยาบาล!$J:$J,MATCH(คำนวณเงินลงทุนส่วนเกิน!$D316,ลูกหนี้ค่ารักษาพยาบาล!$A:$A,0))</f>
        <v>2024033.39</v>
      </c>
      <c r="M316" s="6">
        <f>INDEX(ลูกหนี้ค่ารักษาพยาบาล!$K:$K,MATCH(คำนวณเงินลงทุนส่วนเกิน!$D316,ลูกหนี้ค่ารักษาพยาบาล!$A:$A,0))</f>
        <v>673974.94000000006</v>
      </c>
      <c r="N316" s="6">
        <f>INDEX(ลูกหนี้ค่ารักษาพยาบาล!$L:$L,MATCH(คำนวณเงินลงทุนส่วนเกิน!$D316,ลูกหนี้ค่ารักษาพยาบาล!$A:$A,0))</f>
        <v>2844472.0049999999</v>
      </c>
      <c r="O316" s="6">
        <f>INDEX(ลูกหนี้ค่ารักษาพยาบาล!$M:$M,MATCH(คำนวณเงินลงทุนส่วนเกิน!$D316,ลูกหนี้ค่ารักษาพยาบาล!$A:$A,0))</f>
        <v>0</v>
      </c>
      <c r="P316" s="6">
        <f>INDEX(ลูกหนี้ค่ารักษาพยาบาล!$N:$N,MATCH(คำนวณเงินลงทุนส่วนเกิน!$D316,ลูกหนี้ค่ารักษาพยาบาล!$A:$A,0))</f>
        <v>864</v>
      </c>
      <c r="Q316" s="49">
        <v>109081411.59</v>
      </c>
      <c r="R316" s="7">
        <f>INDEX('Fixed Cost'!$E:$E,MATCH(คำนวณเงินลงทุนส่วนเกิน!$D316,'Fixed Cost'!$A:$A,0))</f>
        <v>19607541.938181818</v>
      </c>
      <c r="S316" s="7">
        <f t="shared" si="25"/>
        <v>89473869.651818186</v>
      </c>
      <c r="T316" s="43" t="str">
        <f t="shared" si="28"/>
        <v>60%</v>
      </c>
      <c r="U316" s="7">
        <f t="shared" si="26"/>
        <v>53684321.791090913</v>
      </c>
      <c r="V316" s="8" t="str">
        <f t="shared" si="29"/>
        <v>ลงทุนได้</v>
      </c>
      <c r="X316" s="4"/>
    </row>
    <row r="317" spans="1:24" hidden="1" x14ac:dyDescent="0.7">
      <c r="A317" s="8">
        <f>IF(ISBLANK(D317),"",COUNTA($D$10:D317))</f>
        <v>308</v>
      </c>
      <c r="B317" s="14">
        <v>5</v>
      </c>
      <c r="C317" s="14" t="s">
        <v>632</v>
      </c>
      <c r="D317" s="14" t="s">
        <v>644</v>
      </c>
      <c r="E317" s="14" t="s">
        <v>645</v>
      </c>
      <c r="F317" s="14" t="s">
        <v>46</v>
      </c>
      <c r="G317" s="6">
        <f>INDEX('cash ratio เดิม'!$B:$B,MATCH(คำนวณเงินลงทุนส่วนเกิน!$D317,'cash ratio เดิม'!$A:$A,0))</f>
        <v>590598749.60000002</v>
      </c>
      <c r="H317" s="6">
        <f>INDEX('cash ratio เดิม'!$C:$C,MATCH(คำนวณเงินลงทุนส่วนเกิน!$D317,'cash ratio เดิม'!$A:$A,0))</f>
        <v>176227299.00999999</v>
      </c>
      <c r="I317" s="49">
        <v>3.35</v>
      </c>
      <c r="J317" s="5">
        <f t="shared" si="24"/>
        <v>3.75</v>
      </c>
      <c r="K317" s="6">
        <f t="shared" si="27"/>
        <v>71373597.61500001</v>
      </c>
      <c r="L317" s="6">
        <f>INDEX(ลูกหนี้ค่ารักษาพยาบาล!$J:$J,MATCH(คำนวณเงินลงทุนส่วนเกิน!$D317,ลูกหนี้ค่ารักษาพยาบาล!$A:$A,0))</f>
        <v>21967027.16</v>
      </c>
      <c r="M317" s="6">
        <f>INDEX(ลูกหนี้ค่ารักษาพยาบาล!$K:$K,MATCH(คำนวณเงินลงทุนส่วนเกิน!$D317,ลูกหนี้ค่ารักษาพยาบาล!$A:$A,0))</f>
        <v>8399531.1750000007</v>
      </c>
      <c r="N317" s="6">
        <f>INDEX(ลูกหนี้ค่ารักษาพยาบาล!$L:$L,MATCH(คำนวณเงินลงทุนส่วนเกิน!$D317,ลูกหนี้ค่ารักษาพยาบาล!$A:$A,0))</f>
        <v>33364725.725000001</v>
      </c>
      <c r="O317" s="6">
        <f>INDEX(ลูกหนี้ค่ารักษาพยาบาล!$M:$M,MATCH(คำนวณเงินลงทุนส่วนเกิน!$D317,ลูกหนี้ค่ารักษาพยาบาล!$A:$A,0))</f>
        <v>0</v>
      </c>
      <c r="P317" s="6">
        <f>INDEX(ลูกหนี้ค่ารักษาพยาบาล!$N:$N,MATCH(คำนวณเงินลงทุนส่วนเกิน!$D317,ลูกหนี้ค่ารักษาพยาบาล!$A:$A,0))</f>
        <v>7642313.5549999997</v>
      </c>
      <c r="Q317" s="49">
        <v>414379950.58999997</v>
      </c>
      <c r="R317" s="7">
        <f>INDEX('Fixed Cost'!$E:$E,MATCH(คำนวณเงินลงทุนส่วนเกิน!$D317,'Fixed Cost'!$A:$A,0))</f>
        <v>114919434.43636364</v>
      </c>
      <c r="S317" s="7">
        <f t="shared" si="25"/>
        <v>299460516.15363634</v>
      </c>
      <c r="T317" s="43" t="str">
        <f t="shared" si="28"/>
        <v>60%</v>
      </c>
      <c r="U317" s="7">
        <f t="shared" si="26"/>
        <v>179676309.6921818</v>
      </c>
      <c r="V317" s="8" t="str">
        <f t="shared" si="29"/>
        <v>ลงทุนได้</v>
      </c>
      <c r="X317" s="4"/>
    </row>
    <row r="318" spans="1:24" hidden="1" x14ac:dyDescent="0.7">
      <c r="A318" s="8">
        <f>IF(ISBLANK(D318),"",COUNTA($D$10:D318))</f>
        <v>309</v>
      </c>
      <c r="B318" s="14">
        <v>5</v>
      </c>
      <c r="C318" s="14" t="s">
        <v>632</v>
      </c>
      <c r="D318" s="14" t="s">
        <v>646</v>
      </c>
      <c r="E318" s="14" t="s">
        <v>647</v>
      </c>
      <c r="F318" s="14" t="s">
        <v>8</v>
      </c>
      <c r="G318" s="6">
        <f>INDEX('cash ratio เดิม'!$B:$B,MATCH(คำนวณเงินลงทุนส่วนเกิน!$D318,'cash ratio เดิม'!$A:$A,0))</f>
        <v>195553737.58000001</v>
      </c>
      <c r="H318" s="6">
        <f>INDEX('cash ratio เดิม'!$C:$C,MATCH(คำนวณเงินลงทุนส่วนเกิน!$D318,'cash ratio เดิม'!$A:$A,0))</f>
        <v>13382991.66</v>
      </c>
      <c r="I318" s="49">
        <v>14.61</v>
      </c>
      <c r="J318" s="5">
        <f t="shared" si="24"/>
        <v>15.37</v>
      </c>
      <c r="K318" s="6">
        <f t="shared" si="27"/>
        <v>10261838.18</v>
      </c>
      <c r="L318" s="6">
        <f>INDEX(ลูกหนี้ค่ารักษาพยาบาล!$J:$J,MATCH(คำนวณเงินลงทุนส่วนเกิน!$D318,ลูกหนี้ค่ารักษาพยาบาล!$A:$A,0))</f>
        <v>3560644.08</v>
      </c>
      <c r="M318" s="6">
        <f>INDEX(ลูกหนี้ค่ารักษาพยาบาล!$K:$K,MATCH(คำนวณเงินลงทุนส่วนเกิน!$D318,ลูกหนี้ค่ารักษาพยาบาล!$A:$A,0))</f>
        <v>2826854.5</v>
      </c>
      <c r="N318" s="6">
        <f>INDEX(ลูกหนี้ค่ารักษาพยาบาล!$L:$L,MATCH(คำนวณเงินลงทุนส่วนเกิน!$D318,ลูกหนี้ค่ารักษาพยาบาล!$A:$A,0))</f>
        <v>3709361.85</v>
      </c>
      <c r="O318" s="6">
        <f>INDEX(ลูกหนี้ค่ารักษาพยาบาล!$M:$M,MATCH(คำนวณเงินลงทุนส่วนเกิน!$D318,ลูกหนี้ค่ารักษาพยาบาล!$A:$A,0))</f>
        <v>0</v>
      </c>
      <c r="P318" s="6">
        <f>INDEX(ลูกหนี้ค่ารักษาพยาบาล!$N:$N,MATCH(คำนวณเงินลงทุนส่วนเกิน!$D318,ลูกหนี้ค่ารักษาพยาบาล!$A:$A,0))</f>
        <v>164977.75</v>
      </c>
      <c r="Q318" s="49">
        <v>182170745.91999999</v>
      </c>
      <c r="R318" s="7">
        <f>INDEX('Fixed Cost'!$E:$E,MATCH(คำนวณเงินลงทุนส่วนเกิน!$D318,'Fixed Cost'!$A:$A,0))</f>
        <v>19749919.821818184</v>
      </c>
      <c r="S318" s="7">
        <f t="shared" si="25"/>
        <v>162420826.09818181</v>
      </c>
      <c r="T318" s="43" t="str">
        <f t="shared" si="28"/>
        <v>60%</v>
      </c>
      <c r="U318" s="7">
        <f t="shared" si="26"/>
        <v>97452495.658909082</v>
      </c>
      <c r="V318" s="8" t="str">
        <f t="shared" si="29"/>
        <v>ลงทุนได้</v>
      </c>
      <c r="X318" s="4"/>
    </row>
    <row r="319" spans="1:24" hidden="1" x14ac:dyDescent="0.7">
      <c r="A319" s="8">
        <f>IF(ISBLANK(D319),"",COUNTA($D$10:D319))</f>
        <v>310</v>
      </c>
      <c r="B319" s="14">
        <v>5</v>
      </c>
      <c r="C319" s="14" t="s">
        <v>648</v>
      </c>
      <c r="D319" s="14" t="s">
        <v>649</v>
      </c>
      <c r="E319" s="14" t="s">
        <v>650</v>
      </c>
      <c r="F319" s="14" t="s">
        <v>46</v>
      </c>
      <c r="G319" s="6">
        <f>INDEX('cash ratio เดิม'!$B:$B,MATCH(คำนวณเงินลงทุนส่วนเกิน!$D319,'cash ratio เดิม'!$A:$A,0))</f>
        <v>740042091.80999994</v>
      </c>
      <c r="H319" s="6">
        <f>INDEX('cash ratio เดิม'!$C:$C,MATCH(คำนวณเงินลงทุนส่วนเกิน!$D319,'cash ratio เดิม'!$A:$A,0))</f>
        <v>208625890.47999999</v>
      </c>
      <c r="I319" s="49">
        <v>3.55</v>
      </c>
      <c r="J319" s="5">
        <f t="shared" si="24"/>
        <v>4.0199999999999996</v>
      </c>
      <c r="K319" s="6">
        <f t="shared" si="27"/>
        <v>100299290.355</v>
      </c>
      <c r="L319" s="6">
        <f>INDEX(ลูกหนี้ค่ารักษาพยาบาล!$J:$J,MATCH(คำนวณเงินลงทุนส่วนเกิน!$D319,ลูกหนี้ค่ารักษาพยาบาล!$A:$A,0))</f>
        <v>36807996.454999998</v>
      </c>
      <c r="M319" s="6">
        <f>INDEX(ลูกหนี้ค่ารักษาพยาบาล!$K:$K,MATCH(คำนวณเงินลงทุนส่วนเกิน!$D319,ลูกหนี้ค่ารักษาพยาบาล!$A:$A,0))</f>
        <v>24750000</v>
      </c>
      <c r="N319" s="6">
        <f>INDEX(ลูกหนี้ค่ารักษาพยาบาล!$L:$L,MATCH(คำนวณเงินลงทุนส่วนเกิน!$D319,ลูกหนี้ค่ารักษาพยาบาล!$A:$A,0))</f>
        <v>37923194.900000006</v>
      </c>
      <c r="O319" s="6">
        <f>INDEX(ลูกหนี้ค่ารักษาพยาบาล!$M:$M,MATCH(คำนวณเงินลงทุนส่วนเกิน!$D319,ลูกหนี้ค่ารักษาพยาบาล!$A:$A,0))</f>
        <v>0</v>
      </c>
      <c r="P319" s="6">
        <f>INDEX(ลูกหนี้ค่ารักษาพยาบาล!$N:$N,MATCH(คำนวณเงินลงทุนส่วนเกิน!$D319,ลูกหนี้ค่ารักษาพยาบาล!$A:$A,0))</f>
        <v>818099</v>
      </c>
      <c r="Q319" s="49">
        <v>531416201.32999998</v>
      </c>
      <c r="R319" s="7">
        <f>INDEX('Fixed Cost'!$E:$E,MATCH(คำนวณเงินลงทุนส่วนเกิน!$D319,'Fixed Cost'!$A:$A,0))</f>
        <v>89431804.835454553</v>
      </c>
      <c r="S319" s="7">
        <f t="shared" si="25"/>
        <v>441984396.49454546</v>
      </c>
      <c r="T319" s="43" t="str">
        <f t="shared" si="28"/>
        <v>60%</v>
      </c>
      <c r="U319" s="7">
        <f t="shared" si="26"/>
        <v>265190637.89672726</v>
      </c>
      <c r="V319" s="8" t="str">
        <f t="shared" si="29"/>
        <v>ลงทุนได้</v>
      </c>
      <c r="X319" s="4"/>
    </row>
    <row r="320" spans="1:24" hidden="1" x14ac:dyDescent="0.7">
      <c r="A320" s="8">
        <f>IF(ISBLANK(D320),"",COUNTA($D$10:D320))</f>
        <v>311</v>
      </c>
      <c r="B320" s="14">
        <v>5</v>
      </c>
      <c r="C320" s="14" t="s">
        <v>648</v>
      </c>
      <c r="D320" s="14" t="s">
        <v>651</v>
      </c>
      <c r="E320" s="14" t="s">
        <v>652</v>
      </c>
      <c r="F320" s="14" t="s">
        <v>8</v>
      </c>
      <c r="G320" s="6">
        <f>INDEX('cash ratio เดิม'!$B:$B,MATCH(คำนวณเงินลงทุนส่วนเกิน!$D320,'cash ratio เดิม'!$A:$A,0))</f>
        <v>140514099.90000001</v>
      </c>
      <c r="H320" s="6">
        <f>INDEX('cash ratio เดิม'!$C:$C,MATCH(คำนวณเงินลงทุนส่วนเกิน!$D320,'cash ratio เดิม'!$A:$A,0))</f>
        <v>16493076.130000001</v>
      </c>
      <c r="I320" s="49">
        <v>8.52</v>
      </c>
      <c r="J320" s="5">
        <f t="shared" si="24"/>
        <v>8.91</v>
      </c>
      <c r="K320" s="6">
        <f t="shared" si="27"/>
        <v>6573254.4749999996</v>
      </c>
      <c r="L320" s="6">
        <f>INDEX(ลูกหนี้ค่ารักษาพยาบาล!$J:$J,MATCH(คำนวณเงินลงทุนส่วนเกิน!$D320,ลูกหนี้ค่ารักษาพยาบาล!$A:$A,0))</f>
        <v>538823.33000000007</v>
      </c>
      <c r="M320" s="6">
        <f>INDEX(ลูกหนี้ค่ารักษาพยาบาล!$K:$K,MATCH(คำนวณเงินลงทุนส่วนเกิน!$D320,ลูกหนี้ค่ารักษาพยาบาล!$A:$A,0))</f>
        <v>5495023.875</v>
      </c>
      <c r="N320" s="6">
        <f>INDEX(ลูกหนี้ค่ารักษาพยาบาล!$L:$L,MATCH(คำนวณเงินลงทุนส่วนเกิน!$D320,ลูกหนี้ค่ารักษาพยาบาล!$A:$A,0))</f>
        <v>535854.27</v>
      </c>
      <c r="O320" s="6">
        <f>INDEX(ลูกหนี้ค่ารักษาพยาบาล!$M:$M,MATCH(คำนวณเงินลงทุนส่วนเกิน!$D320,ลูกหนี้ค่ารักษาพยาบาล!$A:$A,0))</f>
        <v>0</v>
      </c>
      <c r="P320" s="6">
        <f>INDEX(ลูกหนี้ค่ารักษาพยาบาล!$N:$N,MATCH(คำนวณเงินลงทุนส่วนเกิน!$D320,ลูกหนี้ค่ารักษาพยาบาล!$A:$A,0))</f>
        <v>3553</v>
      </c>
      <c r="Q320" s="49">
        <v>124021023.77</v>
      </c>
      <c r="R320" s="7">
        <f>INDEX('Fixed Cost'!$E:$E,MATCH(คำนวณเงินลงทุนส่วนเกิน!$D320,'Fixed Cost'!$A:$A,0))</f>
        <v>11832492.542727273</v>
      </c>
      <c r="S320" s="7">
        <f t="shared" si="25"/>
        <v>112188531.22727272</v>
      </c>
      <c r="T320" s="43" t="str">
        <f t="shared" si="28"/>
        <v>60%</v>
      </c>
      <c r="U320" s="7">
        <f t="shared" si="26"/>
        <v>67313118.736363634</v>
      </c>
      <c r="V320" s="8" t="str">
        <f t="shared" si="29"/>
        <v>ลงทุนได้</v>
      </c>
      <c r="X320" s="4"/>
    </row>
    <row r="321" spans="1:24" hidden="1" x14ac:dyDescent="0.7">
      <c r="A321" s="8">
        <f>IF(ISBLANK(D321),"",COUNTA($D$10:D321))</f>
        <v>312</v>
      </c>
      <c r="B321" s="14">
        <v>5</v>
      </c>
      <c r="C321" s="14" t="s">
        <v>648</v>
      </c>
      <c r="D321" s="14" t="s">
        <v>653</v>
      </c>
      <c r="E321" s="14" t="s">
        <v>654</v>
      </c>
      <c r="F321" s="14" t="s">
        <v>8</v>
      </c>
      <c r="G321" s="6">
        <f>INDEX('cash ratio เดิม'!$B:$B,MATCH(คำนวณเงินลงทุนส่วนเกิน!$D321,'cash ratio เดิม'!$A:$A,0))</f>
        <v>82579472.790000007</v>
      </c>
      <c r="H321" s="6">
        <f>INDEX('cash ratio เดิม'!$C:$C,MATCH(คำนวณเงินลงทุนส่วนเกิน!$D321,'cash ratio เดิม'!$A:$A,0))</f>
        <v>8093824.9000000004</v>
      </c>
      <c r="I321" s="49">
        <v>10.199999999999999</v>
      </c>
      <c r="J321" s="5">
        <f t="shared" si="24"/>
        <v>10.37</v>
      </c>
      <c r="K321" s="6">
        <f t="shared" si="27"/>
        <v>1394476.9350000001</v>
      </c>
      <c r="L321" s="6">
        <f>INDEX(ลูกหนี้ค่ารักษาพยาบาล!$J:$J,MATCH(คำนวณเงินลงทุนส่วนเกิน!$D321,ลูกหนี้ค่ารักษาพยาบาล!$A:$A,0))</f>
        <v>29969.06</v>
      </c>
      <c r="M321" s="6">
        <f>INDEX(ลูกหนี้ค่ารักษาพยาบาล!$K:$K,MATCH(คำนวณเงินลงทุนส่วนเกิน!$D321,ลูกหนี้ค่ารักษาพยาบาล!$A:$A,0))</f>
        <v>851185.37</v>
      </c>
      <c r="N321" s="6">
        <f>INDEX(ลูกหนี้ค่ารักษาพยาบาล!$L:$L,MATCH(คำนวณเงินลงทุนส่วนเกิน!$D321,ลูกหนี้ค่ารักษาพยาบาล!$A:$A,0))</f>
        <v>512531.005</v>
      </c>
      <c r="O321" s="6">
        <f>INDEX(ลูกหนี้ค่ารักษาพยาบาล!$M:$M,MATCH(คำนวณเงินลงทุนส่วนเกิน!$D321,ลูกหนี้ค่ารักษาพยาบาล!$A:$A,0))</f>
        <v>0</v>
      </c>
      <c r="P321" s="6">
        <f>INDEX(ลูกหนี้ค่ารักษาพยาบาล!$N:$N,MATCH(คำนวณเงินลงทุนส่วนเกิน!$D321,ลูกหนี้ค่ารักษาพยาบาล!$A:$A,0))</f>
        <v>791.5</v>
      </c>
      <c r="Q321" s="49">
        <v>74485647.890000001</v>
      </c>
      <c r="R321" s="7">
        <f>INDEX('Fixed Cost'!$E:$E,MATCH(คำนวณเงินลงทุนส่วนเกิน!$D321,'Fixed Cost'!$A:$A,0))</f>
        <v>8561356.1863636356</v>
      </c>
      <c r="S321" s="7">
        <f t="shared" si="25"/>
        <v>65924291.703636363</v>
      </c>
      <c r="T321" s="43" t="str">
        <f t="shared" si="28"/>
        <v>60%</v>
      </c>
      <c r="U321" s="7">
        <f t="shared" si="26"/>
        <v>39554575.022181816</v>
      </c>
      <c r="V321" s="8" t="str">
        <f t="shared" si="29"/>
        <v>ลงทุนได้</v>
      </c>
      <c r="X321" s="4"/>
    </row>
    <row r="322" spans="1:24" hidden="1" x14ac:dyDescent="0.7">
      <c r="A322" s="8">
        <f>IF(ISBLANK(D322),"",COUNTA($D$10:D322))</f>
        <v>313</v>
      </c>
      <c r="B322" s="14">
        <v>5</v>
      </c>
      <c r="C322" s="14" t="s">
        <v>648</v>
      </c>
      <c r="D322" s="14" t="s">
        <v>655</v>
      </c>
      <c r="E322" s="14" t="s">
        <v>656</v>
      </c>
      <c r="F322" s="14" t="s">
        <v>8</v>
      </c>
      <c r="G322" s="6">
        <f>INDEX('cash ratio เดิม'!$B:$B,MATCH(คำนวณเงินลงทุนส่วนเกิน!$D322,'cash ratio เดิม'!$A:$A,0))</f>
        <v>156389422.88999999</v>
      </c>
      <c r="H322" s="6">
        <f>INDEX('cash ratio เดิม'!$C:$C,MATCH(คำนวณเงินลงทุนส่วนเกิน!$D322,'cash ratio เดิม'!$A:$A,0))</f>
        <v>43618953.780000001</v>
      </c>
      <c r="I322" s="49">
        <v>3.59</v>
      </c>
      <c r="J322" s="5">
        <f t="shared" si="24"/>
        <v>3.85</v>
      </c>
      <c r="K322" s="6">
        <f t="shared" si="27"/>
        <v>11904513.67</v>
      </c>
      <c r="L322" s="6">
        <f>INDEX(ลูกหนี้ค่ารักษาพยาบาล!$J:$J,MATCH(คำนวณเงินลงทุนส่วนเกิน!$D322,ลูกหนี้ค่ารักษาพยาบาล!$A:$A,0))</f>
        <v>5076882.7149999999</v>
      </c>
      <c r="M322" s="6">
        <f>INDEX(ลูกหนี้ค่ารักษาพยาบาล!$K:$K,MATCH(คำนวณเงินลงทุนส่วนเกิน!$D322,ลูกหนี้ค่ารักษาพยาบาล!$A:$A,0))</f>
        <v>4092149.01</v>
      </c>
      <c r="N322" s="6">
        <f>INDEX(ลูกหนี้ค่ารักษาพยาบาล!$L:$L,MATCH(คำนวณเงินลงทุนส่วนเกิน!$D322,ลูกหนี้ค่ารักษาพยาบาล!$A:$A,0))</f>
        <v>2718527.4450000003</v>
      </c>
      <c r="O322" s="6">
        <f>INDEX(ลูกหนี้ค่ารักษาพยาบาล!$M:$M,MATCH(คำนวณเงินลงทุนส่วนเกิน!$D322,ลูกหนี้ค่ารักษาพยาบาล!$A:$A,0))</f>
        <v>0</v>
      </c>
      <c r="P322" s="6">
        <f>INDEX(ลูกหนี้ค่ารักษาพยาบาล!$N:$N,MATCH(คำนวณเงินลงทุนส่วนเกิน!$D322,ลูกหนี้ค่ารักษาพยาบาล!$A:$A,0))</f>
        <v>16954.5</v>
      </c>
      <c r="Q322" s="49">
        <v>112728569.11</v>
      </c>
      <c r="R322" s="7">
        <f>INDEX('Fixed Cost'!$E:$E,MATCH(คำนวณเงินลงทุนส่วนเกิน!$D322,'Fixed Cost'!$A:$A,0))</f>
        <v>29056544.596363641</v>
      </c>
      <c r="S322" s="7">
        <f t="shared" si="25"/>
        <v>83672024.513636351</v>
      </c>
      <c r="T322" s="43" t="str">
        <f t="shared" si="28"/>
        <v>60%</v>
      </c>
      <c r="U322" s="7">
        <f t="shared" si="26"/>
        <v>50203214.708181806</v>
      </c>
      <c r="V322" s="8" t="str">
        <f t="shared" si="29"/>
        <v>ลงทุนได้</v>
      </c>
      <c r="X322" s="4"/>
    </row>
    <row r="323" spans="1:24" hidden="1" x14ac:dyDescent="0.7">
      <c r="A323" s="8">
        <f>IF(ISBLANK(D323),"",COUNTA($D$10:D323))</f>
        <v>314</v>
      </c>
      <c r="B323" s="14">
        <v>5</v>
      </c>
      <c r="C323" s="14" t="s">
        <v>648</v>
      </c>
      <c r="D323" s="14" t="s">
        <v>657</v>
      </c>
      <c r="E323" s="14" t="s">
        <v>658</v>
      </c>
      <c r="F323" s="14" t="s">
        <v>8</v>
      </c>
      <c r="G323" s="6">
        <f>INDEX('cash ratio เดิม'!$B:$B,MATCH(คำนวณเงินลงทุนส่วนเกิน!$D323,'cash ratio เดิม'!$A:$A,0))</f>
        <v>138859361.91999999</v>
      </c>
      <c r="H323" s="6">
        <f>INDEX('cash ratio เดิม'!$C:$C,MATCH(คำนวณเงินลงทุนส่วนเกิน!$D323,'cash ratio เดิม'!$A:$A,0))</f>
        <v>25511921.050000001</v>
      </c>
      <c r="I323" s="49">
        <v>5.44</v>
      </c>
      <c r="J323" s="5">
        <f t="shared" si="24"/>
        <v>5.87</v>
      </c>
      <c r="K323" s="6">
        <f t="shared" si="27"/>
        <v>10921527.99</v>
      </c>
      <c r="L323" s="6">
        <f>INDEX(ลูกหนี้ค่ารักษาพยาบาล!$J:$J,MATCH(คำนวณเงินลงทุนส่วนเกิน!$D323,ลูกหนี้ค่ารักษาพยาบาล!$A:$A,0))</f>
        <v>4391044.4399999995</v>
      </c>
      <c r="M323" s="6">
        <f>INDEX(ลูกหนี้ค่ารักษาพยาบาล!$K:$K,MATCH(คำนวณเงินลงทุนส่วนเกิน!$D323,ลูกหนี้ค่ารักษาพยาบาล!$A:$A,0))</f>
        <v>3290535.0249999999</v>
      </c>
      <c r="N323" s="6">
        <f>INDEX(ลูกหนี้ค่ารักษาพยาบาล!$L:$L,MATCH(คำนวณเงินลงทุนส่วนเกิน!$D323,ลูกหนี้ค่ารักษาพยาบาล!$A:$A,0))</f>
        <v>3239948.5249999999</v>
      </c>
      <c r="O323" s="6">
        <f>INDEX(ลูกหนี้ค่ารักษาพยาบาล!$M:$M,MATCH(คำนวณเงินลงทุนส่วนเกิน!$D323,ลูกหนี้ค่ารักษาพยาบาล!$A:$A,0))</f>
        <v>0</v>
      </c>
      <c r="P323" s="6">
        <f>INDEX(ลูกหนี้ค่ารักษาพยาบาล!$N:$N,MATCH(คำนวณเงินลงทุนส่วนเกิน!$D323,ลูกหนี้ค่ารักษาพยาบาล!$A:$A,0))</f>
        <v>0</v>
      </c>
      <c r="Q323" s="49">
        <v>113347440.87</v>
      </c>
      <c r="R323" s="7">
        <f>INDEX('Fixed Cost'!$E:$E,MATCH(คำนวณเงินลงทุนส่วนเกิน!$D323,'Fixed Cost'!$A:$A,0))</f>
        <v>26326902.280909091</v>
      </c>
      <c r="S323" s="7">
        <f t="shared" si="25"/>
        <v>87020538.589090914</v>
      </c>
      <c r="T323" s="43" t="str">
        <f t="shared" si="28"/>
        <v>60%</v>
      </c>
      <c r="U323" s="7">
        <f t="shared" si="26"/>
        <v>52212323.15345455</v>
      </c>
      <c r="V323" s="8" t="str">
        <f t="shared" si="29"/>
        <v>ลงทุนได้</v>
      </c>
      <c r="X323" s="4"/>
    </row>
    <row r="324" spans="1:24" hidden="1" x14ac:dyDescent="0.7">
      <c r="A324" s="8">
        <f>IF(ISBLANK(D324),"",COUNTA($D$10:D324))</f>
        <v>315</v>
      </c>
      <c r="B324" s="14">
        <v>5</v>
      </c>
      <c r="C324" s="14" t="s">
        <v>648</v>
      </c>
      <c r="D324" s="14" t="s">
        <v>659</v>
      </c>
      <c r="E324" s="14" t="s">
        <v>660</v>
      </c>
      <c r="F324" s="14" t="s">
        <v>8</v>
      </c>
      <c r="G324" s="6">
        <f>INDEX('cash ratio เดิม'!$B:$B,MATCH(คำนวณเงินลงทุนส่วนเกิน!$D324,'cash ratio เดิม'!$A:$A,0))</f>
        <v>130624704.39</v>
      </c>
      <c r="H324" s="6">
        <f>INDEX('cash ratio เดิม'!$C:$C,MATCH(คำนวณเงินลงทุนส่วนเกิน!$D324,'cash ratio เดิม'!$A:$A,0))</f>
        <v>14736583.109999999</v>
      </c>
      <c r="I324" s="49">
        <v>8.86</v>
      </c>
      <c r="J324" s="5">
        <f t="shared" si="24"/>
        <v>9.15</v>
      </c>
      <c r="K324" s="6">
        <f t="shared" si="27"/>
        <v>4355539.72</v>
      </c>
      <c r="L324" s="6">
        <f>INDEX(ลูกหนี้ค่ารักษาพยาบาล!$J:$J,MATCH(คำนวณเงินลงทุนส่วนเกิน!$D324,ลูกหนี้ค่ารักษาพยาบาล!$A:$A,0))</f>
        <v>565529.5</v>
      </c>
      <c r="M324" s="6">
        <f>INDEX(ลูกหนี้ค่ารักษาพยาบาล!$K:$K,MATCH(คำนวณเงินลงทุนส่วนเกิน!$D324,ลูกหนี้ค่ารักษาพยาบาล!$A:$A,0))</f>
        <v>1558817.5</v>
      </c>
      <c r="N324" s="6">
        <f>INDEX(ลูกหนี้ค่ารักษาพยาบาล!$L:$L,MATCH(คำนวณเงินลงทุนส่วนเกิน!$D324,ลูกหนี้ค่ารักษาพยาบาล!$A:$A,0))</f>
        <v>2230594.7199999997</v>
      </c>
      <c r="O324" s="6">
        <f>INDEX(ลูกหนี้ค่ารักษาพยาบาล!$M:$M,MATCH(คำนวณเงินลงทุนส่วนเกิน!$D324,ลูกหนี้ค่ารักษาพยาบาล!$A:$A,0))</f>
        <v>0</v>
      </c>
      <c r="P324" s="6">
        <f>INDEX(ลูกหนี้ค่ารักษาพยาบาล!$N:$N,MATCH(คำนวณเงินลงทุนส่วนเกิน!$D324,ลูกหนี้ค่ารักษาพยาบาล!$A:$A,0))</f>
        <v>598</v>
      </c>
      <c r="Q324" s="49">
        <v>115888121.28</v>
      </c>
      <c r="R324" s="7">
        <f>INDEX('Fixed Cost'!$E:$E,MATCH(คำนวณเงินลงทุนส่วนเกิน!$D324,'Fixed Cost'!$A:$A,0))</f>
        <v>16124794.622727273</v>
      </c>
      <c r="S324" s="7">
        <f t="shared" si="25"/>
        <v>99763326.657272726</v>
      </c>
      <c r="T324" s="43" t="str">
        <f t="shared" si="28"/>
        <v>60%</v>
      </c>
      <c r="U324" s="7">
        <f t="shared" si="26"/>
        <v>59857995.994363636</v>
      </c>
      <c r="V324" s="8" t="str">
        <f t="shared" si="29"/>
        <v>ลงทุนได้</v>
      </c>
      <c r="X324" s="4"/>
    </row>
    <row r="325" spans="1:24" hidden="1" x14ac:dyDescent="0.7">
      <c r="A325" s="8">
        <f>IF(ISBLANK(D325),"",COUNTA($D$10:D325))</f>
        <v>316</v>
      </c>
      <c r="B325" s="14">
        <v>5</v>
      </c>
      <c r="C325" s="14" t="s">
        <v>648</v>
      </c>
      <c r="D325" s="14" t="s">
        <v>661</v>
      </c>
      <c r="E325" s="14" t="s">
        <v>662</v>
      </c>
      <c r="F325" s="14" t="s">
        <v>8</v>
      </c>
      <c r="G325" s="6">
        <f>INDEX('cash ratio เดิม'!$B:$B,MATCH(คำนวณเงินลงทุนส่วนเกิน!$D325,'cash ratio เดิม'!$A:$A,0))</f>
        <v>108989041.3</v>
      </c>
      <c r="H325" s="6">
        <f>INDEX('cash ratio เดิม'!$C:$C,MATCH(คำนวณเงินลงทุนส่วนเกิน!$D325,'cash ratio เดิม'!$A:$A,0))</f>
        <v>14765454.93</v>
      </c>
      <c r="I325" s="49">
        <v>7.38</v>
      </c>
      <c r="J325" s="5">
        <f t="shared" si="24"/>
        <v>7.55</v>
      </c>
      <c r="K325" s="6">
        <f t="shared" si="27"/>
        <v>2523054.665</v>
      </c>
      <c r="L325" s="6">
        <f>INDEX(ลูกหนี้ค่ารักษาพยาบาล!$J:$J,MATCH(คำนวณเงินลงทุนส่วนเกิน!$D325,ลูกหนี้ค่ารักษาพยาบาล!$A:$A,0))</f>
        <v>664707.625</v>
      </c>
      <c r="M325" s="6">
        <f>INDEX(ลูกหนี้ค่ารักษาพยาบาล!$K:$K,MATCH(คำนวณเงินลงทุนส่วนเกิน!$D325,ลูกหนี้ค่ารักษาพยาบาล!$A:$A,0))</f>
        <v>1020022.375</v>
      </c>
      <c r="N325" s="6">
        <f>INDEX(ลูกหนี้ค่ารักษาพยาบาล!$L:$L,MATCH(คำนวณเงินลงทุนส่วนเกิน!$D325,ลูกหนี้ค่ารักษาพยาบาล!$A:$A,0))</f>
        <v>838324.66500000004</v>
      </c>
      <c r="O325" s="6">
        <f>INDEX(ลูกหนี้ค่ารักษาพยาบาล!$M:$M,MATCH(คำนวณเงินลงทุนส่วนเกิน!$D325,ลูกหนี้ค่ารักษาพยาบาล!$A:$A,0))</f>
        <v>0</v>
      </c>
      <c r="P325" s="6">
        <f>INDEX(ลูกหนี้ค่ารักษาพยาบาล!$N:$N,MATCH(คำนวณเงินลงทุนส่วนเกิน!$D325,ลูกหนี้ค่ารักษาพยาบาล!$A:$A,0))</f>
        <v>0</v>
      </c>
      <c r="Q325" s="49">
        <v>94223586.370000005</v>
      </c>
      <c r="R325" s="7">
        <f>INDEX('Fixed Cost'!$E:$E,MATCH(คำนวณเงินลงทุนส่วนเกิน!$D325,'Fixed Cost'!$A:$A,0))</f>
        <v>17611916.427272726</v>
      </c>
      <c r="S325" s="7">
        <f t="shared" si="25"/>
        <v>76611669.942727283</v>
      </c>
      <c r="T325" s="43" t="str">
        <f t="shared" si="28"/>
        <v>60%</v>
      </c>
      <c r="U325" s="7">
        <f t="shared" si="26"/>
        <v>45967001.965636365</v>
      </c>
      <c r="V325" s="8" t="str">
        <f t="shared" si="29"/>
        <v>ลงทุนได้</v>
      </c>
      <c r="X325" s="4"/>
    </row>
    <row r="326" spans="1:24" hidden="1" x14ac:dyDescent="0.7">
      <c r="A326" s="8">
        <f>IF(ISBLANK(D326),"",COUNTA($D$10:D326))</f>
        <v>317</v>
      </c>
      <c r="B326" s="14">
        <v>5</v>
      </c>
      <c r="C326" s="14" t="s">
        <v>648</v>
      </c>
      <c r="D326" s="14" t="s">
        <v>663</v>
      </c>
      <c r="E326" s="14" t="s">
        <v>664</v>
      </c>
      <c r="F326" s="14" t="s">
        <v>8</v>
      </c>
      <c r="G326" s="6">
        <f>INDEX('cash ratio เดิม'!$B:$B,MATCH(คำนวณเงินลงทุนส่วนเกิน!$D326,'cash ratio เดิม'!$A:$A,0))</f>
        <v>106702322.68000001</v>
      </c>
      <c r="H326" s="6">
        <f>INDEX('cash ratio เดิม'!$C:$C,MATCH(คำนวณเงินลงทุนส่วนเกิน!$D326,'cash ratio เดิม'!$A:$A,0))</f>
        <v>20021426.75</v>
      </c>
      <c r="I326" s="49">
        <v>5.33</v>
      </c>
      <c r="J326" s="5">
        <f t="shared" si="24"/>
        <v>5.82</v>
      </c>
      <c r="K326" s="6">
        <f t="shared" si="27"/>
        <v>9875117.4550000019</v>
      </c>
      <c r="L326" s="6">
        <f>INDEX(ลูกหนี้ค่ารักษาพยาบาล!$J:$J,MATCH(คำนวณเงินลงทุนส่วนเกิน!$D326,ลูกหนี้ค่ารักษาพยาบาล!$A:$A,0))</f>
        <v>3240038.7800000003</v>
      </c>
      <c r="M326" s="6">
        <f>INDEX(ลูกหนี้ค่ารักษาพยาบาล!$K:$K,MATCH(คำนวณเงินลงทุนส่วนเกิน!$D326,ลูกหนี้ค่ารักษาพยาบาล!$A:$A,0))</f>
        <v>4211276.96</v>
      </c>
      <c r="N326" s="6">
        <f>INDEX(ลูกหนี้ค่ารักษาพยาบาล!$L:$L,MATCH(คำนวณเงินลงทุนส่วนเกิน!$D326,ลูกหนี้ค่ารักษาพยาบาล!$A:$A,0))</f>
        <v>1741302.3800000001</v>
      </c>
      <c r="O326" s="6">
        <f>INDEX(ลูกหนี้ค่ารักษาพยาบาล!$M:$M,MATCH(คำนวณเงินลงทุนส่วนเกิน!$D326,ลูกหนี้ค่ารักษาพยาบาล!$A:$A,0))</f>
        <v>0</v>
      </c>
      <c r="P326" s="6">
        <f>INDEX(ลูกหนี้ค่ารักษาพยาบาล!$N:$N,MATCH(คำนวณเงินลงทุนส่วนเกิน!$D326,ลูกหนี้ค่ารักษาพยาบาล!$A:$A,0))</f>
        <v>682499.33499999996</v>
      </c>
      <c r="Q326" s="49">
        <v>86628731.680000007</v>
      </c>
      <c r="R326" s="7">
        <f>INDEX('Fixed Cost'!$E:$E,MATCH(คำนวณเงินลงทุนส่วนเกิน!$D326,'Fixed Cost'!$A:$A,0))</f>
        <v>11252174.918181816</v>
      </c>
      <c r="S326" s="7">
        <f t="shared" si="25"/>
        <v>75376556.761818185</v>
      </c>
      <c r="T326" s="43" t="str">
        <f t="shared" si="28"/>
        <v>60%</v>
      </c>
      <c r="U326" s="7">
        <f t="shared" si="26"/>
        <v>45225934.057090908</v>
      </c>
      <c r="V326" s="8" t="str">
        <f t="shared" si="29"/>
        <v>ลงทุนได้</v>
      </c>
      <c r="X326" s="4"/>
    </row>
    <row r="327" spans="1:24" hidden="1" x14ac:dyDescent="0.7">
      <c r="A327" s="8">
        <f>IF(ISBLANK(D327),"",COUNTA($D$10:D327))</f>
        <v>318</v>
      </c>
      <c r="B327" s="14">
        <v>5</v>
      </c>
      <c r="C327" s="14" t="s">
        <v>665</v>
      </c>
      <c r="D327" s="14" t="s">
        <v>666</v>
      </c>
      <c r="E327" s="14" t="s">
        <v>667</v>
      </c>
      <c r="F327" s="14" t="s">
        <v>5</v>
      </c>
      <c r="G327" s="6">
        <f>INDEX('cash ratio เดิม'!$B:$B,MATCH(คำนวณเงินลงทุนส่วนเกิน!$D327,'cash ratio เดิม'!$A:$A,0))</f>
        <v>1217720283.1500001</v>
      </c>
      <c r="H327" s="6">
        <f>INDEX('cash ratio เดิม'!$C:$C,MATCH(คำนวณเงินลงทุนส่วนเกิน!$D327,'cash ratio เดิม'!$A:$A,0))</f>
        <v>476923062.01999998</v>
      </c>
      <c r="I327" s="49">
        <v>2.5499999999999998</v>
      </c>
      <c r="J327" s="5">
        <f t="shared" si="24"/>
        <v>3.23</v>
      </c>
      <c r="K327" s="6">
        <f t="shared" si="27"/>
        <v>326389470.10499996</v>
      </c>
      <c r="L327" s="6">
        <f>INDEX(ลูกหนี้ค่ารักษาพยาบาล!$J:$J,MATCH(คำนวณเงินลงทุนส่วนเกิน!$D327,ลูกหนี้ค่ารักษาพยาบาล!$A:$A,0))</f>
        <v>98647183.120000005</v>
      </c>
      <c r="M327" s="6">
        <f>INDEX(ลูกหนี้ค่ารักษาพยาบาล!$K:$K,MATCH(คำนวณเงินลงทุนส่วนเกิน!$D327,ลูกหนี้ค่ารักษาพยาบาล!$A:$A,0))</f>
        <v>29800469.759999998</v>
      </c>
      <c r="N327" s="6">
        <f>INDEX(ลูกหนี้ค่ารักษาพยาบาล!$L:$L,MATCH(คำนวณเงินลงทุนส่วนเกิน!$D327,ลูกหนี้ค่ารักษาพยาบาล!$A:$A,0))</f>
        <v>182021856.405</v>
      </c>
      <c r="O327" s="6">
        <f>INDEX(ลูกหนี้ค่ารักษาพยาบาล!$M:$M,MATCH(คำนวณเงินลงทุนส่วนเกิน!$D327,ลูกหนี้ค่ารักษาพยาบาล!$A:$A,0))</f>
        <v>0</v>
      </c>
      <c r="P327" s="6">
        <f>INDEX(ลูกหนี้ค่ารักษาพยาบาล!$N:$N,MATCH(คำนวณเงินลงทุนส่วนเกิน!$D327,ลูกหนี้ค่ารักษาพยาบาล!$A:$A,0))</f>
        <v>15919960.82</v>
      </c>
      <c r="Q327" s="49">
        <v>740628880.32000005</v>
      </c>
      <c r="R327" s="7">
        <f>INDEX('Fixed Cost'!$E:$E,MATCH(คำนวณเงินลงทุนส่วนเกิน!$D327,'Fixed Cost'!$A:$A,0))</f>
        <v>205362900.65727276</v>
      </c>
      <c r="S327" s="7">
        <f t="shared" si="25"/>
        <v>535265979.6627273</v>
      </c>
      <c r="T327" s="43" t="str">
        <f t="shared" si="28"/>
        <v>60%</v>
      </c>
      <c r="U327" s="7">
        <f t="shared" si="26"/>
        <v>321159587.79763639</v>
      </c>
      <c r="V327" s="8" t="str">
        <f t="shared" si="29"/>
        <v>ลงทุนได้</v>
      </c>
      <c r="X327" s="4"/>
    </row>
    <row r="328" spans="1:24" hidden="1" x14ac:dyDescent="0.7">
      <c r="A328" s="8">
        <f>IF(ISBLANK(D328),"",COUNTA($D$10:D328))</f>
        <v>319</v>
      </c>
      <c r="B328" s="14">
        <v>5</v>
      </c>
      <c r="C328" s="14" t="s">
        <v>665</v>
      </c>
      <c r="D328" s="14" t="s">
        <v>668</v>
      </c>
      <c r="E328" s="14" t="s">
        <v>669</v>
      </c>
      <c r="F328" s="14" t="s">
        <v>46</v>
      </c>
      <c r="G328" s="6">
        <f>INDEX('cash ratio เดิม'!$B:$B,MATCH(คำนวณเงินลงทุนส่วนเกิน!$D328,'cash ratio เดิม'!$A:$A,0))</f>
        <v>124839303.20999999</v>
      </c>
      <c r="H328" s="6">
        <f>INDEX('cash ratio เดิม'!$C:$C,MATCH(คำนวณเงินลงทุนส่วนเกิน!$D328,'cash ratio เดิม'!$A:$A,0))</f>
        <v>25312547.530000001</v>
      </c>
      <c r="I328" s="49">
        <v>4.93</v>
      </c>
      <c r="J328" s="5">
        <f t="shared" si="24"/>
        <v>6.38</v>
      </c>
      <c r="K328" s="6">
        <f t="shared" si="27"/>
        <v>36761222.010000005</v>
      </c>
      <c r="L328" s="6">
        <f>INDEX(ลูกหนี้ค่ารักษาพยาบาล!$J:$J,MATCH(คำนวณเงินลงทุนส่วนเกิน!$D328,ลูกหนี้ค่ารักษาพยาบาล!$A:$A,0))</f>
        <v>19078357.865000002</v>
      </c>
      <c r="M328" s="6">
        <f>INDEX(ลูกหนี้ค่ารักษาพยาบาล!$K:$K,MATCH(คำนวณเงินลงทุนส่วนเกิน!$D328,ลูกหนี้ค่ารักษาพยาบาล!$A:$A,0))</f>
        <v>5057025.9700000007</v>
      </c>
      <c r="N328" s="6">
        <f>INDEX(ลูกหนี้ค่ารักษาพยาบาล!$L:$L,MATCH(คำนวณเงินลงทุนส่วนเกิน!$D328,ลูกหนี้ค่ารักษาพยาบาล!$A:$A,0))</f>
        <v>11716700.575000001</v>
      </c>
      <c r="O328" s="6">
        <f>INDEX(ลูกหนี้ค่ารักษาพยาบาล!$M:$M,MATCH(คำนวณเงินลงทุนส่วนเกิน!$D328,ลูกหนี้ค่ารักษาพยาบาล!$A:$A,0))</f>
        <v>0</v>
      </c>
      <c r="P328" s="6">
        <f>INDEX(ลูกหนี้ค่ารักษาพยาบาล!$N:$N,MATCH(คำนวณเงินลงทุนส่วนเกิน!$D328,ลูกหนี้ค่ารักษาพยาบาล!$A:$A,0))</f>
        <v>909137.6</v>
      </c>
      <c r="Q328" s="49">
        <v>99526755.680000007</v>
      </c>
      <c r="R328" s="7">
        <f>INDEX('Fixed Cost'!$E:$E,MATCH(คำนวณเงินลงทุนส่วนเกิน!$D328,'Fixed Cost'!$A:$A,0))</f>
        <v>42586622.195454545</v>
      </c>
      <c r="S328" s="7">
        <f t="shared" si="25"/>
        <v>56940133.484545462</v>
      </c>
      <c r="T328" s="43" t="str">
        <f t="shared" si="28"/>
        <v>60%</v>
      </c>
      <c r="U328" s="7">
        <f t="shared" si="26"/>
        <v>34164080.090727277</v>
      </c>
      <c r="V328" s="8" t="str">
        <f t="shared" si="29"/>
        <v>ลงทุนได้</v>
      </c>
      <c r="X328" s="4"/>
    </row>
    <row r="329" spans="1:24" hidden="1" x14ac:dyDescent="0.7">
      <c r="A329" s="8">
        <f>IF(ISBLANK(D329),"",COUNTA($D$10:D329))</f>
        <v>320</v>
      </c>
      <c r="B329" s="14">
        <v>5</v>
      </c>
      <c r="C329" s="14" t="s">
        <v>665</v>
      </c>
      <c r="D329" s="14" t="s">
        <v>670</v>
      </c>
      <c r="E329" s="14" t="s">
        <v>671</v>
      </c>
      <c r="F329" s="14" t="s">
        <v>46</v>
      </c>
      <c r="G329" s="6">
        <f>INDEX('cash ratio เดิม'!$B:$B,MATCH(คำนวณเงินลงทุนส่วนเกิน!$D329,'cash ratio เดิม'!$A:$A,0))</f>
        <v>568671939.00999999</v>
      </c>
      <c r="H329" s="6">
        <f>INDEX('cash ratio เดิม'!$C:$C,MATCH(คำนวณเงินลงทุนส่วนเกิน!$D329,'cash ratio เดิม'!$A:$A,0))</f>
        <v>62569941.189999998</v>
      </c>
      <c r="I329" s="49">
        <v>9.09</v>
      </c>
      <c r="J329" s="5">
        <f t="shared" si="24"/>
        <v>9.74</v>
      </c>
      <c r="K329" s="6">
        <f t="shared" si="27"/>
        <v>41049627.920000002</v>
      </c>
      <c r="L329" s="6">
        <f>INDEX(ลูกหนี้ค่ารักษาพยาบาล!$J:$J,MATCH(คำนวณเงินลงทุนส่วนเกิน!$D329,ลูกหนี้ค่ารักษาพยาบาล!$A:$A,0))</f>
        <v>15639746.690000001</v>
      </c>
      <c r="M329" s="6">
        <f>INDEX(ลูกหนี้ค่ารักษาพยาบาล!$K:$K,MATCH(คำนวณเงินลงทุนส่วนเกิน!$D329,ลูกหนี้ค่ารักษาพยาบาล!$A:$A,0))</f>
        <v>11289935.684999999</v>
      </c>
      <c r="N329" s="6">
        <f>INDEX(ลูกหนี้ค่ารักษาพยาบาล!$L:$L,MATCH(คำนวณเงินลงทุนส่วนเกิน!$D329,ลูกหนี้ค่ารักษาพยาบาล!$A:$A,0))</f>
        <v>12987358.389999999</v>
      </c>
      <c r="O329" s="6">
        <f>INDEX(ลูกหนี้ค่ารักษาพยาบาล!$M:$M,MATCH(คำนวณเงินลงทุนส่วนเกิน!$D329,ลูกหนี้ค่ารักษาพยาบาล!$A:$A,0))</f>
        <v>0</v>
      </c>
      <c r="P329" s="6">
        <f>INDEX(ลูกหนี้ค่ารักษาพยาบาล!$N:$N,MATCH(คำนวณเงินลงทุนส่วนเกิน!$D329,ลูกหนี้ค่ารักษาพยาบาล!$A:$A,0))</f>
        <v>1132587.155</v>
      </c>
      <c r="Q329" s="49">
        <v>505941912.81999999</v>
      </c>
      <c r="R329" s="7">
        <f>INDEX('Fixed Cost'!$E:$E,MATCH(คำนวณเงินลงทุนส่วนเกิน!$D329,'Fixed Cost'!$A:$A,0))</f>
        <v>53016139.936363645</v>
      </c>
      <c r="S329" s="7">
        <f t="shared" si="25"/>
        <v>452925772.88363636</v>
      </c>
      <c r="T329" s="43" t="str">
        <f t="shared" si="28"/>
        <v>60%</v>
      </c>
      <c r="U329" s="7">
        <f t="shared" si="26"/>
        <v>271755463.73018181</v>
      </c>
      <c r="V329" s="8" t="str">
        <f t="shared" si="29"/>
        <v>ลงทุนได้</v>
      </c>
      <c r="X329" s="4"/>
    </row>
    <row r="330" spans="1:24" hidden="1" x14ac:dyDescent="0.7">
      <c r="A330" s="8">
        <f>IF(ISBLANK(D330),"",COUNTA($D$10:D330))</f>
        <v>321</v>
      </c>
      <c r="B330" s="14">
        <v>5</v>
      </c>
      <c r="C330" s="14" t="s">
        <v>665</v>
      </c>
      <c r="D330" s="14" t="s">
        <v>672</v>
      </c>
      <c r="E330" s="14" t="s">
        <v>673</v>
      </c>
      <c r="F330" s="14" t="s">
        <v>46</v>
      </c>
      <c r="G330" s="6">
        <f>INDEX('cash ratio เดิม'!$B:$B,MATCH(คำนวณเงินลงทุนส่วนเกิน!$D330,'cash ratio เดิม'!$A:$A,0))</f>
        <v>447914145.33999997</v>
      </c>
      <c r="H330" s="6">
        <f>INDEX('cash ratio เดิม'!$C:$C,MATCH(คำนวณเงินลงทุนส่วนเกิน!$D330,'cash ratio เดิม'!$A:$A,0))</f>
        <v>82533387.469999999</v>
      </c>
      <c r="I330" s="49">
        <v>5.43</v>
      </c>
      <c r="J330" s="5">
        <f t="shared" ref="J330:J393" si="30">TRUNC((G330+K330)/H330,2)</f>
        <v>5.78</v>
      </c>
      <c r="K330" s="6">
        <f t="shared" si="27"/>
        <v>29538348.190000001</v>
      </c>
      <c r="L330" s="6">
        <f>INDEX(ลูกหนี้ค่ารักษาพยาบาล!$J:$J,MATCH(คำนวณเงินลงทุนส่วนเกิน!$D330,ลูกหนี้ค่ารักษาพยาบาล!$A:$A,0))</f>
        <v>8406817.9900000002</v>
      </c>
      <c r="M330" s="6">
        <f>INDEX(ลูกหนี้ค่ารักษาพยาบาล!$K:$K,MATCH(คำนวณเงินลงทุนส่วนเกิน!$D330,ลูกหนี้ค่ารักษาพยาบาล!$A:$A,0))</f>
        <v>7817328.2249999996</v>
      </c>
      <c r="N330" s="6">
        <f>INDEX(ลูกหนี้ค่ารักษาพยาบาล!$L:$L,MATCH(คำนวณเงินลงทุนส่วนเกิน!$D330,ลูกหนี้ค่ารักษาพยาบาล!$A:$A,0))</f>
        <v>12597894.975000001</v>
      </c>
      <c r="O330" s="6">
        <f>INDEX(ลูกหนี้ค่ารักษาพยาบาล!$M:$M,MATCH(คำนวณเงินลงทุนส่วนเกิน!$D330,ลูกหนี้ค่ารักษาพยาบาล!$A:$A,0))</f>
        <v>0</v>
      </c>
      <c r="P330" s="6">
        <f>INDEX(ลูกหนี้ค่ารักษาพยาบาล!$N:$N,MATCH(คำนวณเงินลงทุนส่วนเกิน!$D330,ลูกหนี้ค่ารักษาพยาบาล!$A:$A,0))</f>
        <v>716307</v>
      </c>
      <c r="Q330" s="49">
        <v>365415757.87</v>
      </c>
      <c r="R330" s="7">
        <f>INDEX('Fixed Cost'!$E:$E,MATCH(คำนวณเงินลงทุนส่วนเกิน!$D330,'Fixed Cost'!$A:$A,0))</f>
        <v>50567556.073636368</v>
      </c>
      <c r="S330" s="7">
        <f t="shared" ref="S330:S393" si="31">Q330-R330</f>
        <v>314848201.79636365</v>
      </c>
      <c r="T330" s="43" t="str">
        <f t="shared" si="28"/>
        <v>60%</v>
      </c>
      <c r="U330" s="7">
        <f t="shared" ref="U330:U393" si="32">IF(S330&gt;0,S330*T330,0)</f>
        <v>188908921.07781819</v>
      </c>
      <c r="V330" s="8" t="str">
        <f t="shared" si="29"/>
        <v>ลงทุนได้</v>
      </c>
      <c r="X330" s="4"/>
    </row>
    <row r="331" spans="1:24" hidden="1" x14ac:dyDescent="0.7">
      <c r="A331" s="8">
        <f>IF(ISBLANK(D331),"",COUNTA($D$10:D331))</f>
        <v>322</v>
      </c>
      <c r="B331" s="14">
        <v>5</v>
      </c>
      <c r="C331" s="14" t="s">
        <v>665</v>
      </c>
      <c r="D331" s="14" t="s">
        <v>674</v>
      </c>
      <c r="E331" s="14" t="s">
        <v>675</v>
      </c>
      <c r="F331" s="14" t="s">
        <v>8</v>
      </c>
      <c r="G331" s="6">
        <f>INDEX('cash ratio เดิม'!$B:$B,MATCH(คำนวณเงินลงทุนส่วนเกิน!$D331,'cash ratio เดิม'!$A:$A,0))</f>
        <v>58879217.299999997</v>
      </c>
      <c r="H331" s="6">
        <f>INDEX('cash ratio เดิม'!$C:$C,MATCH(คำนวณเงินลงทุนส่วนเกิน!$D331,'cash ratio เดิม'!$A:$A,0))</f>
        <v>14836666.369999999</v>
      </c>
      <c r="I331" s="49">
        <v>3.97</v>
      </c>
      <c r="J331" s="5">
        <f t="shared" si="30"/>
        <v>4.4800000000000004</v>
      </c>
      <c r="K331" s="6">
        <f t="shared" ref="K331:K394" si="33">SUM(L331:P331)</f>
        <v>7645382.7450000001</v>
      </c>
      <c r="L331" s="6">
        <f>INDEX(ลูกหนี้ค่ารักษาพยาบาล!$J:$J,MATCH(คำนวณเงินลงทุนส่วนเกิน!$D331,ลูกหนี้ค่ารักษาพยาบาล!$A:$A,0))</f>
        <v>401012.3</v>
      </c>
      <c r="M331" s="6">
        <f>INDEX(ลูกหนี้ค่ารักษาพยาบาล!$K:$K,MATCH(คำนวณเงินลงทุนส่วนเกิน!$D331,ลูกหนี้ค่ารักษาพยาบาล!$A:$A,0))</f>
        <v>425922.5</v>
      </c>
      <c r="N331" s="6">
        <f>INDEX(ลูกหนี้ค่ารักษาพยาบาล!$L:$L,MATCH(คำนวณเงินลงทุนส่วนเกิน!$D331,ลูกหนี้ค่ารักษาพยาบาล!$A:$A,0))</f>
        <v>6089375.9450000003</v>
      </c>
      <c r="O331" s="6">
        <f>INDEX(ลูกหนี้ค่ารักษาพยาบาล!$M:$M,MATCH(คำนวณเงินลงทุนส่วนเกิน!$D331,ลูกหนี้ค่ารักษาพยาบาล!$A:$A,0))</f>
        <v>0</v>
      </c>
      <c r="P331" s="6">
        <f>INDEX(ลูกหนี้ค่ารักษาพยาบาล!$N:$N,MATCH(คำนวณเงินลงทุนส่วนเกิน!$D331,ลูกหนี้ค่ารักษาพยาบาล!$A:$A,0))</f>
        <v>729072</v>
      </c>
      <c r="Q331" s="49">
        <v>44042550.93</v>
      </c>
      <c r="R331" s="7">
        <f>INDEX('Fixed Cost'!$E:$E,MATCH(คำนวณเงินลงทุนส่วนเกิน!$D331,'Fixed Cost'!$A:$A,0))</f>
        <v>16110450.079090908</v>
      </c>
      <c r="S331" s="7">
        <f t="shared" si="31"/>
        <v>27932100.850909092</v>
      </c>
      <c r="T331" s="43" t="str">
        <f t="shared" ref="T331:T394" si="34">IF(J331&gt;3,"60%",IF(J331&gt;=2.51,"50%",IF(J331&gt;=2.01,"40%",IF(J331&gt;=1.51,"30%","0%"))))</f>
        <v>60%</v>
      </c>
      <c r="U331" s="7">
        <f t="shared" si="32"/>
        <v>16759260.510545455</v>
      </c>
      <c r="V331" s="8" t="str">
        <f t="shared" ref="V331:V394" si="35">IF(U331&gt;0,"ลงทุนได้","ไม่ลงทุน")</f>
        <v>ลงทุนได้</v>
      </c>
      <c r="X331" s="4"/>
    </row>
    <row r="332" spans="1:24" hidden="1" x14ac:dyDescent="0.7">
      <c r="A332" s="8">
        <f>IF(ISBLANK(D332),"",COUNTA($D$10:D332))</f>
        <v>323</v>
      </c>
      <c r="B332" s="14">
        <v>5</v>
      </c>
      <c r="C332" s="14" t="s">
        <v>665</v>
      </c>
      <c r="D332" s="14" t="s">
        <v>676</v>
      </c>
      <c r="E332" s="14" t="s">
        <v>677</v>
      </c>
      <c r="F332" s="14" t="s">
        <v>8</v>
      </c>
      <c r="G332" s="6">
        <f>INDEX('cash ratio เดิม'!$B:$B,MATCH(คำนวณเงินลงทุนส่วนเกิน!$D332,'cash ratio เดิม'!$A:$A,0))</f>
        <v>50985165.549999997</v>
      </c>
      <c r="H332" s="6">
        <f>INDEX('cash ratio เดิม'!$C:$C,MATCH(คำนวณเงินลงทุนส่วนเกิน!$D332,'cash ratio เดิม'!$A:$A,0))</f>
        <v>25370024.809999999</v>
      </c>
      <c r="I332" s="49">
        <v>2.0099999999999998</v>
      </c>
      <c r="J332" s="5">
        <f t="shared" si="30"/>
        <v>2.1</v>
      </c>
      <c r="K332" s="6">
        <f t="shared" si="33"/>
        <v>2447938.6100000003</v>
      </c>
      <c r="L332" s="6">
        <f>INDEX(ลูกหนี้ค่ารักษาพยาบาล!$J:$J,MATCH(คำนวณเงินลงทุนส่วนเกิน!$D332,ลูกหนี้ค่ารักษาพยาบาล!$A:$A,0))</f>
        <v>819236.67500000005</v>
      </c>
      <c r="M332" s="6">
        <f>INDEX(ลูกหนี้ค่ารักษาพยาบาล!$K:$K,MATCH(คำนวณเงินลงทุนส่วนเกิน!$D332,ลูกหนี้ค่ารักษาพยาบาล!$A:$A,0))</f>
        <v>471066.505</v>
      </c>
      <c r="N332" s="6">
        <f>INDEX(ลูกหนี้ค่ารักษาพยาบาล!$L:$L,MATCH(คำนวณเงินลงทุนส่วนเกิน!$D332,ลูกหนี้ค่ารักษาพยาบาล!$A:$A,0))</f>
        <v>1140434.43</v>
      </c>
      <c r="O332" s="6">
        <f>INDEX(ลูกหนี้ค่ารักษาพยาบาล!$M:$M,MATCH(คำนวณเงินลงทุนส่วนเกิน!$D332,ลูกหนี้ค่ารักษาพยาบาล!$A:$A,0))</f>
        <v>0</v>
      </c>
      <c r="P332" s="6">
        <f>INDEX(ลูกหนี้ค่ารักษาพยาบาล!$N:$N,MATCH(คำนวณเงินลงทุนส่วนเกิน!$D332,ลูกหนี้ค่ารักษาพยาบาล!$A:$A,0))</f>
        <v>17201</v>
      </c>
      <c r="Q332" s="49">
        <v>25615140.739999998</v>
      </c>
      <c r="R332" s="7">
        <f>INDEX('Fixed Cost'!$E:$E,MATCH(คำนวณเงินลงทุนส่วนเกิน!$D332,'Fixed Cost'!$A:$A,0))</f>
        <v>12020572.84909091</v>
      </c>
      <c r="S332" s="7">
        <f t="shared" si="31"/>
        <v>13594567.890909089</v>
      </c>
      <c r="T332" s="43" t="str">
        <f t="shared" si="34"/>
        <v>40%</v>
      </c>
      <c r="U332" s="7">
        <f t="shared" si="32"/>
        <v>5437827.1563636363</v>
      </c>
      <c r="V332" s="8" t="str">
        <f t="shared" si="35"/>
        <v>ลงทุนได้</v>
      </c>
      <c r="X332" s="4"/>
    </row>
    <row r="333" spans="1:24" hidden="1" x14ac:dyDescent="0.7">
      <c r="A333" s="8">
        <f>IF(ISBLANK(D333),"",COUNTA($D$10:D333))</f>
        <v>324</v>
      </c>
      <c r="B333" s="14">
        <v>5</v>
      </c>
      <c r="C333" s="14" t="s">
        <v>665</v>
      </c>
      <c r="D333" s="14" t="s">
        <v>678</v>
      </c>
      <c r="E333" s="14" t="s">
        <v>679</v>
      </c>
      <c r="F333" s="14" t="s">
        <v>8</v>
      </c>
      <c r="G333" s="6">
        <f>INDEX('cash ratio เดิม'!$B:$B,MATCH(คำนวณเงินลงทุนส่วนเกิน!$D333,'cash ratio เดิม'!$A:$A,0))</f>
        <v>17723272.870000001</v>
      </c>
      <c r="H333" s="6">
        <f>INDEX('cash ratio เดิม'!$C:$C,MATCH(คำนวณเงินลงทุนส่วนเกิน!$D333,'cash ratio เดิม'!$A:$A,0))</f>
        <v>7431328.71</v>
      </c>
      <c r="I333" s="49">
        <v>2.38</v>
      </c>
      <c r="J333" s="5">
        <f t="shared" si="30"/>
        <v>2.59</v>
      </c>
      <c r="K333" s="6">
        <f t="shared" si="33"/>
        <v>1534267.2799999998</v>
      </c>
      <c r="L333" s="6">
        <f>INDEX(ลูกหนี้ค่ารักษาพยาบาล!$J:$J,MATCH(คำนวณเงินลงทุนส่วนเกิน!$D333,ลูกหนี้ค่ารักษาพยาบาล!$A:$A,0))</f>
        <v>73005.75</v>
      </c>
      <c r="M333" s="6">
        <f>INDEX(ลูกหนี้ค่ารักษาพยาบาล!$K:$K,MATCH(คำนวณเงินลงทุนส่วนเกิน!$D333,ลูกหนี้ค่ารักษาพยาบาล!$A:$A,0))</f>
        <v>282247.315</v>
      </c>
      <c r="N333" s="6">
        <f>INDEX(ลูกหนี้ค่ารักษาพยาบาล!$L:$L,MATCH(คำนวณเงินลงทุนส่วนเกิน!$D333,ลูกหนี้ค่ารักษาพยาบาล!$A:$A,0))</f>
        <v>1165626.3399999999</v>
      </c>
      <c r="O333" s="6">
        <f>INDEX(ลูกหนี้ค่ารักษาพยาบาล!$M:$M,MATCH(คำนวณเงินลงทุนส่วนเกิน!$D333,ลูกหนี้ค่ารักษาพยาบาล!$A:$A,0))</f>
        <v>0</v>
      </c>
      <c r="P333" s="6">
        <f>INDEX(ลูกหนี้ค่ารักษาพยาบาล!$N:$N,MATCH(คำนวณเงินลงทุนส่วนเกิน!$D333,ลูกหนี้ค่ารักษาพยาบาล!$A:$A,0))</f>
        <v>13387.875</v>
      </c>
      <c r="Q333" s="49">
        <v>9239467.8599999994</v>
      </c>
      <c r="R333" s="7">
        <f>INDEX('Fixed Cost'!$E:$E,MATCH(คำนวณเงินลงทุนส่วนเกิน!$D333,'Fixed Cost'!$A:$A,0))</f>
        <v>6848879.6209090911</v>
      </c>
      <c r="S333" s="7">
        <f t="shared" si="31"/>
        <v>2390588.2390909083</v>
      </c>
      <c r="T333" s="43" t="str">
        <f t="shared" si="34"/>
        <v>50%</v>
      </c>
      <c r="U333" s="7">
        <f t="shared" si="32"/>
        <v>1195294.1195454542</v>
      </c>
      <c r="V333" s="8" t="str">
        <f t="shared" si="35"/>
        <v>ลงทุนได้</v>
      </c>
      <c r="X333" s="4"/>
    </row>
    <row r="334" spans="1:24" hidden="1" x14ac:dyDescent="0.7">
      <c r="A334" s="8">
        <f>IF(ISBLANK(D334),"",COUNTA($D$10:D334))</f>
        <v>325</v>
      </c>
      <c r="B334" s="14">
        <v>5</v>
      </c>
      <c r="C334" s="14" t="s">
        <v>665</v>
      </c>
      <c r="D334" s="14" t="s">
        <v>681</v>
      </c>
      <c r="E334" s="14" t="s">
        <v>682</v>
      </c>
      <c r="F334" s="14" t="s">
        <v>8</v>
      </c>
      <c r="G334" s="6">
        <f>INDEX('cash ratio เดิม'!$B:$B,MATCH(คำนวณเงินลงทุนส่วนเกิน!$D334,'cash ratio เดิม'!$A:$A,0))</f>
        <v>24792013.530000001</v>
      </c>
      <c r="H334" s="6">
        <f>INDEX('cash ratio เดิม'!$C:$C,MATCH(คำนวณเงินลงทุนส่วนเกิน!$D334,'cash ratio เดิม'!$A:$A,0))</f>
        <v>11145043.109999999</v>
      </c>
      <c r="I334" s="49">
        <v>2.2200000000000002</v>
      </c>
      <c r="J334" s="5">
        <f t="shared" si="30"/>
        <v>2.4300000000000002</v>
      </c>
      <c r="K334" s="6">
        <f t="shared" si="33"/>
        <v>2294235.665</v>
      </c>
      <c r="L334" s="6">
        <f>INDEX(ลูกหนี้ค่ารักษาพยาบาล!$J:$J,MATCH(คำนวณเงินลงทุนส่วนเกิน!$D334,ลูกหนี้ค่ารักษาพยาบาล!$A:$A,0))</f>
        <v>169097.55</v>
      </c>
      <c r="M334" s="6">
        <f>INDEX(ลูกหนี้ค่ารักษาพยาบาล!$K:$K,MATCH(คำนวณเงินลงทุนส่วนเกิน!$D334,ลูกหนี้ค่ารักษาพยาบาล!$A:$A,0))</f>
        <v>1292510.9350000001</v>
      </c>
      <c r="N334" s="6">
        <f>INDEX(ลูกหนี้ค่ารักษาพยาบาล!$L:$L,MATCH(คำนวณเงินลงทุนส่วนเกิน!$D334,ลูกหนี้ค่ารักษาพยาบาล!$A:$A,0))</f>
        <v>832627.17999999993</v>
      </c>
      <c r="O334" s="6">
        <f>INDEX(ลูกหนี้ค่ารักษาพยาบาล!$M:$M,MATCH(คำนวณเงินลงทุนส่วนเกิน!$D334,ลูกหนี้ค่ารักษาพยาบาล!$A:$A,0))</f>
        <v>0</v>
      </c>
      <c r="P334" s="6">
        <f>INDEX(ลูกหนี้ค่ารักษาพยาบาล!$N:$N,MATCH(คำนวณเงินลงทุนส่วนเกิน!$D334,ลูกหนี้ค่ารักษาพยาบาล!$A:$A,0))</f>
        <v>0</v>
      </c>
      <c r="Q334" s="49">
        <v>13646970.42</v>
      </c>
      <c r="R334" s="7">
        <f>INDEX('Fixed Cost'!$E:$E,MATCH(คำนวณเงินลงทุนส่วนเกิน!$D334,'Fixed Cost'!$A:$A,0))</f>
        <v>4784282.792727272</v>
      </c>
      <c r="S334" s="7">
        <f t="shared" si="31"/>
        <v>8862687.6272727288</v>
      </c>
      <c r="T334" s="43" t="str">
        <f t="shared" si="34"/>
        <v>40%</v>
      </c>
      <c r="U334" s="7">
        <f t="shared" si="32"/>
        <v>3545075.0509090917</v>
      </c>
      <c r="V334" s="8" t="str">
        <f t="shared" si="35"/>
        <v>ลงทุนได้</v>
      </c>
      <c r="X334" s="4"/>
    </row>
    <row r="335" spans="1:24" hidden="1" x14ac:dyDescent="0.7">
      <c r="A335" s="8">
        <f>IF(ISBLANK(D335),"",COUNTA($D$10:D335))</f>
        <v>326</v>
      </c>
      <c r="B335" s="14">
        <v>5</v>
      </c>
      <c r="C335" s="14" t="s">
        <v>665</v>
      </c>
      <c r="D335" s="14" t="s">
        <v>683</v>
      </c>
      <c r="E335" s="14" t="s">
        <v>684</v>
      </c>
      <c r="F335" s="14" t="s">
        <v>8</v>
      </c>
      <c r="G335" s="6">
        <f>INDEX('cash ratio เดิม'!$B:$B,MATCH(คำนวณเงินลงทุนส่วนเกิน!$D335,'cash ratio เดิม'!$A:$A,0))</f>
        <v>34130530.600000001</v>
      </c>
      <c r="H335" s="6">
        <f>INDEX('cash ratio เดิม'!$C:$C,MATCH(คำนวณเงินลงทุนส่วนเกิน!$D335,'cash ratio เดิม'!$A:$A,0))</f>
        <v>24626250.920000002</v>
      </c>
      <c r="I335" s="49">
        <v>1.39</v>
      </c>
      <c r="J335" s="5">
        <f t="shared" si="30"/>
        <v>1.85</v>
      </c>
      <c r="K335" s="6">
        <f t="shared" si="33"/>
        <v>11465947.074999999</v>
      </c>
      <c r="L335" s="6">
        <f>INDEX(ลูกหนี้ค่ารักษาพยาบาล!$J:$J,MATCH(คำนวณเงินลงทุนส่วนเกิน!$D335,ลูกหนี้ค่ารักษาพยาบาล!$A:$A,0))</f>
        <v>7588908.4299999997</v>
      </c>
      <c r="M335" s="6">
        <f>INDEX(ลูกหนี้ค่ารักษาพยาบาล!$K:$K,MATCH(คำนวณเงินลงทุนส่วนเกิน!$D335,ลูกหนี้ค่ารักษาพยาบาล!$A:$A,0))</f>
        <v>2300484.2250000001</v>
      </c>
      <c r="N335" s="6">
        <f>INDEX(ลูกหนี้ค่ารักษาพยาบาล!$L:$L,MATCH(คำนวณเงินลงทุนส่วนเกิน!$D335,ลูกหนี้ค่ารักษาพยาบาล!$A:$A,0))</f>
        <v>1369537.65</v>
      </c>
      <c r="O335" s="6">
        <f>INDEX(ลูกหนี้ค่ารักษาพยาบาล!$M:$M,MATCH(คำนวณเงินลงทุนส่วนเกิน!$D335,ลูกหนี้ค่ารักษาพยาบาล!$A:$A,0))</f>
        <v>0</v>
      </c>
      <c r="P335" s="6">
        <f>INDEX(ลูกหนี้ค่ารักษาพยาบาล!$N:$N,MATCH(คำนวณเงินลงทุนส่วนเกิน!$D335,ลูกหนี้ค่ารักษาพยาบาล!$A:$A,0))</f>
        <v>207016.77</v>
      </c>
      <c r="Q335" s="49">
        <v>9504279.6799999997</v>
      </c>
      <c r="R335" s="7">
        <f>INDEX('Fixed Cost'!$E:$E,MATCH(คำนวณเงินลงทุนส่วนเกิน!$D335,'Fixed Cost'!$A:$A,0))</f>
        <v>18772036.156363636</v>
      </c>
      <c r="S335" s="7">
        <f t="shared" si="31"/>
        <v>-9267756.4763636366</v>
      </c>
      <c r="T335" s="43" t="str">
        <f t="shared" si="34"/>
        <v>30%</v>
      </c>
      <c r="U335" s="7">
        <f t="shared" si="32"/>
        <v>0</v>
      </c>
      <c r="V335" s="69" t="str">
        <f t="shared" si="35"/>
        <v>ไม่ลงทุน</v>
      </c>
      <c r="X335" s="4"/>
    </row>
    <row r="336" spans="1:24" hidden="1" x14ac:dyDescent="0.7">
      <c r="A336" s="8">
        <f>IF(ISBLANK(D336),"",COUNTA($D$10:D336))</f>
        <v>327</v>
      </c>
      <c r="B336" s="14">
        <v>5</v>
      </c>
      <c r="C336" s="14" t="s">
        <v>665</v>
      </c>
      <c r="D336" s="14" t="s">
        <v>685</v>
      </c>
      <c r="E336" s="14" t="s">
        <v>686</v>
      </c>
      <c r="F336" s="14" t="s">
        <v>8</v>
      </c>
      <c r="G336" s="6">
        <f>INDEX('cash ratio เดิม'!$B:$B,MATCH(คำนวณเงินลงทุนส่วนเกิน!$D336,'cash ratio เดิม'!$A:$A,0))</f>
        <v>22449098.899999999</v>
      </c>
      <c r="H336" s="6">
        <f>INDEX('cash ratio เดิม'!$C:$C,MATCH(คำนวณเงินลงทุนส่วนเกิน!$D336,'cash ratio เดิม'!$A:$A,0))</f>
        <v>7828297.5999999996</v>
      </c>
      <c r="I336" s="49">
        <v>2.87</v>
      </c>
      <c r="J336" s="5">
        <f t="shared" si="30"/>
        <v>3.11</v>
      </c>
      <c r="K336" s="6">
        <f t="shared" si="33"/>
        <v>1902328.885</v>
      </c>
      <c r="L336" s="6">
        <f>INDEX(ลูกหนี้ค่ารักษาพยาบาล!$J:$J,MATCH(คำนวณเงินลงทุนส่วนเกิน!$D336,ลูกหนี้ค่ารักษาพยาบาล!$A:$A,0))</f>
        <v>1196305.83</v>
      </c>
      <c r="M336" s="6">
        <f>INDEX(ลูกหนี้ค่ารักษาพยาบาล!$K:$K,MATCH(คำนวณเงินลงทุนส่วนเกิน!$D336,ลูกหนี้ค่ารักษาพยาบาล!$A:$A,0))</f>
        <v>363562.83</v>
      </c>
      <c r="N336" s="6">
        <f>INDEX(ลูกหนี้ค่ารักษาพยาบาล!$L:$L,MATCH(คำนวณเงินลงทุนส่วนเกิน!$D336,ลูกหนี้ค่ารักษาพยาบาล!$A:$A,0))</f>
        <v>335210.19</v>
      </c>
      <c r="O336" s="6">
        <f>INDEX(ลูกหนี้ค่ารักษาพยาบาล!$M:$M,MATCH(คำนวณเงินลงทุนส่วนเกิน!$D336,ลูกหนี้ค่ารักษาพยาบาล!$A:$A,0))</f>
        <v>0</v>
      </c>
      <c r="P336" s="6">
        <f>INDEX(ลูกหนี้ค่ารักษาพยาบาล!$N:$N,MATCH(คำนวณเงินลงทุนส่วนเกิน!$D336,ลูกหนี้ค่ารักษาพยาบาล!$A:$A,0))</f>
        <v>7250.0349999999999</v>
      </c>
      <c r="Q336" s="49">
        <v>14605874.300000001</v>
      </c>
      <c r="R336" s="7">
        <f>INDEX('Fixed Cost'!$E:$E,MATCH(คำนวณเงินลงทุนส่วนเกิน!$D336,'Fixed Cost'!$A:$A,0))</f>
        <v>8221859.8309090901</v>
      </c>
      <c r="S336" s="7">
        <f t="shared" si="31"/>
        <v>6384014.4690909106</v>
      </c>
      <c r="T336" s="43" t="str">
        <f t="shared" si="34"/>
        <v>60%</v>
      </c>
      <c r="U336" s="7">
        <f t="shared" si="32"/>
        <v>3830408.6814545463</v>
      </c>
      <c r="V336" s="8" t="str">
        <f t="shared" si="35"/>
        <v>ลงทุนได้</v>
      </c>
      <c r="X336" s="4"/>
    </row>
    <row r="337" spans="1:24" hidden="1" x14ac:dyDescent="0.7">
      <c r="A337" s="8">
        <f>IF(ISBLANK(D337),"",COUNTA($D$10:D337))</f>
        <v>328</v>
      </c>
      <c r="B337" s="14">
        <v>5</v>
      </c>
      <c r="C337" s="14" t="s">
        <v>687</v>
      </c>
      <c r="D337" s="14" t="s">
        <v>688</v>
      </c>
      <c r="E337" s="14" t="s">
        <v>689</v>
      </c>
      <c r="F337" s="14" t="s">
        <v>46</v>
      </c>
      <c r="G337" s="6">
        <f>INDEX('cash ratio เดิม'!$B:$B,MATCH(คำนวณเงินลงทุนส่วนเกิน!$D337,'cash ratio เดิม'!$A:$A,0))</f>
        <v>221258596.19999999</v>
      </c>
      <c r="H337" s="6">
        <f>INDEX('cash ratio เดิม'!$C:$C,MATCH(คำนวณเงินลงทุนส่วนเกิน!$D337,'cash ratio เดิม'!$A:$A,0))</f>
        <v>77098930.760000005</v>
      </c>
      <c r="I337" s="49">
        <v>2.87</v>
      </c>
      <c r="J337" s="5">
        <f t="shared" si="30"/>
        <v>3.25</v>
      </c>
      <c r="K337" s="6">
        <f t="shared" si="33"/>
        <v>29559485.079999998</v>
      </c>
      <c r="L337" s="6">
        <f>INDEX(ลูกหนี้ค่ารักษาพยาบาล!$J:$J,MATCH(คำนวณเงินลงทุนส่วนเกิน!$D337,ลูกหนี้ค่ารักษาพยาบาล!$A:$A,0))</f>
        <v>12337751.874999998</v>
      </c>
      <c r="M337" s="6">
        <f>INDEX(ลูกหนี้ค่ารักษาพยาบาล!$K:$K,MATCH(คำนวณเงินลงทุนส่วนเกิน!$D337,ลูกหนี้ค่ารักษาพยาบาล!$A:$A,0))</f>
        <v>934449.23499999999</v>
      </c>
      <c r="N337" s="6">
        <f>INDEX(ลูกหนี้ค่ารักษาพยาบาล!$L:$L,MATCH(คำนวณเงินลงทุนส่วนเกิน!$D337,ลูกหนี้ค่ารักษาพยาบาล!$A:$A,0))</f>
        <v>16230178.344999999</v>
      </c>
      <c r="O337" s="6">
        <f>INDEX(ลูกหนี้ค่ารักษาพยาบาล!$M:$M,MATCH(คำนวณเงินลงทุนส่วนเกิน!$D337,ลูกหนี้ค่ารักษาพยาบาล!$A:$A,0))</f>
        <v>0</v>
      </c>
      <c r="P337" s="6">
        <f>INDEX(ลูกหนี้ค่ารักษาพยาบาล!$N:$N,MATCH(คำนวณเงินลงทุนส่วนเกิน!$D337,ลูกหนี้ค่ารักษาพยาบาล!$A:$A,0))</f>
        <v>57105.625</v>
      </c>
      <c r="Q337" s="49">
        <v>144159665.44</v>
      </c>
      <c r="R337" s="7">
        <f>INDEX('Fixed Cost'!$E:$E,MATCH(คำนวณเงินลงทุนส่วนเกิน!$D337,'Fixed Cost'!$A:$A,0))</f>
        <v>52324568.964545444</v>
      </c>
      <c r="S337" s="7">
        <f t="shared" si="31"/>
        <v>91835096.475454554</v>
      </c>
      <c r="T337" s="43" t="str">
        <f t="shared" si="34"/>
        <v>60%</v>
      </c>
      <c r="U337" s="7">
        <f t="shared" si="32"/>
        <v>55101057.885272734</v>
      </c>
      <c r="V337" s="8" t="str">
        <f t="shared" si="35"/>
        <v>ลงทุนได้</v>
      </c>
      <c r="X337" s="4"/>
    </row>
    <row r="338" spans="1:24" hidden="1" x14ac:dyDescent="0.7">
      <c r="A338" s="8">
        <f>IF(ISBLANK(D338),"",COUNTA($D$10:D338))</f>
        <v>329</v>
      </c>
      <c r="B338" s="14">
        <v>5</v>
      </c>
      <c r="C338" s="14" t="s">
        <v>687</v>
      </c>
      <c r="D338" s="14" t="s">
        <v>690</v>
      </c>
      <c r="E338" s="14" t="s">
        <v>691</v>
      </c>
      <c r="F338" s="14" t="s">
        <v>8</v>
      </c>
      <c r="G338" s="6">
        <f>INDEX('cash ratio เดิม'!$B:$B,MATCH(คำนวณเงินลงทุนส่วนเกิน!$D338,'cash ratio เดิม'!$A:$A,0))</f>
        <v>99271582.819999993</v>
      </c>
      <c r="H338" s="6">
        <f>INDEX('cash ratio เดิม'!$C:$C,MATCH(คำนวณเงินลงทุนส่วนเกิน!$D338,'cash ratio เดิม'!$A:$A,0))</f>
        <v>11376130.5</v>
      </c>
      <c r="I338" s="49">
        <v>8.73</v>
      </c>
      <c r="J338" s="5">
        <f t="shared" si="30"/>
        <v>8.9700000000000006</v>
      </c>
      <c r="K338" s="6">
        <f t="shared" si="33"/>
        <v>2791454.3849999998</v>
      </c>
      <c r="L338" s="6">
        <f>INDEX(ลูกหนี้ค่ารักษาพยาบาล!$J:$J,MATCH(คำนวณเงินลงทุนส่วนเกิน!$D338,ลูกหนี้ค่ารักษาพยาบาล!$A:$A,0))</f>
        <v>978861.46</v>
      </c>
      <c r="M338" s="6">
        <f>INDEX(ลูกหนี้ค่ารักษาพยาบาล!$K:$K,MATCH(คำนวณเงินลงทุนส่วนเกิน!$D338,ลูกหนี้ค่ารักษาพยาบาล!$A:$A,0))</f>
        <v>174239.935</v>
      </c>
      <c r="N338" s="6">
        <f>INDEX(ลูกหนี้ค่ารักษาพยาบาล!$L:$L,MATCH(คำนวณเงินลงทุนส่วนเกิน!$D338,ลูกหนี้ค่ารักษาพยาบาล!$A:$A,0))</f>
        <v>1625377.99</v>
      </c>
      <c r="O338" s="6">
        <f>INDEX(ลูกหนี้ค่ารักษาพยาบาล!$M:$M,MATCH(คำนวณเงินลงทุนส่วนเกิน!$D338,ลูกหนี้ค่ารักษาพยาบาล!$A:$A,0))</f>
        <v>0</v>
      </c>
      <c r="P338" s="6">
        <f>INDEX(ลูกหนี้ค่ารักษาพยาบาล!$N:$N,MATCH(คำนวณเงินลงทุนส่วนเกิน!$D338,ลูกหนี้ค่ารักษาพยาบาล!$A:$A,0))</f>
        <v>12975</v>
      </c>
      <c r="Q338" s="49">
        <v>87895452.319999993</v>
      </c>
      <c r="R338" s="7">
        <f>INDEX('Fixed Cost'!$E:$E,MATCH(คำนวณเงินลงทุนส่วนเกิน!$D338,'Fixed Cost'!$A:$A,0))</f>
        <v>14765580.662727272</v>
      </c>
      <c r="S338" s="7">
        <f t="shared" si="31"/>
        <v>73129871.657272726</v>
      </c>
      <c r="T338" s="43" t="str">
        <f t="shared" si="34"/>
        <v>60%</v>
      </c>
      <c r="U338" s="7">
        <f t="shared" si="32"/>
        <v>43877922.994363636</v>
      </c>
      <c r="V338" s="8" t="str">
        <f t="shared" si="35"/>
        <v>ลงทุนได้</v>
      </c>
      <c r="X338" s="4"/>
    </row>
    <row r="339" spans="1:24" hidden="1" x14ac:dyDescent="0.7">
      <c r="A339" s="8">
        <f>IF(ISBLANK(D339),"",COUNTA($D$10:D339))</f>
        <v>330</v>
      </c>
      <c r="B339" s="14">
        <v>5</v>
      </c>
      <c r="C339" s="14" t="s">
        <v>687</v>
      </c>
      <c r="D339" s="14" t="s">
        <v>692</v>
      </c>
      <c r="E339" s="14" t="s">
        <v>693</v>
      </c>
      <c r="F339" s="14" t="s">
        <v>8</v>
      </c>
      <c r="G339" s="6">
        <f>INDEX('cash ratio เดิม'!$B:$B,MATCH(คำนวณเงินลงทุนส่วนเกิน!$D339,'cash ratio เดิม'!$A:$A,0))</f>
        <v>69122825.849999994</v>
      </c>
      <c r="H339" s="6">
        <f>INDEX('cash ratio เดิม'!$C:$C,MATCH(คำนวณเงินลงทุนส่วนเกิน!$D339,'cash ratio เดิม'!$A:$A,0))</f>
        <v>6743509.2199999997</v>
      </c>
      <c r="I339" s="49">
        <v>10.25</v>
      </c>
      <c r="J339" s="5">
        <f t="shared" si="30"/>
        <v>10.41</v>
      </c>
      <c r="K339" s="6">
        <f t="shared" si="33"/>
        <v>1081196.3500000001</v>
      </c>
      <c r="L339" s="6">
        <f>INDEX(ลูกหนี้ค่ารักษาพยาบาล!$J:$J,MATCH(คำนวณเงินลงทุนส่วนเกิน!$D339,ลูกหนี้ค่ารักษาพยาบาล!$A:$A,0))</f>
        <v>431171</v>
      </c>
      <c r="M339" s="6">
        <f>INDEX(ลูกหนี้ค่ารักษาพยาบาล!$K:$K,MATCH(คำนวณเงินลงทุนส่วนเกิน!$D339,ลูกหนี้ค่ารักษาพยาบาล!$A:$A,0))</f>
        <v>152846.31</v>
      </c>
      <c r="N339" s="6">
        <f>INDEX(ลูกหนี้ค่ารักษาพยาบาล!$L:$L,MATCH(คำนวณเงินลงทุนส่วนเกิน!$D339,ลูกหนี้ค่ารักษาพยาบาล!$A:$A,0))</f>
        <v>497179.04</v>
      </c>
      <c r="O339" s="6">
        <f>INDEX(ลูกหนี้ค่ารักษาพยาบาล!$M:$M,MATCH(คำนวณเงินลงทุนส่วนเกิน!$D339,ลูกหนี้ค่ารักษาพยาบาล!$A:$A,0))</f>
        <v>0</v>
      </c>
      <c r="P339" s="6">
        <f>INDEX(ลูกหนี้ค่ารักษาพยาบาล!$N:$N,MATCH(คำนวณเงินลงทุนส่วนเกิน!$D339,ลูกหนี้ค่ารักษาพยาบาล!$A:$A,0))</f>
        <v>0</v>
      </c>
      <c r="Q339" s="49">
        <v>62379316.630000003</v>
      </c>
      <c r="R339" s="7">
        <f>INDEX('Fixed Cost'!$E:$E,MATCH(คำนวณเงินลงทุนส่วนเกิน!$D339,'Fixed Cost'!$A:$A,0))</f>
        <v>6956449.8272727262</v>
      </c>
      <c r="S339" s="7">
        <f t="shared" si="31"/>
        <v>55422866.802727275</v>
      </c>
      <c r="T339" s="43" t="str">
        <f t="shared" si="34"/>
        <v>60%</v>
      </c>
      <c r="U339" s="7">
        <f t="shared" si="32"/>
        <v>33253720.081636362</v>
      </c>
      <c r="V339" s="8" t="str">
        <f t="shared" si="35"/>
        <v>ลงทุนได้</v>
      </c>
      <c r="X339" s="4"/>
    </row>
    <row r="340" spans="1:24" hidden="1" x14ac:dyDescent="0.7">
      <c r="A340" s="8">
        <f>IF(ISBLANK(D340),"",COUNTA($D$10:D340))</f>
        <v>331</v>
      </c>
      <c r="B340" s="14">
        <v>5</v>
      </c>
      <c r="C340" s="14" t="s">
        <v>694</v>
      </c>
      <c r="D340" s="14" t="s">
        <v>695</v>
      </c>
      <c r="E340" s="14" t="s">
        <v>696</v>
      </c>
      <c r="F340" s="14" t="s">
        <v>5</v>
      </c>
      <c r="G340" s="6">
        <f>INDEX('cash ratio เดิม'!$B:$B,MATCH(คำนวณเงินลงทุนส่วนเกิน!$D340,'cash ratio เดิม'!$A:$A,0))</f>
        <v>2183969281.4299998</v>
      </c>
      <c r="H340" s="6">
        <f>INDEX('cash ratio เดิม'!$C:$C,MATCH(คำนวณเงินลงทุนส่วนเกิน!$D340,'cash ratio เดิม'!$A:$A,0))</f>
        <v>292003780.92000002</v>
      </c>
      <c r="I340" s="49">
        <v>7.48</v>
      </c>
      <c r="J340" s="5">
        <f t="shared" si="30"/>
        <v>7.86</v>
      </c>
      <c r="K340" s="6">
        <f t="shared" si="33"/>
        <v>113847297.32499999</v>
      </c>
      <c r="L340" s="6">
        <f>INDEX(ลูกหนี้ค่ารักษาพยาบาล!$J:$J,MATCH(คำนวณเงินลงทุนส่วนเกิน!$D340,ลูกหนี้ค่ารักษาพยาบาล!$A:$A,0))</f>
        <v>41060290.335000001</v>
      </c>
      <c r="M340" s="6">
        <f>INDEX(ลูกหนี้ค่ารักษาพยาบาล!$K:$K,MATCH(คำนวณเงินลงทุนส่วนเกิน!$D340,ลูกหนี้ค่ารักษาพยาบาล!$A:$A,0))</f>
        <v>55158106.924999997</v>
      </c>
      <c r="N340" s="6">
        <f>INDEX(ลูกหนี้ค่ารักษาพยาบาล!$L:$L,MATCH(คำนวณเงินลงทุนส่วนเกิน!$D340,ลูกหนี้ค่ารักษาพยาบาล!$A:$A,0))</f>
        <v>17576973.314999998</v>
      </c>
      <c r="O340" s="6">
        <f>INDEX(ลูกหนี้ค่ารักษาพยาบาล!$M:$M,MATCH(คำนวณเงินลงทุนส่วนเกิน!$D340,ลูกหนี้ค่ารักษาพยาบาล!$A:$A,0))</f>
        <v>0</v>
      </c>
      <c r="P340" s="6">
        <f>INDEX(ลูกหนี้ค่ารักษาพยาบาล!$N:$N,MATCH(คำนวณเงินลงทุนส่วนเกิน!$D340,ลูกหนี้ค่ารักษาพยาบาล!$A:$A,0))</f>
        <v>51926.75</v>
      </c>
      <c r="Q340" s="49">
        <v>1891488400.51</v>
      </c>
      <c r="R340" s="7">
        <f>INDEX('Fixed Cost'!$E:$E,MATCH(คำนวณเงินลงทุนส่วนเกิน!$D340,'Fixed Cost'!$A:$A,0))</f>
        <v>237740938.89000005</v>
      </c>
      <c r="S340" s="7">
        <f t="shared" si="31"/>
        <v>1653747461.6199999</v>
      </c>
      <c r="T340" s="43" t="str">
        <f t="shared" si="34"/>
        <v>60%</v>
      </c>
      <c r="U340" s="7">
        <f t="shared" si="32"/>
        <v>992248476.97199988</v>
      </c>
      <c r="V340" s="8" t="str">
        <f t="shared" si="35"/>
        <v>ลงทุนได้</v>
      </c>
      <c r="X340" s="4"/>
    </row>
    <row r="341" spans="1:24" hidden="1" x14ac:dyDescent="0.7">
      <c r="A341" s="8">
        <f>IF(ISBLANK(D341),"",COUNTA($D$10:D341))</f>
        <v>332</v>
      </c>
      <c r="B341" s="14">
        <v>5</v>
      </c>
      <c r="C341" s="14" t="s">
        <v>694</v>
      </c>
      <c r="D341" s="14" t="s">
        <v>697</v>
      </c>
      <c r="E341" s="14" t="s">
        <v>698</v>
      </c>
      <c r="F341" s="14" t="s">
        <v>46</v>
      </c>
      <c r="G341" s="6">
        <f>INDEX('cash ratio เดิม'!$B:$B,MATCH(คำนวณเงินลงทุนส่วนเกิน!$D341,'cash ratio เดิม'!$A:$A,0))</f>
        <v>673779165.08000004</v>
      </c>
      <c r="H341" s="6">
        <f>INDEX('cash ratio เดิม'!$C:$C,MATCH(คำนวณเงินลงทุนส่วนเกิน!$D341,'cash ratio เดิม'!$A:$A,0))</f>
        <v>165840861.88</v>
      </c>
      <c r="I341" s="49">
        <v>4.0599999999999996</v>
      </c>
      <c r="J341" s="5">
        <f t="shared" si="30"/>
        <v>4.32</v>
      </c>
      <c r="K341" s="6">
        <f t="shared" si="33"/>
        <v>43710648.484999999</v>
      </c>
      <c r="L341" s="6">
        <f>INDEX(ลูกหนี้ค่ารักษาพยาบาล!$J:$J,MATCH(คำนวณเงินลงทุนส่วนเกิน!$D341,ลูกหนี้ค่ารักษาพยาบาล!$A:$A,0))</f>
        <v>26797175.454999998</v>
      </c>
      <c r="M341" s="6">
        <f>INDEX(ลูกหนี้ค่ารักษาพยาบาล!$K:$K,MATCH(คำนวณเงินลงทุนส่วนเกิน!$D341,ลูกหนี้ค่ารักษาพยาบาล!$A:$A,0))</f>
        <v>3905162.0700000003</v>
      </c>
      <c r="N341" s="6">
        <f>INDEX(ลูกหนี้ค่ารักษาพยาบาล!$L:$L,MATCH(คำนวณเงินลงทุนส่วนเกิน!$D341,ลูกหนี้ค่ารักษาพยาบาล!$A:$A,0))</f>
        <v>12278479.835000001</v>
      </c>
      <c r="O341" s="6">
        <f>INDEX(ลูกหนี้ค่ารักษาพยาบาล!$M:$M,MATCH(คำนวณเงินลงทุนส่วนเกิน!$D341,ลูกหนี้ค่ารักษาพยาบาล!$A:$A,0))</f>
        <v>0</v>
      </c>
      <c r="P341" s="6">
        <f>INDEX(ลูกหนี้ค่ารักษาพยาบาล!$N:$N,MATCH(คำนวณเงินลงทุนส่วนเกิน!$D341,ลูกหนี้ค่ารักษาพยาบาล!$A:$A,0))</f>
        <v>729831.125</v>
      </c>
      <c r="Q341" s="49">
        <v>507938303.19999999</v>
      </c>
      <c r="R341" s="7">
        <f>INDEX('Fixed Cost'!$E:$E,MATCH(คำนวณเงินลงทุนส่วนเกิน!$D341,'Fixed Cost'!$A:$A,0))</f>
        <v>80526927.261818185</v>
      </c>
      <c r="S341" s="7">
        <f t="shared" si="31"/>
        <v>427411375.93818182</v>
      </c>
      <c r="T341" s="43" t="str">
        <f t="shared" si="34"/>
        <v>60%</v>
      </c>
      <c r="U341" s="7">
        <f t="shared" si="32"/>
        <v>256446825.56290907</v>
      </c>
      <c r="V341" s="8" t="str">
        <f t="shared" si="35"/>
        <v>ลงทุนได้</v>
      </c>
      <c r="X341" s="4"/>
    </row>
    <row r="342" spans="1:24" hidden="1" x14ac:dyDescent="0.7">
      <c r="A342" s="8">
        <f>IF(ISBLANK(D342),"",COUNTA($D$10:D342))</f>
        <v>333</v>
      </c>
      <c r="B342" s="14">
        <v>5</v>
      </c>
      <c r="C342" s="14" t="s">
        <v>699</v>
      </c>
      <c r="D342" s="14" t="s">
        <v>700</v>
      </c>
      <c r="E342" s="14" t="s">
        <v>701</v>
      </c>
      <c r="F342" s="14" t="s">
        <v>5</v>
      </c>
      <c r="G342" s="6">
        <f>INDEX('cash ratio เดิม'!$B:$B,MATCH(คำนวณเงินลงทุนส่วนเกิน!$D342,'cash ratio เดิม'!$A:$A,0))</f>
        <v>921583635.25</v>
      </c>
      <c r="H342" s="6">
        <f>INDEX('cash ratio เดิม'!$C:$C,MATCH(คำนวณเงินลงทุนส่วนเกิน!$D342,'cash ratio เดิม'!$A:$A,0))</f>
        <v>320642074.56</v>
      </c>
      <c r="I342" s="49">
        <v>2.87</v>
      </c>
      <c r="J342" s="5">
        <f t="shared" si="30"/>
        <v>3.43</v>
      </c>
      <c r="K342" s="6">
        <f t="shared" si="33"/>
        <v>179248996.5</v>
      </c>
      <c r="L342" s="6">
        <f>INDEX(ลูกหนี้ค่ารักษาพยาบาล!$J:$J,MATCH(คำนวณเงินลงทุนส่วนเกิน!$D342,ลูกหนี้ค่ารักษาพยาบาล!$A:$A,0))</f>
        <v>68787817.200000003</v>
      </c>
      <c r="M342" s="6">
        <f>INDEX(ลูกหนี้ค่ารักษาพยาบาล!$K:$K,MATCH(คำนวณเงินลงทุนส่วนเกิน!$D342,ลูกหนี้ค่ารักษาพยาบาล!$A:$A,0))</f>
        <v>33025079.020000003</v>
      </c>
      <c r="N342" s="6">
        <f>INDEX(ลูกหนี้ค่ารักษาพยาบาล!$L:$L,MATCH(คำนวณเงินลงทุนส่วนเกิน!$D342,ลูกหนี้ค่ารักษาพยาบาล!$A:$A,0))</f>
        <v>77299613.594999999</v>
      </c>
      <c r="O342" s="6">
        <f>INDEX(ลูกหนี้ค่ารักษาพยาบาล!$M:$M,MATCH(คำนวณเงินลงทุนส่วนเกิน!$D342,ลูกหนี้ค่ารักษาพยาบาล!$A:$A,0))</f>
        <v>0</v>
      </c>
      <c r="P342" s="6">
        <f>INDEX(ลูกหนี้ค่ารักษาพยาบาล!$N:$N,MATCH(คำนวณเงินลงทุนส่วนเกิน!$D342,ลูกหนี้ค่ารักษาพยาบาล!$A:$A,0))</f>
        <v>136486.685</v>
      </c>
      <c r="Q342" s="49">
        <v>601282257.19000006</v>
      </c>
      <c r="R342" s="7">
        <f>INDEX('Fixed Cost'!$E:$E,MATCH(คำนวณเงินลงทุนส่วนเกิน!$D342,'Fixed Cost'!$A:$A,0))</f>
        <v>167218284.79090908</v>
      </c>
      <c r="S342" s="7">
        <f t="shared" si="31"/>
        <v>434063972.39909101</v>
      </c>
      <c r="T342" s="43" t="str">
        <f t="shared" si="34"/>
        <v>60%</v>
      </c>
      <c r="U342" s="7">
        <f t="shared" si="32"/>
        <v>260438383.43945459</v>
      </c>
      <c r="V342" s="8" t="str">
        <f t="shared" si="35"/>
        <v>ลงทุนได้</v>
      </c>
      <c r="X342" s="4"/>
    </row>
    <row r="343" spans="1:24" hidden="1" x14ac:dyDescent="0.7">
      <c r="A343" s="8">
        <f>IF(ISBLANK(D343),"",COUNTA($D$10:D343))</f>
        <v>334</v>
      </c>
      <c r="B343" s="14">
        <v>5</v>
      </c>
      <c r="C343" s="14" t="s">
        <v>699</v>
      </c>
      <c r="D343" s="14" t="s">
        <v>702</v>
      </c>
      <c r="E343" s="14" t="s">
        <v>703</v>
      </c>
      <c r="F343" s="14" t="s">
        <v>46</v>
      </c>
      <c r="G343" s="6">
        <f>INDEX('cash ratio เดิม'!$B:$B,MATCH(คำนวณเงินลงทุนส่วนเกิน!$D343,'cash ratio เดิม'!$A:$A,0))</f>
        <v>252876800.97</v>
      </c>
      <c r="H343" s="6">
        <f>INDEX('cash ratio เดิม'!$C:$C,MATCH(คำนวณเงินลงทุนส่วนเกิน!$D343,'cash ratio เดิม'!$A:$A,0))</f>
        <v>38382818.590000004</v>
      </c>
      <c r="I343" s="49">
        <v>6.59</v>
      </c>
      <c r="J343" s="5">
        <f t="shared" si="30"/>
        <v>7.15</v>
      </c>
      <c r="K343" s="6">
        <f t="shared" si="33"/>
        <v>21676432.149999999</v>
      </c>
      <c r="L343" s="6">
        <f>INDEX(ลูกหนี้ค่ารักษาพยาบาล!$J:$J,MATCH(คำนวณเงินลงทุนส่วนเกิน!$D343,ลูกหนี้ค่ารักษาพยาบาล!$A:$A,0))</f>
        <v>9817089.9199999999</v>
      </c>
      <c r="M343" s="6">
        <f>INDEX(ลูกหนี้ค่ารักษาพยาบาล!$K:$K,MATCH(คำนวณเงินลงทุนส่วนเกิน!$D343,ลูกหนี้ค่ารักษาพยาบาล!$A:$A,0))</f>
        <v>2389167.355</v>
      </c>
      <c r="N343" s="6">
        <f>INDEX(ลูกหนี้ค่ารักษาพยาบาล!$L:$L,MATCH(คำนวณเงินลงทุนส่วนเกิน!$D343,ลูกหนี้ค่ารักษาพยาบาล!$A:$A,0))</f>
        <v>9470174.875</v>
      </c>
      <c r="O343" s="6">
        <f>INDEX(ลูกหนี้ค่ารักษาพยาบาล!$M:$M,MATCH(คำนวณเงินลงทุนส่วนเกิน!$D343,ลูกหนี้ค่ารักษาพยาบาล!$A:$A,0))</f>
        <v>0</v>
      </c>
      <c r="P343" s="6">
        <f>INDEX(ลูกหนี้ค่ารักษาพยาบาล!$N:$N,MATCH(คำนวณเงินลงทุนส่วนเกิน!$D343,ลูกหนี้ค่ารักษาพยาบาล!$A:$A,0))</f>
        <v>0</v>
      </c>
      <c r="Q343" s="49">
        <v>212874784.38</v>
      </c>
      <c r="R343" s="7">
        <f>INDEX('Fixed Cost'!$E:$E,MATCH(คำนวณเงินลงทุนส่วนเกิน!$D343,'Fixed Cost'!$A:$A,0))</f>
        <v>45756680.787272729</v>
      </c>
      <c r="S343" s="7">
        <f t="shared" si="31"/>
        <v>167118103.59272727</v>
      </c>
      <c r="T343" s="43" t="str">
        <f t="shared" si="34"/>
        <v>60%</v>
      </c>
      <c r="U343" s="7">
        <f t="shared" si="32"/>
        <v>100270862.15563636</v>
      </c>
      <c r="V343" s="8" t="str">
        <f t="shared" si="35"/>
        <v>ลงทุนได้</v>
      </c>
      <c r="X343" s="4"/>
    </row>
    <row r="344" spans="1:24" hidden="1" x14ac:dyDescent="0.7">
      <c r="A344" s="8">
        <f>IF(ISBLANK(D344),"",COUNTA($D$10:D344))</f>
        <v>335</v>
      </c>
      <c r="B344" s="14">
        <v>5</v>
      </c>
      <c r="C344" s="14" t="s">
        <v>699</v>
      </c>
      <c r="D344" s="14" t="s">
        <v>704</v>
      </c>
      <c r="E344" s="14" t="s">
        <v>705</v>
      </c>
      <c r="F344" s="14" t="s">
        <v>8</v>
      </c>
      <c r="G344" s="6">
        <f>INDEX('cash ratio เดิม'!$B:$B,MATCH(คำนวณเงินลงทุนส่วนเกิน!$D344,'cash ratio เดิม'!$A:$A,0))</f>
        <v>56966584.590000004</v>
      </c>
      <c r="H344" s="6">
        <f>INDEX('cash ratio เดิม'!$C:$C,MATCH(คำนวณเงินลงทุนส่วนเกิน!$D344,'cash ratio เดิม'!$A:$A,0))</f>
        <v>28513771.289999999</v>
      </c>
      <c r="I344" s="49">
        <v>2</v>
      </c>
      <c r="J344" s="5">
        <f t="shared" si="30"/>
        <v>2.4500000000000002</v>
      </c>
      <c r="K344" s="6">
        <f t="shared" si="33"/>
        <v>13005178.010000002</v>
      </c>
      <c r="L344" s="6">
        <f>INDEX(ลูกหนี้ค่ารักษาพยาบาล!$J:$J,MATCH(คำนวณเงินลงทุนส่วนเกิน!$D344,ลูกหนี้ค่ารักษาพยาบาล!$A:$A,0))</f>
        <v>2998807.7949999999</v>
      </c>
      <c r="M344" s="6">
        <f>INDEX(ลูกหนี้ค่ารักษาพยาบาล!$K:$K,MATCH(คำนวณเงินลงทุนส่วนเกิน!$D344,ลูกหนี้ค่ารักษาพยาบาล!$A:$A,0))</f>
        <v>2724540.7650000001</v>
      </c>
      <c r="N344" s="6">
        <f>INDEX(ลูกหนี้ค่ารักษาพยาบาล!$L:$L,MATCH(คำนวณเงินลงทุนส่วนเกิน!$D344,ลูกหนี้ค่ารักษาพยาบาล!$A:$A,0))</f>
        <v>7278785.4500000002</v>
      </c>
      <c r="O344" s="6">
        <f>INDEX(ลูกหนี้ค่ารักษาพยาบาล!$M:$M,MATCH(คำนวณเงินลงทุนส่วนเกิน!$D344,ลูกหนี้ค่ารักษาพยาบาล!$A:$A,0))</f>
        <v>0</v>
      </c>
      <c r="P344" s="6">
        <f>INDEX(ลูกหนี้ค่ารักษาพยาบาล!$N:$N,MATCH(คำนวณเงินลงทุนส่วนเกิน!$D344,ลูกหนี้ค่ารักษาพยาบาล!$A:$A,0))</f>
        <v>3044</v>
      </c>
      <c r="Q344" s="49">
        <v>28447376.899999999</v>
      </c>
      <c r="R344" s="7">
        <f>INDEX('Fixed Cost'!$E:$E,MATCH(คำนวณเงินลงทุนส่วนเกิน!$D344,'Fixed Cost'!$A:$A,0))</f>
        <v>25023038.075454541</v>
      </c>
      <c r="S344" s="7">
        <f t="shared" si="31"/>
        <v>3424338.824545458</v>
      </c>
      <c r="T344" s="43" t="str">
        <f t="shared" si="34"/>
        <v>40%</v>
      </c>
      <c r="U344" s="7">
        <f t="shared" si="32"/>
        <v>1369735.5298181833</v>
      </c>
      <c r="V344" s="8" t="str">
        <f t="shared" si="35"/>
        <v>ลงทุนได้</v>
      </c>
      <c r="X344" s="4"/>
    </row>
    <row r="345" spans="1:24" hidden="1" x14ac:dyDescent="0.7">
      <c r="A345" s="8">
        <f>IF(ISBLANK(D345),"",COUNTA($D$10:D345))</f>
        <v>336</v>
      </c>
      <c r="B345" s="14">
        <v>5</v>
      </c>
      <c r="C345" s="14" t="s">
        <v>699</v>
      </c>
      <c r="D345" s="14" t="s">
        <v>706</v>
      </c>
      <c r="E345" s="14" t="s">
        <v>707</v>
      </c>
      <c r="F345" s="14" t="s">
        <v>8</v>
      </c>
      <c r="G345" s="6">
        <f>INDEX('cash ratio เดิม'!$B:$B,MATCH(คำนวณเงินลงทุนส่วนเกิน!$D345,'cash ratio เดิม'!$A:$A,0))</f>
        <v>199541836.88</v>
      </c>
      <c r="H345" s="6">
        <f>INDEX('cash ratio เดิม'!$C:$C,MATCH(คำนวณเงินลงทุนส่วนเกิน!$D345,'cash ratio เดิม'!$A:$A,0))</f>
        <v>35070670.109999999</v>
      </c>
      <c r="I345" s="49">
        <v>5.69</v>
      </c>
      <c r="J345" s="5">
        <f t="shared" si="30"/>
        <v>6.09</v>
      </c>
      <c r="K345" s="6">
        <f t="shared" si="33"/>
        <v>14087642.680000002</v>
      </c>
      <c r="L345" s="6">
        <f>INDEX(ลูกหนี้ค่ารักษาพยาบาล!$J:$J,MATCH(คำนวณเงินลงทุนส่วนเกิน!$D345,ลูกหนี้ค่ารักษาพยาบาล!$A:$A,0))</f>
        <v>6556908.2300000004</v>
      </c>
      <c r="M345" s="6">
        <f>INDEX(ลูกหนี้ค่ารักษาพยาบาล!$K:$K,MATCH(คำนวณเงินลงทุนส่วนเกิน!$D345,ลูกหนี้ค่ารักษาพยาบาล!$A:$A,0))</f>
        <v>2886379.4050000003</v>
      </c>
      <c r="N345" s="6">
        <f>INDEX(ลูกหนี้ค่ารักษาพยาบาล!$L:$L,MATCH(คำนวณเงินลงทุนส่วนเกิน!$D345,ลูกหนี้ค่ารักษาพยาบาล!$A:$A,0))</f>
        <v>4644355.0449999999</v>
      </c>
      <c r="O345" s="6">
        <f>INDEX(ลูกหนี้ค่ารักษาพยาบาล!$M:$M,MATCH(คำนวณเงินลงทุนส่วนเกิน!$D345,ลูกหนี้ค่ารักษาพยาบาล!$A:$A,0))</f>
        <v>0</v>
      </c>
      <c r="P345" s="6">
        <f>INDEX(ลูกหนี้ค่ารักษาพยาบาล!$N:$N,MATCH(คำนวณเงินลงทุนส่วนเกิน!$D345,ลูกหนี้ค่ารักษาพยาบาล!$A:$A,0))</f>
        <v>0</v>
      </c>
      <c r="Q345" s="49">
        <v>164471166.77000001</v>
      </c>
      <c r="R345" s="7">
        <f>INDEX('Fixed Cost'!$E:$E,MATCH(คำนวณเงินลงทุนส่วนเกิน!$D345,'Fixed Cost'!$A:$A,0))</f>
        <v>29654051.285454541</v>
      </c>
      <c r="S345" s="7">
        <f t="shared" si="31"/>
        <v>134817115.48454547</v>
      </c>
      <c r="T345" s="43" t="str">
        <f t="shared" si="34"/>
        <v>60%</v>
      </c>
      <c r="U345" s="7">
        <f t="shared" si="32"/>
        <v>80890269.290727273</v>
      </c>
      <c r="V345" s="8" t="str">
        <f t="shared" si="35"/>
        <v>ลงทุนได้</v>
      </c>
      <c r="X345" s="4"/>
    </row>
    <row r="346" spans="1:24" hidden="1" x14ac:dyDescent="0.7">
      <c r="A346" s="8">
        <f>IF(ISBLANK(D346),"",COUNTA($D$10:D346))</f>
        <v>337</v>
      </c>
      <c r="B346" s="14">
        <v>5</v>
      </c>
      <c r="C346" s="14" t="s">
        <v>699</v>
      </c>
      <c r="D346" s="14" t="s">
        <v>708</v>
      </c>
      <c r="E346" s="14" t="s">
        <v>709</v>
      </c>
      <c r="F346" s="14" t="s">
        <v>8</v>
      </c>
      <c r="G346" s="6">
        <f>INDEX('cash ratio เดิม'!$B:$B,MATCH(คำนวณเงินลงทุนส่วนเกิน!$D346,'cash ratio เดิม'!$A:$A,0))</f>
        <v>110607334.18000001</v>
      </c>
      <c r="H346" s="6">
        <f>INDEX('cash ratio เดิม'!$C:$C,MATCH(คำนวณเงินลงทุนส่วนเกิน!$D346,'cash ratio เดิม'!$A:$A,0))</f>
        <v>28370400.050000001</v>
      </c>
      <c r="I346" s="49">
        <v>3.9</v>
      </c>
      <c r="J346" s="5">
        <f t="shared" si="30"/>
        <v>4.1900000000000004</v>
      </c>
      <c r="K346" s="6">
        <f t="shared" si="33"/>
        <v>8388406.7350000003</v>
      </c>
      <c r="L346" s="6">
        <f>INDEX(ลูกหนี้ค่ารักษาพยาบาล!$J:$J,MATCH(คำนวณเงินลงทุนส่วนเกิน!$D346,ลูกหนี้ค่ารักษาพยาบาล!$A:$A,0))</f>
        <v>1649318.3599999999</v>
      </c>
      <c r="M346" s="6">
        <f>INDEX(ลูกหนี้ค่ารักษาพยาบาล!$K:$K,MATCH(คำนวณเงินลงทุนส่วนเกิน!$D346,ลูกหนี้ค่ารักษาพยาบาล!$A:$A,0))</f>
        <v>736961.03</v>
      </c>
      <c r="N346" s="6">
        <f>INDEX(ลูกหนี้ค่ารักษาพยาบาล!$L:$L,MATCH(คำนวณเงินลงทุนส่วนเกิน!$D346,ลูกหนี้ค่ารักษาพยาบาล!$A:$A,0))</f>
        <v>6002127.3450000007</v>
      </c>
      <c r="O346" s="6">
        <f>INDEX(ลูกหนี้ค่ารักษาพยาบาล!$M:$M,MATCH(คำนวณเงินลงทุนส่วนเกิน!$D346,ลูกหนี้ค่ารักษาพยาบาล!$A:$A,0))</f>
        <v>0</v>
      </c>
      <c r="P346" s="6">
        <f>INDEX(ลูกหนี้ค่ารักษาพยาบาล!$N:$N,MATCH(คำนวณเงินลงทุนส่วนเกิน!$D346,ลูกหนี้ค่ารักษาพยาบาล!$A:$A,0))</f>
        <v>0</v>
      </c>
      <c r="Q346" s="49">
        <v>82236934.129999995</v>
      </c>
      <c r="R346" s="7">
        <f>INDEX('Fixed Cost'!$E:$E,MATCH(คำนวณเงินลงทุนส่วนเกิน!$D346,'Fixed Cost'!$A:$A,0))</f>
        <v>17992091.33727273</v>
      </c>
      <c r="S346" s="7">
        <f t="shared" si="31"/>
        <v>64244842.792727262</v>
      </c>
      <c r="T346" s="43" t="str">
        <f t="shared" si="34"/>
        <v>60%</v>
      </c>
      <c r="U346" s="7">
        <f t="shared" si="32"/>
        <v>38546905.675636359</v>
      </c>
      <c r="V346" s="8" t="str">
        <f t="shared" si="35"/>
        <v>ลงทุนได้</v>
      </c>
      <c r="X346" s="4"/>
    </row>
    <row r="347" spans="1:24" hidden="1" x14ac:dyDescent="0.7">
      <c r="A347" s="8">
        <f>IF(ISBLANK(D347),"",COUNTA($D$10:D347))</f>
        <v>338</v>
      </c>
      <c r="B347" s="14">
        <v>5</v>
      </c>
      <c r="C347" s="14" t="s">
        <v>699</v>
      </c>
      <c r="D347" s="14" t="s">
        <v>710</v>
      </c>
      <c r="E347" s="14" t="s">
        <v>711</v>
      </c>
      <c r="F347" s="14" t="s">
        <v>8</v>
      </c>
      <c r="G347" s="6">
        <f>INDEX('cash ratio เดิม'!$B:$B,MATCH(คำนวณเงินลงทุนส่วนเกิน!$D347,'cash ratio เดิม'!$A:$A,0))</f>
        <v>128828172.58</v>
      </c>
      <c r="H347" s="6">
        <f>INDEX('cash ratio เดิม'!$C:$C,MATCH(คำนวณเงินลงทุนส่วนเกิน!$D347,'cash ratio เดิม'!$A:$A,0))</f>
        <v>22542590.120000001</v>
      </c>
      <c r="I347" s="49">
        <v>5.71</v>
      </c>
      <c r="J347" s="5">
        <f t="shared" si="30"/>
        <v>6.09</v>
      </c>
      <c r="K347" s="6">
        <f t="shared" si="33"/>
        <v>8610477.9049999993</v>
      </c>
      <c r="L347" s="6">
        <f>INDEX(ลูกหนี้ค่ารักษาพยาบาล!$J:$J,MATCH(คำนวณเงินลงทุนส่วนเกิน!$D347,ลูกหนี้ค่ารักษาพยาบาล!$A:$A,0))</f>
        <v>1218758.31</v>
      </c>
      <c r="M347" s="6">
        <f>INDEX(ลูกหนี้ค่ารักษาพยาบาล!$K:$K,MATCH(คำนวณเงินลงทุนส่วนเกิน!$D347,ลูกหนี้ค่ารักษาพยาบาล!$A:$A,0))</f>
        <v>505250.69999999995</v>
      </c>
      <c r="N347" s="6">
        <f>INDEX(ลูกหนี้ค่ารักษาพยาบาล!$L:$L,MATCH(คำนวณเงินลงทุนส่วนเกิน!$D347,ลูกหนี้ค่ารักษาพยาบาล!$A:$A,0))</f>
        <v>6886468.8949999996</v>
      </c>
      <c r="O347" s="6">
        <f>INDEX(ลูกหนี้ค่ารักษาพยาบาล!$M:$M,MATCH(คำนวณเงินลงทุนส่วนเกิน!$D347,ลูกหนี้ค่ารักษาพยาบาล!$A:$A,0))</f>
        <v>0</v>
      </c>
      <c r="P347" s="6">
        <f>INDEX(ลูกหนี้ค่ารักษาพยาบาล!$N:$N,MATCH(คำนวณเงินลงทุนส่วนเกิน!$D347,ลูกหนี้ค่ารักษาพยาบาล!$A:$A,0))</f>
        <v>0</v>
      </c>
      <c r="Q347" s="49">
        <v>106285582.45999999</v>
      </c>
      <c r="R347" s="7">
        <f>INDEX('Fixed Cost'!$E:$E,MATCH(คำนวณเงินลงทุนส่วนเกิน!$D347,'Fixed Cost'!$A:$A,0))</f>
        <v>15862404.550909091</v>
      </c>
      <c r="S347" s="7">
        <f t="shared" si="31"/>
        <v>90423177.909090906</v>
      </c>
      <c r="T347" s="43" t="str">
        <f t="shared" si="34"/>
        <v>60%</v>
      </c>
      <c r="U347" s="7">
        <f t="shared" si="32"/>
        <v>54253906.745454542</v>
      </c>
      <c r="V347" s="8" t="str">
        <f t="shared" si="35"/>
        <v>ลงทุนได้</v>
      </c>
      <c r="X347" s="4"/>
    </row>
    <row r="348" spans="1:24" hidden="1" x14ac:dyDescent="0.7">
      <c r="A348" s="8">
        <f>IF(ISBLANK(D348),"",COUNTA($D$10:D348))</f>
        <v>339</v>
      </c>
      <c r="B348" s="14">
        <v>5</v>
      </c>
      <c r="C348" s="14" t="s">
        <v>699</v>
      </c>
      <c r="D348" s="14" t="s">
        <v>712</v>
      </c>
      <c r="E348" s="14" t="s">
        <v>713</v>
      </c>
      <c r="F348" s="14" t="s">
        <v>8</v>
      </c>
      <c r="G348" s="6">
        <f>INDEX('cash ratio เดิม'!$B:$B,MATCH(คำนวณเงินลงทุนส่วนเกิน!$D348,'cash ratio เดิม'!$A:$A,0))</f>
        <v>108369941.14</v>
      </c>
      <c r="H348" s="6">
        <f>INDEX('cash ratio เดิม'!$C:$C,MATCH(คำนวณเงินลงทุนส่วนเกิน!$D348,'cash ratio เดิม'!$A:$A,0))</f>
        <v>19710728.329999998</v>
      </c>
      <c r="I348" s="49">
        <v>5.5</v>
      </c>
      <c r="J348" s="5">
        <f t="shared" si="30"/>
        <v>6.01</v>
      </c>
      <c r="K348" s="6">
        <f t="shared" si="33"/>
        <v>10206448.17</v>
      </c>
      <c r="L348" s="6">
        <f>INDEX(ลูกหนี้ค่ารักษาพยาบาล!$J:$J,MATCH(คำนวณเงินลงทุนส่วนเกิน!$D348,ลูกหนี้ค่ารักษาพยาบาล!$A:$A,0))</f>
        <v>2237460.21</v>
      </c>
      <c r="M348" s="6">
        <f>INDEX(ลูกหนี้ค่ารักษาพยาบาล!$K:$K,MATCH(คำนวณเงินลงทุนส่วนเกิน!$D348,ลูกหนี้ค่ารักษาพยาบาล!$A:$A,0))</f>
        <v>1552061</v>
      </c>
      <c r="N348" s="6">
        <f>INDEX(ลูกหนี้ค่ารักษาพยาบาล!$L:$L,MATCH(คำนวณเงินลงทุนส่วนเกิน!$D348,ลูกหนี้ค่ารักษาพยาบาล!$A:$A,0))</f>
        <v>6416926.96</v>
      </c>
      <c r="O348" s="6">
        <f>INDEX(ลูกหนี้ค่ารักษาพยาบาล!$M:$M,MATCH(คำนวณเงินลงทุนส่วนเกิน!$D348,ลูกหนี้ค่ารักษาพยาบาล!$A:$A,0))</f>
        <v>0</v>
      </c>
      <c r="P348" s="6">
        <f>INDEX(ลูกหนี้ค่ารักษาพยาบาล!$N:$N,MATCH(คำนวณเงินลงทุนส่วนเกิน!$D348,ลูกหนี้ค่ารักษาพยาบาล!$A:$A,0))</f>
        <v>0</v>
      </c>
      <c r="Q348" s="49">
        <v>88659212.810000002</v>
      </c>
      <c r="R348" s="7">
        <f>INDEX('Fixed Cost'!$E:$E,MATCH(คำนวณเงินลงทุนส่วนเกิน!$D348,'Fixed Cost'!$A:$A,0))</f>
        <v>17290828.630909093</v>
      </c>
      <c r="S348" s="7">
        <f t="shared" si="31"/>
        <v>71368384.179090917</v>
      </c>
      <c r="T348" s="43" t="str">
        <f t="shared" si="34"/>
        <v>60%</v>
      </c>
      <c r="U348" s="7">
        <f t="shared" si="32"/>
        <v>42821030.507454552</v>
      </c>
      <c r="V348" s="8" t="str">
        <f t="shared" si="35"/>
        <v>ลงทุนได้</v>
      </c>
      <c r="X348" s="4"/>
    </row>
    <row r="349" spans="1:24" hidden="1" x14ac:dyDescent="0.7">
      <c r="A349" s="8">
        <f>IF(ISBLANK(D349),"",COUNTA($D$10:D349))</f>
        <v>340</v>
      </c>
      <c r="B349" s="14">
        <v>5</v>
      </c>
      <c r="C349" s="14" t="s">
        <v>699</v>
      </c>
      <c r="D349" s="14" t="s">
        <v>714</v>
      </c>
      <c r="E349" s="14" t="s">
        <v>715</v>
      </c>
      <c r="F349" s="14" t="s">
        <v>8</v>
      </c>
      <c r="G349" s="6">
        <f>INDEX('cash ratio เดิม'!$B:$B,MATCH(คำนวณเงินลงทุนส่วนเกิน!$D349,'cash ratio เดิม'!$A:$A,0))</f>
        <v>241664347.96000001</v>
      </c>
      <c r="H349" s="6">
        <f>INDEX('cash ratio เดิม'!$C:$C,MATCH(คำนวณเงินลงทุนส่วนเกิน!$D349,'cash ratio เดิม'!$A:$A,0))</f>
        <v>29491750.57</v>
      </c>
      <c r="I349" s="49">
        <v>8.19</v>
      </c>
      <c r="J349" s="5">
        <f t="shared" si="30"/>
        <v>8.81</v>
      </c>
      <c r="K349" s="6">
        <f t="shared" si="33"/>
        <v>18248027.395</v>
      </c>
      <c r="L349" s="6">
        <f>INDEX(ลูกหนี้ค่ารักษาพยาบาล!$J:$J,MATCH(คำนวณเงินลงทุนส่วนเกิน!$D349,ลูกหนี้ค่ารักษาพยาบาล!$A:$A,0))</f>
        <v>2964466.6100000003</v>
      </c>
      <c r="M349" s="6">
        <f>INDEX(ลูกหนี้ค่ารักษาพยาบาล!$K:$K,MATCH(คำนวณเงินลงทุนส่วนเกิน!$D349,ลูกหนี้ค่ารักษาพยาบาล!$A:$A,0))</f>
        <v>1972341.71</v>
      </c>
      <c r="N349" s="6">
        <f>INDEX(ลูกหนี้ค่ารักษาพยาบาล!$L:$L,MATCH(คำนวณเงินลงทุนส่วนเกิน!$D349,ลูกหนี้ค่ารักษาพยาบาล!$A:$A,0))</f>
        <v>13311219.074999999</v>
      </c>
      <c r="O349" s="6">
        <f>INDEX(ลูกหนี้ค่ารักษาพยาบาล!$M:$M,MATCH(คำนวณเงินลงทุนส่วนเกิน!$D349,ลูกหนี้ค่ารักษาพยาบาล!$A:$A,0))</f>
        <v>0</v>
      </c>
      <c r="P349" s="6">
        <f>INDEX(ลูกหนี้ค่ารักษาพยาบาล!$N:$N,MATCH(คำนวณเงินลงทุนส่วนเกิน!$D349,ลูกหนี้ค่ารักษาพยาบาล!$A:$A,0))</f>
        <v>0</v>
      </c>
      <c r="Q349" s="49">
        <v>212172597.38999999</v>
      </c>
      <c r="R349" s="7">
        <f>INDEX('Fixed Cost'!$E:$E,MATCH(คำนวณเงินลงทุนส่วนเกิน!$D349,'Fixed Cost'!$A:$A,0))</f>
        <v>20128652.705454547</v>
      </c>
      <c r="S349" s="7">
        <f t="shared" si="31"/>
        <v>192043944.68454543</v>
      </c>
      <c r="T349" s="43" t="str">
        <f t="shared" si="34"/>
        <v>60%</v>
      </c>
      <c r="U349" s="7">
        <f t="shared" si="32"/>
        <v>115226366.81072725</v>
      </c>
      <c r="V349" s="8" t="str">
        <f t="shared" si="35"/>
        <v>ลงทุนได้</v>
      </c>
      <c r="X349" s="4"/>
    </row>
    <row r="350" spans="1:24" hidden="1" x14ac:dyDescent="0.7">
      <c r="A350" s="8">
        <f>IF(ISBLANK(D350),"",COUNTA($D$10:D350))</f>
        <v>341</v>
      </c>
      <c r="B350" s="14">
        <v>5</v>
      </c>
      <c r="C350" s="14" t="s">
        <v>699</v>
      </c>
      <c r="D350" s="14" t="s">
        <v>716</v>
      </c>
      <c r="E350" s="14" t="s">
        <v>717</v>
      </c>
      <c r="F350" s="14" t="s">
        <v>8</v>
      </c>
      <c r="G350" s="6">
        <f>INDEX('cash ratio เดิม'!$B:$B,MATCH(คำนวณเงินลงทุนส่วนเกิน!$D350,'cash ratio เดิม'!$A:$A,0))</f>
        <v>131647355.2</v>
      </c>
      <c r="H350" s="6">
        <f>INDEX('cash ratio เดิม'!$C:$C,MATCH(คำนวณเงินลงทุนส่วนเกิน!$D350,'cash ratio เดิม'!$A:$A,0))</f>
        <v>54262901.539999999</v>
      </c>
      <c r="I350" s="49">
        <v>2.4300000000000002</v>
      </c>
      <c r="J350" s="5">
        <f t="shared" si="30"/>
        <v>2.61</v>
      </c>
      <c r="K350" s="6">
        <f t="shared" si="33"/>
        <v>10238469.545</v>
      </c>
      <c r="L350" s="6">
        <f>INDEX(ลูกหนี้ค่ารักษาพยาบาล!$J:$J,MATCH(คำนวณเงินลงทุนส่วนเกิน!$D350,ลูกหนี้ค่ารักษาพยาบาล!$A:$A,0))</f>
        <v>4833823.95</v>
      </c>
      <c r="M350" s="6">
        <f>INDEX(ลูกหนี้ค่ารักษาพยาบาล!$K:$K,MATCH(คำนวณเงินลงทุนส่วนเกิน!$D350,ลูกหนี้ค่ารักษาพยาบาล!$A:$A,0))</f>
        <v>563402.75</v>
      </c>
      <c r="N350" s="6">
        <f>INDEX(ลูกหนี้ค่ารักษาพยาบาล!$L:$L,MATCH(คำนวณเงินลงทุนส่วนเกิน!$D350,ลูกหนี้ค่ารักษาพยาบาล!$A:$A,0))</f>
        <v>4807726.5949999997</v>
      </c>
      <c r="O350" s="6">
        <f>INDEX(ลูกหนี้ค่ารักษาพยาบาล!$M:$M,MATCH(คำนวณเงินลงทุนส่วนเกิน!$D350,ลูกหนี้ค่ารักษาพยาบาล!$A:$A,0))</f>
        <v>0</v>
      </c>
      <c r="P350" s="6">
        <f>INDEX(ลูกหนี้ค่ารักษาพยาบาล!$N:$N,MATCH(คำนวณเงินลงทุนส่วนเกิน!$D350,ลูกหนี้ค่ารักษาพยาบาล!$A:$A,0))</f>
        <v>33516.25</v>
      </c>
      <c r="Q350" s="49">
        <v>77384453.659999996</v>
      </c>
      <c r="R350" s="7">
        <f>INDEX('Fixed Cost'!$E:$E,MATCH(คำนวณเงินลงทุนส่วนเกิน!$D350,'Fixed Cost'!$A:$A,0))</f>
        <v>35273291.991818182</v>
      </c>
      <c r="S350" s="7">
        <f t="shared" si="31"/>
        <v>42111161.668181814</v>
      </c>
      <c r="T350" s="43" t="str">
        <f t="shared" si="34"/>
        <v>50%</v>
      </c>
      <c r="U350" s="7">
        <f t="shared" si="32"/>
        <v>21055580.834090907</v>
      </c>
      <c r="V350" s="8" t="str">
        <f t="shared" si="35"/>
        <v>ลงทุนได้</v>
      </c>
      <c r="X350" s="4"/>
    </row>
    <row r="351" spans="1:24" hidden="1" x14ac:dyDescent="0.7">
      <c r="A351" s="8">
        <f>IF(ISBLANK(D351),"",COUNTA($D$10:D351))</f>
        <v>342</v>
      </c>
      <c r="B351" s="14">
        <v>5</v>
      </c>
      <c r="C351" s="14" t="s">
        <v>699</v>
      </c>
      <c r="D351" s="14" t="s">
        <v>718</v>
      </c>
      <c r="E351" s="14" t="s">
        <v>719</v>
      </c>
      <c r="F351" s="14" t="s">
        <v>8</v>
      </c>
      <c r="G351" s="6">
        <f>INDEX('cash ratio เดิม'!$B:$B,MATCH(คำนวณเงินลงทุนส่วนเกิน!$D351,'cash ratio เดิม'!$A:$A,0))</f>
        <v>63059987.289999999</v>
      </c>
      <c r="H351" s="6">
        <f>INDEX('cash ratio เดิม'!$C:$C,MATCH(คำนวณเงินลงทุนส่วนเกิน!$D351,'cash ratio เดิม'!$A:$A,0))</f>
        <v>13799101.82</v>
      </c>
      <c r="I351" s="49">
        <v>4.57</v>
      </c>
      <c r="J351" s="5">
        <f t="shared" si="30"/>
        <v>5.1100000000000003</v>
      </c>
      <c r="K351" s="6">
        <f t="shared" si="33"/>
        <v>7459941.0799999991</v>
      </c>
      <c r="L351" s="6">
        <f>INDEX(ลูกหนี้ค่ารักษาพยาบาล!$J:$J,MATCH(คำนวณเงินลงทุนส่วนเกิน!$D351,ลูกหนี้ค่ารักษาพยาบาล!$A:$A,0))</f>
        <v>756666</v>
      </c>
      <c r="M351" s="6">
        <f>INDEX(ลูกหนี้ค่ารักษาพยาบาล!$K:$K,MATCH(คำนวณเงินลงทุนส่วนเกิน!$D351,ลูกหนี้ค่ารักษาพยาบาล!$A:$A,0))</f>
        <v>833948.0149999999</v>
      </c>
      <c r="N351" s="6">
        <f>INDEX(ลูกหนี้ค่ารักษาพยาบาล!$L:$L,MATCH(คำนวณเงินลงทุนส่วนเกิน!$D351,ลูกหนี้ค่ารักษาพยาบาล!$A:$A,0))</f>
        <v>5869327.0649999995</v>
      </c>
      <c r="O351" s="6">
        <f>INDEX(ลูกหนี้ค่ารักษาพยาบาล!$M:$M,MATCH(คำนวณเงินลงทุนส่วนเกิน!$D351,ลูกหนี้ค่ารักษาพยาบาล!$A:$A,0))</f>
        <v>0</v>
      </c>
      <c r="P351" s="6">
        <f>INDEX(ลูกหนี้ค่ารักษาพยาบาล!$N:$N,MATCH(คำนวณเงินลงทุนส่วนเกิน!$D351,ลูกหนี้ค่ารักษาพยาบาล!$A:$A,0))</f>
        <v>0</v>
      </c>
      <c r="Q351" s="49">
        <v>49254885.469999999</v>
      </c>
      <c r="R351" s="7">
        <f>INDEX('Fixed Cost'!$E:$E,MATCH(คำนวณเงินลงทุนส่วนเกิน!$D351,'Fixed Cost'!$A:$A,0))</f>
        <v>13038527.170909094</v>
      </c>
      <c r="S351" s="7">
        <f t="shared" si="31"/>
        <v>36216358.299090907</v>
      </c>
      <c r="T351" s="43" t="str">
        <f t="shared" si="34"/>
        <v>60%</v>
      </c>
      <c r="U351" s="7">
        <f t="shared" si="32"/>
        <v>21729814.979454543</v>
      </c>
      <c r="V351" s="8" t="str">
        <f t="shared" si="35"/>
        <v>ลงทุนได้</v>
      </c>
      <c r="X351" s="4"/>
    </row>
    <row r="352" spans="1:24" hidden="1" x14ac:dyDescent="0.7">
      <c r="A352" s="8">
        <f>IF(ISBLANK(D352),"",COUNTA($D$10:D352))</f>
        <v>343</v>
      </c>
      <c r="B352" s="14">
        <v>6</v>
      </c>
      <c r="C352" s="14" t="s">
        <v>720</v>
      </c>
      <c r="D352" s="14" t="s">
        <v>721</v>
      </c>
      <c r="E352" s="14" t="s">
        <v>722</v>
      </c>
      <c r="F352" s="14" t="s">
        <v>5</v>
      </c>
      <c r="G352" s="6">
        <f>INDEX('cash ratio เดิม'!$B:$B,MATCH(คำนวณเงินลงทุนส่วนเกิน!$D352,'cash ratio เดิม'!$A:$A,0))</f>
        <v>677603612.88999999</v>
      </c>
      <c r="H352" s="6">
        <f>INDEX('cash ratio เดิม'!$C:$C,MATCH(คำนวณเงินลงทุนส่วนเกิน!$D352,'cash ratio เดิม'!$A:$A,0))</f>
        <v>382604939.60000002</v>
      </c>
      <c r="I352" s="49">
        <v>1.77</v>
      </c>
      <c r="J352" s="5">
        <f t="shared" si="30"/>
        <v>2.2599999999999998</v>
      </c>
      <c r="K352" s="6">
        <f t="shared" si="33"/>
        <v>187915148.23500001</v>
      </c>
      <c r="L352" s="6">
        <f>INDEX(ลูกหนี้ค่ารักษาพยาบาล!$J:$J,MATCH(คำนวณเงินลงทุนส่วนเกิน!$D352,ลูกหนี้ค่ารักษาพยาบาล!$A:$A,0))</f>
        <v>130040627.16</v>
      </c>
      <c r="M352" s="6">
        <f>INDEX(ลูกหนี้ค่ารักษาพยาบาล!$K:$K,MATCH(คำนวณเงินลงทุนส่วนเกิน!$D352,ลูกหนี้ค่ารักษาพยาบาล!$A:$A,0))</f>
        <v>5352335.2550000008</v>
      </c>
      <c r="N352" s="6">
        <f>INDEX(ลูกหนี้ค่ารักษาพยาบาล!$L:$L,MATCH(คำนวณเงินลงทุนส่วนเกิน!$D352,ลูกหนี้ค่ารักษาพยาบาล!$A:$A,0))</f>
        <v>51062906.325000003</v>
      </c>
      <c r="O352" s="6">
        <f>INDEX(ลูกหนี้ค่ารักษาพยาบาล!$M:$M,MATCH(คำนวณเงินลงทุนส่วนเกิน!$D352,ลูกหนี้ค่ารักษาพยาบาล!$A:$A,0))</f>
        <v>0</v>
      </c>
      <c r="P352" s="6">
        <f>INDEX(ลูกหนี้ค่ารักษาพยาบาล!$N:$N,MATCH(คำนวณเงินลงทุนส่วนเกิน!$D352,ลูกหนี้ค่ารักษาพยาบาล!$A:$A,0))</f>
        <v>1459279.4950000001</v>
      </c>
      <c r="Q352" s="49">
        <v>305045573.29000002</v>
      </c>
      <c r="R352" s="7">
        <f>INDEX('Fixed Cost'!$E:$E,MATCH(คำนวณเงินลงทุนส่วนเกิน!$D352,'Fixed Cost'!$A:$A,0))</f>
        <v>206388826.13454551</v>
      </c>
      <c r="S352" s="7">
        <f t="shared" si="31"/>
        <v>98656747.155454516</v>
      </c>
      <c r="T352" s="43" t="str">
        <f t="shared" si="34"/>
        <v>40%</v>
      </c>
      <c r="U352" s="7">
        <f t="shared" si="32"/>
        <v>39462698.862181805</v>
      </c>
      <c r="V352" s="8" t="str">
        <f t="shared" si="35"/>
        <v>ลงทุนได้</v>
      </c>
      <c r="X352" s="4"/>
    </row>
    <row r="353" spans="1:24" hidden="1" x14ac:dyDescent="0.7">
      <c r="A353" s="8">
        <f>IF(ISBLANK(D353),"",COUNTA($D$10:D353))</f>
        <v>344</v>
      </c>
      <c r="B353" s="14">
        <v>6</v>
      </c>
      <c r="C353" s="14" t="s">
        <v>720</v>
      </c>
      <c r="D353" s="14" t="s">
        <v>723</v>
      </c>
      <c r="E353" s="14" t="s">
        <v>724</v>
      </c>
      <c r="F353" s="14" t="s">
        <v>8</v>
      </c>
      <c r="G353" s="6">
        <f>INDEX('cash ratio เดิม'!$B:$B,MATCH(คำนวณเงินลงทุนส่วนเกิน!$D353,'cash ratio เดิม'!$A:$A,0))</f>
        <v>66709261.119999997</v>
      </c>
      <c r="H353" s="6">
        <f>INDEX('cash ratio เดิม'!$C:$C,MATCH(คำนวณเงินลงทุนส่วนเกิน!$D353,'cash ratio เดิม'!$A:$A,0))</f>
        <v>20477522.120000001</v>
      </c>
      <c r="I353" s="49">
        <v>3.26</v>
      </c>
      <c r="J353" s="5">
        <f t="shared" si="30"/>
        <v>3.52</v>
      </c>
      <c r="K353" s="6">
        <f t="shared" si="33"/>
        <v>5483196.4500000002</v>
      </c>
      <c r="L353" s="6">
        <f>INDEX(ลูกหนี้ค่ารักษาพยาบาล!$J:$J,MATCH(คำนวณเงินลงทุนส่วนเกิน!$D353,ลูกหนี้ค่ารักษาพยาบาล!$A:$A,0))</f>
        <v>3198700.17</v>
      </c>
      <c r="M353" s="6">
        <f>INDEX(ลูกหนี้ค่ารักษาพยาบาล!$K:$K,MATCH(คำนวณเงินลงทุนส่วนเกิน!$D353,ลูกหนี้ค่ารักษาพยาบาล!$A:$A,0))</f>
        <v>213513.28000000003</v>
      </c>
      <c r="N353" s="6">
        <f>INDEX(ลูกหนี้ค่ารักษาพยาบาล!$L:$L,MATCH(คำนวณเงินลงทุนส่วนเกิน!$D353,ลูกหนี้ค่ารักษาพยาบาล!$A:$A,0))</f>
        <v>2020667</v>
      </c>
      <c r="O353" s="6">
        <f>INDEX(ลูกหนี้ค่ารักษาพยาบาล!$M:$M,MATCH(คำนวณเงินลงทุนส่วนเกิน!$D353,ลูกหนี้ค่ารักษาพยาบาล!$A:$A,0))</f>
        <v>0</v>
      </c>
      <c r="P353" s="6">
        <f>INDEX(ลูกหนี้ค่ารักษาพยาบาล!$N:$N,MATCH(คำนวณเงินลงทุนส่วนเกิน!$D353,ลูกหนี้ค่ารักษาพยาบาล!$A:$A,0))</f>
        <v>50316</v>
      </c>
      <c r="Q353" s="49">
        <v>46231739</v>
      </c>
      <c r="R353" s="7">
        <f>INDEX('Fixed Cost'!$E:$E,MATCH(คำนวณเงินลงทุนส่วนเกิน!$D353,'Fixed Cost'!$A:$A,0))</f>
        <v>16807192.93090909</v>
      </c>
      <c r="S353" s="7">
        <f t="shared" si="31"/>
        <v>29424546.06909091</v>
      </c>
      <c r="T353" s="43" t="str">
        <f t="shared" si="34"/>
        <v>60%</v>
      </c>
      <c r="U353" s="7">
        <f t="shared" si="32"/>
        <v>17654727.641454544</v>
      </c>
      <c r="V353" s="8" t="str">
        <f t="shared" si="35"/>
        <v>ลงทุนได้</v>
      </c>
      <c r="X353" s="4"/>
    </row>
    <row r="354" spans="1:24" hidden="1" x14ac:dyDescent="0.7">
      <c r="A354" s="8">
        <f>IF(ISBLANK(D354),"",COUNTA($D$10:D354))</f>
        <v>345</v>
      </c>
      <c r="B354" s="14">
        <v>6</v>
      </c>
      <c r="C354" s="14" t="s">
        <v>720</v>
      </c>
      <c r="D354" s="14" t="s">
        <v>725</v>
      </c>
      <c r="E354" s="14" t="s">
        <v>726</v>
      </c>
      <c r="F354" s="14" t="s">
        <v>8</v>
      </c>
      <c r="G354" s="6">
        <f>INDEX('cash ratio เดิม'!$B:$B,MATCH(คำนวณเงินลงทุนส่วนเกิน!$D354,'cash ratio เดิม'!$A:$A,0))</f>
        <v>53817646.119999997</v>
      </c>
      <c r="H354" s="6">
        <f>INDEX('cash ratio เดิม'!$C:$C,MATCH(คำนวณเงินลงทุนส่วนเกิน!$D354,'cash ratio เดิม'!$A:$A,0))</f>
        <v>9635668.0800000001</v>
      </c>
      <c r="I354" s="49">
        <v>5.59</v>
      </c>
      <c r="J354" s="5">
        <f t="shared" si="30"/>
        <v>5.87</v>
      </c>
      <c r="K354" s="6">
        <f t="shared" si="33"/>
        <v>2834538.02</v>
      </c>
      <c r="L354" s="6">
        <f>INDEX(ลูกหนี้ค่ารักษาพยาบาล!$J:$J,MATCH(คำนวณเงินลงทุนส่วนเกิน!$D354,ลูกหนี้ค่ารักษาพยาบาล!$A:$A,0))</f>
        <v>1243494.08</v>
      </c>
      <c r="M354" s="6">
        <f>INDEX(ลูกหนี้ค่ารักษาพยาบาล!$K:$K,MATCH(คำนวณเงินลงทุนส่วนเกิน!$D354,ลูกหนี้ค่ารักษาพยาบาล!$A:$A,0))</f>
        <v>203713.27000000002</v>
      </c>
      <c r="N354" s="6">
        <f>INDEX(ลูกหนี้ค่ารักษาพยาบาล!$L:$L,MATCH(คำนวณเงินลงทุนส่วนเกิน!$D354,ลูกหนี้ค่ารักษาพยาบาล!$A:$A,0))</f>
        <v>1380146.75</v>
      </c>
      <c r="O354" s="6">
        <f>INDEX(ลูกหนี้ค่ารักษาพยาบาล!$M:$M,MATCH(คำนวณเงินลงทุนส่วนเกิน!$D354,ลูกหนี้ค่ารักษาพยาบาล!$A:$A,0))</f>
        <v>0</v>
      </c>
      <c r="P354" s="6">
        <f>INDEX(ลูกหนี้ค่ารักษาพยาบาล!$N:$N,MATCH(คำนวณเงินลงทุนส่วนเกิน!$D354,ลูกหนี้ค่ารักษาพยาบาล!$A:$A,0))</f>
        <v>7183.92</v>
      </c>
      <c r="Q354" s="49">
        <v>44181978.039999999</v>
      </c>
      <c r="R354" s="7">
        <f>INDEX('Fixed Cost'!$E:$E,MATCH(คำนวณเงินลงทุนส่วนเกิน!$D354,'Fixed Cost'!$A:$A,0))</f>
        <v>9809842.7290909104</v>
      </c>
      <c r="S354" s="7">
        <f t="shared" si="31"/>
        <v>34372135.310909092</v>
      </c>
      <c r="T354" s="43" t="str">
        <f t="shared" si="34"/>
        <v>60%</v>
      </c>
      <c r="U354" s="7">
        <f t="shared" si="32"/>
        <v>20623281.186545454</v>
      </c>
      <c r="V354" s="8" t="str">
        <f t="shared" si="35"/>
        <v>ลงทุนได้</v>
      </c>
      <c r="X354" s="4"/>
    </row>
    <row r="355" spans="1:24" hidden="1" x14ac:dyDescent="0.7">
      <c r="A355" s="8">
        <f>IF(ISBLANK(D355),"",COUNTA($D$10:D355))</f>
        <v>346</v>
      </c>
      <c r="B355" s="14">
        <v>6</v>
      </c>
      <c r="C355" s="14" t="s">
        <v>720</v>
      </c>
      <c r="D355" s="14" t="s">
        <v>727</v>
      </c>
      <c r="E355" s="14" t="s">
        <v>728</v>
      </c>
      <c r="F355" s="14" t="s">
        <v>8</v>
      </c>
      <c r="G355" s="6">
        <f>INDEX('cash ratio เดิม'!$B:$B,MATCH(คำนวณเงินลงทุนส่วนเกิน!$D355,'cash ratio เดิม'!$A:$A,0))</f>
        <v>37612179.75</v>
      </c>
      <c r="H355" s="6">
        <f>INDEX('cash ratio เดิม'!$C:$C,MATCH(คำนวณเงินลงทุนส่วนเกิน!$D355,'cash ratio เดิม'!$A:$A,0))</f>
        <v>9678783.5899999999</v>
      </c>
      <c r="I355" s="49">
        <v>3.89</v>
      </c>
      <c r="J355" s="5">
        <f t="shared" si="30"/>
        <v>4.21</v>
      </c>
      <c r="K355" s="6">
        <f t="shared" si="33"/>
        <v>3169587.9299999997</v>
      </c>
      <c r="L355" s="6">
        <f>INDEX(ลูกหนี้ค่ารักษาพยาบาล!$J:$J,MATCH(คำนวณเงินลงทุนส่วนเกิน!$D355,ลูกหนี้ค่ารักษาพยาบาล!$A:$A,0))</f>
        <v>1928612.65</v>
      </c>
      <c r="M355" s="6">
        <f>INDEX(ลูกหนี้ค่ารักษาพยาบาล!$K:$K,MATCH(คำนวณเงินลงทุนส่วนเกิน!$D355,ลูกหนี้ค่ารักษาพยาบาล!$A:$A,0))</f>
        <v>328312</v>
      </c>
      <c r="N355" s="6">
        <f>INDEX(ลูกหนี้ค่ารักษาพยาบาล!$L:$L,MATCH(คำนวณเงินลงทุนส่วนเกิน!$D355,ลูกหนี้ค่ารักษาพยาบาล!$A:$A,0))</f>
        <v>912663.28</v>
      </c>
      <c r="O355" s="6">
        <f>INDEX(ลูกหนี้ค่ารักษาพยาบาล!$M:$M,MATCH(คำนวณเงินลงทุนส่วนเกิน!$D355,ลูกหนี้ค่ารักษาพยาบาล!$A:$A,0))</f>
        <v>0</v>
      </c>
      <c r="P355" s="6">
        <f>INDEX(ลูกหนี้ค่ารักษาพยาบาล!$N:$N,MATCH(คำนวณเงินลงทุนส่วนเกิน!$D355,ลูกหนี้ค่ารักษาพยาบาล!$A:$A,0))</f>
        <v>0</v>
      </c>
      <c r="Q355" s="49">
        <v>27933396.16</v>
      </c>
      <c r="R355" s="7">
        <f>INDEX('Fixed Cost'!$E:$E,MATCH(คำนวณเงินลงทุนส่วนเกิน!$D355,'Fixed Cost'!$A:$A,0))</f>
        <v>9996168.2999999989</v>
      </c>
      <c r="S355" s="7">
        <f t="shared" si="31"/>
        <v>17937227.859999999</v>
      </c>
      <c r="T355" s="43" t="str">
        <f t="shared" si="34"/>
        <v>60%</v>
      </c>
      <c r="U355" s="7">
        <f t="shared" si="32"/>
        <v>10762336.716</v>
      </c>
      <c r="V355" s="8" t="str">
        <f t="shared" si="35"/>
        <v>ลงทุนได้</v>
      </c>
      <c r="X355" s="4"/>
    </row>
    <row r="356" spans="1:24" hidden="1" x14ac:dyDescent="0.7">
      <c r="A356" s="8">
        <f>IF(ISBLANK(D356),"",COUNTA($D$10:D356))</f>
        <v>347</v>
      </c>
      <c r="B356" s="14">
        <v>6</v>
      </c>
      <c r="C356" s="14" t="s">
        <v>720</v>
      </c>
      <c r="D356" s="14" t="s">
        <v>729</v>
      </c>
      <c r="E356" s="14" t="s">
        <v>730</v>
      </c>
      <c r="F356" s="14" t="s">
        <v>8</v>
      </c>
      <c r="G356" s="6">
        <f>INDEX('cash ratio เดิม'!$B:$B,MATCH(คำนวณเงินลงทุนส่วนเกิน!$D356,'cash ratio เดิม'!$A:$A,0))</f>
        <v>52148009.219999999</v>
      </c>
      <c r="H356" s="6">
        <f>INDEX('cash ratio เดิม'!$C:$C,MATCH(คำนวณเงินลงทุนส่วนเกิน!$D356,'cash ratio เดิม'!$A:$A,0))</f>
        <v>7390740.9000000004</v>
      </c>
      <c r="I356" s="49">
        <v>7.06</v>
      </c>
      <c r="J356" s="5">
        <f t="shared" si="30"/>
        <v>7.53</v>
      </c>
      <c r="K356" s="6">
        <f t="shared" si="33"/>
        <v>3520198.13</v>
      </c>
      <c r="L356" s="6">
        <f>INDEX(ลูกหนี้ค่ารักษาพยาบาล!$J:$J,MATCH(คำนวณเงินลงทุนส่วนเกิน!$D356,ลูกหนี้ค่ารักษาพยาบาล!$A:$A,0))</f>
        <v>2431245.67</v>
      </c>
      <c r="M356" s="6">
        <f>INDEX(ลูกหนี้ค่ารักษาพยาบาล!$K:$K,MATCH(คำนวณเงินลงทุนส่วนเกิน!$D356,ลูกหนี้ค่ารักษาพยาบาล!$A:$A,0))</f>
        <v>172979.58499999999</v>
      </c>
      <c r="N356" s="6">
        <f>INDEX(ลูกหนี้ค่ารักษาพยาบาล!$L:$L,MATCH(คำนวณเงินลงทุนส่วนเกิน!$D356,ลูกหนี้ค่ารักษาพยาบาล!$A:$A,0))</f>
        <v>834475.5</v>
      </c>
      <c r="O356" s="6">
        <f>INDEX(ลูกหนี้ค่ารักษาพยาบาล!$M:$M,MATCH(คำนวณเงินลงทุนส่วนเกิน!$D356,ลูกหนี้ค่ารักษาพยาบาล!$A:$A,0))</f>
        <v>0</v>
      </c>
      <c r="P356" s="6">
        <f>INDEX(ลูกหนี้ค่ารักษาพยาบาล!$N:$N,MATCH(คำนวณเงินลงทุนส่วนเกิน!$D356,ลูกหนี้ค่ารักษาพยาบาล!$A:$A,0))</f>
        <v>81497.375</v>
      </c>
      <c r="Q356" s="49">
        <v>44757268.32</v>
      </c>
      <c r="R356" s="7">
        <f>INDEX('Fixed Cost'!$E:$E,MATCH(คำนวณเงินลงทุนส่วนเกิน!$D356,'Fixed Cost'!$A:$A,0))</f>
        <v>9183056.0999999996</v>
      </c>
      <c r="S356" s="7">
        <f t="shared" si="31"/>
        <v>35574212.219999999</v>
      </c>
      <c r="T356" s="43" t="str">
        <f t="shared" si="34"/>
        <v>60%</v>
      </c>
      <c r="U356" s="7">
        <f t="shared" si="32"/>
        <v>21344527.331999999</v>
      </c>
      <c r="V356" s="8" t="str">
        <f t="shared" si="35"/>
        <v>ลงทุนได้</v>
      </c>
      <c r="X356" s="4"/>
    </row>
    <row r="357" spans="1:24" hidden="1" x14ac:dyDescent="0.7">
      <c r="A357" s="8">
        <f>IF(ISBLANK(D357),"",COUNTA($D$10:D357))</f>
        <v>348</v>
      </c>
      <c r="B357" s="14">
        <v>6</v>
      </c>
      <c r="C357" s="14" t="s">
        <v>720</v>
      </c>
      <c r="D357" s="14" t="s">
        <v>731</v>
      </c>
      <c r="E357" s="14" t="s">
        <v>732</v>
      </c>
      <c r="F357" s="14" t="s">
        <v>8</v>
      </c>
      <c r="G357" s="6">
        <f>INDEX('cash ratio เดิม'!$B:$B,MATCH(คำนวณเงินลงทุนส่วนเกิน!$D357,'cash ratio เดิม'!$A:$A,0))</f>
        <v>109238039.45</v>
      </c>
      <c r="H357" s="6">
        <f>INDEX('cash ratio เดิม'!$C:$C,MATCH(คำนวณเงินลงทุนส่วนเกิน!$D357,'cash ratio เดิม'!$A:$A,0))</f>
        <v>25077064.710000001</v>
      </c>
      <c r="I357" s="49">
        <v>4.3600000000000003</v>
      </c>
      <c r="J357" s="5">
        <f t="shared" si="30"/>
        <v>4.46</v>
      </c>
      <c r="K357" s="6">
        <f t="shared" si="33"/>
        <v>2772245.5249999999</v>
      </c>
      <c r="L357" s="6">
        <f>INDEX(ลูกหนี้ค่ารักษาพยาบาล!$J:$J,MATCH(คำนวณเงินลงทุนส่วนเกิน!$D357,ลูกหนี้ค่ารักษาพยาบาล!$A:$A,0))</f>
        <v>1560999.5</v>
      </c>
      <c r="M357" s="6">
        <f>INDEX(ลูกหนี้ค่ารักษาพยาบาล!$K:$K,MATCH(คำนวณเงินลงทุนส่วนเกิน!$D357,ลูกหนี้ค่ารักษาพยาบาล!$A:$A,0))</f>
        <v>178136.27500000002</v>
      </c>
      <c r="N357" s="6">
        <f>INDEX(ลูกหนี้ค่ารักษาพยาบาล!$L:$L,MATCH(คำนวณเงินลงทุนส่วนเกิน!$D357,ลูกหนี้ค่ารักษาพยาบาล!$A:$A,0))</f>
        <v>1011301.75</v>
      </c>
      <c r="O357" s="6">
        <f>INDEX(ลูกหนี้ค่ารักษาพยาบาล!$M:$M,MATCH(คำนวณเงินลงทุนส่วนเกิน!$D357,ลูกหนี้ค่ารักษาพยาบาล!$A:$A,0))</f>
        <v>0</v>
      </c>
      <c r="P357" s="6">
        <f>INDEX(ลูกหนี้ค่ารักษาพยาบาล!$N:$N,MATCH(คำนวณเงินลงทุนส่วนเกิน!$D357,ลูกหนี้ค่ารักษาพยาบาล!$A:$A,0))</f>
        <v>21808</v>
      </c>
      <c r="Q357" s="49">
        <v>84160974.739999995</v>
      </c>
      <c r="R357" s="7">
        <f>INDEX('Fixed Cost'!$E:$E,MATCH(คำนวณเงินลงทุนส่วนเกิน!$D357,'Fixed Cost'!$A:$A,0))</f>
        <v>17697419.342727274</v>
      </c>
      <c r="S357" s="7">
        <f t="shared" si="31"/>
        <v>66463555.397272721</v>
      </c>
      <c r="T357" s="43" t="str">
        <f t="shared" si="34"/>
        <v>60%</v>
      </c>
      <c r="U357" s="7">
        <f t="shared" si="32"/>
        <v>39878133.238363631</v>
      </c>
      <c r="V357" s="8" t="str">
        <f t="shared" si="35"/>
        <v>ลงทุนได้</v>
      </c>
      <c r="X357" s="4"/>
    </row>
    <row r="358" spans="1:24" hidden="1" x14ac:dyDescent="0.7">
      <c r="A358" s="8">
        <f>IF(ISBLANK(D358),"",COUNTA($D$10:D358))</f>
        <v>349</v>
      </c>
      <c r="B358" s="14">
        <v>6</v>
      </c>
      <c r="C358" s="14" t="s">
        <v>720</v>
      </c>
      <c r="D358" s="14" t="s">
        <v>733</v>
      </c>
      <c r="E358" s="14" t="s">
        <v>734</v>
      </c>
      <c r="F358" s="14" t="s">
        <v>8</v>
      </c>
      <c r="G358" s="6">
        <f>INDEX('cash ratio เดิม'!$B:$B,MATCH(คำนวณเงินลงทุนส่วนเกิน!$D358,'cash ratio เดิม'!$A:$A,0))</f>
        <v>18777385.050000001</v>
      </c>
      <c r="H358" s="6">
        <f>INDEX('cash ratio เดิม'!$C:$C,MATCH(คำนวณเงินลงทุนส่วนเกิน!$D358,'cash ratio เดิม'!$A:$A,0))</f>
        <v>15239365.66</v>
      </c>
      <c r="I358" s="49">
        <v>1.23</v>
      </c>
      <c r="J358" s="5">
        <f t="shared" si="30"/>
        <v>1.43</v>
      </c>
      <c r="K358" s="6">
        <f t="shared" si="33"/>
        <v>3035376.48</v>
      </c>
      <c r="L358" s="6">
        <f>INDEX(ลูกหนี้ค่ารักษาพยาบาล!$J:$J,MATCH(คำนวณเงินลงทุนส่วนเกิน!$D358,ลูกหนี้ค่ารักษาพยาบาล!$A:$A,0))</f>
        <v>1759139</v>
      </c>
      <c r="M358" s="6">
        <f>INDEX(ลูกหนี้ค่ารักษาพยาบาล!$K:$K,MATCH(คำนวณเงินลงทุนส่วนเกิน!$D358,ลูกหนี้ค่ารักษาพยาบาล!$A:$A,0))</f>
        <v>187018.155</v>
      </c>
      <c r="N358" s="6">
        <f>INDEX(ลูกหนี้ค่ารักษาพยาบาล!$L:$L,MATCH(คำนวณเงินลงทุนส่วนเกิน!$D358,ลูกหนี้ค่ารักษาพยาบาล!$A:$A,0))</f>
        <v>1089219.325</v>
      </c>
      <c r="O358" s="6">
        <f>INDEX(ลูกหนี้ค่ารักษาพยาบาล!$M:$M,MATCH(คำนวณเงินลงทุนส่วนเกิน!$D358,ลูกหนี้ค่ารักษาพยาบาล!$A:$A,0))</f>
        <v>0</v>
      </c>
      <c r="P358" s="6">
        <f>INDEX(ลูกหนี้ค่ารักษาพยาบาล!$N:$N,MATCH(คำนวณเงินลงทุนส่วนเกิน!$D358,ลูกหนี้ค่ารักษาพยาบาล!$A:$A,0))</f>
        <v>0</v>
      </c>
      <c r="Q358" s="49">
        <v>3538019.39</v>
      </c>
      <c r="R358" s="7">
        <f>INDEX('Fixed Cost'!$E:$E,MATCH(คำนวณเงินลงทุนส่วนเกิน!$D358,'Fixed Cost'!$A:$A,0))</f>
        <v>14085884.206363637</v>
      </c>
      <c r="S358" s="7">
        <f t="shared" si="31"/>
        <v>-10547864.816363636</v>
      </c>
      <c r="T358" s="43" t="str">
        <f t="shared" si="34"/>
        <v>0%</v>
      </c>
      <c r="U358" s="7">
        <f t="shared" si="32"/>
        <v>0</v>
      </c>
      <c r="V358" s="69" t="str">
        <f t="shared" si="35"/>
        <v>ไม่ลงทุน</v>
      </c>
      <c r="X358" s="4"/>
    </row>
    <row r="359" spans="1:24" hidden="1" x14ac:dyDescent="0.7">
      <c r="A359" s="8">
        <f>IF(ISBLANK(D359),"",COUNTA($D$10:D359))</f>
        <v>350</v>
      </c>
      <c r="B359" s="14">
        <v>6</v>
      </c>
      <c r="C359" s="14" t="s">
        <v>720</v>
      </c>
      <c r="D359" s="14" t="s">
        <v>735</v>
      </c>
      <c r="E359" s="14" t="s">
        <v>736</v>
      </c>
      <c r="F359" s="14" t="s">
        <v>8</v>
      </c>
      <c r="G359" s="6">
        <f>INDEX('cash ratio เดิม'!$B:$B,MATCH(คำนวณเงินลงทุนส่วนเกิน!$D359,'cash ratio เดิม'!$A:$A,0))</f>
        <v>50542904.670000002</v>
      </c>
      <c r="H359" s="6">
        <f>INDEX('cash ratio เดิม'!$C:$C,MATCH(คำนวณเงินลงทุนส่วนเกิน!$D359,'cash ratio เดิม'!$A:$A,0))</f>
        <v>9571819.2899999991</v>
      </c>
      <c r="I359" s="49">
        <v>5.28</v>
      </c>
      <c r="J359" s="5">
        <f t="shared" si="30"/>
        <v>5.67</v>
      </c>
      <c r="K359" s="6">
        <f t="shared" si="33"/>
        <v>3761800.26</v>
      </c>
      <c r="L359" s="6">
        <f>INDEX(ลูกหนี้ค่ารักษาพยาบาล!$J:$J,MATCH(คำนวณเงินลงทุนส่วนเกิน!$D359,ลูกหนี้ค่ารักษาพยาบาล!$A:$A,0))</f>
        <v>1791363.125</v>
      </c>
      <c r="M359" s="6">
        <f>INDEX(ลูกหนี้ค่ารักษาพยาบาล!$K:$K,MATCH(คำนวณเงินลงทุนส่วนเกิน!$D359,ลูกหนี้ค่ารักษาพยาบาล!$A:$A,0))</f>
        <v>206683.49</v>
      </c>
      <c r="N359" s="6">
        <f>INDEX(ลูกหนี้ค่ารักษาพยาบาล!$L:$L,MATCH(คำนวณเงินลงทุนส่วนเกิน!$D359,ลูกหนี้ค่ารักษาพยาบาล!$A:$A,0))</f>
        <v>1749506.145</v>
      </c>
      <c r="O359" s="6">
        <f>INDEX(ลูกหนี้ค่ารักษาพยาบาล!$M:$M,MATCH(คำนวณเงินลงทุนส่วนเกิน!$D359,ลูกหนี้ค่ารักษาพยาบาล!$A:$A,0))</f>
        <v>0</v>
      </c>
      <c r="P359" s="6">
        <f>INDEX(ลูกหนี้ค่ารักษาพยาบาล!$N:$N,MATCH(คำนวณเงินลงทุนส่วนเกิน!$D359,ลูกหนี้ค่ารักษาพยาบาล!$A:$A,0))</f>
        <v>14247.5</v>
      </c>
      <c r="Q359" s="49">
        <v>40971085.380000003</v>
      </c>
      <c r="R359" s="7">
        <f>INDEX('Fixed Cost'!$E:$E,MATCH(คำนวณเงินลงทุนส่วนเกิน!$D359,'Fixed Cost'!$A:$A,0))</f>
        <v>11879648.369999999</v>
      </c>
      <c r="S359" s="7">
        <f t="shared" si="31"/>
        <v>29091437.010000005</v>
      </c>
      <c r="T359" s="43" t="str">
        <f t="shared" si="34"/>
        <v>60%</v>
      </c>
      <c r="U359" s="7">
        <f t="shared" si="32"/>
        <v>17454862.206000004</v>
      </c>
      <c r="V359" s="8" t="str">
        <f t="shared" si="35"/>
        <v>ลงทุนได้</v>
      </c>
      <c r="X359" s="4"/>
    </row>
    <row r="360" spans="1:24" hidden="1" x14ac:dyDescent="0.7">
      <c r="A360" s="8">
        <f>IF(ISBLANK(D360),"",COUNTA($D$10:D360))</f>
        <v>351</v>
      </c>
      <c r="B360" s="14">
        <v>6</v>
      </c>
      <c r="C360" s="14" t="s">
        <v>720</v>
      </c>
      <c r="D360" s="14" t="s">
        <v>737</v>
      </c>
      <c r="E360" s="14" t="s">
        <v>738</v>
      </c>
      <c r="F360" s="14" t="s">
        <v>8</v>
      </c>
      <c r="G360" s="6">
        <f>INDEX('cash ratio เดิม'!$B:$B,MATCH(คำนวณเงินลงทุนส่วนเกิน!$D360,'cash ratio เดิม'!$A:$A,0))</f>
        <v>74436642.069999993</v>
      </c>
      <c r="H360" s="6">
        <f>INDEX('cash ratio เดิม'!$C:$C,MATCH(คำนวณเงินลงทุนส่วนเกิน!$D360,'cash ratio เดิม'!$A:$A,0))</f>
        <v>31211499.129999999</v>
      </c>
      <c r="I360" s="49">
        <v>2.38</v>
      </c>
      <c r="J360" s="5">
        <f t="shared" si="30"/>
        <v>2.5</v>
      </c>
      <c r="K360" s="6">
        <f t="shared" si="33"/>
        <v>3650059.3</v>
      </c>
      <c r="L360" s="6">
        <f>INDEX(ลูกหนี้ค่ารักษาพยาบาล!$J:$J,MATCH(คำนวณเงินลงทุนส่วนเกิน!$D360,ลูกหนี้ค่ารักษาพยาบาล!$A:$A,0))</f>
        <v>2481595.5</v>
      </c>
      <c r="M360" s="6">
        <f>INDEX(ลูกหนี้ค่ารักษาพยาบาล!$K:$K,MATCH(คำนวณเงินลงทุนส่วนเกิน!$D360,ลูกหนี้ค่ารักษาพยาบาล!$A:$A,0))</f>
        <v>371920.17499999999</v>
      </c>
      <c r="N360" s="6">
        <f>INDEX(ลูกหนี้ค่ารักษาพยาบาล!$L:$L,MATCH(คำนวณเงินลงทุนส่วนเกิน!$D360,ลูกหนี้ค่ารักษาพยาบาล!$A:$A,0))</f>
        <v>786572.25</v>
      </c>
      <c r="O360" s="6">
        <f>INDEX(ลูกหนี้ค่ารักษาพยาบาล!$M:$M,MATCH(คำนวณเงินลงทุนส่วนเกิน!$D360,ลูกหนี้ค่ารักษาพยาบาล!$A:$A,0))</f>
        <v>0</v>
      </c>
      <c r="P360" s="6">
        <f>INDEX(ลูกหนี้ค่ารักษาพยาบาล!$N:$N,MATCH(คำนวณเงินลงทุนส่วนเกิน!$D360,ลูกหนี้ค่ารักษาพยาบาล!$A:$A,0))</f>
        <v>9971.375</v>
      </c>
      <c r="Q360" s="49">
        <v>43225142.939999998</v>
      </c>
      <c r="R360" s="7">
        <f>INDEX('Fixed Cost'!$E:$E,MATCH(คำนวณเงินลงทุนส่วนเกิน!$D360,'Fixed Cost'!$A:$A,0))</f>
        <v>19915569.076363638</v>
      </c>
      <c r="S360" s="7">
        <f t="shared" si="31"/>
        <v>23309573.86363636</v>
      </c>
      <c r="T360" s="43" t="str">
        <f t="shared" si="34"/>
        <v>40%</v>
      </c>
      <c r="U360" s="7">
        <f t="shared" si="32"/>
        <v>9323829.5454545449</v>
      </c>
      <c r="V360" s="8" t="str">
        <f t="shared" si="35"/>
        <v>ลงทุนได้</v>
      </c>
      <c r="X360" s="4"/>
    </row>
    <row r="361" spans="1:24" hidden="1" x14ac:dyDescent="0.7">
      <c r="A361" s="8">
        <f>IF(ISBLANK(D361),"",COUNTA($D$10:D361))</f>
        <v>352</v>
      </c>
      <c r="B361" s="14">
        <v>6</v>
      </c>
      <c r="C361" s="14" t="s">
        <v>720</v>
      </c>
      <c r="D361" s="14" t="s">
        <v>739</v>
      </c>
      <c r="E361" s="14" t="s">
        <v>740</v>
      </c>
      <c r="F361" s="14" t="s">
        <v>8</v>
      </c>
      <c r="G361" s="6">
        <f>INDEX('cash ratio เดิม'!$B:$B,MATCH(คำนวณเงินลงทุนส่วนเกิน!$D361,'cash ratio เดิม'!$A:$A,0))</f>
        <v>39215698.509999998</v>
      </c>
      <c r="H361" s="6">
        <f>INDEX('cash ratio เดิม'!$C:$C,MATCH(คำนวณเงินลงทุนส่วนเกิน!$D361,'cash ratio เดิม'!$A:$A,0))</f>
        <v>13177436.810000001</v>
      </c>
      <c r="I361" s="49">
        <v>2.98</v>
      </c>
      <c r="J361" s="5">
        <f t="shared" si="30"/>
        <v>3.1</v>
      </c>
      <c r="K361" s="6">
        <f t="shared" si="33"/>
        <v>1736489.73</v>
      </c>
      <c r="L361" s="6">
        <f>INDEX(ลูกหนี้ค่ารักษาพยาบาล!$J:$J,MATCH(คำนวณเงินลงทุนส่วนเกิน!$D361,ลูกหนี้ค่ารักษาพยาบาล!$A:$A,0))</f>
        <v>1049201.8149999999</v>
      </c>
      <c r="M361" s="6">
        <f>INDEX(ลูกหนี้ค่ารักษาพยาบาล!$K:$K,MATCH(คำนวณเงินลงทุนส่วนเกิน!$D361,ลูกหนี้ค่ารักษาพยาบาล!$A:$A,0))</f>
        <v>107749.42</v>
      </c>
      <c r="N361" s="6">
        <f>INDEX(ลูกหนี้ค่ารักษาพยาบาล!$L:$L,MATCH(คำนวณเงินลงทุนส่วนเกิน!$D361,ลูกหนี้ค่ารักษาพยาบาล!$A:$A,0))</f>
        <v>468971</v>
      </c>
      <c r="O361" s="6">
        <f>INDEX(ลูกหนี้ค่ารักษาพยาบาล!$M:$M,MATCH(คำนวณเงินลงทุนส่วนเกิน!$D361,ลูกหนี้ค่ารักษาพยาบาล!$A:$A,0))</f>
        <v>0</v>
      </c>
      <c r="P361" s="6">
        <f>INDEX(ลูกหนี้ค่ารักษาพยาบาล!$N:$N,MATCH(คำนวณเงินลงทุนส่วนเกิน!$D361,ลูกหนี้ค่ารักษาพยาบาล!$A:$A,0))</f>
        <v>110567.495</v>
      </c>
      <c r="Q361" s="49">
        <v>26038261.699999999</v>
      </c>
      <c r="R361" s="7">
        <f>INDEX('Fixed Cost'!$E:$E,MATCH(คำนวณเงินลงทุนส่วนเกิน!$D361,'Fixed Cost'!$A:$A,0))</f>
        <v>13289162.438181821</v>
      </c>
      <c r="S361" s="7">
        <f t="shared" si="31"/>
        <v>12749099.261818178</v>
      </c>
      <c r="T361" s="43" t="str">
        <f t="shared" si="34"/>
        <v>60%</v>
      </c>
      <c r="U361" s="7">
        <f t="shared" si="32"/>
        <v>7649459.5570909064</v>
      </c>
      <c r="V361" s="8" t="str">
        <f t="shared" si="35"/>
        <v>ลงทุนได้</v>
      </c>
      <c r="X361" s="4"/>
    </row>
    <row r="362" spans="1:24" hidden="1" x14ac:dyDescent="0.7">
      <c r="A362" s="8">
        <f>IF(ISBLANK(D362),"",COUNTA($D$10:D362))</f>
        <v>353</v>
      </c>
      <c r="B362" s="14">
        <v>6</v>
      </c>
      <c r="C362" s="14" t="s">
        <v>720</v>
      </c>
      <c r="D362" s="14" t="s">
        <v>741</v>
      </c>
      <c r="E362" s="14" t="s">
        <v>742</v>
      </c>
      <c r="F362" s="14" t="s">
        <v>8</v>
      </c>
      <c r="G362" s="6">
        <f>INDEX('cash ratio เดิม'!$B:$B,MATCH(คำนวณเงินลงทุนส่วนเกิน!$D362,'cash ratio เดิม'!$A:$A,0))</f>
        <v>49398457.710000001</v>
      </c>
      <c r="H362" s="6">
        <f>INDEX('cash ratio เดิม'!$C:$C,MATCH(คำนวณเงินลงทุนส่วนเกิน!$D362,'cash ratio เดิม'!$A:$A,0))</f>
        <v>15247131.880000001</v>
      </c>
      <c r="I362" s="49">
        <v>3.24</v>
      </c>
      <c r="J362" s="5">
        <f t="shared" si="30"/>
        <v>3.55</v>
      </c>
      <c r="K362" s="6">
        <f t="shared" si="33"/>
        <v>4824896.7949999999</v>
      </c>
      <c r="L362" s="6">
        <f>INDEX(ลูกหนี้ค่ารักษาพยาบาล!$J:$J,MATCH(คำนวณเงินลงทุนส่วนเกิน!$D362,ลูกหนี้ค่ารักษาพยาบาล!$A:$A,0))</f>
        <v>2935727.69</v>
      </c>
      <c r="M362" s="6">
        <f>INDEX(ลูกหนี้ค่ารักษาพยาบาล!$K:$K,MATCH(คำนวณเงินลงทุนส่วนเกิน!$D362,ลูกหนี้ค่ารักษาพยาบาล!$A:$A,0))</f>
        <v>400043.57</v>
      </c>
      <c r="N362" s="6">
        <f>INDEX(ลูกหนี้ค่ารักษาพยาบาล!$L:$L,MATCH(คำนวณเงินลงทุนส่วนเกิน!$D362,ลูกหนี้ค่ารักษาพยาบาล!$A:$A,0))</f>
        <v>1175596.9100000001</v>
      </c>
      <c r="O362" s="6">
        <f>INDEX(ลูกหนี้ค่ารักษาพยาบาล!$M:$M,MATCH(คำนวณเงินลงทุนส่วนเกิน!$D362,ลูกหนี้ค่ารักษาพยาบาล!$A:$A,0))</f>
        <v>0</v>
      </c>
      <c r="P362" s="6">
        <f>INDEX(ลูกหนี้ค่ารักษาพยาบาล!$N:$N,MATCH(คำนวณเงินลงทุนส่วนเกิน!$D362,ลูกหนี้ค่ารักษาพยาบาล!$A:$A,0))</f>
        <v>313528.625</v>
      </c>
      <c r="Q362" s="49">
        <v>34151325.829999998</v>
      </c>
      <c r="R362" s="7">
        <f>INDEX('Fixed Cost'!$E:$E,MATCH(คำนวณเงินลงทุนส่วนเกิน!$D362,'Fixed Cost'!$A:$A,0))</f>
        <v>13561421.039999995</v>
      </c>
      <c r="S362" s="7">
        <f t="shared" si="31"/>
        <v>20589904.790000003</v>
      </c>
      <c r="T362" s="43" t="str">
        <f t="shared" si="34"/>
        <v>60%</v>
      </c>
      <c r="U362" s="7">
        <f t="shared" si="32"/>
        <v>12353942.874000002</v>
      </c>
      <c r="V362" s="8" t="str">
        <f t="shared" si="35"/>
        <v>ลงทุนได้</v>
      </c>
      <c r="X362" s="4"/>
    </row>
    <row r="363" spans="1:24" hidden="1" x14ac:dyDescent="0.7">
      <c r="A363" s="8">
        <f>IF(ISBLANK(D363),"",COUNTA($D$10:D363))</f>
        <v>354</v>
      </c>
      <c r="B363" s="14">
        <v>6</v>
      </c>
      <c r="C363" s="14" t="s">
        <v>720</v>
      </c>
      <c r="D363" s="14" t="s">
        <v>743</v>
      </c>
      <c r="E363" s="14" t="s">
        <v>744</v>
      </c>
      <c r="F363" s="14" t="s">
        <v>8</v>
      </c>
      <c r="G363" s="6">
        <f>INDEX('cash ratio เดิม'!$B:$B,MATCH(คำนวณเงินลงทุนส่วนเกิน!$D363,'cash ratio เดิม'!$A:$A,0))</f>
        <v>48895748.380000003</v>
      </c>
      <c r="H363" s="6">
        <f>INDEX('cash ratio เดิม'!$C:$C,MATCH(คำนวณเงินลงทุนส่วนเกิน!$D363,'cash ratio เดิม'!$A:$A,0))</f>
        <v>15766339.220000001</v>
      </c>
      <c r="I363" s="49">
        <v>3.1</v>
      </c>
      <c r="J363" s="5">
        <f t="shared" si="30"/>
        <v>3.33</v>
      </c>
      <c r="K363" s="6">
        <f t="shared" si="33"/>
        <v>3612603.77</v>
      </c>
      <c r="L363" s="6">
        <f>INDEX(ลูกหนี้ค่ารักษาพยาบาล!$J:$J,MATCH(คำนวณเงินลงทุนส่วนเกิน!$D363,ลูกหนี้ค่ารักษาพยาบาล!$A:$A,0))</f>
        <v>1572242</v>
      </c>
      <c r="M363" s="6">
        <f>INDEX(ลูกหนี้ค่ารักษาพยาบาล!$K:$K,MATCH(คำนวณเงินลงทุนส่วนเกิน!$D363,ลูกหนี้ค่ารักษาพยาบาล!$A:$A,0))</f>
        <v>278697.84500000003</v>
      </c>
      <c r="N363" s="6">
        <f>INDEX(ลูกหนี้ค่ารักษาพยาบาล!$L:$L,MATCH(คำนวณเงินลงทุนส่วนเกิน!$D363,ลูกหนี้ค่ารักษาพยาบาล!$A:$A,0))</f>
        <v>1601236.425</v>
      </c>
      <c r="O363" s="6">
        <f>INDEX(ลูกหนี้ค่ารักษาพยาบาล!$M:$M,MATCH(คำนวณเงินลงทุนส่วนเกิน!$D363,ลูกหนี้ค่ารักษาพยาบาล!$A:$A,0))</f>
        <v>0</v>
      </c>
      <c r="P363" s="6">
        <f>INDEX(ลูกหนี้ค่ารักษาพยาบาล!$N:$N,MATCH(คำนวณเงินลงทุนส่วนเกิน!$D363,ลูกหนี้ค่ารักษาพยาบาล!$A:$A,0))</f>
        <v>160427.5</v>
      </c>
      <c r="Q363" s="49">
        <v>33129409.16</v>
      </c>
      <c r="R363" s="7">
        <f>INDEX('Fixed Cost'!$E:$E,MATCH(คำนวณเงินลงทุนส่วนเกิน!$D363,'Fixed Cost'!$A:$A,0))</f>
        <v>9828184.3636363633</v>
      </c>
      <c r="S363" s="7">
        <f t="shared" si="31"/>
        <v>23301224.796363637</v>
      </c>
      <c r="T363" s="43" t="str">
        <f t="shared" si="34"/>
        <v>60%</v>
      </c>
      <c r="U363" s="7">
        <f t="shared" si="32"/>
        <v>13980734.877818182</v>
      </c>
      <c r="V363" s="8" t="str">
        <f t="shared" si="35"/>
        <v>ลงทุนได้</v>
      </c>
      <c r="X363" s="4"/>
    </row>
    <row r="364" spans="1:24" hidden="1" x14ac:dyDescent="0.7">
      <c r="A364" s="8">
        <f>IF(ISBLANK(D364),"",COUNTA($D$10:D364))</f>
        <v>355</v>
      </c>
      <c r="B364" s="14">
        <v>6</v>
      </c>
      <c r="C364" s="14" t="s">
        <v>745</v>
      </c>
      <c r="D364" s="14" t="s">
        <v>746</v>
      </c>
      <c r="E364" s="14" t="s">
        <v>747</v>
      </c>
      <c r="F364" s="14" t="s">
        <v>5</v>
      </c>
      <c r="G364" s="6">
        <f>INDEX('cash ratio เดิม'!$B:$B,MATCH(คำนวณเงินลงทุนส่วนเกิน!$D364,'cash ratio เดิม'!$A:$A,0))</f>
        <v>724472375.12</v>
      </c>
      <c r="H364" s="6">
        <f>INDEX('cash ratio เดิม'!$C:$C,MATCH(คำนวณเงินลงทุนส่วนเกิน!$D364,'cash ratio เดิม'!$A:$A,0))</f>
        <v>417905636.22000003</v>
      </c>
      <c r="I364" s="49">
        <v>1.73</v>
      </c>
      <c r="J364" s="5">
        <f t="shared" si="30"/>
        <v>1.91</v>
      </c>
      <c r="K364" s="6">
        <f t="shared" si="33"/>
        <v>75740553.060000002</v>
      </c>
      <c r="L364" s="6">
        <f>INDEX(ลูกหนี้ค่ารักษาพยาบาล!$J:$J,MATCH(คำนวณเงินลงทุนส่วนเกิน!$D364,ลูกหนี้ค่ารักษาพยาบาล!$A:$A,0))</f>
        <v>17212913.5</v>
      </c>
      <c r="M364" s="6">
        <f>INDEX(ลูกหนี้ค่ารักษาพยาบาล!$K:$K,MATCH(คำนวณเงินลงทุนส่วนเกิน!$D364,ลูกหนี้ค่ารักษาพยาบาล!$A:$A,0))</f>
        <v>32812947.809999999</v>
      </c>
      <c r="N364" s="6">
        <f>INDEX(ลูกหนี้ค่ารักษาพยาบาล!$L:$L,MATCH(คำนวณเงินลงทุนส่วนเกิน!$D364,ลูกหนี้ค่ารักษาพยาบาล!$A:$A,0))</f>
        <v>25693322.25</v>
      </c>
      <c r="O364" s="6">
        <f>INDEX(ลูกหนี้ค่ารักษาพยาบาล!$M:$M,MATCH(คำนวณเงินลงทุนส่วนเกิน!$D364,ลูกหนี้ค่ารักษาพยาบาล!$A:$A,0))</f>
        <v>0</v>
      </c>
      <c r="P364" s="6">
        <f>INDEX(ลูกหนี้ค่ารักษาพยาบาล!$N:$N,MATCH(คำนวณเงินลงทุนส่วนเกิน!$D364,ลูกหนี้ค่ารักษาพยาบาล!$A:$A,0))</f>
        <v>21369.5</v>
      </c>
      <c r="Q364" s="49">
        <v>306646738.89999998</v>
      </c>
      <c r="R364" s="7">
        <f>INDEX('Fixed Cost'!$E:$E,MATCH(คำนวณเงินลงทุนส่วนเกิน!$D364,'Fixed Cost'!$A:$A,0))</f>
        <v>136472857.47818181</v>
      </c>
      <c r="S364" s="7">
        <f t="shared" si="31"/>
        <v>170173881.42181817</v>
      </c>
      <c r="T364" s="43" t="str">
        <f t="shared" si="34"/>
        <v>30%</v>
      </c>
      <c r="U364" s="7">
        <f t="shared" si="32"/>
        <v>51052164.426545449</v>
      </c>
      <c r="V364" s="8" t="str">
        <f t="shared" si="35"/>
        <v>ลงทุนได้</v>
      </c>
      <c r="X364" s="4"/>
    </row>
    <row r="365" spans="1:24" hidden="1" x14ac:dyDescent="0.7">
      <c r="A365" s="8">
        <f>IF(ISBLANK(D365),"",COUNTA($D$10:D365))</f>
        <v>356</v>
      </c>
      <c r="B365" s="14">
        <v>6</v>
      </c>
      <c r="C365" s="14" t="s">
        <v>745</v>
      </c>
      <c r="D365" s="14" t="s">
        <v>748</v>
      </c>
      <c r="E365" s="14" t="s">
        <v>749</v>
      </c>
      <c r="F365" s="14" t="s">
        <v>8</v>
      </c>
      <c r="G365" s="6">
        <f>INDEX('cash ratio เดิม'!$B:$B,MATCH(คำนวณเงินลงทุนส่วนเกิน!$D365,'cash ratio เดิม'!$A:$A,0))</f>
        <v>64431949.049999997</v>
      </c>
      <c r="H365" s="6">
        <f>INDEX('cash ratio เดิม'!$C:$C,MATCH(คำนวณเงินลงทุนส่วนเกิน!$D365,'cash ratio เดิม'!$A:$A,0))</f>
        <v>32122434.539999999</v>
      </c>
      <c r="I365" s="49">
        <v>2.0099999999999998</v>
      </c>
      <c r="J365" s="5">
        <f t="shared" si="30"/>
        <v>2.3199999999999998</v>
      </c>
      <c r="K365" s="6">
        <f t="shared" si="33"/>
        <v>10222366.030000001</v>
      </c>
      <c r="L365" s="6">
        <f>INDEX(ลูกหนี้ค่ารักษาพยาบาล!$J:$J,MATCH(คำนวณเงินลงทุนส่วนเกิน!$D365,ลูกหนี้ค่ารักษาพยาบาล!$A:$A,0))</f>
        <v>6169342.1900000004</v>
      </c>
      <c r="M365" s="6">
        <f>INDEX(ลูกหนี้ค่ารักษาพยาบาล!$K:$K,MATCH(คำนวณเงินลงทุนส่วนเกิน!$D365,ลูกหนี้ค่ารักษาพยาบาล!$A:$A,0))</f>
        <v>2988275.375</v>
      </c>
      <c r="N365" s="6">
        <f>INDEX(ลูกหนี้ค่ารักษาพยาบาล!$L:$L,MATCH(คำนวณเงินลงทุนส่วนเกิน!$D365,ลูกหนี้ค่ารักษาพยาบาล!$A:$A,0))</f>
        <v>1059914.4649999999</v>
      </c>
      <c r="O365" s="6">
        <f>INDEX(ลูกหนี้ค่ารักษาพยาบาล!$M:$M,MATCH(คำนวณเงินลงทุนส่วนเกิน!$D365,ลูกหนี้ค่ารักษาพยาบาล!$A:$A,0))</f>
        <v>0</v>
      </c>
      <c r="P365" s="6">
        <f>INDEX(ลูกหนี้ค่ารักษาพยาบาล!$N:$N,MATCH(คำนวณเงินลงทุนส่วนเกิน!$D365,ลูกหนี้ค่ารักษาพยาบาล!$A:$A,0))</f>
        <v>4834</v>
      </c>
      <c r="Q365" s="49">
        <v>32309514.510000002</v>
      </c>
      <c r="R365" s="7">
        <f>INDEX('Fixed Cost'!$E:$E,MATCH(คำนวณเงินลงทุนส่วนเกิน!$D365,'Fixed Cost'!$A:$A,0))</f>
        <v>16912182.370909091</v>
      </c>
      <c r="S365" s="7">
        <f t="shared" si="31"/>
        <v>15397332.139090911</v>
      </c>
      <c r="T365" s="43" t="str">
        <f t="shared" si="34"/>
        <v>40%</v>
      </c>
      <c r="U365" s="7">
        <f t="shared" si="32"/>
        <v>6158932.8556363648</v>
      </c>
      <c r="V365" s="8" t="str">
        <f t="shared" si="35"/>
        <v>ลงทุนได้</v>
      </c>
      <c r="X365" s="4"/>
    </row>
    <row r="366" spans="1:24" hidden="1" x14ac:dyDescent="0.7">
      <c r="A366" s="8">
        <f>IF(ISBLANK(D366),"",COUNTA($D$10:D366))</f>
        <v>357</v>
      </c>
      <c r="B366" s="14">
        <v>6</v>
      </c>
      <c r="C366" s="14" t="s">
        <v>745</v>
      </c>
      <c r="D366" s="14" t="s">
        <v>750</v>
      </c>
      <c r="E366" s="14" t="s">
        <v>751</v>
      </c>
      <c r="F366" s="14" t="s">
        <v>8</v>
      </c>
      <c r="G366" s="6">
        <f>INDEX('cash ratio เดิม'!$B:$B,MATCH(คำนวณเงินลงทุนส่วนเกิน!$D366,'cash ratio เดิม'!$A:$A,0))</f>
        <v>222486703.87</v>
      </c>
      <c r="H366" s="6">
        <f>INDEX('cash ratio เดิม'!$C:$C,MATCH(คำนวณเงินลงทุนส่วนเกิน!$D366,'cash ratio เดิม'!$A:$A,0))</f>
        <v>31806387.949999999</v>
      </c>
      <c r="I366" s="49">
        <v>7</v>
      </c>
      <c r="J366" s="5">
        <f t="shared" si="30"/>
        <v>7.26</v>
      </c>
      <c r="K366" s="6">
        <f t="shared" si="33"/>
        <v>8743919.6850000005</v>
      </c>
      <c r="L366" s="6">
        <f>INDEX(ลูกหนี้ค่ารักษาพยาบาล!$J:$J,MATCH(คำนวณเงินลงทุนส่วนเกิน!$D366,ลูกหนี้ค่ารักษาพยาบาล!$A:$A,0))</f>
        <v>3530177.9449999998</v>
      </c>
      <c r="M366" s="6">
        <f>INDEX(ลูกหนี้ค่ารักษาพยาบาล!$K:$K,MATCH(คำนวณเงินลงทุนส่วนเกิน!$D366,ลูกหนี้ค่ารักษาพยาบาล!$A:$A,0))</f>
        <v>1048866.83</v>
      </c>
      <c r="N366" s="6">
        <f>INDEX(ลูกหนี้ค่ารักษาพยาบาล!$L:$L,MATCH(คำนวณเงินลงทุนส่วนเกิน!$D366,ลูกหนี้ค่ารักษาพยาบาล!$A:$A,0))</f>
        <v>4162256.41</v>
      </c>
      <c r="O366" s="6">
        <f>INDEX(ลูกหนี้ค่ารักษาพยาบาล!$M:$M,MATCH(คำนวณเงินลงทุนส่วนเกิน!$D366,ลูกหนี้ค่ารักษาพยาบาล!$A:$A,0))</f>
        <v>0</v>
      </c>
      <c r="P366" s="6">
        <f>INDEX(ลูกหนี้ค่ารักษาพยาบาล!$N:$N,MATCH(คำนวณเงินลงทุนส่วนเกิน!$D366,ลูกหนี้ค่ารักษาพยาบาล!$A:$A,0))</f>
        <v>2618.5</v>
      </c>
      <c r="Q366" s="49">
        <v>190680315.91999999</v>
      </c>
      <c r="R366" s="7">
        <f>INDEX('Fixed Cost'!$E:$E,MATCH(คำนวณเงินลงทุนส่วนเกิน!$D366,'Fixed Cost'!$A:$A,0))</f>
        <v>17816967.490909088</v>
      </c>
      <c r="S366" s="7">
        <f t="shared" si="31"/>
        <v>172863348.42909089</v>
      </c>
      <c r="T366" s="43" t="str">
        <f t="shared" si="34"/>
        <v>60%</v>
      </c>
      <c r="U366" s="7">
        <f t="shared" si="32"/>
        <v>103718009.05745453</v>
      </c>
      <c r="V366" s="8" t="str">
        <f t="shared" si="35"/>
        <v>ลงทุนได้</v>
      </c>
      <c r="X366" s="4"/>
    </row>
    <row r="367" spans="1:24" hidden="1" x14ac:dyDescent="0.7">
      <c r="A367" s="8">
        <f>IF(ISBLANK(D367),"",COUNTA($D$10:D367))</f>
        <v>358</v>
      </c>
      <c r="B367" s="14">
        <v>6</v>
      </c>
      <c r="C367" s="14" t="s">
        <v>745</v>
      </c>
      <c r="D367" s="14" t="s">
        <v>752</v>
      </c>
      <c r="E367" s="14" t="s">
        <v>753</v>
      </c>
      <c r="F367" s="14" t="s">
        <v>8</v>
      </c>
      <c r="G367" s="6">
        <f>INDEX('cash ratio เดิม'!$B:$B,MATCH(คำนวณเงินลงทุนส่วนเกิน!$D367,'cash ratio เดิม'!$A:$A,0))</f>
        <v>165799389.03999999</v>
      </c>
      <c r="H367" s="6">
        <f>INDEX('cash ratio เดิม'!$C:$C,MATCH(คำนวณเงินลงทุนส่วนเกิน!$D367,'cash ratio เดิม'!$A:$A,0))</f>
        <v>37402828.350000001</v>
      </c>
      <c r="I367" s="49">
        <v>4.43</v>
      </c>
      <c r="J367" s="5">
        <f t="shared" si="30"/>
        <v>4.74</v>
      </c>
      <c r="K367" s="6">
        <f t="shared" si="33"/>
        <v>11497898.195000002</v>
      </c>
      <c r="L367" s="6">
        <f>INDEX(ลูกหนี้ค่ารักษาพยาบาล!$J:$J,MATCH(คำนวณเงินลงทุนส่วนเกิน!$D367,ลูกหนี้ค่ารักษาพยาบาล!$A:$A,0))</f>
        <v>4459271.4050000003</v>
      </c>
      <c r="M367" s="6">
        <f>INDEX(ลูกหนี้ค่ารักษาพยาบาล!$K:$K,MATCH(คำนวณเงินลงทุนส่วนเกิน!$D367,ลูกหนี้ค่ารักษาพยาบาล!$A:$A,0))</f>
        <v>4532163.4450000003</v>
      </c>
      <c r="N367" s="6">
        <f>INDEX(ลูกหนี้ค่ารักษาพยาบาล!$L:$L,MATCH(คำนวณเงินลงทุนส่วนเกิน!$D367,ลูกหนี้ค่ารักษาพยาบาล!$A:$A,0))</f>
        <v>2506463.3450000002</v>
      </c>
      <c r="O367" s="6">
        <f>INDEX(ลูกหนี้ค่ารักษาพยาบาล!$M:$M,MATCH(คำนวณเงินลงทุนส่วนเกิน!$D367,ลูกหนี้ค่ารักษาพยาบาล!$A:$A,0))</f>
        <v>0</v>
      </c>
      <c r="P367" s="6">
        <f>INDEX(ลูกหนี้ค่ารักษาพยาบาล!$N:$N,MATCH(คำนวณเงินลงทุนส่วนเกิน!$D367,ลูกหนี้ค่ารักษาพยาบาล!$A:$A,0))</f>
        <v>0</v>
      </c>
      <c r="Q367" s="49">
        <v>128396560.69</v>
      </c>
      <c r="R367" s="7">
        <f>INDEX('Fixed Cost'!$E:$E,MATCH(คำนวณเงินลงทุนส่วนเกิน!$D367,'Fixed Cost'!$A:$A,0))</f>
        <v>25767364.208181817</v>
      </c>
      <c r="S367" s="7">
        <f t="shared" si="31"/>
        <v>102629196.48181818</v>
      </c>
      <c r="T367" s="43" t="str">
        <f t="shared" si="34"/>
        <v>60%</v>
      </c>
      <c r="U367" s="7">
        <f t="shared" si="32"/>
        <v>61577517.889090911</v>
      </c>
      <c r="V367" s="8" t="str">
        <f t="shared" si="35"/>
        <v>ลงทุนได้</v>
      </c>
      <c r="X367" s="4"/>
    </row>
    <row r="368" spans="1:24" hidden="1" x14ac:dyDescent="0.7">
      <c r="A368" s="8">
        <f>IF(ISBLANK(D368),"",COUNTA($D$10:D368))</f>
        <v>359</v>
      </c>
      <c r="B368" s="14">
        <v>6</v>
      </c>
      <c r="C368" s="14" t="s">
        <v>745</v>
      </c>
      <c r="D368" s="14" t="s">
        <v>754</v>
      </c>
      <c r="E368" s="14" t="s">
        <v>755</v>
      </c>
      <c r="F368" s="14" t="s">
        <v>8</v>
      </c>
      <c r="G368" s="6">
        <f>INDEX('cash ratio เดิม'!$B:$B,MATCH(คำนวณเงินลงทุนส่วนเกิน!$D368,'cash ratio เดิม'!$A:$A,0))</f>
        <v>158061969.34999999</v>
      </c>
      <c r="H368" s="6">
        <f>INDEX('cash ratio เดิม'!$C:$C,MATCH(คำนวณเงินลงทุนส่วนเกิน!$D368,'cash ratio เดิม'!$A:$A,0))</f>
        <v>62082438.740000002</v>
      </c>
      <c r="I368" s="49">
        <v>2.5499999999999998</v>
      </c>
      <c r="J368" s="5">
        <f t="shared" si="30"/>
        <v>2.69</v>
      </c>
      <c r="K368" s="6">
        <f t="shared" si="33"/>
        <v>9306594.2200000007</v>
      </c>
      <c r="L368" s="6">
        <f>INDEX(ลูกหนี้ค่ารักษาพยาบาล!$J:$J,MATCH(คำนวณเงินลงทุนส่วนเกิน!$D368,ลูกหนี้ค่ารักษาพยาบาล!$A:$A,0))</f>
        <v>6251669.1400000006</v>
      </c>
      <c r="M368" s="6">
        <f>INDEX(ลูกหนี้ค่ารักษาพยาบาล!$K:$K,MATCH(คำนวณเงินลงทุนส่วนเกิน!$D368,ลูกหนี้ค่ารักษาพยาบาล!$A:$A,0))</f>
        <v>254495.7</v>
      </c>
      <c r="N368" s="6">
        <f>INDEX(ลูกหนี้ค่ารักษาพยาบาล!$L:$L,MATCH(คำนวณเงินลงทุนส่วนเกิน!$D368,ลูกหนี้ค่ารักษาพยาบาล!$A:$A,0))</f>
        <v>2598653.4050000003</v>
      </c>
      <c r="O368" s="6">
        <f>INDEX(ลูกหนี้ค่ารักษาพยาบาล!$M:$M,MATCH(คำนวณเงินลงทุนส่วนเกิน!$D368,ลูกหนี้ค่ารักษาพยาบาล!$A:$A,0))</f>
        <v>0</v>
      </c>
      <c r="P368" s="6">
        <f>INDEX(ลูกหนี้ค่ารักษาพยาบาล!$N:$N,MATCH(คำนวณเงินลงทุนส่วนเกิน!$D368,ลูกหนี้ค่ารักษาพยาบาล!$A:$A,0))</f>
        <v>201775.97499999998</v>
      </c>
      <c r="Q368" s="49">
        <v>95979530.609999999</v>
      </c>
      <c r="R368" s="7">
        <f>INDEX('Fixed Cost'!$E:$E,MATCH(คำนวณเงินลงทุนส่วนเกิน!$D368,'Fixed Cost'!$A:$A,0))</f>
        <v>22437930.77181818</v>
      </c>
      <c r="S368" s="7">
        <f t="shared" si="31"/>
        <v>73541599.838181823</v>
      </c>
      <c r="T368" s="43" t="str">
        <f t="shared" si="34"/>
        <v>50%</v>
      </c>
      <c r="U368" s="7">
        <f t="shared" si="32"/>
        <v>36770799.919090912</v>
      </c>
      <c r="V368" s="8" t="str">
        <f t="shared" si="35"/>
        <v>ลงทุนได้</v>
      </c>
      <c r="X368" s="4"/>
    </row>
    <row r="369" spans="1:24" hidden="1" x14ac:dyDescent="0.7">
      <c r="A369" s="8">
        <f>IF(ISBLANK(D369),"",COUNTA($D$10:D369))</f>
        <v>360</v>
      </c>
      <c r="B369" s="14">
        <v>6</v>
      </c>
      <c r="C369" s="14" t="s">
        <v>745</v>
      </c>
      <c r="D369" s="14" t="s">
        <v>756</v>
      </c>
      <c r="E369" s="14" t="s">
        <v>757</v>
      </c>
      <c r="F369" s="14" t="s">
        <v>8</v>
      </c>
      <c r="G369" s="6">
        <f>INDEX('cash ratio เดิม'!$B:$B,MATCH(คำนวณเงินลงทุนส่วนเกิน!$D369,'cash ratio เดิม'!$A:$A,0))</f>
        <v>120361945.48999999</v>
      </c>
      <c r="H369" s="6">
        <f>INDEX('cash ratio เดิม'!$C:$C,MATCH(คำนวณเงินลงทุนส่วนเกิน!$D369,'cash ratio เดิม'!$A:$A,0))</f>
        <v>16280575.82</v>
      </c>
      <c r="I369" s="49">
        <v>7.39</v>
      </c>
      <c r="J369" s="5">
        <f t="shared" si="30"/>
        <v>8.26</v>
      </c>
      <c r="K369" s="6">
        <f t="shared" si="33"/>
        <v>14173980.985000001</v>
      </c>
      <c r="L369" s="6">
        <f>INDEX(ลูกหนี้ค่ารักษาพยาบาล!$J:$J,MATCH(คำนวณเงินลงทุนส่วนเกิน!$D369,ลูกหนี้ค่ารักษาพยาบาล!$A:$A,0))</f>
        <v>4937118.6750000007</v>
      </c>
      <c r="M369" s="6">
        <f>INDEX(ลูกหนี้ค่ารักษาพยาบาล!$K:$K,MATCH(คำนวณเงินลงทุนส่วนเกิน!$D369,ลูกหนี้ค่ารักษาพยาบาล!$A:$A,0))</f>
        <v>2043114.15</v>
      </c>
      <c r="N369" s="6">
        <f>INDEX(ลูกหนี้ค่ารักษาพยาบาล!$L:$L,MATCH(คำนวณเงินลงทุนส่วนเกิน!$D369,ลูกหนี้ค่ารักษาพยาบาล!$A:$A,0))</f>
        <v>6451239.9900000002</v>
      </c>
      <c r="O369" s="6">
        <f>INDEX(ลูกหนี้ค่ารักษาพยาบาล!$M:$M,MATCH(คำนวณเงินลงทุนส่วนเกิน!$D369,ลูกหนี้ค่ารักษาพยาบาล!$A:$A,0))</f>
        <v>0</v>
      </c>
      <c r="P369" s="6">
        <f>INDEX(ลูกหนี้ค่ารักษาพยาบาล!$N:$N,MATCH(คำนวณเงินลงทุนส่วนเกิน!$D369,ลูกหนี้ค่ารักษาพยาบาล!$A:$A,0))</f>
        <v>742508.16999999993</v>
      </c>
      <c r="Q369" s="49">
        <v>104081369.67</v>
      </c>
      <c r="R369" s="7">
        <f>INDEX('Fixed Cost'!$E:$E,MATCH(คำนวณเงินลงทุนส่วนเกิน!$D369,'Fixed Cost'!$A:$A,0))</f>
        <v>14134964.749090908</v>
      </c>
      <c r="S369" s="7">
        <f t="shared" si="31"/>
        <v>89946404.920909092</v>
      </c>
      <c r="T369" s="43" t="str">
        <f t="shared" si="34"/>
        <v>60%</v>
      </c>
      <c r="U369" s="7">
        <f t="shared" si="32"/>
        <v>53967842.952545457</v>
      </c>
      <c r="V369" s="8" t="str">
        <f t="shared" si="35"/>
        <v>ลงทุนได้</v>
      </c>
      <c r="X369" s="4"/>
    </row>
    <row r="370" spans="1:24" hidden="1" x14ac:dyDescent="0.7">
      <c r="A370" s="8">
        <f>IF(ISBLANK(D370),"",COUNTA($D$10:D370))</f>
        <v>361</v>
      </c>
      <c r="B370" s="14">
        <v>6</v>
      </c>
      <c r="C370" s="14" t="s">
        <v>745</v>
      </c>
      <c r="D370" s="14" t="s">
        <v>758</v>
      </c>
      <c r="E370" s="14" t="s">
        <v>759</v>
      </c>
      <c r="F370" s="14" t="s">
        <v>8</v>
      </c>
      <c r="G370" s="6">
        <f>INDEX('cash ratio เดิม'!$B:$B,MATCH(คำนวณเงินลงทุนส่วนเกิน!$D370,'cash ratio เดิม'!$A:$A,0))</f>
        <v>469317317.13990003</v>
      </c>
      <c r="H370" s="6">
        <f>INDEX('cash ratio เดิม'!$C:$C,MATCH(คำนวณเงินลงทุนส่วนเกิน!$D370,'cash ratio เดิม'!$A:$A,0))</f>
        <v>61487881.649899997</v>
      </c>
      <c r="I370" s="49">
        <v>7.63</v>
      </c>
      <c r="J370" s="5">
        <f t="shared" si="30"/>
        <v>8.0399999999999991</v>
      </c>
      <c r="K370" s="6">
        <f t="shared" si="33"/>
        <v>25190971.759999998</v>
      </c>
      <c r="L370" s="6">
        <f>INDEX(ลูกหนี้ค่ารักษาพยาบาล!$J:$J,MATCH(คำนวณเงินลงทุนส่วนเกิน!$D370,ลูกหนี้ค่ารักษาพยาบาล!$A:$A,0))</f>
        <v>11103712.185000001</v>
      </c>
      <c r="M370" s="6">
        <f>INDEX(ลูกหนี้ค่ารักษาพยาบาล!$K:$K,MATCH(คำนวณเงินลงทุนส่วนเกิน!$D370,ลูกหนี้ค่ารักษาพยาบาล!$A:$A,0))</f>
        <v>5041647.335</v>
      </c>
      <c r="N370" s="6">
        <f>INDEX(ลูกหนี้ค่ารักษาพยาบาล!$L:$L,MATCH(คำนวณเงินลงทุนส่วนเกิน!$D370,ลูกหนี้ค่ารักษาพยาบาล!$A:$A,0))</f>
        <v>9017695.2399999984</v>
      </c>
      <c r="O370" s="6">
        <f>INDEX(ลูกหนี้ค่ารักษาพยาบาล!$M:$M,MATCH(คำนวณเงินลงทุนส่วนเกิน!$D370,ลูกหนี้ค่ารักษาพยาบาล!$A:$A,0))</f>
        <v>0</v>
      </c>
      <c r="P370" s="6">
        <f>INDEX(ลูกหนี้ค่ารักษาพยาบาล!$N:$N,MATCH(คำนวณเงินลงทุนส่วนเกิน!$D370,ลูกหนี้ค่ารักษาพยาบาล!$A:$A,0))</f>
        <v>27917</v>
      </c>
      <c r="Q370" s="49">
        <v>407829435.49000001</v>
      </c>
      <c r="R370" s="7">
        <f>INDEX('Fixed Cost'!$E:$E,MATCH(คำนวณเงินลงทุนส่วนเกิน!$D370,'Fixed Cost'!$A:$A,0))</f>
        <v>34722554.719090909</v>
      </c>
      <c r="S370" s="7">
        <f t="shared" si="31"/>
        <v>373106880.77090907</v>
      </c>
      <c r="T370" s="43" t="str">
        <f t="shared" si="34"/>
        <v>60%</v>
      </c>
      <c r="U370" s="7">
        <f t="shared" si="32"/>
        <v>223864128.46254542</v>
      </c>
      <c r="V370" s="8" t="str">
        <f t="shared" si="35"/>
        <v>ลงทุนได้</v>
      </c>
      <c r="X370" s="4"/>
    </row>
    <row r="371" spans="1:24" hidden="1" x14ac:dyDescent="0.7">
      <c r="A371" s="8">
        <f>IF(ISBLANK(D371),"",COUNTA($D$10:D371))</f>
        <v>362</v>
      </c>
      <c r="B371" s="14">
        <v>6</v>
      </c>
      <c r="C371" s="14" t="s">
        <v>745</v>
      </c>
      <c r="D371" s="14" t="s">
        <v>760</v>
      </c>
      <c r="E371" s="14" t="s">
        <v>761</v>
      </c>
      <c r="F371" s="14" t="s">
        <v>8</v>
      </c>
      <c r="G371" s="6">
        <f>INDEX('cash ratio เดิม'!$B:$B,MATCH(คำนวณเงินลงทุนส่วนเกิน!$D371,'cash ratio เดิม'!$A:$A,0))</f>
        <v>145776592.84</v>
      </c>
      <c r="H371" s="6">
        <f>INDEX('cash ratio เดิม'!$C:$C,MATCH(คำนวณเงินลงทุนส่วนเกิน!$D371,'cash ratio เดิม'!$A:$A,0))</f>
        <v>36993711.009999998</v>
      </c>
      <c r="I371" s="49">
        <v>3.94</v>
      </c>
      <c r="J371" s="5">
        <f t="shared" si="30"/>
        <v>4.2</v>
      </c>
      <c r="K371" s="6">
        <f t="shared" si="33"/>
        <v>9852507.0899999999</v>
      </c>
      <c r="L371" s="6">
        <f>INDEX(ลูกหนี้ค่ารักษาพยาบาล!$J:$J,MATCH(คำนวณเงินลงทุนส่วนเกิน!$D371,ลูกหนี้ค่ารักษาพยาบาล!$A:$A,0))</f>
        <v>6987518.9199999999</v>
      </c>
      <c r="M371" s="6">
        <f>INDEX(ลูกหนี้ค่ารักษาพยาบาล!$K:$K,MATCH(คำนวณเงินลงทุนส่วนเกิน!$D371,ลูกหนี้ค่ารักษาพยาบาล!$A:$A,0))</f>
        <v>1298507.97</v>
      </c>
      <c r="N371" s="6">
        <f>INDEX(ลูกหนี้ค่ารักษาพยาบาล!$L:$L,MATCH(คำนวณเงินลงทุนส่วนเกิน!$D371,ลูกหนี้ค่ารักษาพยาบาล!$A:$A,0))</f>
        <v>1566480.2000000002</v>
      </c>
      <c r="O371" s="6">
        <f>INDEX(ลูกหนี้ค่ารักษาพยาบาล!$M:$M,MATCH(คำนวณเงินลงทุนส่วนเกิน!$D371,ลูกหนี้ค่ารักษาพยาบาล!$A:$A,0))</f>
        <v>0</v>
      </c>
      <c r="P371" s="6">
        <f>INDEX(ลูกหนี้ค่ารักษาพยาบาล!$N:$N,MATCH(คำนวณเงินลงทุนส่วนเกิน!$D371,ลูกหนี้ค่ารักษาพยาบาล!$A:$A,0))</f>
        <v>0</v>
      </c>
      <c r="Q371" s="49">
        <v>108782881.83</v>
      </c>
      <c r="R371" s="7">
        <f>INDEX('Fixed Cost'!$E:$E,MATCH(คำนวณเงินลงทุนส่วนเกิน!$D371,'Fixed Cost'!$A:$A,0))</f>
        <v>27482314.969090909</v>
      </c>
      <c r="S371" s="7">
        <f t="shared" si="31"/>
        <v>81300566.860909089</v>
      </c>
      <c r="T371" s="43" t="str">
        <f t="shared" si="34"/>
        <v>60%</v>
      </c>
      <c r="U371" s="7">
        <f t="shared" si="32"/>
        <v>48780340.116545454</v>
      </c>
      <c r="V371" s="8" t="str">
        <f t="shared" si="35"/>
        <v>ลงทุนได้</v>
      </c>
      <c r="X371" s="4"/>
    </row>
    <row r="372" spans="1:24" hidden="1" x14ac:dyDescent="0.7">
      <c r="A372" s="8">
        <f>IF(ISBLANK(D372),"",COUNTA($D$10:D372))</f>
        <v>363</v>
      </c>
      <c r="B372" s="14">
        <v>6</v>
      </c>
      <c r="C372" s="14" t="s">
        <v>745</v>
      </c>
      <c r="D372" s="14" t="s">
        <v>762</v>
      </c>
      <c r="E372" s="14" t="s">
        <v>763</v>
      </c>
      <c r="F372" s="14" t="s">
        <v>8</v>
      </c>
      <c r="G372" s="6">
        <f>INDEX('cash ratio เดิม'!$B:$B,MATCH(คำนวณเงินลงทุนส่วนเกิน!$D372,'cash ratio เดิม'!$A:$A,0))</f>
        <v>144556217.31999999</v>
      </c>
      <c r="H372" s="6">
        <f>INDEX('cash ratio เดิม'!$C:$C,MATCH(คำนวณเงินลงทุนส่วนเกิน!$D372,'cash ratio เดิม'!$A:$A,0))</f>
        <v>42714669.32</v>
      </c>
      <c r="I372" s="49">
        <v>3.38</v>
      </c>
      <c r="J372" s="5">
        <f t="shared" si="30"/>
        <v>4.97</v>
      </c>
      <c r="K372" s="6">
        <f t="shared" si="33"/>
        <v>68042413.245000005</v>
      </c>
      <c r="L372" s="6">
        <f>INDEX(ลูกหนี้ค่ารักษาพยาบาล!$J:$J,MATCH(คำนวณเงินลงทุนส่วนเกิน!$D372,ลูกหนี้ค่ารักษาพยาบาล!$A:$A,0))</f>
        <v>53673460.350000001</v>
      </c>
      <c r="M372" s="6">
        <f>INDEX(ลูกหนี้ค่ารักษาพยาบาล!$K:$K,MATCH(คำนวณเงินลงทุนส่วนเกิน!$D372,ลูกหนี้ค่ารักษาพยาบาล!$A:$A,0))</f>
        <v>7632325.8999999994</v>
      </c>
      <c r="N372" s="6">
        <f>INDEX(ลูกหนี้ค่ารักษาพยาบาล!$L:$L,MATCH(คำนวณเงินลงทุนส่วนเกิน!$D372,ลูกหนี้ค่ารักษาพยาบาล!$A:$A,0))</f>
        <v>5892355.8449999997</v>
      </c>
      <c r="O372" s="6">
        <f>INDEX(ลูกหนี้ค่ารักษาพยาบาล!$M:$M,MATCH(คำนวณเงินลงทุนส่วนเกิน!$D372,ลูกหนี้ค่ารักษาพยาบาล!$A:$A,0))</f>
        <v>602508</v>
      </c>
      <c r="P372" s="6">
        <f>INDEX(ลูกหนี้ค่ารักษาพยาบาล!$N:$N,MATCH(คำนวณเงินลงทุนส่วนเกิน!$D372,ลูกหนี้ค่ารักษาพยาบาล!$A:$A,0))</f>
        <v>241763.15</v>
      </c>
      <c r="Q372" s="49">
        <v>101841548</v>
      </c>
      <c r="R372" s="7">
        <f>INDEX('Fixed Cost'!$E:$E,MATCH(คำนวณเงินลงทุนส่วนเกิน!$D372,'Fixed Cost'!$A:$A,0))</f>
        <v>19472659.791818179</v>
      </c>
      <c r="S372" s="7">
        <f t="shared" si="31"/>
        <v>82368888.208181828</v>
      </c>
      <c r="T372" s="43" t="str">
        <f t="shared" si="34"/>
        <v>60%</v>
      </c>
      <c r="U372" s="7">
        <f t="shared" si="32"/>
        <v>49421332.924909092</v>
      </c>
      <c r="V372" s="8" t="str">
        <f t="shared" si="35"/>
        <v>ลงทุนได้</v>
      </c>
      <c r="X372" s="4"/>
    </row>
    <row r="373" spans="1:24" hidden="1" x14ac:dyDescent="0.7">
      <c r="A373" s="8">
        <f>IF(ISBLANK(D373),"",COUNTA($D$10:D373))</f>
        <v>364</v>
      </c>
      <c r="B373" s="14">
        <v>6</v>
      </c>
      <c r="C373" s="14" t="s">
        <v>745</v>
      </c>
      <c r="D373" s="14" t="s">
        <v>764</v>
      </c>
      <c r="E373" s="14" t="s">
        <v>765</v>
      </c>
      <c r="F373" s="14" t="s">
        <v>8</v>
      </c>
      <c r="G373" s="6">
        <f>INDEX('cash ratio เดิม'!$B:$B,MATCH(คำนวณเงินลงทุนส่วนเกิน!$D373,'cash ratio เดิม'!$A:$A,0))</f>
        <v>21775049.510000002</v>
      </c>
      <c r="H373" s="6">
        <f>INDEX('cash ratio เดิม'!$C:$C,MATCH(คำนวณเงินลงทุนส่วนเกิน!$D373,'cash ratio เดิม'!$A:$A,0))</f>
        <v>8809898.0099999998</v>
      </c>
      <c r="I373" s="49">
        <v>2.4700000000000002</v>
      </c>
      <c r="J373" s="5">
        <f t="shared" si="30"/>
        <v>2.73</v>
      </c>
      <c r="K373" s="6">
        <f t="shared" si="33"/>
        <v>2321851.0750000002</v>
      </c>
      <c r="L373" s="6">
        <f>INDEX(ลูกหนี้ค่ารักษาพยาบาล!$J:$J,MATCH(คำนวณเงินลงทุนส่วนเกิน!$D373,ลูกหนี้ค่ารักษาพยาบาล!$A:$A,0))</f>
        <v>1203688.9450000001</v>
      </c>
      <c r="M373" s="6">
        <f>INDEX(ลูกหนี้ค่ารักษาพยาบาล!$K:$K,MATCH(คำนวณเงินลงทุนส่วนเกิน!$D373,ลูกหนี้ค่ารักษาพยาบาล!$A:$A,0))</f>
        <v>436187.03</v>
      </c>
      <c r="N373" s="6">
        <f>INDEX(ลูกหนี้ค่ารักษาพยาบาล!$L:$L,MATCH(คำนวณเงินลงทุนส่วนเกิน!$D373,ลูกหนี้ค่ารักษาพยาบาล!$A:$A,0))</f>
        <v>681930.10000000009</v>
      </c>
      <c r="O373" s="6">
        <f>INDEX(ลูกหนี้ค่ารักษาพยาบาล!$M:$M,MATCH(คำนวณเงินลงทุนส่วนเกิน!$D373,ลูกหนี้ค่ารักษาพยาบาล!$A:$A,0))</f>
        <v>0</v>
      </c>
      <c r="P373" s="6">
        <f>INDEX(ลูกหนี้ค่ารักษาพยาบาล!$N:$N,MATCH(คำนวณเงินลงทุนส่วนเกิน!$D373,ลูกหนี้ค่ารักษาพยาบาล!$A:$A,0))</f>
        <v>45</v>
      </c>
      <c r="Q373" s="49">
        <v>12965151.5</v>
      </c>
      <c r="R373" s="7">
        <f>INDEX('Fixed Cost'!$E:$E,MATCH(คำนวณเงินลงทุนส่วนเกิน!$D373,'Fixed Cost'!$A:$A,0))</f>
        <v>5077391.9236363648</v>
      </c>
      <c r="S373" s="7">
        <f t="shared" si="31"/>
        <v>7887759.5763636352</v>
      </c>
      <c r="T373" s="43" t="str">
        <f t="shared" si="34"/>
        <v>50%</v>
      </c>
      <c r="U373" s="7">
        <f t="shared" si="32"/>
        <v>3943879.7881818176</v>
      </c>
      <c r="V373" s="8" t="str">
        <f t="shared" si="35"/>
        <v>ลงทุนได้</v>
      </c>
      <c r="X373" s="4"/>
    </row>
    <row r="374" spans="1:24" hidden="1" x14ac:dyDescent="0.7">
      <c r="A374" s="8">
        <f>IF(ISBLANK(D374),"",COUNTA($D$10:D374))</f>
        <v>365</v>
      </c>
      <c r="B374" s="14">
        <v>6</v>
      </c>
      <c r="C374" s="14" t="s">
        <v>745</v>
      </c>
      <c r="D374" s="14" t="s">
        <v>766</v>
      </c>
      <c r="E374" s="14" t="s">
        <v>767</v>
      </c>
      <c r="F374" s="14" t="s">
        <v>8</v>
      </c>
      <c r="G374" s="6">
        <f>INDEX('cash ratio เดิม'!$B:$B,MATCH(คำนวณเงินลงทุนส่วนเกิน!$D374,'cash ratio เดิม'!$A:$A,0))</f>
        <v>37382535.740000002</v>
      </c>
      <c r="H374" s="6">
        <f>INDEX('cash ratio เดิม'!$C:$C,MATCH(คำนวณเงินลงทุนส่วนเกิน!$D374,'cash ratio เดิม'!$A:$A,0))</f>
        <v>9451799.8300000001</v>
      </c>
      <c r="I374" s="49">
        <v>3.96</v>
      </c>
      <c r="J374" s="5">
        <f t="shared" si="30"/>
        <v>4.0999999999999996</v>
      </c>
      <c r="K374" s="6">
        <f t="shared" si="33"/>
        <v>1431554.855</v>
      </c>
      <c r="L374" s="6">
        <f>INDEX(ลูกหนี้ค่ารักษาพยาบาล!$J:$J,MATCH(คำนวณเงินลงทุนส่วนเกิน!$D374,ลูกหนี้ค่ารักษาพยาบาล!$A:$A,0))</f>
        <v>579276.42500000005</v>
      </c>
      <c r="M374" s="6">
        <f>INDEX(ลูกหนี้ค่ารักษาพยาบาล!$K:$K,MATCH(คำนวณเงินลงทุนส่วนเกิน!$D374,ลูกหนี้ค่ารักษาพยาบาล!$A:$A,0))</f>
        <v>164093.66</v>
      </c>
      <c r="N374" s="6">
        <f>INDEX(ลูกหนี้ค่ารักษาพยาบาล!$L:$L,MATCH(คำนวณเงินลงทุนส่วนเกิน!$D374,ลูกหนี้ค่ารักษาพยาบาล!$A:$A,0))</f>
        <v>688184.77</v>
      </c>
      <c r="O374" s="6">
        <f>INDEX(ลูกหนี้ค่ารักษาพยาบาล!$M:$M,MATCH(คำนวณเงินลงทุนส่วนเกิน!$D374,ลูกหนี้ค่ารักษาพยาบาล!$A:$A,0))</f>
        <v>0</v>
      </c>
      <c r="P374" s="6">
        <f>INDEX(ลูกหนี้ค่ารักษาพยาบาล!$N:$N,MATCH(คำนวณเงินลงทุนส่วนเกิน!$D374,ลูกหนี้ค่ารักษาพยาบาล!$A:$A,0))</f>
        <v>0</v>
      </c>
      <c r="Q374" s="49">
        <v>27930735.91</v>
      </c>
      <c r="R374" s="7">
        <f>INDEX('Fixed Cost'!$E:$E,MATCH(คำนวณเงินลงทุนส่วนเกิน!$D374,'Fixed Cost'!$A:$A,0))</f>
        <v>6457517.74909091</v>
      </c>
      <c r="S374" s="7">
        <f t="shared" si="31"/>
        <v>21473218.16090909</v>
      </c>
      <c r="T374" s="43" t="str">
        <f t="shared" si="34"/>
        <v>60%</v>
      </c>
      <c r="U374" s="7">
        <f t="shared" si="32"/>
        <v>12883930.896545453</v>
      </c>
      <c r="V374" s="8" t="str">
        <f t="shared" si="35"/>
        <v>ลงทุนได้</v>
      </c>
      <c r="X374" s="4"/>
    </row>
    <row r="375" spans="1:24" hidden="1" x14ac:dyDescent="0.7">
      <c r="A375" s="8">
        <f>IF(ISBLANK(D375),"",COUNTA($D$10:D375))</f>
        <v>366</v>
      </c>
      <c r="B375" s="14">
        <v>6</v>
      </c>
      <c r="C375" s="14" t="s">
        <v>768</v>
      </c>
      <c r="D375" s="14" t="s">
        <v>769</v>
      </c>
      <c r="E375" s="14" t="s">
        <v>770</v>
      </c>
      <c r="F375" s="14" t="s">
        <v>5</v>
      </c>
      <c r="G375" s="6">
        <f>INDEX('cash ratio เดิม'!$B:$B,MATCH(คำนวณเงินลงทุนส่วนเกิน!$D375,'cash ratio เดิม'!$A:$A,0))</f>
        <v>1594763596.01</v>
      </c>
      <c r="H375" s="6">
        <f>INDEX('cash ratio เดิม'!$C:$C,MATCH(คำนวณเงินลงทุนส่วนเกิน!$D375,'cash ratio เดิม'!$A:$A,0))</f>
        <v>751459809.83000004</v>
      </c>
      <c r="I375" s="49">
        <v>2.12</v>
      </c>
      <c r="J375" s="5">
        <f t="shared" si="30"/>
        <v>2.62</v>
      </c>
      <c r="K375" s="6">
        <f t="shared" si="33"/>
        <v>380639200.51500005</v>
      </c>
      <c r="L375" s="6">
        <f>INDEX(ลูกหนี้ค่ารักษาพยาบาล!$J:$J,MATCH(คำนวณเงินลงทุนส่วนเกิน!$D375,ลูกหนี้ค่ารักษาพยาบาล!$A:$A,0))</f>
        <v>196009927.02000001</v>
      </c>
      <c r="M375" s="6">
        <f>INDEX(ลูกหนี้ค่ารักษาพยาบาล!$K:$K,MATCH(คำนวณเงินลงทุนส่วนเกิน!$D375,ลูกหนี้ค่ารักษาพยาบาล!$A:$A,0))</f>
        <v>34855104.325000003</v>
      </c>
      <c r="N375" s="6">
        <f>INDEX(ลูกหนี้ค่ารักษาพยาบาล!$L:$L,MATCH(คำนวณเงินลงทุนส่วนเกิน!$D375,ลูกหนี้ค่ารักษาพยาบาล!$A:$A,0))</f>
        <v>148609136.29500002</v>
      </c>
      <c r="O375" s="6">
        <f>INDEX(ลูกหนี้ค่ารักษาพยาบาล!$M:$M,MATCH(คำนวณเงินลงทุนส่วนเกิน!$D375,ลูกหนี้ค่ารักษาพยาบาล!$A:$A,0))</f>
        <v>0</v>
      </c>
      <c r="P375" s="6">
        <f>INDEX(ลูกหนี้ค่ารักษาพยาบาล!$N:$N,MATCH(คำนวณเงินลงทุนส่วนเกิน!$D375,ลูกหนี้ค่ารักษาพยาบาล!$A:$A,0))</f>
        <v>1165032.875</v>
      </c>
      <c r="Q375" s="49">
        <v>843217935.90999997</v>
      </c>
      <c r="R375" s="7">
        <f>INDEX('Fixed Cost'!$E:$E,MATCH(คำนวณเงินลงทุนส่วนเกิน!$D375,'Fixed Cost'!$A:$A,0))</f>
        <v>244761043.58727273</v>
      </c>
      <c r="S375" s="7">
        <f t="shared" si="31"/>
        <v>598456892.3227272</v>
      </c>
      <c r="T375" s="43" t="str">
        <f t="shared" si="34"/>
        <v>50%</v>
      </c>
      <c r="U375" s="7">
        <f t="shared" si="32"/>
        <v>299228446.1613636</v>
      </c>
      <c r="V375" s="8" t="str">
        <f t="shared" si="35"/>
        <v>ลงทุนได้</v>
      </c>
      <c r="X375" s="4"/>
    </row>
    <row r="376" spans="1:24" hidden="1" x14ac:dyDescent="0.7">
      <c r="A376" s="8">
        <f>IF(ISBLANK(D376),"",COUNTA($D$10:D376))</f>
        <v>367</v>
      </c>
      <c r="B376" s="14">
        <v>6</v>
      </c>
      <c r="C376" s="14" t="s">
        <v>768</v>
      </c>
      <c r="D376" s="14" t="s">
        <v>771</v>
      </c>
      <c r="E376" s="14" t="s">
        <v>772</v>
      </c>
      <c r="F376" s="14" t="s">
        <v>8</v>
      </c>
      <c r="G376" s="6">
        <f>INDEX('cash ratio เดิม'!$B:$B,MATCH(คำนวณเงินลงทุนส่วนเกิน!$D376,'cash ratio เดิม'!$A:$A,0))</f>
        <v>652770996.02999997</v>
      </c>
      <c r="H376" s="6">
        <f>INDEX('cash ratio เดิม'!$C:$C,MATCH(คำนวณเงินลงทุนส่วนเกิน!$D376,'cash ratio เดิม'!$A:$A,0))</f>
        <v>69206625.290000007</v>
      </c>
      <c r="I376" s="49">
        <v>9.43</v>
      </c>
      <c r="J376" s="5">
        <f t="shared" si="30"/>
        <v>9.7799999999999994</v>
      </c>
      <c r="K376" s="6">
        <f t="shared" si="33"/>
        <v>24248154.560000002</v>
      </c>
      <c r="L376" s="6">
        <f>INDEX(ลูกหนี้ค่ารักษาพยาบาล!$J:$J,MATCH(คำนวณเงินลงทุนส่วนเกิน!$D376,ลูกหนี้ค่ารักษาพยาบาล!$A:$A,0))</f>
        <v>8392286.0900000017</v>
      </c>
      <c r="M376" s="6">
        <f>INDEX(ลูกหนี้ค่ารักษาพยาบาล!$K:$K,MATCH(คำนวณเงินลงทุนส่วนเกิน!$D376,ลูกหนี้ค่ารักษาพยาบาล!$A:$A,0))</f>
        <v>11862963.439999999</v>
      </c>
      <c r="N376" s="6">
        <f>INDEX(ลูกหนี้ค่ารักษาพยาบาล!$L:$L,MATCH(คำนวณเงินลงทุนส่วนเกิน!$D376,ลูกหนี้ค่ารักษาพยาบาล!$A:$A,0))</f>
        <v>3285746.9250000003</v>
      </c>
      <c r="O376" s="6">
        <f>INDEX(ลูกหนี้ค่ารักษาพยาบาล!$M:$M,MATCH(คำนวณเงินลงทุนส่วนเกิน!$D376,ลูกหนี้ค่ารักษาพยาบาล!$A:$A,0))</f>
        <v>0</v>
      </c>
      <c r="P376" s="6">
        <f>INDEX(ลูกหนี้ค่ารักษาพยาบาล!$N:$N,MATCH(คำนวณเงินลงทุนส่วนเกิน!$D376,ลูกหนี้ค่ารักษาพยาบาล!$A:$A,0))</f>
        <v>707158.10499999998</v>
      </c>
      <c r="Q376" s="49">
        <v>583564370.74000001</v>
      </c>
      <c r="R376" s="7">
        <f>INDEX('Fixed Cost'!$E:$E,MATCH(คำนวณเงินลงทุนส่วนเกิน!$D376,'Fixed Cost'!$A:$A,0))</f>
        <v>47346301.186363645</v>
      </c>
      <c r="S376" s="7">
        <f t="shared" si="31"/>
        <v>536218069.55363637</v>
      </c>
      <c r="T376" s="43" t="str">
        <f t="shared" si="34"/>
        <v>60%</v>
      </c>
      <c r="U376" s="7">
        <f t="shared" si="32"/>
        <v>321730841.73218179</v>
      </c>
      <c r="V376" s="8" t="str">
        <f t="shared" si="35"/>
        <v>ลงทุนได้</v>
      </c>
      <c r="X376" s="4"/>
    </row>
    <row r="377" spans="1:24" hidden="1" x14ac:dyDescent="0.7">
      <c r="A377" s="8">
        <f>IF(ISBLANK(D377),"",COUNTA($D$10:D377))</f>
        <v>368</v>
      </c>
      <c r="B377" s="14">
        <v>6</v>
      </c>
      <c r="C377" s="14" t="s">
        <v>768</v>
      </c>
      <c r="D377" s="14" t="s">
        <v>773</v>
      </c>
      <c r="E377" s="14" t="s">
        <v>774</v>
      </c>
      <c r="F377" s="14" t="s">
        <v>8</v>
      </c>
      <c r="G377" s="6">
        <f>INDEX('cash ratio เดิม'!$B:$B,MATCH(คำนวณเงินลงทุนส่วนเกิน!$D377,'cash ratio เดิม'!$A:$A,0))</f>
        <v>52137008.960000001</v>
      </c>
      <c r="H377" s="6">
        <f>INDEX('cash ratio เดิม'!$C:$C,MATCH(คำนวณเงินลงทุนส่วนเกิน!$D377,'cash ratio เดิม'!$A:$A,0))</f>
        <v>18447068.210000001</v>
      </c>
      <c r="I377" s="49">
        <v>2.83</v>
      </c>
      <c r="J377" s="5">
        <f t="shared" si="30"/>
        <v>3.03</v>
      </c>
      <c r="K377" s="6">
        <f t="shared" si="33"/>
        <v>3768856.71</v>
      </c>
      <c r="L377" s="6">
        <f>INDEX(ลูกหนี้ค่ารักษาพยาบาล!$J:$J,MATCH(คำนวณเงินลงทุนส่วนเกิน!$D377,ลูกหนี้ค่ารักษาพยาบาล!$A:$A,0))</f>
        <v>1556718.61</v>
      </c>
      <c r="M377" s="6">
        <f>INDEX(ลูกหนี้ค่ารักษาพยาบาล!$K:$K,MATCH(คำนวณเงินลงทุนส่วนเกิน!$D377,ลูกหนี้ค่ารักษาพยาบาล!$A:$A,0))</f>
        <v>1606354.88</v>
      </c>
      <c r="N377" s="6">
        <f>INDEX(ลูกหนี้ค่ารักษาพยาบาล!$L:$L,MATCH(คำนวณเงินลงทุนส่วนเกิน!$D377,ลูกหนี้ค่ารักษาพยาบาล!$A:$A,0))</f>
        <v>425807.72</v>
      </c>
      <c r="O377" s="6">
        <f>INDEX(ลูกหนี้ค่ารักษาพยาบาล!$M:$M,MATCH(คำนวณเงินลงทุนส่วนเกิน!$D377,ลูกหนี้ค่ารักษาพยาบาล!$A:$A,0))</f>
        <v>0</v>
      </c>
      <c r="P377" s="6">
        <f>INDEX(ลูกหนี้ค่ารักษาพยาบาล!$N:$N,MATCH(คำนวณเงินลงทุนส่วนเกิน!$D377,ลูกหนี้ค่ารักษาพยาบาล!$A:$A,0))</f>
        <v>179975.5</v>
      </c>
      <c r="Q377" s="49">
        <v>33689940.75</v>
      </c>
      <c r="R377" s="7">
        <f>INDEX('Fixed Cost'!$E:$E,MATCH(คำนวณเงินลงทุนส่วนเกิน!$D377,'Fixed Cost'!$A:$A,0))</f>
        <v>9127535.5227272734</v>
      </c>
      <c r="S377" s="7">
        <f t="shared" si="31"/>
        <v>24562405.227272727</v>
      </c>
      <c r="T377" s="43" t="str">
        <f t="shared" si="34"/>
        <v>60%</v>
      </c>
      <c r="U377" s="7">
        <f t="shared" si="32"/>
        <v>14737443.136363635</v>
      </c>
      <c r="V377" s="8" t="str">
        <f t="shared" si="35"/>
        <v>ลงทุนได้</v>
      </c>
      <c r="X377" s="4"/>
    </row>
    <row r="378" spans="1:24" hidden="1" x14ac:dyDescent="0.7">
      <c r="A378" s="8">
        <f>IF(ISBLANK(D378),"",COUNTA($D$10:D378))</f>
        <v>369</v>
      </c>
      <c r="B378" s="14">
        <v>6</v>
      </c>
      <c r="C378" s="14" t="s">
        <v>768</v>
      </c>
      <c r="D378" s="14" t="s">
        <v>775</v>
      </c>
      <c r="E378" s="14" t="s">
        <v>776</v>
      </c>
      <c r="F378" s="14" t="s">
        <v>46</v>
      </c>
      <c r="G378" s="6">
        <f>INDEX('cash ratio เดิม'!$B:$B,MATCH(คำนวณเงินลงทุนส่วนเกิน!$D378,'cash ratio เดิม'!$A:$A,0))</f>
        <v>1095706952.0899999</v>
      </c>
      <c r="H378" s="6">
        <f>INDEX('cash ratio เดิม'!$C:$C,MATCH(คำนวณเงินลงทุนส่วนเกิน!$D378,'cash ratio เดิม'!$A:$A,0))</f>
        <v>176237458.83000001</v>
      </c>
      <c r="I378" s="49">
        <v>6.22</v>
      </c>
      <c r="J378" s="5">
        <f t="shared" si="30"/>
        <v>6.54</v>
      </c>
      <c r="K378" s="6">
        <f t="shared" si="33"/>
        <v>56892957.75</v>
      </c>
      <c r="L378" s="6">
        <f>INDEX(ลูกหนี้ค่ารักษาพยาบาล!$J:$J,MATCH(คำนวณเงินลงทุนส่วนเกิน!$D378,ลูกหนี้ค่ารักษาพยาบาล!$A:$A,0))</f>
        <v>40315346.590000004</v>
      </c>
      <c r="M378" s="6">
        <f>INDEX(ลูกหนี้ค่ารักษาพยาบาล!$K:$K,MATCH(คำนวณเงินลงทุนส่วนเกิน!$D378,ลูกหนี้ค่ารักษาพยาบาล!$A:$A,0))</f>
        <v>6947189.875</v>
      </c>
      <c r="N378" s="6">
        <f>INDEX(ลูกหนี้ค่ารักษาพยาบาล!$L:$L,MATCH(คำนวณเงินลงทุนส่วนเกิน!$D378,ลูกหนี้ค่ารักษาพยาบาล!$A:$A,0))</f>
        <v>9353197.629999999</v>
      </c>
      <c r="O378" s="6">
        <f>INDEX(ลูกหนี้ค่ารักษาพยาบาล!$M:$M,MATCH(คำนวณเงินลงทุนส่วนเกิน!$D378,ลูกหนี้ค่ารักษาพยาบาล!$A:$A,0))</f>
        <v>0</v>
      </c>
      <c r="P378" s="6">
        <f>INDEX(ลูกหนี้ค่ารักษาพยาบาล!$N:$N,MATCH(คำนวณเงินลงทุนส่วนเกิน!$D378,ลูกหนี้ค่ารักษาพยาบาล!$A:$A,0))</f>
        <v>277223.65500000003</v>
      </c>
      <c r="Q378" s="49">
        <v>919469094.14999998</v>
      </c>
      <c r="R378" s="7">
        <f>INDEX('Fixed Cost'!$E:$E,MATCH(คำนวณเงินลงทุนส่วนเกิน!$D378,'Fixed Cost'!$A:$A,0))</f>
        <v>118608885.97363637</v>
      </c>
      <c r="S378" s="7">
        <f t="shared" si="31"/>
        <v>800860208.17636359</v>
      </c>
      <c r="T378" s="43" t="str">
        <f t="shared" si="34"/>
        <v>60%</v>
      </c>
      <c r="U378" s="7">
        <f t="shared" si="32"/>
        <v>480516124.90581816</v>
      </c>
      <c r="V378" s="8" t="str">
        <f t="shared" si="35"/>
        <v>ลงทุนได้</v>
      </c>
      <c r="X378" s="4"/>
    </row>
    <row r="379" spans="1:24" hidden="1" x14ac:dyDescent="0.7">
      <c r="A379" s="8">
        <f>IF(ISBLANK(D379),"",COUNTA($D$10:D379))</f>
        <v>370</v>
      </c>
      <c r="B379" s="14">
        <v>6</v>
      </c>
      <c r="C379" s="14" t="s">
        <v>768</v>
      </c>
      <c r="D379" s="14" t="s">
        <v>777</v>
      </c>
      <c r="E379" s="14" t="s">
        <v>778</v>
      </c>
      <c r="F379" s="14" t="s">
        <v>8</v>
      </c>
      <c r="G379" s="6">
        <f>INDEX('cash ratio เดิม'!$B:$B,MATCH(คำนวณเงินลงทุนส่วนเกิน!$D379,'cash ratio เดิม'!$A:$A,0))</f>
        <v>72456727.359999999</v>
      </c>
      <c r="H379" s="6">
        <f>INDEX('cash ratio เดิม'!$C:$C,MATCH(คำนวณเงินลงทุนส่วนเกิน!$D379,'cash ratio เดิม'!$A:$A,0))</f>
        <v>18894441.670000002</v>
      </c>
      <c r="I379" s="49">
        <v>3.83</v>
      </c>
      <c r="J379" s="5">
        <f t="shared" si="30"/>
        <v>3.9</v>
      </c>
      <c r="K379" s="6">
        <f t="shared" si="33"/>
        <v>1359202.75</v>
      </c>
      <c r="L379" s="6">
        <f>INDEX(ลูกหนี้ค่ารักษาพยาบาล!$J:$J,MATCH(คำนวณเงินลงทุนส่วนเกิน!$D379,ลูกหนี้ค่ารักษาพยาบาล!$A:$A,0))</f>
        <v>842731.9</v>
      </c>
      <c r="M379" s="6">
        <f>INDEX(ลูกหนี้ค่ารักษาพยาบาล!$K:$K,MATCH(คำนวณเงินลงทุนส่วนเกิน!$D379,ลูกหนี้ค่ารักษาพยาบาล!$A:$A,0))</f>
        <v>166734.5</v>
      </c>
      <c r="N379" s="6">
        <f>INDEX(ลูกหนี้ค่ารักษาพยาบาล!$L:$L,MATCH(คำนวณเงินลงทุนส่วนเกิน!$D379,ลูกหนี้ค่ารักษาพยาบาล!$A:$A,0))</f>
        <v>335553.35</v>
      </c>
      <c r="O379" s="6">
        <f>INDEX(ลูกหนี้ค่ารักษาพยาบาล!$M:$M,MATCH(คำนวณเงินลงทุนส่วนเกิน!$D379,ลูกหนี้ค่ารักษาพยาบาล!$A:$A,0))</f>
        <v>0</v>
      </c>
      <c r="P379" s="6">
        <f>INDEX(ลูกหนี้ค่ารักษาพยาบาล!$N:$N,MATCH(คำนวณเงินลงทุนส่วนเกิน!$D379,ลูกหนี้ค่ารักษาพยาบาล!$A:$A,0))</f>
        <v>14183</v>
      </c>
      <c r="Q379" s="49">
        <v>53562285.689999998</v>
      </c>
      <c r="R379" s="7">
        <f>INDEX('Fixed Cost'!$E:$E,MATCH(คำนวณเงินลงทุนส่วนเกิน!$D379,'Fixed Cost'!$A:$A,0))</f>
        <v>10332331.690909091</v>
      </c>
      <c r="S379" s="7">
        <f t="shared" si="31"/>
        <v>43229953.99909091</v>
      </c>
      <c r="T379" s="43" t="str">
        <f t="shared" si="34"/>
        <v>60%</v>
      </c>
      <c r="U379" s="7">
        <f t="shared" si="32"/>
        <v>25937972.399454545</v>
      </c>
      <c r="V379" s="8" t="str">
        <f t="shared" si="35"/>
        <v>ลงทุนได้</v>
      </c>
      <c r="X379" s="4"/>
    </row>
    <row r="380" spans="1:24" hidden="1" x14ac:dyDescent="0.7">
      <c r="A380" s="8">
        <f>IF(ISBLANK(D380),"",COUNTA($D$10:D380))</f>
        <v>371</v>
      </c>
      <c r="B380" s="14">
        <v>6</v>
      </c>
      <c r="C380" s="14" t="s">
        <v>768</v>
      </c>
      <c r="D380" s="14" t="s">
        <v>779</v>
      </c>
      <c r="E380" s="14" t="s">
        <v>780</v>
      </c>
      <c r="F380" s="14" t="s">
        <v>8</v>
      </c>
      <c r="G380" s="6">
        <f>INDEX('cash ratio เดิม'!$B:$B,MATCH(คำนวณเงินลงทุนส่วนเกิน!$D380,'cash ratio เดิม'!$A:$A,0))</f>
        <v>151989257.49000001</v>
      </c>
      <c r="H380" s="6">
        <f>INDEX('cash ratio เดิม'!$C:$C,MATCH(คำนวณเงินลงทุนส่วนเกิน!$D380,'cash ratio เดิม'!$A:$A,0))</f>
        <v>39715766.899999999</v>
      </c>
      <c r="I380" s="49">
        <v>3.83</v>
      </c>
      <c r="J380" s="5">
        <f t="shared" si="30"/>
        <v>4.22</v>
      </c>
      <c r="K380" s="6">
        <f t="shared" si="33"/>
        <v>15701591.685000001</v>
      </c>
      <c r="L380" s="6">
        <f>INDEX(ลูกหนี้ค่ารักษาพยาบาล!$J:$J,MATCH(คำนวณเงินลงทุนส่วนเกิน!$D380,ลูกหนี้ค่ารักษาพยาบาล!$A:$A,0))</f>
        <v>8940617.8550000004</v>
      </c>
      <c r="M380" s="6">
        <f>INDEX(ลูกหนี้ค่ารักษาพยาบาล!$K:$K,MATCH(คำนวณเงินลงทุนส่วนเกิน!$D380,ลูกหนี้ค่ารักษาพยาบาล!$A:$A,0))</f>
        <v>5041411.6099999994</v>
      </c>
      <c r="N380" s="6">
        <f>INDEX(ลูกหนี้ค่ารักษาพยาบาล!$L:$L,MATCH(คำนวณเงินลงทุนส่วนเกิน!$D380,ลูกหนี้ค่ารักษาพยาบาล!$A:$A,0))</f>
        <v>1719562.2200000002</v>
      </c>
      <c r="O380" s="6">
        <f>INDEX(ลูกหนี้ค่ารักษาพยาบาล!$M:$M,MATCH(คำนวณเงินลงทุนส่วนเกิน!$D380,ลูกหนี้ค่ารักษาพยาบาล!$A:$A,0))</f>
        <v>0</v>
      </c>
      <c r="P380" s="6">
        <f>INDEX(ลูกหนี้ค่ารักษาพยาบาล!$N:$N,MATCH(คำนวณเงินลงทุนส่วนเกิน!$D380,ลูกหนี้ค่ารักษาพยาบาล!$A:$A,0))</f>
        <v>0</v>
      </c>
      <c r="Q380" s="49">
        <v>112273490.59</v>
      </c>
      <c r="R380" s="7">
        <f>INDEX('Fixed Cost'!$E:$E,MATCH(คำนวณเงินลงทุนส่วนเกิน!$D380,'Fixed Cost'!$A:$A,0))</f>
        <v>30554020.306363635</v>
      </c>
      <c r="S380" s="7">
        <f t="shared" si="31"/>
        <v>81719470.283636361</v>
      </c>
      <c r="T380" s="43" t="str">
        <f t="shared" si="34"/>
        <v>60%</v>
      </c>
      <c r="U380" s="7">
        <f t="shared" si="32"/>
        <v>49031682.170181818</v>
      </c>
      <c r="V380" s="8" t="str">
        <f t="shared" si="35"/>
        <v>ลงทุนได้</v>
      </c>
      <c r="X380" s="4"/>
    </row>
    <row r="381" spans="1:24" hidden="1" x14ac:dyDescent="0.7">
      <c r="A381" s="8">
        <f>IF(ISBLANK(D381),"",COUNTA($D$10:D381))</f>
        <v>372</v>
      </c>
      <c r="B381" s="14">
        <v>6</v>
      </c>
      <c r="C381" s="14" t="s">
        <v>768</v>
      </c>
      <c r="D381" s="14" t="s">
        <v>781</v>
      </c>
      <c r="E381" s="14" t="s">
        <v>782</v>
      </c>
      <c r="F381" s="14" t="s">
        <v>8</v>
      </c>
      <c r="G381" s="6">
        <f>INDEX('cash ratio เดิม'!$B:$B,MATCH(คำนวณเงินลงทุนส่วนเกิน!$D381,'cash ratio เดิม'!$A:$A,0))</f>
        <v>605019831.50999999</v>
      </c>
      <c r="H381" s="6">
        <f>INDEX('cash ratio เดิม'!$C:$C,MATCH(คำนวณเงินลงทุนส่วนเกิน!$D381,'cash ratio เดิม'!$A:$A,0))</f>
        <v>194458031.41999999</v>
      </c>
      <c r="I381" s="49">
        <v>3.11</v>
      </c>
      <c r="J381" s="5">
        <f t="shared" si="30"/>
        <v>3.31</v>
      </c>
      <c r="K381" s="6">
        <f t="shared" si="33"/>
        <v>39576918.964999996</v>
      </c>
      <c r="L381" s="6">
        <f>INDEX(ลูกหนี้ค่ารักษาพยาบาล!$J:$J,MATCH(คำนวณเงินลงทุนส่วนเกิน!$D381,ลูกหนี้ค่ารักษาพยาบาล!$A:$A,0))</f>
        <v>17886211.550000001</v>
      </c>
      <c r="M381" s="6">
        <f>INDEX(ลูกหนี้ค่ารักษาพยาบาล!$K:$K,MATCH(คำนวณเงินลงทุนส่วนเกิน!$D381,ลูกหนี้ค่ารักษาพยาบาล!$A:$A,0))</f>
        <v>11107387.75</v>
      </c>
      <c r="N381" s="6">
        <f>INDEX(ลูกหนี้ค่ารักษาพยาบาล!$L:$L,MATCH(คำนวณเงินลงทุนส่วนเกิน!$D381,ลูกหนี้ค่ารักษาพยาบาล!$A:$A,0))</f>
        <v>10379632.569999998</v>
      </c>
      <c r="O381" s="6">
        <f>INDEX(ลูกหนี้ค่ารักษาพยาบาล!$M:$M,MATCH(คำนวณเงินลงทุนส่วนเกิน!$D381,ลูกหนี้ค่ารักษาพยาบาล!$A:$A,0))</f>
        <v>0</v>
      </c>
      <c r="P381" s="6">
        <f>INDEX(ลูกหนี้ค่ารักษาพยาบาล!$N:$N,MATCH(คำนวณเงินลงทุนส่วนเกิน!$D381,ลูกหนี้ค่ารักษาพยาบาล!$A:$A,0))</f>
        <v>203687.095</v>
      </c>
      <c r="Q381" s="49">
        <v>409611223.08999997</v>
      </c>
      <c r="R381" s="7">
        <f>INDEX('Fixed Cost'!$E:$E,MATCH(คำนวณเงินลงทุนส่วนเกิน!$D381,'Fixed Cost'!$A:$A,0))</f>
        <v>54421458.269999996</v>
      </c>
      <c r="S381" s="7">
        <f t="shared" si="31"/>
        <v>355189764.81999999</v>
      </c>
      <c r="T381" s="43" t="str">
        <f t="shared" si="34"/>
        <v>60%</v>
      </c>
      <c r="U381" s="7">
        <f t="shared" si="32"/>
        <v>213113858.89199999</v>
      </c>
      <c r="V381" s="8" t="str">
        <f t="shared" si="35"/>
        <v>ลงทุนได้</v>
      </c>
      <c r="X381" s="4"/>
    </row>
    <row r="382" spans="1:24" hidden="1" x14ac:dyDescent="0.7">
      <c r="A382" s="8">
        <f>IF(ISBLANK(D382),"",COUNTA($D$10:D382))</f>
        <v>373</v>
      </c>
      <c r="B382" s="14">
        <v>6</v>
      </c>
      <c r="C382" s="14" t="s">
        <v>768</v>
      </c>
      <c r="D382" s="14" t="s">
        <v>783</v>
      </c>
      <c r="E382" s="14" t="s">
        <v>784</v>
      </c>
      <c r="F382" s="14" t="s">
        <v>8</v>
      </c>
      <c r="G382" s="6">
        <f>INDEX('cash ratio เดิม'!$B:$B,MATCH(คำนวณเงินลงทุนส่วนเกิน!$D382,'cash ratio เดิม'!$A:$A,0))</f>
        <v>450745409.70999998</v>
      </c>
      <c r="H382" s="6">
        <f>INDEX('cash ratio เดิม'!$C:$C,MATCH(คำนวณเงินลงทุนส่วนเกิน!$D382,'cash ratio เดิม'!$A:$A,0))</f>
        <v>107830867.59999999</v>
      </c>
      <c r="I382" s="49">
        <v>4.18</v>
      </c>
      <c r="J382" s="5">
        <f t="shared" si="30"/>
        <v>4.41</v>
      </c>
      <c r="K382" s="6">
        <f t="shared" si="33"/>
        <v>24966689.734999996</v>
      </c>
      <c r="L382" s="6">
        <f>INDEX(ลูกหนี้ค่ารักษาพยาบาล!$J:$J,MATCH(คำนวณเงินลงทุนส่วนเกิน!$D382,ลูกหนี้ค่ารักษาพยาบาล!$A:$A,0))</f>
        <v>22482879.379999999</v>
      </c>
      <c r="M382" s="6">
        <f>INDEX(ลูกหนี้ค่ารักษาพยาบาล!$K:$K,MATCH(คำนวณเงินลงทุนส่วนเกิน!$D382,ลูกหนี้ค่ารักษาพยาบาล!$A:$A,0))</f>
        <v>1058248.6299999999</v>
      </c>
      <c r="N382" s="6">
        <f>INDEX(ลูกหนี้ค่ารักษาพยาบาล!$L:$L,MATCH(คำนวณเงินลงทุนส่วนเกิน!$D382,ลูกหนี้ค่ารักษาพยาบาล!$A:$A,0))</f>
        <v>1269672.0049999999</v>
      </c>
      <c r="O382" s="6">
        <f>INDEX(ลูกหนี้ค่ารักษาพยาบาล!$M:$M,MATCH(คำนวณเงินลงทุนส่วนเกิน!$D382,ลูกหนี้ค่ารักษาพยาบาล!$A:$A,0))</f>
        <v>0</v>
      </c>
      <c r="P382" s="6">
        <f>INDEX(ลูกหนี้ค่ารักษาพยาบาล!$N:$N,MATCH(คำนวณเงินลงทุนส่วนเกิน!$D382,ลูกหนี้ค่ารักษาพยาบาล!$A:$A,0))</f>
        <v>155889.72</v>
      </c>
      <c r="Q382" s="49">
        <v>342914542.11000001</v>
      </c>
      <c r="R382" s="7">
        <f>INDEX('Fixed Cost'!$E:$E,MATCH(คำนวณเงินลงทุนส่วนเกิน!$D382,'Fixed Cost'!$A:$A,0))</f>
        <v>42765924.190909088</v>
      </c>
      <c r="S382" s="7">
        <f t="shared" si="31"/>
        <v>300148617.91909093</v>
      </c>
      <c r="T382" s="43" t="str">
        <f t="shared" si="34"/>
        <v>60%</v>
      </c>
      <c r="U382" s="7">
        <f t="shared" si="32"/>
        <v>180089170.75145456</v>
      </c>
      <c r="V382" s="8" t="str">
        <f t="shared" si="35"/>
        <v>ลงทุนได้</v>
      </c>
      <c r="X382" s="4"/>
    </row>
    <row r="383" spans="1:24" hidden="1" x14ac:dyDescent="0.7">
      <c r="A383" s="8">
        <f>IF(ISBLANK(D383),"",COUNTA($D$10:D383))</f>
        <v>374</v>
      </c>
      <c r="B383" s="14">
        <v>6</v>
      </c>
      <c r="C383" s="14" t="s">
        <v>768</v>
      </c>
      <c r="D383" s="14" t="s">
        <v>785</v>
      </c>
      <c r="E383" s="14" t="s">
        <v>786</v>
      </c>
      <c r="F383" s="14" t="s">
        <v>8</v>
      </c>
      <c r="G383" s="6">
        <f>INDEX('cash ratio เดิม'!$B:$B,MATCH(คำนวณเงินลงทุนส่วนเกิน!$D383,'cash ratio เดิม'!$A:$A,0))</f>
        <v>29526798.870000001</v>
      </c>
      <c r="H383" s="6">
        <f>INDEX('cash ratio เดิม'!$C:$C,MATCH(คำนวณเงินลงทุนส่วนเกิน!$D383,'cash ratio เดิม'!$A:$A,0))</f>
        <v>3165060.65</v>
      </c>
      <c r="I383" s="49">
        <v>9.33</v>
      </c>
      <c r="J383" s="5">
        <f t="shared" si="30"/>
        <v>9.4700000000000006</v>
      </c>
      <c r="K383" s="6">
        <f t="shared" si="33"/>
        <v>462130.44</v>
      </c>
      <c r="L383" s="6">
        <f>INDEX(ลูกหนี้ค่ารักษาพยาบาล!$J:$J,MATCH(คำนวณเงินลงทุนส่วนเกิน!$D383,ลูกหนี้ค่ารักษาพยาบาล!$A:$A,0))</f>
        <v>86913.875</v>
      </c>
      <c r="M383" s="6">
        <f>INDEX(ลูกหนี้ค่ารักษาพยาบาล!$K:$K,MATCH(คำนวณเงินลงทุนส่วนเกิน!$D383,ลูกหนี้ค่ารักษาพยาบาล!$A:$A,0))</f>
        <v>14881.174999999999</v>
      </c>
      <c r="N383" s="6">
        <f>INDEX(ลูกหนี้ค่ารักษาพยาบาล!$L:$L,MATCH(คำนวณเงินลงทุนส่วนเกิน!$D383,ลูกหนี้ค่ารักษาพยาบาล!$A:$A,0))</f>
        <v>360335.39</v>
      </c>
      <c r="O383" s="6">
        <f>INDEX(ลูกหนี้ค่ารักษาพยาบาล!$M:$M,MATCH(คำนวณเงินลงทุนส่วนเกิน!$D383,ลูกหนี้ค่ารักษาพยาบาล!$A:$A,0))</f>
        <v>0</v>
      </c>
      <c r="P383" s="6">
        <f>INDEX(ลูกหนี้ค่ารักษาพยาบาล!$N:$N,MATCH(คำนวณเงินลงทุนส่วนเกิน!$D383,ลูกหนี้ค่ารักษาพยาบาล!$A:$A,0))</f>
        <v>0</v>
      </c>
      <c r="Q383" s="49">
        <v>26361738.219999999</v>
      </c>
      <c r="R383" s="7">
        <f>INDEX('Fixed Cost'!$E:$E,MATCH(คำนวณเงินลงทุนส่วนเกิน!$D383,'Fixed Cost'!$A:$A,0))</f>
        <v>5294203.7372727264</v>
      </c>
      <c r="S383" s="7">
        <f t="shared" si="31"/>
        <v>21067534.482727274</v>
      </c>
      <c r="T383" s="43" t="str">
        <f t="shared" si="34"/>
        <v>60%</v>
      </c>
      <c r="U383" s="7">
        <f t="shared" si="32"/>
        <v>12640520.689636365</v>
      </c>
      <c r="V383" s="8" t="str">
        <f t="shared" si="35"/>
        <v>ลงทุนได้</v>
      </c>
      <c r="X383" s="4"/>
    </row>
    <row r="384" spans="1:24" hidden="1" x14ac:dyDescent="0.7">
      <c r="A384" s="8">
        <f>IF(ISBLANK(D384),"",COUNTA($D$10:D384))</f>
        <v>375</v>
      </c>
      <c r="B384" s="14">
        <v>6</v>
      </c>
      <c r="C384" s="14" t="s">
        <v>768</v>
      </c>
      <c r="D384" s="14" t="s">
        <v>787</v>
      </c>
      <c r="E384" s="14" t="s">
        <v>788</v>
      </c>
      <c r="F384" s="14" t="s">
        <v>8</v>
      </c>
      <c r="G384" s="6">
        <f>INDEX('cash ratio เดิม'!$B:$B,MATCH(คำนวณเงินลงทุนส่วนเกิน!$D384,'cash ratio เดิม'!$A:$A,0))</f>
        <v>283170460.75</v>
      </c>
      <c r="H384" s="6">
        <f>INDEX('cash ratio เดิม'!$C:$C,MATCH(คำนวณเงินลงทุนส่วนเกิน!$D384,'cash ratio เดิม'!$A:$A,0))</f>
        <v>27312969.850000001</v>
      </c>
      <c r="I384" s="49">
        <v>10.37</v>
      </c>
      <c r="J384" s="5">
        <f t="shared" si="30"/>
        <v>10.67</v>
      </c>
      <c r="K384" s="6">
        <f t="shared" si="33"/>
        <v>8332944.9750000006</v>
      </c>
      <c r="L384" s="6">
        <f>INDEX(ลูกหนี้ค่ารักษาพยาบาล!$J:$J,MATCH(คำนวณเงินลงทุนส่วนเกิน!$D384,ลูกหนี้ค่ารักษาพยาบาล!$A:$A,0))</f>
        <v>7176171.6800000006</v>
      </c>
      <c r="M384" s="6">
        <f>INDEX(ลูกหนี้ค่ารักษาพยาบาล!$K:$K,MATCH(คำนวณเงินลงทุนส่วนเกิน!$D384,ลูกหนี้ค่ารักษาพยาบาล!$A:$A,0))</f>
        <v>163409.63499999998</v>
      </c>
      <c r="N384" s="6">
        <f>INDEX(ลูกหนี้ค่ารักษาพยาบาล!$L:$L,MATCH(คำนวณเงินลงทุนส่วนเกิน!$D384,ลูกหนี้ค่ารักษาพยาบาล!$A:$A,0))</f>
        <v>962920.005</v>
      </c>
      <c r="O384" s="6">
        <f>INDEX(ลูกหนี้ค่ารักษาพยาบาล!$M:$M,MATCH(คำนวณเงินลงทุนส่วนเกิน!$D384,ลูกหนี้ค่ารักษาพยาบาล!$A:$A,0))</f>
        <v>0</v>
      </c>
      <c r="P384" s="6">
        <f>INDEX(ลูกหนี้ค่ารักษาพยาบาล!$N:$N,MATCH(คำนวณเงินลงทุนส่วนเกิน!$D384,ลูกหนี้ค่ารักษาพยาบาล!$A:$A,0))</f>
        <v>30443.654999999999</v>
      </c>
      <c r="Q384" s="49">
        <v>255851490.90000001</v>
      </c>
      <c r="R384" s="7">
        <f>INDEX('Fixed Cost'!$E:$E,MATCH(คำนวณเงินลงทุนส่วนเกิน!$D384,'Fixed Cost'!$A:$A,0))</f>
        <v>18715274.623636365</v>
      </c>
      <c r="S384" s="7">
        <f t="shared" si="31"/>
        <v>237136216.27636364</v>
      </c>
      <c r="T384" s="43" t="str">
        <f t="shared" si="34"/>
        <v>60%</v>
      </c>
      <c r="U384" s="7">
        <f t="shared" si="32"/>
        <v>142281729.76581818</v>
      </c>
      <c r="V384" s="8" t="str">
        <f t="shared" si="35"/>
        <v>ลงทุนได้</v>
      </c>
      <c r="X384" s="4"/>
    </row>
    <row r="385" spans="1:24" hidden="1" x14ac:dyDescent="0.7">
      <c r="A385" s="8">
        <f>IF(ISBLANK(D385),"",COUNTA($D$10:D385))</f>
        <v>376</v>
      </c>
      <c r="B385" s="14">
        <v>6</v>
      </c>
      <c r="C385" s="14" t="s">
        <v>768</v>
      </c>
      <c r="D385" s="14" t="s">
        <v>789</v>
      </c>
      <c r="E385" s="14" t="s">
        <v>790</v>
      </c>
      <c r="F385" s="14" t="s">
        <v>8</v>
      </c>
      <c r="G385" s="6">
        <f>INDEX('cash ratio เดิม'!$B:$B,MATCH(คำนวณเงินลงทุนส่วนเกิน!$D385,'cash ratio เดิม'!$A:$A,0))</f>
        <v>158501149.21000001</v>
      </c>
      <c r="H385" s="6">
        <f>INDEX('cash ratio เดิม'!$C:$C,MATCH(คำนวณเงินลงทุนส่วนเกิน!$D385,'cash ratio เดิม'!$A:$A,0))</f>
        <v>17904346.399999999</v>
      </c>
      <c r="I385" s="49">
        <v>8.85</v>
      </c>
      <c r="J385" s="5">
        <f t="shared" si="30"/>
        <v>9.43</v>
      </c>
      <c r="K385" s="6">
        <f t="shared" si="33"/>
        <v>10415528.51</v>
      </c>
      <c r="L385" s="6">
        <f>INDEX(ลูกหนี้ค่ารักษาพยาบาล!$J:$J,MATCH(คำนวณเงินลงทุนส่วนเกิน!$D385,ลูกหนี้ค่ารักษาพยาบาล!$A:$A,0))</f>
        <v>1155122.76</v>
      </c>
      <c r="M385" s="6">
        <f>INDEX(ลูกหนี้ค่ารักษาพยาบาล!$K:$K,MATCH(คำนวณเงินลงทุนส่วนเกิน!$D385,ลูกหนี้ค่ารักษาพยาบาล!$A:$A,0))</f>
        <v>8003767.9249999998</v>
      </c>
      <c r="N385" s="6">
        <f>INDEX(ลูกหนี้ค่ารักษาพยาบาล!$L:$L,MATCH(คำนวณเงินลงทุนส่วนเกิน!$D385,ลูกหนี้ค่ารักษาพยาบาล!$A:$A,0))</f>
        <v>1256637.825</v>
      </c>
      <c r="O385" s="6">
        <f>INDEX(ลูกหนี้ค่ารักษาพยาบาล!$M:$M,MATCH(คำนวณเงินลงทุนส่วนเกิน!$D385,ลูกหนี้ค่ารักษาพยาบาล!$A:$A,0))</f>
        <v>0</v>
      </c>
      <c r="P385" s="6">
        <f>INDEX(ลูกหนี้ค่ารักษาพยาบาล!$N:$N,MATCH(คำนวณเงินลงทุนส่วนเกิน!$D385,ลูกหนี้ค่ารักษาพยาบาล!$A:$A,0))</f>
        <v>0</v>
      </c>
      <c r="Q385" s="49">
        <v>140596802.81</v>
      </c>
      <c r="R385" s="7">
        <f>INDEX('Fixed Cost'!$E:$E,MATCH(คำนวณเงินลงทุนส่วนเกิน!$D385,'Fixed Cost'!$A:$A,0))</f>
        <v>19256752.72636364</v>
      </c>
      <c r="S385" s="7">
        <f t="shared" si="31"/>
        <v>121340050.08363636</v>
      </c>
      <c r="T385" s="43" t="str">
        <f t="shared" si="34"/>
        <v>60%</v>
      </c>
      <c r="U385" s="7">
        <f t="shared" si="32"/>
        <v>72804030.050181806</v>
      </c>
      <c r="V385" s="8" t="str">
        <f t="shared" si="35"/>
        <v>ลงทุนได้</v>
      </c>
      <c r="X385" s="4"/>
    </row>
    <row r="386" spans="1:24" hidden="1" x14ac:dyDescent="0.7">
      <c r="A386" s="8">
        <f>IF(ISBLANK(D386),"",COUNTA($D$10:D386))</f>
        <v>377</v>
      </c>
      <c r="B386" s="14">
        <v>6</v>
      </c>
      <c r="C386" s="14" t="s">
        <v>768</v>
      </c>
      <c r="D386" s="14" t="s">
        <v>791</v>
      </c>
      <c r="E386" s="14" t="s">
        <v>792</v>
      </c>
      <c r="F386" s="14" t="s">
        <v>8</v>
      </c>
      <c r="G386" s="6">
        <f>INDEX('cash ratio เดิม'!$B:$B,MATCH(คำนวณเงินลงทุนส่วนเกิน!$D386,'cash ratio เดิม'!$A:$A,0))</f>
        <v>76592511.400000006</v>
      </c>
      <c r="H386" s="6">
        <f>INDEX('cash ratio เดิม'!$C:$C,MATCH(คำนวณเงินลงทุนส่วนเกิน!$D386,'cash ratio เดิม'!$A:$A,0))</f>
        <v>20572577.390000001</v>
      </c>
      <c r="I386" s="49">
        <v>3.72</v>
      </c>
      <c r="J386" s="5">
        <f t="shared" si="30"/>
        <v>4.0999999999999996</v>
      </c>
      <c r="K386" s="6">
        <f t="shared" si="33"/>
        <v>7949144.9199999999</v>
      </c>
      <c r="L386" s="6">
        <f>INDEX(ลูกหนี้ค่ารักษาพยาบาล!$J:$J,MATCH(คำนวณเงินลงทุนส่วนเกิน!$D386,ลูกหนี้ค่ารักษาพยาบาล!$A:$A,0))</f>
        <v>1216542.3799999999</v>
      </c>
      <c r="M386" s="6">
        <f>INDEX(ลูกหนี้ค่ารักษาพยาบาล!$K:$K,MATCH(คำนวณเงินลงทุนส่วนเกิน!$D386,ลูกหนี้ค่ารักษาพยาบาล!$A:$A,0))</f>
        <v>4562712.53</v>
      </c>
      <c r="N386" s="6">
        <f>INDEX(ลูกหนี้ค่ารักษาพยาบาล!$L:$L,MATCH(คำนวณเงินลงทุนส่วนเกิน!$D386,ลูกหนี้ค่ารักษาพยาบาล!$A:$A,0))</f>
        <v>2169890.0100000002</v>
      </c>
      <c r="O386" s="6">
        <f>INDEX(ลูกหนี้ค่ารักษาพยาบาล!$M:$M,MATCH(คำนวณเงินลงทุนส่วนเกิน!$D386,ลูกหนี้ค่ารักษาพยาบาล!$A:$A,0))</f>
        <v>0</v>
      </c>
      <c r="P386" s="6">
        <f>INDEX(ลูกหนี้ค่ารักษาพยาบาล!$N:$N,MATCH(คำนวณเงินลงทุนส่วนเกิน!$D386,ลูกหนี้ค่ารักษาพยาบาล!$A:$A,0))</f>
        <v>0</v>
      </c>
      <c r="Q386" s="49">
        <v>56011434.009999998</v>
      </c>
      <c r="R386" s="7">
        <f>INDEX('Fixed Cost'!$E:$E,MATCH(คำนวณเงินลงทุนส่วนเกิน!$D386,'Fixed Cost'!$A:$A,0))</f>
        <v>13225970.855454545</v>
      </c>
      <c r="S386" s="7">
        <f t="shared" si="31"/>
        <v>42785463.154545456</v>
      </c>
      <c r="T386" s="43" t="str">
        <f t="shared" si="34"/>
        <v>60%</v>
      </c>
      <c r="U386" s="7">
        <f t="shared" si="32"/>
        <v>25671277.892727274</v>
      </c>
      <c r="V386" s="8" t="str">
        <f t="shared" si="35"/>
        <v>ลงทุนได้</v>
      </c>
      <c r="X386" s="4"/>
    </row>
    <row r="387" spans="1:24" hidden="1" x14ac:dyDescent="0.7">
      <c r="A387" s="8">
        <f>IF(ISBLANK(D387),"",COUNTA($D$10:D387))</f>
        <v>378</v>
      </c>
      <c r="B387" s="14">
        <v>6</v>
      </c>
      <c r="C387" s="14" t="s">
        <v>793</v>
      </c>
      <c r="D387" s="14" t="s">
        <v>794</v>
      </c>
      <c r="E387" s="14" t="s">
        <v>795</v>
      </c>
      <c r="F387" s="14" t="s">
        <v>46</v>
      </c>
      <c r="G387" s="6">
        <f>INDEX('cash ratio เดิม'!$B:$B,MATCH(คำนวณเงินลงทุนส่วนเกิน!$D387,'cash ratio เดิม'!$A:$A,0))</f>
        <v>339618179.5</v>
      </c>
      <c r="H387" s="6">
        <f>INDEX('cash ratio เดิม'!$C:$C,MATCH(คำนวณเงินลงทุนส่วนเกิน!$D387,'cash ratio เดิม'!$A:$A,0))</f>
        <v>149586199.90000001</v>
      </c>
      <c r="I387" s="49">
        <v>2.27</v>
      </c>
      <c r="J387" s="5">
        <f t="shared" si="30"/>
        <v>2.4900000000000002</v>
      </c>
      <c r="K387" s="6">
        <f t="shared" si="33"/>
        <v>34022727.049999997</v>
      </c>
      <c r="L387" s="6">
        <f>INDEX(ลูกหนี้ค่ารักษาพยาบาล!$J:$J,MATCH(คำนวณเงินลงทุนส่วนเกิน!$D387,ลูกหนี้ค่ารักษาพยาบาล!$A:$A,0))</f>
        <v>23124574.419999998</v>
      </c>
      <c r="M387" s="6">
        <f>INDEX(ลูกหนี้ค่ารักษาพยาบาล!$K:$K,MATCH(คำนวณเงินลงทุนส่วนเกิน!$D387,ลูกหนี้ค่ารักษาพยาบาล!$A:$A,0))</f>
        <v>1246623</v>
      </c>
      <c r="N387" s="6">
        <f>INDEX(ลูกหนี้ค่ารักษาพยาบาล!$L:$L,MATCH(คำนวณเงินลงทุนส่วนเกิน!$D387,ลูกหนี้ค่ารักษาพยาบาล!$A:$A,0))</f>
        <v>9280416.5750000011</v>
      </c>
      <c r="O387" s="6">
        <f>INDEX(ลูกหนี้ค่ารักษาพยาบาล!$M:$M,MATCH(คำนวณเงินลงทุนส่วนเกิน!$D387,ลูกหนี้ค่ารักษาพยาบาล!$A:$A,0))</f>
        <v>0</v>
      </c>
      <c r="P387" s="6">
        <f>INDEX(ลูกหนี้ค่ารักษาพยาบาล!$N:$N,MATCH(คำนวณเงินลงทุนส่วนเกิน!$D387,ลูกหนี้ค่ารักษาพยาบาล!$A:$A,0))</f>
        <v>371113.05499999999</v>
      </c>
      <c r="Q387" s="49">
        <v>190110570.59999999</v>
      </c>
      <c r="R387" s="7">
        <f>INDEX('Fixed Cost'!$E:$E,MATCH(คำนวณเงินลงทุนส่วนเกิน!$D387,'Fixed Cost'!$A:$A,0))</f>
        <v>62546750.50090909</v>
      </c>
      <c r="S387" s="7">
        <f t="shared" si="31"/>
        <v>127563820.0990909</v>
      </c>
      <c r="T387" s="43" t="str">
        <f t="shared" si="34"/>
        <v>40%</v>
      </c>
      <c r="U387" s="7">
        <f t="shared" si="32"/>
        <v>51025528.039636366</v>
      </c>
      <c r="V387" s="8" t="str">
        <f t="shared" si="35"/>
        <v>ลงทุนได้</v>
      </c>
      <c r="X387" s="4"/>
    </row>
    <row r="388" spans="1:24" hidden="1" x14ac:dyDescent="0.7">
      <c r="A388" s="8">
        <f>IF(ISBLANK(D388),"",COUNTA($D$10:D388))</f>
        <v>379</v>
      </c>
      <c r="B388" s="14">
        <v>6</v>
      </c>
      <c r="C388" s="14" t="s">
        <v>793</v>
      </c>
      <c r="D388" s="14" t="s">
        <v>796</v>
      </c>
      <c r="E388" s="14" t="s">
        <v>797</v>
      </c>
      <c r="F388" s="14" t="s">
        <v>8</v>
      </c>
      <c r="G388" s="6">
        <f>INDEX('cash ratio เดิม'!$B:$B,MATCH(คำนวณเงินลงทุนส่วนเกิน!$D388,'cash ratio เดิม'!$A:$A,0))</f>
        <v>70295430.379999995</v>
      </c>
      <c r="H388" s="6">
        <f>INDEX('cash ratio เดิม'!$C:$C,MATCH(คำนวณเงินลงทุนส่วนเกิน!$D388,'cash ratio เดิม'!$A:$A,0))</f>
        <v>8776419.9100000001</v>
      </c>
      <c r="I388" s="49">
        <v>8.01</v>
      </c>
      <c r="J388" s="5">
        <f t="shared" si="30"/>
        <v>8.16</v>
      </c>
      <c r="K388" s="6">
        <f t="shared" si="33"/>
        <v>1340738.06</v>
      </c>
      <c r="L388" s="6">
        <f>INDEX(ลูกหนี้ค่ารักษาพยาบาล!$J:$J,MATCH(คำนวณเงินลงทุนส่วนเกิน!$D388,ลูกหนี้ค่ารักษาพยาบาล!$A:$A,0))</f>
        <v>462401.3</v>
      </c>
      <c r="M388" s="6">
        <f>INDEX(ลูกหนี้ค่ารักษาพยาบาล!$K:$K,MATCH(คำนวณเงินลงทุนส่วนเกิน!$D388,ลูกหนี้ค่ารักษาพยาบาล!$A:$A,0))</f>
        <v>268314.09000000003</v>
      </c>
      <c r="N388" s="6">
        <f>INDEX(ลูกหนี้ค่ารักษาพยาบาล!$L:$L,MATCH(คำนวณเงินลงทุนส่วนเกิน!$D388,ลูกหนี้ค่ารักษาพยาบาล!$A:$A,0))</f>
        <v>545628.87999999989</v>
      </c>
      <c r="O388" s="6">
        <f>INDEX(ลูกหนี้ค่ารักษาพยาบาล!$M:$M,MATCH(คำนวณเงินลงทุนส่วนเกิน!$D388,ลูกหนี้ค่ารักษาพยาบาล!$A:$A,0))</f>
        <v>0</v>
      </c>
      <c r="P388" s="6">
        <f>INDEX(ลูกหนี้ค่ารักษาพยาบาล!$N:$N,MATCH(คำนวณเงินลงทุนส่วนเกิน!$D388,ลูกหนี้ค่ารักษาพยาบาล!$A:$A,0))</f>
        <v>64393.79</v>
      </c>
      <c r="Q388" s="49">
        <v>61519010.469999999</v>
      </c>
      <c r="R388" s="7">
        <f>INDEX('Fixed Cost'!$E:$E,MATCH(คำนวณเงินลงทุนส่วนเกิน!$D388,'Fixed Cost'!$A:$A,0))</f>
        <v>10561758.875454543</v>
      </c>
      <c r="S388" s="7">
        <f t="shared" si="31"/>
        <v>50957251.594545454</v>
      </c>
      <c r="T388" s="43" t="str">
        <f t="shared" si="34"/>
        <v>60%</v>
      </c>
      <c r="U388" s="7">
        <f t="shared" si="32"/>
        <v>30574350.95672727</v>
      </c>
      <c r="V388" s="8" t="str">
        <f t="shared" si="35"/>
        <v>ลงทุนได้</v>
      </c>
      <c r="X388" s="4"/>
    </row>
    <row r="389" spans="1:24" hidden="1" x14ac:dyDescent="0.7">
      <c r="A389" s="8">
        <f>IF(ISBLANK(D389),"",COUNTA($D$10:D389))</f>
        <v>380</v>
      </c>
      <c r="B389" s="14">
        <v>6</v>
      </c>
      <c r="C389" s="14" t="s">
        <v>793</v>
      </c>
      <c r="D389" s="14" t="s">
        <v>798</v>
      </c>
      <c r="E389" s="14" t="s">
        <v>799</v>
      </c>
      <c r="F389" s="14" t="s">
        <v>8</v>
      </c>
      <c r="G389" s="6">
        <f>INDEX('cash ratio เดิม'!$B:$B,MATCH(คำนวณเงินลงทุนส่วนเกิน!$D389,'cash ratio เดิม'!$A:$A,0))</f>
        <v>50491660.579999998</v>
      </c>
      <c r="H389" s="6">
        <f>INDEX('cash ratio เดิม'!$C:$C,MATCH(คำนวณเงินลงทุนส่วนเกิน!$D389,'cash ratio เดิม'!$A:$A,0))</f>
        <v>10765843.5</v>
      </c>
      <c r="I389" s="49">
        <v>4.6900000000000004</v>
      </c>
      <c r="J389" s="5">
        <f t="shared" si="30"/>
        <v>4.8499999999999996</v>
      </c>
      <c r="K389" s="6">
        <f t="shared" si="33"/>
        <v>1806522.0049999999</v>
      </c>
      <c r="L389" s="6">
        <f>INDEX(ลูกหนี้ค่ารักษาพยาบาล!$J:$J,MATCH(คำนวณเงินลงทุนส่วนเกิน!$D389,ลูกหนี้ค่ารักษาพยาบาล!$A:$A,0))</f>
        <v>837232.92999999993</v>
      </c>
      <c r="M389" s="6">
        <f>INDEX(ลูกหนี้ค่ารักษาพยาบาล!$K:$K,MATCH(คำนวณเงินลงทุนส่วนเกิน!$D389,ลูกหนี้ค่ารักษาพยาบาล!$A:$A,0))</f>
        <v>185164.625</v>
      </c>
      <c r="N389" s="6">
        <f>INDEX(ลูกหนี้ค่ารักษาพยาบาล!$L:$L,MATCH(คำนวณเงินลงทุนส่วนเกิน!$D389,ลูกหนี้ค่ารักษาพยาบาล!$A:$A,0))</f>
        <v>737311.33</v>
      </c>
      <c r="O389" s="6">
        <f>INDEX(ลูกหนี้ค่ารักษาพยาบาล!$M:$M,MATCH(คำนวณเงินลงทุนส่วนเกิน!$D389,ลูกหนี้ค่ารักษาพยาบาล!$A:$A,0))</f>
        <v>0</v>
      </c>
      <c r="P389" s="6">
        <f>INDEX(ลูกหนี้ค่ารักษาพยาบาล!$N:$N,MATCH(คำนวณเงินลงทุนส่วนเกิน!$D389,ลูกหนี้ค่ารักษาพยาบาล!$A:$A,0))</f>
        <v>46813.119999999995</v>
      </c>
      <c r="Q389" s="49">
        <v>39725817.079999998</v>
      </c>
      <c r="R389" s="7">
        <f>INDEX('Fixed Cost'!$E:$E,MATCH(คำนวณเงินลงทุนส่วนเกิน!$D389,'Fixed Cost'!$A:$A,0))</f>
        <v>12487092.572727276</v>
      </c>
      <c r="S389" s="7">
        <f t="shared" si="31"/>
        <v>27238724.50727272</v>
      </c>
      <c r="T389" s="43" t="str">
        <f t="shared" si="34"/>
        <v>60%</v>
      </c>
      <c r="U389" s="7">
        <f t="shared" si="32"/>
        <v>16343234.704363631</v>
      </c>
      <c r="V389" s="8" t="str">
        <f t="shared" si="35"/>
        <v>ลงทุนได้</v>
      </c>
      <c r="X389" s="4"/>
    </row>
    <row r="390" spans="1:24" hidden="1" x14ac:dyDescent="0.7">
      <c r="A390" s="8">
        <f>IF(ISBLANK(D390),"",COUNTA($D$10:D390))</f>
        <v>381</v>
      </c>
      <c r="B390" s="14">
        <v>6</v>
      </c>
      <c r="C390" s="14" t="s">
        <v>793</v>
      </c>
      <c r="D390" s="14" t="s">
        <v>800</v>
      </c>
      <c r="E390" s="14" t="s">
        <v>801</v>
      </c>
      <c r="F390" s="14" t="s">
        <v>8</v>
      </c>
      <c r="G390" s="6">
        <f>INDEX('cash ratio เดิม'!$B:$B,MATCH(คำนวณเงินลงทุนส่วนเกิน!$D390,'cash ratio เดิม'!$A:$A,0))</f>
        <v>82936191.5</v>
      </c>
      <c r="H390" s="6">
        <f>INDEX('cash ratio เดิม'!$C:$C,MATCH(คำนวณเงินลงทุนส่วนเกิน!$D390,'cash ratio เดิม'!$A:$A,0))</f>
        <v>13065147.6</v>
      </c>
      <c r="I390" s="49">
        <v>6.35</v>
      </c>
      <c r="J390" s="5">
        <f t="shared" si="30"/>
        <v>6.66</v>
      </c>
      <c r="K390" s="6">
        <f t="shared" si="33"/>
        <v>4080156.04</v>
      </c>
      <c r="L390" s="6">
        <f>INDEX(ลูกหนี้ค่ารักษาพยาบาล!$J:$J,MATCH(คำนวณเงินลงทุนส่วนเกิน!$D390,ลูกหนี้ค่ารักษาพยาบาล!$A:$A,0))</f>
        <v>2836499.14</v>
      </c>
      <c r="M390" s="6">
        <f>INDEX(ลูกหนี้ค่ารักษาพยาบาล!$K:$K,MATCH(คำนวณเงินลงทุนส่วนเกิน!$D390,ลูกหนี้ค่ารักษาพยาบาล!$A:$A,0))</f>
        <v>76883.839999999997</v>
      </c>
      <c r="N390" s="6">
        <f>INDEX(ลูกหนี้ค่ารักษาพยาบาล!$L:$L,MATCH(คำนวณเงินลงทุนส่วนเกิน!$D390,ลูกหนี้ค่ารักษาพยาบาล!$A:$A,0))</f>
        <v>959436.55999999994</v>
      </c>
      <c r="O390" s="6">
        <f>INDEX(ลูกหนี้ค่ารักษาพยาบาล!$M:$M,MATCH(คำนวณเงินลงทุนส่วนเกิน!$D390,ลูกหนี้ค่ารักษาพยาบาล!$A:$A,0))</f>
        <v>0</v>
      </c>
      <c r="P390" s="6">
        <f>INDEX(ลูกหนี้ค่ารักษาพยาบาล!$N:$N,MATCH(คำนวณเงินลงทุนส่วนเกิน!$D390,ลูกหนี้ค่ารักษาพยาบาล!$A:$A,0))</f>
        <v>207336.5</v>
      </c>
      <c r="Q390" s="49">
        <v>69871043.900000006</v>
      </c>
      <c r="R390" s="7">
        <f>INDEX('Fixed Cost'!$E:$E,MATCH(คำนวณเงินลงทุนส่วนเกิน!$D390,'Fixed Cost'!$A:$A,0))</f>
        <v>10230899.198181819</v>
      </c>
      <c r="S390" s="7">
        <f t="shared" si="31"/>
        <v>59640144.701818183</v>
      </c>
      <c r="T390" s="43" t="str">
        <f t="shared" si="34"/>
        <v>60%</v>
      </c>
      <c r="U390" s="7">
        <f t="shared" si="32"/>
        <v>35784086.821090907</v>
      </c>
      <c r="V390" s="8" t="str">
        <f t="shared" si="35"/>
        <v>ลงทุนได้</v>
      </c>
      <c r="X390" s="4"/>
    </row>
    <row r="391" spans="1:24" hidden="1" x14ac:dyDescent="0.7">
      <c r="A391" s="8">
        <f>IF(ISBLANK(D391),"",COUNTA($D$10:D391))</f>
        <v>382</v>
      </c>
      <c r="B391" s="14">
        <v>6</v>
      </c>
      <c r="C391" s="14" t="s">
        <v>793</v>
      </c>
      <c r="D391" s="14" t="s">
        <v>802</v>
      </c>
      <c r="E391" s="14" t="s">
        <v>803</v>
      </c>
      <c r="F391" s="14" t="s">
        <v>8</v>
      </c>
      <c r="G391" s="6">
        <f>INDEX('cash ratio เดิม'!$B:$B,MATCH(คำนวณเงินลงทุนส่วนเกิน!$D391,'cash ratio เดิม'!$A:$A,0))</f>
        <v>53117474.119999997</v>
      </c>
      <c r="H391" s="6">
        <f>INDEX('cash ratio เดิม'!$C:$C,MATCH(คำนวณเงินลงทุนส่วนเกิน!$D391,'cash ratio เดิม'!$A:$A,0))</f>
        <v>4759591.8</v>
      </c>
      <c r="I391" s="49">
        <v>11.16</v>
      </c>
      <c r="J391" s="5">
        <f t="shared" si="30"/>
        <v>11.49</v>
      </c>
      <c r="K391" s="6">
        <f t="shared" si="33"/>
        <v>1617345.5350000001</v>
      </c>
      <c r="L391" s="6">
        <f>INDEX(ลูกหนี้ค่ารักษาพยาบาล!$J:$J,MATCH(คำนวณเงินลงทุนส่วนเกิน!$D391,ลูกหนี้ค่ารักษาพยาบาล!$A:$A,0))</f>
        <v>174913.30499999999</v>
      </c>
      <c r="M391" s="6">
        <f>INDEX(ลูกหนี้ค่ารักษาพยาบาล!$K:$K,MATCH(คำนวณเงินลงทุนส่วนเกิน!$D391,ลูกหนี้ค่ารักษาพยาบาล!$A:$A,0))</f>
        <v>24704</v>
      </c>
      <c r="N391" s="6">
        <f>INDEX(ลูกหนี้ค่ารักษาพยาบาล!$L:$L,MATCH(คำนวณเงินลงทุนส่วนเกิน!$D391,ลูกหนี้ค่ารักษาพยาบาล!$A:$A,0))</f>
        <v>1386811.6600000001</v>
      </c>
      <c r="O391" s="6">
        <f>INDEX(ลูกหนี้ค่ารักษาพยาบาล!$M:$M,MATCH(คำนวณเงินลงทุนส่วนเกิน!$D391,ลูกหนี้ค่ารักษาพยาบาล!$A:$A,0))</f>
        <v>0</v>
      </c>
      <c r="P391" s="6">
        <f>INDEX(ลูกหนี้ค่ารักษาพยาบาล!$N:$N,MATCH(คำนวณเงินลงทุนส่วนเกิน!$D391,ลูกหนี้ค่ารักษาพยาบาล!$A:$A,0))</f>
        <v>30916.57</v>
      </c>
      <c r="Q391" s="49">
        <v>48357882.32</v>
      </c>
      <c r="R391" s="7">
        <f>INDEX('Fixed Cost'!$E:$E,MATCH(คำนวณเงินลงทุนส่วนเกิน!$D391,'Fixed Cost'!$A:$A,0))</f>
        <v>8463959.5772727281</v>
      </c>
      <c r="S391" s="7">
        <f t="shared" si="31"/>
        <v>39893922.742727272</v>
      </c>
      <c r="T391" s="43" t="str">
        <f t="shared" si="34"/>
        <v>60%</v>
      </c>
      <c r="U391" s="7">
        <f t="shared" si="32"/>
        <v>23936353.645636361</v>
      </c>
      <c r="V391" s="8" t="str">
        <f t="shared" si="35"/>
        <v>ลงทุนได้</v>
      </c>
      <c r="X391" s="4"/>
    </row>
    <row r="392" spans="1:24" hidden="1" x14ac:dyDescent="0.7">
      <c r="A392" s="8">
        <f>IF(ISBLANK(D392),"",COUNTA($D$10:D392))</f>
        <v>383</v>
      </c>
      <c r="B392" s="14">
        <v>6</v>
      </c>
      <c r="C392" s="14" t="s">
        <v>793</v>
      </c>
      <c r="D392" s="14" t="s">
        <v>804</v>
      </c>
      <c r="E392" s="14" t="s">
        <v>805</v>
      </c>
      <c r="F392" s="14" t="s">
        <v>8</v>
      </c>
      <c r="G392" s="6">
        <f>INDEX('cash ratio เดิม'!$B:$B,MATCH(คำนวณเงินลงทุนส่วนเกิน!$D392,'cash ratio เดิม'!$A:$A,0))</f>
        <v>12427307.73</v>
      </c>
      <c r="H392" s="6">
        <f>INDEX('cash ratio เดิม'!$C:$C,MATCH(คำนวณเงินลงทุนส่วนเกิน!$D392,'cash ratio เดิม'!$A:$A,0))</f>
        <v>2393769.2999999998</v>
      </c>
      <c r="I392" s="49">
        <v>5.19</v>
      </c>
      <c r="J392" s="5">
        <f t="shared" si="30"/>
        <v>5.32</v>
      </c>
      <c r="K392" s="6">
        <f t="shared" si="33"/>
        <v>313893.67000000004</v>
      </c>
      <c r="L392" s="6">
        <f>INDEX(ลูกหนี้ค่ารักษาพยาบาล!$J:$J,MATCH(คำนวณเงินลงทุนส่วนเกิน!$D392,ลูกหนี้ค่ารักษาพยาบาล!$A:$A,0))</f>
        <v>42705.5</v>
      </c>
      <c r="M392" s="6">
        <f>INDEX(ลูกหนี้ค่ารักษาพยาบาล!$K:$K,MATCH(คำนวณเงินลงทุนส่วนเกิน!$D392,ลูกหนี้ค่ารักษาพยาบาล!$A:$A,0))</f>
        <v>194103.54500000001</v>
      </c>
      <c r="N392" s="6">
        <f>INDEX(ลูกหนี้ค่ารักษาพยาบาล!$L:$L,MATCH(คำนวณเงินลงทุนส่วนเกิน!$D392,ลูกหนี้ค่ารักษาพยาบาล!$A:$A,0))</f>
        <v>70293.375</v>
      </c>
      <c r="O392" s="6">
        <f>INDEX(ลูกหนี้ค่ารักษาพยาบาล!$M:$M,MATCH(คำนวณเงินลงทุนส่วนเกิน!$D392,ลูกหนี้ค่ารักษาพยาบาล!$A:$A,0))</f>
        <v>0</v>
      </c>
      <c r="P392" s="6">
        <f>INDEX(ลูกหนี้ค่ารักษาพยาบาล!$N:$N,MATCH(คำนวณเงินลงทุนส่วนเกิน!$D392,ลูกหนี้ค่ารักษาพยาบาล!$A:$A,0))</f>
        <v>6791.25</v>
      </c>
      <c r="Q392" s="49">
        <v>10033538.43</v>
      </c>
      <c r="R392" s="7">
        <f>INDEX('Fixed Cost'!$E:$E,MATCH(คำนวณเงินลงทุนส่วนเกิน!$D392,'Fixed Cost'!$A:$A,0))</f>
        <v>4652793.3000000007</v>
      </c>
      <c r="S392" s="7">
        <f t="shared" si="31"/>
        <v>5380745.129999999</v>
      </c>
      <c r="T392" s="43" t="str">
        <f t="shared" si="34"/>
        <v>60%</v>
      </c>
      <c r="U392" s="7">
        <f t="shared" si="32"/>
        <v>3228447.0779999993</v>
      </c>
      <c r="V392" s="8" t="str">
        <f t="shared" si="35"/>
        <v>ลงทุนได้</v>
      </c>
      <c r="X392" s="4"/>
    </row>
    <row r="393" spans="1:24" hidden="1" x14ac:dyDescent="0.7">
      <c r="A393" s="8">
        <f>IF(ISBLANK(D393),"",COUNTA($D$10:D393))</f>
        <v>384</v>
      </c>
      <c r="B393" s="14">
        <v>6</v>
      </c>
      <c r="C393" s="14" t="s">
        <v>793</v>
      </c>
      <c r="D393" s="14" t="s">
        <v>806</v>
      </c>
      <c r="E393" s="14" t="s">
        <v>807</v>
      </c>
      <c r="F393" s="14" t="s">
        <v>8</v>
      </c>
      <c r="G393" s="6">
        <f>INDEX('cash ratio เดิม'!$B:$B,MATCH(คำนวณเงินลงทุนส่วนเกิน!$D393,'cash ratio เดิม'!$A:$A,0))</f>
        <v>16504380.470000001</v>
      </c>
      <c r="H393" s="6">
        <f>INDEX('cash ratio เดิม'!$C:$C,MATCH(คำนวณเงินลงทุนส่วนเกิน!$D393,'cash ratio เดิม'!$A:$A,0))</f>
        <v>3518018.81</v>
      </c>
      <c r="I393" s="49">
        <v>4.6900000000000004</v>
      </c>
      <c r="J393" s="5">
        <f t="shared" si="30"/>
        <v>5</v>
      </c>
      <c r="K393" s="6">
        <f t="shared" si="33"/>
        <v>1099433.55</v>
      </c>
      <c r="L393" s="6">
        <f>INDEX(ลูกหนี้ค่ารักษาพยาบาล!$J:$J,MATCH(คำนวณเงินลงทุนส่วนเกิน!$D393,ลูกหนี้ค่ารักษาพยาบาล!$A:$A,0))</f>
        <v>255852.36499999999</v>
      </c>
      <c r="M393" s="6">
        <f>INDEX(ลูกหนี้ค่ารักษาพยาบาล!$K:$K,MATCH(คำนวณเงินลงทุนส่วนเกิน!$D393,ลูกหนี้ค่ารักษาพยาบาล!$A:$A,0))</f>
        <v>463746</v>
      </c>
      <c r="N393" s="6">
        <f>INDEX(ลูกหนี้ค่ารักษาพยาบาล!$L:$L,MATCH(คำนวณเงินลงทุนส่วนเกิน!$D393,ลูกหนี้ค่ารักษาพยาบาล!$A:$A,0))</f>
        <v>308006.66499999998</v>
      </c>
      <c r="O393" s="6">
        <f>INDEX(ลูกหนี้ค่ารักษาพยาบาล!$M:$M,MATCH(คำนวณเงินลงทุนส่วนเกิน!$D393,ลูกหนี้ค่ารักษาพยาบาล!$A:$A,0))</f>
        <v>0</v>
      </c>
      <c r="P393" s="6">
        <f>INDEX(ลูกหนี้ค่ารักษาพยาบาล!$N:$N,MATCH(คำนวณเงินลงทุนส่วนเกิน!$D393,ลูกหนี้ค่ารักษาพยาบาล!$A:$A,0))</f>
        <v>71828.51999999999</v>
      </c>
      <c r="Q393" s="49">
        <v>12986361.66</v>
      </c>
      <c r="R393" s="7">
        <f>INDEX('Fixed Cost'!$E:$E,MATCH(คำนวณเงินลงทุนส่วนเกิน!$D393,'Fixed Cost'!$A:$A,0))</f>
        <v>6985451.790000001</v>
      </c>
      <c r="S393" s="7">
        <f t="shared" si="31"/>
        <v>6000909.8699999992</v>
      </c>
      <c r="T393" s="43" t="str">
        <f t="shared" si="34"/>
        <v>60%</v>
      </c>
      <c r="U393" s="7">
        <f t="shared" si="32"/>
        <v>3600545.9219999993</v>
      </c>
      <c r="V393" s="8" t="str">
        <f t="shared" si="35"/>
        <v>ลงทุนได้</v>
      </c>
      <c r="X393" s="4"/>
    </row>
    <row r="394" spans="1:24" hidden="1" x14ac:dyDescent="0.7">
      <c r="A394" s="8">
        <f>IF(ISBLANK(D394),"",COUNTA($D$10:D394))</f>
        <v>385</v>
      </c>
      <c r="B394" s="14">
        <v>6</v>
      </c>
      <c r="C394" s="14" t="s">
        <v>808</v>
      </c>
      <c r="D394" s="14" t="s">
        <v>809</v>
      </c>
      <c r="E394" s="14" t="s">
        <v>810</v>
      </c>
      <c r="F394" s="14" t="s">
        <v>5</v>
      </c>
      <c r="G394" s="6">
        <f>INDEX('cash ratio เดิม'!$B:$B,MATCH(คำนวณเงินลงทุนส่วนเกิน!$D394,'cash ratio เดิม'!$A:$A,0))</f>
        <v>800733674.41999996</v>
      </c>
      <c r="H394" s="6">
        <f>INDEX('cash ratio เดิม'!$C:$C,MATCH(คำนวณเงินลงทุนส่วนเกิน!$D394,'cash ratio เดิม'!$A:$A,0))</f>
        <v>401781993.56</v>
      </c>
      <c r="I394" s="49">
        <v>1.99</v>
      </c>
      <c r="J394" s="5">
        <f t="shared" ref="J394:J457" si="36">TRUNC((G394+K394)/H394,2)</f>
        <v>2.35</v>
      </c>
      <c r="K394" s="6">
        <f t="shared" si="33"/>
        <v>145870046.755</v>
      </c>
      <c r="L394" s="6">
        <f>INDEX(ลูกหนี้ค่ารักษาพยาบาล!$J:$J,MATCH(คำนวณเงินลงทุนส่วนเกิน!$D394,ลูกหนี้ค่ารักษาพยาบาล!$A:$A,0))</f>
        <v>69013695.00500001</v>
      </c>
      <c r="M394" s="6">
        <f>INDEX(ลูกหนี้ค่ารักษาพยาบาล!$K:$K,MATCH(คำนวณเงินลงทุนส่วนเกิน!$D394,ลูกหนี้ค่ารักษาพยาบาล!$A:$A,0))</f>
        <v>29423027.399999999</v>
      </c>
      <c r="N394" s="6">
        <f>INDEX(ลูกหนี้ค่ารักษาพยาบาล!$L:$L,MATCH(คำนวณเงินลงทุนส่วนเกิน!$D394,ลูกหนี้ค่ารักษาพยาบาล!$A:$A,0))</f>
        <v>46669578.850000001</v>
      </c>
      <c r="O394" s="6">
        <f>INDEX(ลูกหนี้ค่ารักษาพยาบาล!$M:$M,MATCH(คำนวณเงินลงทุนส่วนเกิน!$D394,ลูกหนี้ค่ารักษาพยาบาล!$A:$A,0))</f>
        <v>0</v>
      </c>
      <c r="P394" s="6">
        <f>INDEX(ลูกหนี้ค่ารักษาพยาบาล!$N:$N,MATCH(คำนวณเงินลงทุนส่วนเกิน!$D394,ลูกหนี้ค่ารักษาพยาบาล!$A:$A,0))</f>
        <v>763745.5</v>
      </c>
      <c r="Q394" s="49">
        <v>398879177.36000001</v>
      </c>
      <c r="R394" s="7">
        <f>INDEX('Fixed Cost'!$E:$E,MATCH(คำนวณเงินลงทุนส่วนเกิน!$D394,'Fixed Cost'!$A:$A,0))</f>
        <v>119264202.78545454</v>
      </c>
      <c r="S394" s="7">
        <f t="shared" ref="S394:S457" si="37">Q394-R394</f>
        <v>279614974.5745455</v>
      </c>
      <c r="T394" s="43" t="str">
        <f t="shared" si="34"/>
        <v>40%</v>
      </c>
      <c r="U394" s="7">
        <f t="shared" ref="U394:U457" si="38">IF(S394&gt;0,S394*T394,0)</f>
        <v>111845989.8298182</v>
      </c>
      <c r="V394" s="8" t="str">
        <f t="shared" si="35"/>
        <v>ลงทุนได้</v>
      </c>
      <c r="X394" s="4"/>
    </row>
    <row r="395" spans="1:24" hidden="1" x14ac:dyDescent="0.7">
      <c r="A395" s="8">
        <f>IF(ISBLANK(D395),"",COUNTA($D$10:D395))</f>
        <v>386</v>
      </c>
      <c r="B395" s="14">
        <v>6</v>
      </c>
      <c r="C395" s="14" t="s">
        <v>808</v>
      </c>
      <c r="D395" s="14" t="s">
        <v>811</v>
      </c>
      <c r="E395" s="14" t="s">
        <v>812</v>
      </c>
      <c r="F395" s="14" t="s">
        <v>46</v>
      </c>
      <c r="G395" s="6">
        <f>INDEX('cash ratio เดิม'!$B:$B,MATCH(คำนวณเงินลงทุนส่วนเกิน!$D395,'cash ratio เดิม'!$A:$A,0))</f>
        <v>587303616.86000001</v>
      </c>
      <c r="H395" s="6">
        <f>INDEX('cash ratio เดิม'!$C:$C,MATCH(คำนวณเงินลงทุนส่วนเกิน!$D395,'cash ratio เดิม'!$A:$A,0))</f>
        <v>169166192.02000001</v>
      </c>
      <c r="I395" s="49">
        <v>3.47</v>
      </c>
      <c r="J395" s="5">
        <f t="shared" si="36"/>
        <v>4.01</v>
      </c>
      <c r="K395" s="6">
        <f t="shared" ref="K395:K458" si="39">SUM(L395:P395)</f>
        <v>92396831.24000001</v>
      </c>
      <c r="L395" s="6">
        <f>INDEX(ลูกหนี้ค่ารักษาพยาบาล!$J:$J,MATCH(คำนวณเงินลงทุนส่วนเกิน!$D395,ลูกหนี้ค่ารักษาพยาบาล!$A:$A,0))</f>
        <v>18485401.920000002</v>
      </c>
      <c r="M395" s="6">
        <f>INDEX(ลูกหนี้ค่ารักษาพยาบาล!$K:$K,MATCH(คำนวณเงินลงทุนส่วนเกิน!$D395,ลูกหนี้ค่ารักษาพยาบาล!$A:$A,0))</f>
        <v>65288170.170000002</v>
      </c>
      <c r="N395" s="6">
        <f>INDEX(ลูกหนี้ค่ารักษาพยาบาล!$L:$L,MATCH(คำนวณเงินลงทุนส่วนเกิน!$D395,ลูกหนี้ค่ารักษาพยาบาล!$A:$A,0))</f>
        <v>4941495.54</v>
      </c>
      <c r="O395" s="6">
        <f>INDEX(ลูกหนี้ค่ารักษาพยาบาล!$M:$M,MATCH(คำนวณเงินลงทุนส่วนเกิน!$D395,ลูกหนี้ค่ารักษาพยาบาล!$A:$A,0))</f>
        <v>0</v>
      </c>
      <c r="P395" s="6">
        <f>INDEX(ลูกหนี้ค่ารักษาพยาบาล!$N:$N,MATCH(คำนวณเงินลงทุนส่วนเกิน!$D395,ลูกหนี้ค่ารักษาพยาบาล!$A:$A,0))</f>
        <v>3681763.61</v>
      </c>
      <c r="Q395" s="49">
        <v>401100211.14999998</v>
      </c>
      <c r="R395" s="7">
        <f>INDEX('Fixed Cost'!$E:$E,MATCH(คำนวณเงินลงทุนส่วนเกิน!$D395,'Fixed Cost'!$A:$A,0))</f>
        <v>55759302.038181826</v>
      </c>
      <c r="S395" s="7">
        <f t="shared" si="37"/>
        <v>345340909.11181813</v>
      </c>
      <c r="T395" s="43" t="str">
        <f t="shared" ref="T395:T458" si="40">IF(J395&gt;3,"60%",IF(J395&gt;=2.51,"50%",IF(J395&gt;=2.01,"40%",IF(J395&gt;=1.51,"30%","0%"))))</f>
        <v>60%</v>
      </c>
      <c r="U395" s="7">
        <f t="shared" si="38"/>
        <v>207204545.46709087</v>
      </c>
      <c r="V395" s="8" t="str">
        <f t="shared" ref="V395:V458" si="41">IF(U395&gt;0,"ลงทุนได้","ไม่ลงทุน")</f>
        <v>ลงทุนได้</v>
      </c>
      <c r="X395" s="4"/>
    </row>
    <row r="396" spans="1:24" hidden="1" x14ac:dyDescent="0.7">
      <c r="A396" s="8">
        <f>IF(ISBLANK(D396),"",COUNTA($D$10:D396))</f>
        <v>387</v>
      </c>
      <c r="B396" s="14">
        <v>6</v>
      </c>
      <c r="C396" s="14" t="s">
        <v>808</v>
      </c>
      <c r="D396" s="14" t="s">
        <v>813</v>
      </c>
      <c r="E396" s="14" t="s">
        <v>814</v>
      </c>
      <c r="F396" s="14" t="s">
        <v>8</v>
      </c>
      <c r="G396" s="6">
        <f>INDEX('cash ratio เดิม'!$B:$B,MATCH(คำนวณเงินลงทุนส่วนเกิน!$D396,'cash ratio เดิม'!$A:$A,0))</f>
        <v>109874480.75</v>
      </c>
      <c r="H396" s="6">
        <f>INDEX('cash ratio เดิม'!$C:$C,MATCH(คำนวณเงินลงทุนส่วนเกิน!$D396,'cash ratio เดิม'!$A:$A,0))</f>
        <v>17614681.02</v>
      </c>
      <c r="I396" s="49">
        <v>6.24</v>
      </c>
      <c r="J396" s="5">
        <f t="shared" si="36"/>
        <v>6.76</v>
      </c>
      <c r="K396" s="6">
        <f t="shared" si="39"/>
        <v>9207925.6150000002</v>
      </c>
      <c r="L396" s="6">
        <f>INDEX(ลูกหนี้ค่ารักษาพยาบาล!$J:$J,MATCH(คำนวณเงินลงทุนส่วนเกิน!$D396,ลูกหนี้ค่ารักษาพยาบาล!$A:$A,0))</f>
        <v>3944792.7200000007</v>
      </c>
      <c r="M396" s="6">
        <f>INDEX(ลูกหนี้ค่ารักษาพยาบาล!$K:$K,MATCH(คำนวณเงินลงทุนส่วนเกิน!$D396,ลูกหนี้ค่ารักษาพยาบาล!$A:$A,0))</f>
        <v>3215615.94</v>
      </c>
      <c r="N396" s="6">
        <f>INDEX(ลูกหนี้ค่ารักษาพยาบาล!$L:$L,MATCH(คำนวณเงินลงทุนส่วนเกิน!$D396,ลูกหนี้ค่ารักษาพยาบาล!$A:$A,0))</f>
        <v>2041588.95</v>
      </c>
      <c r="O396" s="6">
        <f>INDEX(ลูกหนี้ค่ารักษาพยาบาล!$M:$M,MATCH(คำนวณเงินลงทุนส่วนเกิน!$D396,ลูกหนี้ค่ารักษาพยาบาล!$A:$A,0))</f>
        <v>0</v>
      </c>
      <c r="P396" s="6">
        <f>INDEX(ลูกหนี้ค่ารักษาพยาบาล!$N:$N,MATCH(คำนวณเงินลงทุนส่วนเกิน!$D396,ลูกหนี้ค่ารักษาพยาบาล!$A:$A,0))</f>
        <v>5928.0050000000001</v>
      </c>
      <c r="Q396" s="49">
        <v>92249908.730000004</v>
      </c>
      <c r="R396" s="7">
        <f>INDEX('Fixed Cost'!$E:$E,MATCH(คำนวณเงินลงทุนส่วนเกิน!$D396,'Fixed Cost'!$A:$A,0))</f>
        <v>11912190.283636363</v>
      </c>
      <c r="S396" s="7">
        <f t="shared" si="37"/>
        <v>80337718.446363643</v>
      </c>
      <c r="T396" s="43" t="str">
        <f t="shared" si="40"/>
        <v>60%</v>
      </c>
      <c r="U396" s="7">
        <f t="shared" si="38"/>
        <v>48202631.067818187</v>
      </c>
      <c r="V396" s="8" t="str">
        <f t="shared" si="41"/>
        <v>ลงทุนได้</v>
      </c>
      <c r="X396" s="4"/>
    </row>
    <row r="397" spans="1:24" hidden="1" x14ac:dyDescent="0.7">
      <c r="A397" s="8">
        <f>IF(ISBLANK(D397),"",COUNTA($D$10:D397))</f>
        <v>388</v>
      </c>
      <c r="B397" s="14">
        <v>6</v>
      </c>
      <c r="C397" s="14" t="s">
        <v>808</v>
      </c>
      <c r="D397" s="14" t="s">
        <v>815</v>
      </c>
      <c r="E397" s="14" t="s">
        <v>816</v>
      </c>
      <c r="F397" s="14" t="s">
        <v>8</v>
      </c>
      <c r="G397" s="6">
        <f>INDEX('cash ratio เดิม'!$B:$B,MATCH(คำนวณเงินลงทุนส่วนเกิน!$D397,'cash ratio เดิม'!$A:$A,0))</f>
        <v>8263058.0999999996</v>
      </c>
      <c r="H397" s="6">
        <f>INDEX('cash ratio เดิม'!$C:$C,MATCH(คำนวณเงินลงทุนส่วนเกิน!$D397,'cash ratio เดิม'!$A:$A,0))</f>
        <v>13403767.01</v>
      </c>
      <c r="I397" s="49">
        <v>0.62</v>
      </c>
      <c r="J397" s="5">
        <f t="shared" si="36"/>
        <v>0.9</v>
      </c>
      <c r="K397" s="6">
        <f t="shared" si="39"/>
        <v>3804069.1950000003</v>
      </c>
      <c r="L397" s="6">
        <f>INDEX(ลูกหนี้ค่ารักษาพยาบาล!$J:$J,MATCH(คำนวณเงินลงทุนส่วนเกิน!$D397,ลูกหนี้ค่ารักษาพยาบาล!$A:$A,0))</f>
        <v>2195002.4250000003</v>
      </c>
      <c r="M397" s="6">
        <f>INDEX(ลูกหนี้ค่ารักษาพยาบาล!$K:$K,MATCH(คำนวณเงินลงทุนส่วนเกิน!$D397,ลูกหนี้ค่ารักษาพยาบาล!$A:$A,0))</f>
        <v>1035388.1799999999</v>
      </c>
      <c r="N397" s="6">
        <f>INDEX(ลูกหนี้ค่ารักษาพยาบาล!$L:$L,MATCH(คำนวณเงินลงทุนส่วนเกิน!$D397,ลูกหนี้ค่ารักษาพยาบาล!$A:$A,0))</f>
        <v>573678.59</v>
      </c>
      <c r="O397" s="6">
        <f>INDEX(ลูกหนี้ค่ารักษาพยาบาล!$M:$M,MATCH(คำนวณเงินลงทุนส่วนเกิน!$D397,ลูกหนี้ค่ารักษาพยาบาล!$A:$A,0))</f>
        <v>0</v>
      </c>
      <c r="P397" s="6">
        <f>INDEX(ลูกหนี้ค่ารักษาพยาบาล!$N:$N,MATCH(คำนวณเงินลงทุนส่วนเกิน!$D397,ลูกหนี้ค่ารักษาพยาบาล!$A:$A,0))</f>
        <v>0</v>
      </c>
      <c r="Q397" s="49">
        <v>-5140708.91</v>
      </c>
      <c r="R397" s="7">
        <f>INDEX('Fixed Cost'!$E:$E,MATCH(คำนวณเงินลงทุนส่วนเกิน!$D397,'Fixed Cost'!$A:$A,0))</f>
        <v>8965683.9872727282</v>
      </c>
      <c r="S397" s="7">
        <f t="shared" si="37"/>
        <v>-14106392.897272728</v>
      </c>
      <c r="T397" s="43" t="str">
        <f t="shared" si="40"/>
        <v>0%</v>
      </c>
      <c r="U397" s="7">
        <f t="shared" si="38"/>
        <v>0</v>
      </c>
      <c r="V397" s="69" t="str">
        <f t="shared" si="41"/>
        <v>ไม่ลงทุน</v>
      </c>
      <c r="X397" s="4"/>
    </row>
    <row r="398" spans="1:24" hidden="1" x14ac:dyDescent="0.7">
      <c r="A398" s="8">
        <f>IF(ISBLANK(D398),"",COUNTA($D$10:D398))</f>
        <v>389</v>
      </c>
      <c r="B398" s="14">
        <v>6</v>
      </c>
      <c r="C398" s="14" t="s">
        <v>808</v>
      </c>
      <c r="D398" s="14" t="s">
        <v>817</v>
      </c>
      <c r="E398" s="14" t="s">
        <v>818</v>
      </c>
      <c r="F398" s="14" t="s">
        <v>8</v>
      </c>
      <c r="G398" s="6">
        <f>INDEX('cash ratio เดิม'!$B:$B,MATCH(คำนวณเงินลงทุนส่วนเกิน!$D398,'cash ratio เดิม'!$A:$A,0))</f>
        <v>39110947.75</v>
      </c>
      <c r="H398" s="6">
        <f>INDEX('cash ratio เดิม'!$C:$C,MATCH(คำนวณเงินลงทุนส่วนเกิน!$D398,'cash ratio เดิม'!$A:$A,0))</f>
        <v>21712145.75</v>
      </c>
      <c r="I398" s="49">
        <v>1.8</v>
      </c>
      <c r="J398" s="5">
        <f t="shared" si="36"/>
        <v>1.89</v>
      </c>
      <c r="K398" s="6">
        <f t="shared" si="39"/>
        <v>2137183.375</v>
      </c>
      <c r="L398" s="6">
        <f>INDEX(ลูกหนี้ค่ารักษาพยาบาล!$J:$J,MATCH(คำนวณเงินลงทุนส่วนเกิน!$D398,ลูกหนี้ค่ารักษาพยาบาล!$A:$A,0))</f>
        <v>1037699.125</v>
      </c>
      <c r="M398" s="6">
        <f>INDEX(ลูกหนี้ค่ารักษาพยาบาล!$K:$K,MATCH(คำนวณเงินลงทุนส่วนเกิน!$D398,ลูกหนี้ค่ารักษาพยาบาล!$A:$A,0))</f>
        <v>606095.75</v>
      </c>
      <c r="N398" s="6">
        <f>INDEX(ลูกหนี้ค่ารักษาพยาบาล!$L:$L,MATCH(คำนวณเงินลงทุนส่วนเกิน!$D398,ลูกหนี้ค่ารักษาพยาบาล!$A:$A,0))</f>
        <v>493388.5</v>
      </c>
      <c r="O398" s="6">
        <f>INDEX(ลูกหนี้ค่ารักษาพยาบาล!$M:$M,MATCH(คำนวณเงินลงทุนส่วนเกิน!$D398,ลูกหนี้ค่ารักษาพยาบาล!$A:$A,0))</f>
        <v>0</v>
      </c>
      <c r="P398" s="6">
        <f>INDEX(ลูกหนี้ค่ารักษาพยาบาล!$N:$N,MATCH(คำนวณเงินลงทุนส่วนเกิน!$D398,ลูกหนี้ค่ารักษาพยาบาล!$A:$A,0))</f>
        <v>0</v>
      </c>
      <c r="Q398" s="49">
        <v>17398802</v>
      </c>
      <c r="R398" s="7">
        <f>INDEX('Fixed Cost'!$E:$E,MATCH(คำนวณเงินลงทุนส่วนเกิน!$D398,'Fixed Cost'!$A:$A,0))</f>
        <v>13425630.474545453</v>
      </c>
      <c r="S398" s="7">
        <f t="shared" si="37"/>
        <v>3973171.5254545473</v>
      </c>
      <c r="T398" s="43" t="str">
        <f t="shared" si="40"/>
        <v>30%</v>
      </c>
      <c r="U398" s="7">
        <f t="shared" si="38"/>
        <v>1191951.457636364</v>
      </c>
      <c r="V398" s="8" t="str">
        <f t="shared" si="41"/>
        <v>ลงทุนได้</v>
      </c>
      <c r="X398" s="4"/>
    </row>
    <row r="399" spans="1:24" hidden="1" x14ac:dyDescent="0.7">
      <c r="A399" s="8">
        <f>IF(ISBLANK(D399),"",COUNTA($D$10:D399))</f>
        <v>390</v>
      </c>
      <c r="B399" s="14">
        <v>6</v>
      </c>
      <c r="C399" s="14" t="s">
        <v>808</v>
      </c>
      <c r="D399" s="14" t="s">
        <v>819</v>
      </c>
      <c r="E399" s="14" t="s">
        <v>820</v>
      </c>
      <c r="F399" s="14" t="s">
        <v>8</v>
      </c>
      <c r="G399" s="6">
        <f>INDEX('cash ratio เดิม'!$B:$B,MATCH(คำนวณเงินลงทุนส่วนเกิน!$D399,'cash ratio เดิม'!$A:$A,0))</f>
        <v>96231616.719999999</v>
      </c>
      <c r="H399" s="6">
        <f>INDEX('cash ratio เดิม'!$C:$C,MATCH(คำนวณเงินลงทุนส่วนเกิน!$D399,'cash ratio เดิม'!$A:$A,0))</f>
        <v>16661100.550000001</v>
      </c>
      <c r="I399" s="49">
        <v>5.78</v>
      </c>
      <c r="J399" s="5">
        <f t="shared" si="36"/>
        <v>6.06</v>
      </c>
      <c r="K399" s="6">
        <f t="shared" si="39"/>
        <v>4761108.68</v>
      </c>
      <c r="L399" s="6">
        <f>INDEX(ลูกหนี้ค่ารักษาพยาบาล!$J:$J,MATCH(คำนวณเงินลงทุนส่วนเกิน!$D399,ลูกหนี้ค่ารักษาพยาบาล!$A:$A,0))</f>
        <v>2106909.66</v>
      </c>
      <c r="M399" s="6">
        <f>INDEX(ลูกหนี้ค่ารักษาพยาบาล!$K:$K,MATCH(คำนวณเงินลงทุนส่วนเกิน!$D399,ลูกหนี้ค่ารักษาพยาบาล!$A:$A,0))</f>
        <v>1958044.625</v>
      </c>
      <c r="N399" s="6">
        <f>INDEX(ลูกหนี้ค่ารักษาพยาบาล!$L:$L,MATCH(คำนวณเงินลงทุนส่วนเกิน!$D399,ลูกหนี้ค่ารักษาพยาบาล!$A:$A,0))</f>
        <v>696154.39500000002</v>
      </c>
      <c r="O399" s="6">
        <f>INDEX(ลูกหนี้ค่ารักษาพยาบาล!$M:$M,MATCH(คำนวณเงินลงทุนส่วนเกิน!$D399,ลูกหนี้ค่ารักษาพยาบาล!$A:$A,0))</f>
        <v>0</v>
      </c>
      <c r="P399" s="6">
        <f>INDEX(ลูกหนี้ค่ารักษาพยาบาล!$N:$N,MATCH(คำนวณเงินลงทุนส่วนเกิน!$D399,ลูกหนี้ค่ารักษาพยาบาล!$A:$A,0))</f>
        <v>0</v>
      </c>
      <c r="Q399" s="49">
        <v>79550516.170000002</v>
      </c>
      <c r="R399" s="7">
        <f>INDEX('Fixed Cost'!$E:$E,MATCH(คำนวณเงินลงทุนส่วนเกิน!$D399,'Fixed Cost'!$A:$A,0))</f>
        <v>20614020.103636362</v>
      </c>
      <c r="S399" s="7">
        <f t="shared" si="37"/>
        <v>58936496.06636364</v>
      </c>
      <c r="T399" s="43" t="str">
        <f t="shared" si="40"/>
        <v>60%</v>
      </c>
      <c r="U399" s="7">
        <f t="shared" si="38"/>
        <v>35361897.639818184</v>
      </c>
      <c r="V399" s="8" t="str">
        <f t="shared" si="41"/>
        <v>ลงทุนได้</v>
      </c>
      <c r="X399" s="4"/>
    </row>
    <row r="400" spans="1:24" hidden="1" x14ac:dyDescent="0.7">
      <c r="A400" s="8">
        <f>IF(ISBLANK(D400),"",COUNTA($D$10:D400))</f>
        <v>391</v>
      </c>
      <c r="B400" s="14">
        <v>6</v>
      </c>
      <c r="C400" s="14" t="s">
        <v>808</v>
      </c>
      <c r="D400" s="14" t="s">
        <v>821</v>
      </c>
      <c r="E400" s="14" t="s">
        <v>822</v>
      </c>
      <c r="F400" s="14" t="s">
        <v>8</v>
      </c>
      <c r="G400" s="6">
        <f>INDEX('cash ratio เดิม'!$B:$B,MATCH(คำนวณเงินลงทุนส่วนเกิน!$D400,'cash ratio เดิม'!$A:$A,0))</f>
        <v>17189340.27</v>
      </c>
      <c r="H400" s="6">
        <f>INDEX('cash ratio เดิม'!$C:$C,MATCH(คำนวณเงินลงทุนส่วนเกิน!$D400,'cash ratio เดิม'!$A:$A,0))</f>
        <v>12913995.6</v>
      </c>
      <c r="I400" s="49">
        <v>1.33</v>
      </c>
      <c r="J400" s="5">
        <f t="shared" si="36"/>
        <v>1.48</v>
      </c>
      <c r="K400" s="6">
        <f t="shared" si="39"/>
        <v>2021586.2149999999</v>
      </c>
      <c r="L400" s="6">
        <f>INDEX(ลูกหนี้ค่ารักษาพยาบาล!$J:$J,MATCH(คำนวณเงินลงทุนส่วนเกิน!$D400,ลูกหนี้ค่ารักษาพยาบาล!$A:$A,0))</f>
        <v>705952.09</v>
      </c>
      <c r="M400" s="6">
        <f>INDEX(ลูกหนี้ค่ารักษาพยาบาล!$K:$K,MATCH(คำนวณเงินลงทุนส่วนเกิน!$D400,ลูกหนี้ค่ารักษาพยาบาล!$A:$A,0))</f>
        <v>828132.75</v>
      </c>
      <c r="N400" s="6">
        <f>INDEX(ลูกหนี้ค่ารักษาพยาบาล!$L:$L,MATCH(คำนวณเงินลงทุนส่วนเกิน!$D400,ลูกหนี้ค่ารักษาพยาบาล!$A:$A,0))</f>
        <v>471708.375</v>
      </c>
      <c r="O400" s="6">
        <f>INDEX(ลูกหนี้ค่ารักษาพยาบาล!$M:$M,MATCH(คำนวณเงินลงทุนส่วนเกิน!$D400,ลูกหนี้ค่ารักษาพยาบาล!$A:$A,0))</f>
        <v>0</v>
      </c>
      <c r="P400" s="6">
        <f>INDEX(ลูกหนี้ค่ารักษาพยาบาล!$N:$N,MATCH(คำนวณเงินลงทุนส่วนเกิน!$D400,ลูกหนี้ค่ารักษาพยาบาล!$A:$A,0))</f>
        <v>15793</v>
      </c>
      <c r="Q400" s="49">
        <v>4275344.67</v>
      </c>
      <c r="R400" s="7">
        <f>INDEX('Fixed Cost'!$E:$E,MATCH(คำนวณเงินลงทุนส่วนเกิน!$D400,'Fixed Cost'!$A:$A,0))</f>
        <v>7239428.5472727288</v>
      </c>
      <c r="S400" s="7">
        <f t="shared" si="37"/>
        <v>-2964083.8772727288</v>
      </c>
      <c r="T400" s="43" t="str">
        <f t="shared" si="40"/>
        <v>0%</v>
      </c>
      <c r="U400" s="7">
        <f t="shared" si="38"/>
        <v>0</v>
      </c>
      <c r="V400" s="69" t="str">
        <f t="shared" si="41"/>
        <v>ไม่ลงทุน</v>
      </c>
      <c r="X400" s="4"/>
    </row>
    <row r="401" spans="1:24" hidden="1" x14ac:dyDescent="0.7">
      <c r="A401" s="8">
        <f>IF(ISBLANK(D401),"",COUNTA($D$10:D401))</f>
        <v>392</v>
      </c>
      <c r="B401" s="14">
        <v>6</v>
      </c>
      <c r="C401" s="14" t="s">
        <v>823</v>
      </c>
      <c r="D401" s="14" t="s">
        <v>824</v>
      </c>
      <c r="E401" s="14" t="s">
        <v>825</v>
      </c>
      <c r="F401" s="14" t="s">
        <v>5</v>
      </c>
      <c r="G401" s="6">
        <f>INDEX('cash ratio เดิม'!$B:$B,MATCH(คำนวณเงินลงทุนส่วนเกิน!$D401,'cash ratio เดิม'!$A:$A,0))</f>
        <v>1352754460.97</v>
      </c>
      <c r="H401" s="6">
        <f>INDEX('cash ratio เดิม'!$C:$C,MATCH(คำนวณเงินลงทุนส่วนเกิน!$D401,'cash ratio เดิม'!$A:$A,0))</f>
        <v>458197330.44999999</v>
      </c>
      <c r="I401" s="49">
        <v>2.95</v>
      </c>
      <c r="J401" s="5">
        <f t="shared" si="36"/>
        <v>3.23</v>
      </c>
      <c r="K401" s="6">
        <f t="shared" si="39"/>
        <v>131294342.60499999</v>
      </c>
      <c r="L401" s="6">
        <f>INDEX(ลูกหนี้ค่ารักษาพยาบาล!$J:$J,MATCH(คำนวณเงินลงทุนส่วนเกิน!$D401,ลูกหนี้ค่ารักษาพยาบาล!$A:$A,0))</f>
        <v>21702649.384999998</v>
      </c>
      <c r="M401" s="6">
        <f>INDEX(ลูกหนี้ค่ารักษาพยาบาล!$K:$K,MATCH(คำนวณเงินลงทุนส่วนเกิน!$D401,ลูกหนี้ค่ารักษาพยาบาล!$A:$A,0))</f>
        <v>91751448</v>
      </c>
      <c r="N401" s="6">
        <f>INDEX(ลูกหนี้ค่ารักษาพยาบาล!$L:$L,MATCH(คำนวณเงินลงทุนส่วนเกิน!$D401,ลูกหนี้ค่ารักษาพยาบาล!$A:$A,0))</f>
        <v>17059459.399999999</v>
      </c>
      <c r="O401" s="6">
        <f>INDEX(ลูกหนี้ค่ารักษาพยาบาล!$M:$M,MATCH(คำนวณเงินลงทุนส่วนเกิน!$D401,ลูกหนี้ค่ารักษาพยาบาล!$A:$A,0))</f>
        <v>0</v>
      </c>
      <c r="P401" s="6">
        <f>INDEX(ลูกหนี้ค่ารักษาพยาบาล!$N:$N,MATCH(คำนวณเงินลงทุนส่วนเกิน!$D401,ลูกหนี้ค่ารักษาพยาบาล!$A:$A,0))</f>
        <v>780785.82</v>
      </c>
      <c r="Q401" s="49">
        <v>894539334.94000006</v>
      </c>
      <c r="R401" s="7">
        <f>INDEX('Fixed Cost'!$E:$E,MATCH(คำนวณเงินลงทุนส่วนเกิน!$D401,'Fixed Cost'!$A:$A,0))</f>
        <v>196353692.01545453</v>
      </c>
      <c r="S401" s="7">
        <f t="shared" si="37"/>
        <v>698185642.92454553</v>
      </c>
      <c r="T401" s="43" t="str">
        <f t="shared" si="40"/>
        <v>60%</v>
      </c>
      <c r="U401" s="7">
        <f t="shared" si="38"/>
        <v>418911385.7547273</v>
      </c>
      <c r="V401" s="8" t="str">
        <f t="shared" si="41"/>
        <v>ลงทุนได้</v>
      </c>
      <c r="X401" s="4"/>
    </row>
    <row r="402" spans="1:24" hidden="1" x14ac:dyDescent="0.7">
      <c r="A402" s="8">
        <f>IF(ISBLANK(D402),"",COUNTA($D$10:D402))</f>
        <v>393</v>
      </c>
      <c r="B402" s="14">
        <v>6</v>
      </c>
      <c r="C402" s="14" t="s">
        <v>823</v>
      </c>
      <c r="D402" s="14" t="s">
        <v>826</v>
      </c>
      <c r="E402" s="14" t="s">
        <v>827</v>
      </c>
      <c r="F402" s="14" t="s">
        <v>46</v>
      </c>
      <c r="G402" s="6">
        <f>INDEX('cash ratio เดิม'!$B:$B,MATCH(คำนวณเงินลงทุนส่วนเกิน!$D402,'cash ratio เดิม'!$A:$A,0))</f>
        <v>104530614.59999999</v>
      </c>
      <c r="H402" s="6">
        <f>INDEX('cash ratio เดิม'!$C:$C,MATCH(คำนวณเงินลงทุนส่วนเกิน!$D402,'cash ratio เดิม'!$A:$A,0))</f>
        <v>108603580.59</v>
      </c>
      <c r="I402" s="49">
        <v>0.96</v>
      </c>
      <c r="J402" s="5">
        <f t="shared" si="36"/>
        <v>1.26</v>
      </c>
      <c r="K402" s="6">
        <f t="shared" si="39"/>
        <v>32548836.109999999</v>
      </c>
      <c r="L402" s="6">
        <f>INDEX(ลูกหนี้ค่ารักษาพยาบาล!$J:$J,MATCH(คำนวณเงินลงทุนส่วนเกิน!$D402,ลูกหนี้ค่ารักษาพยาบาล!$A:$A,0))</f>
        <v>11024906.945</v>
      </c>
      <c r="M402" s="6">
        <f>INDEX(ลูกหนี้ค่ารักษาพยาบาล!$K:$K,MATCH(คำนวณเงินลงทุนส่วนเกิน!$D402,ลูกหนี้ค่ารักษาพยาบาล!$A:$A,0))</f>
        <v>18089482.66</v>
      </c>
      <c r="N402" s="6">
        <f>INDEX(ลูกหนี้ค่ารักษาพยาบาล!$L:$L,MATCH(คำนวณเงินลงทุนส่วนเกิน!$D402,ลูกหนี้ค่ารักษาพยาบาล!$A:$A,0))</f>
        <v>3299596.5049999999</v>
      </c>
      <c r="O402" s="6">
        <f>INDEX(ลูกหนี้ค่ารักษาพยาบาล!$M:$M,MATCH(คำนวณเงินลงทุนส่วนเกิน!$D402,ลูกหนี้ค่ารักษาพยาบาล!$A:$A,0))</f>
        <v>0</v>
      </c>
      <c r="P402" s="6">
        <f>INDEX(ลูกหนี้ค่ารักษาพยาบาล!$N:$N,MATCH(คำนวณเงินลงทุนส่วนเกิน!$D402,ลูกหนี้ค่ารักษาพยาบาล!$A:$A,0))</f>
        <v>134850</v>
      </c>
      <c r="Q402" s="49">
        <v>-4294057.95</v>
      </c>
      <c r="R402" s="7">
        <f>INDEX('Fixed Cost'!$E:$E,MATCH(คำนวณเงินลงทุนส่วนเกิน!$D402,'Fixed Cost'!$A:$A,0))</f>
        <v>36838122.201818183</v>
      </c>
      <c r="S402" s="7">
        <f t="shared" si="37"/>
        <v>-41132180.151818186</v>
      </c>
      <c r="T402" s="43" t="str">
        <f t="shared" si="40"/>
        <v>0%</v>
      </c>
      <c r="U402" s="7">
        <f t="shared" si="38"/>
        <v>0</v>
      </c>
      <c r="V402" s="69" t="str">
        <f t="shared" si="41"/>
        <v>ไม่ลงทุน</v>
      </c>
      <c r="X402" s="4"/>
    </row>
    <row r="403" spans="1:24" hidden="1" x14ac:dyDescent="0.7">
      <c r="A403" s="8">
        <f>IF(ISBLANK(D403),"",COUNTA($D$10:D403))</f>
        <v>394</v>
      </c>
      <c r="B403" s="14">
        <v>6</v>
      </c>
      <c r="C403" s="14" t="s">
        <v>823</v>
      </c>
      <c r="D403" s="14" t="s">
        <v>828</v>
      </c>
      <c r="E403" s="14" t="s">
        <v>829</v>
      </c>
      <c r="F403" s="14" t="s">
        <v>8</v>
      </c>
      <c r="G403" s="6">
        <f>INDEX('cash ratio เดิม'!$B:$B,MATCH(คำนวณเงินลงทุนส่วนเกิน!$D403,'cash ratio เดิม'!$A:$A,0))</f>
        <v>59839587.710000001</v>
      </c>
      <c r="H403" s="6">
        <f>INDEX('cash ratio เดิม'!$C:$C,MATCH(คำนวณเงินลงทุนส่วนเกิน!$D403,'cash ratio เดิม'!$A:$A,0))</f>
        <v>30589168.07</v>
      </c>
      <c r="I403" s="49">
        <v>1.96</v>
      </c>
      <c r="J403" s="5">
        <f t="shared" si="36"/>
        <v>2.54</v>
      </c>
      <c r="K403" s="6">
        <f t="shared" si="39"/>
        <v>17896440.470000003</v>
      </c>
      <c r="L403" s="6">
        <f>INDEX(ลูกหนี้ค่ารักษาพยาบาล!$J:$J,MATCH(คำนวณเงินลงทุนส่วนเกิน!$D403,ลูกหนี้ค่ารักษาพยาบาล!$A:$A,0))</f>
        <v>12034331.925000001</v>
      </c>
      <c r="M403" s="6">
        <f>INDEX(ลูกหนี้ค่ารักษาพยาบาล!$K:$K,MATCH(คำนวณเงินลงทุนส่วนเกิน!$D403,ลูกหนี้ค่ารักษาพยาบาล!$A:$A,0))</f>
        <v>2067235.5099999998</v>
      </c>
      <c r="N403" s="6">
        <f>INDEX(ลูกหนี้ค่ารักษาพยาบาล!$L:$L,MATCH(คำนวณเงินลงทุนส่วนเกิน!$D403,ลูกหนี้ค่ารักษาพยาบาล!$A:$A,0))</f>
        <v>2719353.4</v>
      </c>
      <c r="O403" s="6">
        <f>INDEX(ลูกหนี้ค่ารักษาพยาบาล!$M:$M,MATCH(คำนวณเงินลงทุนส่วนเกิน!$D403,ลูกหนี้ค่ารักษาพยาบาล!$A:$A,0))</f>
        <v>0</v>
      </c>
      <c r="P403" s="6">
        <f>INDEX(ลูกหนี้ค่ารักษาพยาบาล!$N:$N,MATCH(คำนวณเงินลงทุนส่วนเกิน!$D403,ลูกหนี้ค่ารักษาพยาบาล!$A:$A,0))</f>
        <v>1075519.635</v>
      </c>
      <c r="Q403" s="49">
        <v>29250419.640000001</v>
      </c>
      <c r="R403" s="7">
        <f>INDEX('Fixed Cost'!$E:$E,MATCH(คำนวณเงินลงทุนส่วนเกิน!$D403,'Fixed Cost'!$A:$A,0))</f>
        <v>21081361.778181814</v>
      </c>
      <c r="S403" s="7">
        <f t="shared" si="37"/>
        <v>8169057.8618181869</v>
      </c>
      <c r="T403" s="43" t="str">
        <f t="shared" si="40"/>
        <v>50%</v>
      </c>
      <c r="U403" s="7">
        <f t="shared" si="38"/>
        <v>4084528.9309090935</v>
      </c>
      <c r="V403" s="8" t="str">
        <f t="shared" si="41"/>
        <v>ลงทุนได้</v>
      </c>
      <c r="X403" s="4"/>
    </row>
    <row r="404" spans="1:24" hidden="1" x14ac:dyDescent="0.7">
      <c r="A404" s="8">
        <f>IF(ISBLANK(D404),"",COUNTA($D$10:D404))</f>
        <v>395</v>
      </c>
      <c r="B404" s="14">
        <v>6</v>
      </c>
      <c r="C404" s="14" t="s">
        <v>823</v>
      </c>
      <c r="D404" s="14" t="s">
        <v>830</v>
      </c>
      <c r="E404" s="14" t="s">
        <v>831</v>
      </c>
      <c r="F404" s="14" t="s">
        <v>46</v>
      </c>
      <c r="G404" s="6">
        <f>INDEX('cash ratio เดิม'!$B:$B,MATCH(คำนวณเงินลงทุนส่วนเกิน!$D404,'cash ratio เดิม'!$A:$A,0))</f>
        <v>285073379.13999999</v>
      </c>
      <c r="H404" s="6">
        <f>INDEX('cash ratio เดิม'!$C:$C,MATCH(คำนวณเงินลงทุนส่วนเกิน!$D404,'cash ratio เดิม'!$A:$A,0))</f>
        <v>129409374.72</v>
      </c>
      <c r="I404" s="49">
        <v>2.2000000000000002</v>
      </c>
      <c r="J404" s="5">
        <f t="shared" si="36"/>
        <v>3.19</v>
      </c>
      <c r="K404" s="6">
        <f t="shared" si="39"/>
        <v>127833687.71000001</v>
      </c>
      <c r="L404" s="6">
        <f>INDEX(ลูกหนี้ค่ารักษาพยาบาล!$J:$J,MATCH(คำนวณเงินลงทุนส่วนเกิน!$D404,ลูกหนี้ค่ารักษาพยาบาล!$A:$A,0))</f>
        <v>102089978.36500001</v>
      </c>
      <c r="M404" s="6">
        <f>INDEX(ลูกหนี้ค่ารักษาพยาบาล!$K:$K,MATCH(คำนวณเงินลงทุนส่วนเกิน!$D404,ลูกหนี้ค่ารักษาพยาบาล!$A:$A,0))</f>
        <v>14342855.984999999</v>
      </c>
      <c r="N404" s="6">
        <f>INDEX(ลูกหนี้ค่ารักษาพยาบาล!$L:$L,MATCH(คำนวณเงินลงทุนส่วนเกิน!$D404,ลูกหนี้ค่ารักษาพยาบาล!$A:$A,0))</f>
        <v>11169123.199999999</v>
      </c>
      <c r="O404" s="6">
        <f>INDEX(ลูกหนี้ค่ารักษาพยาบาล!$M:$M,MATCH(คำนวณเงินลงทุนส่วนเกิน!$D404,ลูกหนี้ค่ารักษาพยาบาล!$A:$A,0))</f>
        <v>0</v>
      </c>
      <c r="P404" s="6">
        <f>INDEX(ลูกหนี้ค่ารักษาพยาบาล!$N:$N,MATCH(คำนวณเงินลงทุนส่วนเกิน!$D404,ลูกหนี้ค่ารักษาพยาบาล!$A:$A,0))</f>
        <v>231730.15999999997</v>
      </c>
      <c r="Q404" s="49">
        <v>155652133.41999999</v>
      </c>
      <c r="R404" s="7">
        <f>INDEX('Fixed Cost'!$E:$E,MATCH(คำนวณเงินลงทุนส่วนเกิน!$D404,'Fixed Cost'!$A:$A,0))</f>
        <v>47914499.127272733</v>
      </c>
      <c r="S404" s="7">
        <f t="shared" si="37"/>
        <v>107737634.29272726</v>
      </c>
      <c r="T404" s="43" t="str">
        <f t="shared" si="40"/>
        <v>60%</v>
      </c>
      <c r="U404" s="7">
        <f t="shared" si="38"/>
        <v>64642580.575636357</v>
      </c>
      <c r="V404" s="8" t="str">
        <f t="shared" si="41"/>
        <v>ลงทุนได้</v>
      </c>
      <c r="X404" s="4"/>
    </row>
    <row r="405" spans="1:24" hidden="1" x14ac:dyDescent="0.7">
      <c r="A405" s="8">
        <f>IF(ISBLANK(D405),"",COUNTA($D$10:D405))</f>
        <v>396</v>
      </c>
      <c r="B405" s="14">
        <v>6</v>
      </c>
      <c r="C405" s="14" t="s">
        <v>823</v>
      </c>
      <c r="D405" s="14" t="s">
        <v>832</v>
      </c>
      <c r="E405" s="14" t="s">
        <v>833</v>
      </c>
      <c r="F405" s="14" t="s">
        <v>8</v>
      </c>
      <c r="G405" s="6">
        <f>INDEX('cash ratio เดิม'!$B:$B,MATCH(คำนวณเงินลงทุนส่วนเกิน!$D405,'cash ratio เดิม'!$A:$A,0))</f>
        <v>14300275.33</v>
      </c>
      <c r="H405" s="6">
        <f>INDEX('cash ratio เดิม'!$C:$C,MATCH(คำนวณเงินลงทุนส่วนเกิน!$D405,'cash ratio เดิม'!$A:$A,0))</f>
        <v>14599462.5</v>
      </c>
      <c r="I405" s="49">
        <v>0.98</v>
      </c>
      <c r="J405" s="5">
        <f t="shared" si="36"/>
        <v>1.71</v>
      </c>
      <c r="K405" s="6">
        <f t="shared" si="39"/>
        <v>10732171.75</v>
      </c>
      <c r="L405" s="6">
        <f>INDEX(ลูกหนี้ค่ารักษาพยาบาล!$J:$J,MATCH(คำนวณเงินลงทุนส่วนเกิน!$D405,ลูกหนี้ค่ารักษาพยาบาล!$A:$A,0))</f>
        <v>5967649.25</v>
      </c>
      <c r="M405" s="6">
        <f>INDEX(ลูกหนี้ค่ารักษาพยาบาล!$K:$K,MATCH(คำนวณเงินลงทุนส่วนเกิน!$D405,ลูกหนี้ค่ารักษาพยาบาล!$A:$A,0))</f>
        <v>2072593.25</v>
      </c>
      <c r="N405" s="6">
        <f>INDEX(ลูกหนี้ค่ารักษาพยาบาล!$L:$L,MATCH(คำนวณเงินลงทุนส่วนเกิน!$D405,ลูกหนี้ค่ารักษาพยาบาล!$A:$A,0))</f>
        <v>2471414.75</v>
      </c>
      <c r="O405" s="6">
        <f>INDEX(ลูกหนี้ค่ารักษาพยาบาล!$M:$M,MATCH(คำนวณเงินลงทุนส่วนเกิน!$D405,ลูกหนี้ค่ารักษาพยาบาล!$A:$A,0))</f>
        <v>0</v>
      </c>
      <c r="P405" s="6">
        <f>INDEX(ลูกหนี้ค่ารักษาพยาบาล!$N:$N,MATCH(คำนวณเงินลงทุนส่วนเกิน!$D405,ลูกหนี้ค่ารักษาพยาบาล!$A:$A,0))</f>
        <v>220514.5</v>
      </c>
      <c r="Q405" s="49">
        <v>-299187.17</v>
      </c>
      <c r="R405" s="7">
        <f>INDEX('Fixed Cost'!$E:$E,MATCH(คำนวณเงินลงทุนส่วนเกิน!$D405,'Fixed Cost'!$A:$A,0))</f>
        <v>18157815.850909092</v>
      </c>
      <c r="S405" s="7">
        <f t="shared" si="37"/>
        <v>-18457003.020909093</v>
      </c>
      <c r="T405" s="43" t="str">
        <f t="shared" si="40"/>
        <v>30%</v>
      </c>
      <c r="U405" s="7">
        <f t="shared" si="38"/>
        <v>0</v>
      </c>
      <c r="V405" s="69" t="str">
        <f t="shared" si="41"/>
        <v>ไม่ลงทุน</v>
      </c>
      <c r="X405" s="4"/>
    </row>
    <row r="406" spans="1:24" hidden="1" x14ac:dyDescent="0.7">
      <c r="A406" s="8">
        <f>IF(ISBLANK(D406),"",COUNTA($D$10:D406))</f>
        <v>397</v>
      </c>
      <c r="B406" s="14">
        <v>6</v>
      </c>
      <c r="C406" s="14" t="s">
        <v>823</v>
      </c>
      <c r="D406" s="14" t="s">
        <v>834</v>
      </c>
      <c r="E406" s="14" t="s">
        <v>835</v>
      </c>
      <c r="F406" s="14" t="s">
        <v>8</v>
      </c>
      <c r="G406" s="6">
        <f>INDEX('cash ratio เดิม'!$B:$B,MATCH(คำนวณเงินลงทุนส่วนเกิน!$D406,'cash ratio เดิม'!$A:$A,0))</f>
        <v>186157319.61000001</v>
      </c>
      <c r="H406" s="6">
        <f>INDEX('cash ratio เดิม'!$C:$C,MATCH(คำนวณเงินลงทุนส่วนเกิน!$D406,'cash ratio เดิม'!$A:$A,0))</f>
        <v>31744120.899999999</v>
      </c>
      <c r="I406" s="49">
        <v>5.86</v>
      </c>
      <c r="J406" s="5">
        <f t="shared" si="36"/>
        <v>6.45</v>
      </c>
      <c r="K406" s="6">
        <f t="shared" si="39"/>
        <v>18875527.149999999</v>
      </c>
      <c r="L406" s="6">
        <f>INDEX(ลูกหนี้ค่ารักษาพยาบาล!$J:$J,MATCH(คำนวณเงินลงทุนส่วนเกิน!$D406,ลูกหนี้ค่ารักษาพยาบาล!$A:$A,0))</f>
        <v>7920831.3500000006</v>
      </c>
      <c r="M406" s="6">
        <f>INDEX(ลูกหนี้ค่ารักษาพยาบาล!$K:$K,MATCH(คำนวณเงินลงทุนส่วนเกิน!$D406,ลูกหนี้ค่ารักษาพยาบาล!$A:$A,0))</f>
        <v>8160459.5</v>
      </c>
      <c r="N406" s="6">
        <f>INDEX(ลูกหนี้ค่ารักษาพยาบาล!$L:$L,MATCH(คำนวณเงินลงทุนส่วนเกิน!$D406,ลูกหนี้ค่ารักษาพยาบาล!$A:$A,0))</f>
        <v>2748470.4000000004</v>
      </c>
      <c r="O406" s="6">
        <f>INDEX(ลูกหนี้ค่ารักษาพยาบาล!$M:$M,MATCH(คำนวณเงินลงทุนส่วนเกิน!$D406,ลูกหนี้ค่ารักษาพยาบาล!$A:$A,0))</f>
        <v>0</v>
      </c>
      <c r="P406" s="6">
        <f>INDEX(ลูกหนี้ค่ารักษาพยาบาล!$N:$N,MATCH(คำนวณเงินลงทุนส่วนเกิน!$D406,ลูกหนี้ค่ารักษาพยาบาล!$A:$A,0))</f>
        <v>45765.9</v>
      </c>
      <c r="Q406" s="49">
        <v>154413198.71000001</v>
      </c>
      <c r="R406" s="7">
        <f>INDEX('Fixed Cost'!$E:$E,MATCH(คำนวณเงินลงทุนส่วนเกิน!$D406,'Fixed Cost'!$A:$A,0))</f>
        <v>18248409.109090909</v>
      </c>
      <c r="S406" s="7">
        <f t="shared" si="37"/>
        <v>136164789.60090911</v>
      </c>
      <c r="T406" s="43" t="str">
        <f t="shared" si="40"/>
        <v>60%</v>
      </c>
      <c r="U406" s="7">
        <f t="shared" si="38"/>
        <v>81698873.760545462</v>
      </c>
      <c r="V406" s="8" t="str">
        <f t="shared" si="41"/>
        <v>ลงทุนได้</v>
      </c>
      <c r="X406" s="4"/>
    </row>
    <row r="407" spans="1:24" hidden="1" x14ac:dyDescent="0.7">
      <c r="A407" s="8">
        <f>IF(ISBLANK(D407),"",COUNTA($D$10:D407))</f>
        <v>398</v>
      </c>
      <c r="B407" s="14">
        <v>6</v>
      </c>
      <c r="C407" s="14" t="s">
        <v>823</v>
      </c>
      <c r="D407" s="14" t="s">
        <v>836</v>
      </c>
      <c r="E407" s="14" t="s">
        <v>837</v>
      </c>
      <c r="F407" s="14" t="s">
        <v>8</v>
      </c>
      <c r="G407" s="6">
        <f>INDEX('cash ratio เดิม'!$B:$B,MATCH(คำนวณเงินลงทุนส่วนเกิน!$D407,'cash ratio เดิม'!$A:$A,0))</f>
        <v>189398936.5</v>
      </c>
      <c r="H407" s="6">
        <f>INDEX('cash ratio เดิม'!$C:$C,MATCH(คำนวณเงินลงทุนส่วนเกิน!$D407,'cash ratio เดิม'!$A:$A,0))</f>
        <v>64148543.450000003</v>
      </c>
      <c r="I407" s="49">
        <v>2.95</v>
      </c>
      <c r="J407" s="5">
        <f t="shared" si="36"/>
        <v>4.13</v>
      </c>
      <c r="K407" s="6">
        <f t="shared" si="39"/>
        <v>75559747.164999992</v>
      </c>
      <c r="L407" s="6">
        <f>INDEX(ลูกหนี้ค่ารักษาพยาบาล!$J:$J,MATCH(คำนวณเงินลงทุนส่วนเกิน!$D407,ลูกหนี้ค่ารักษาพยาบาล!$A:$A,0))</f>
        <v>9470442.9900000002</v>
      </c>
      <c r="M407" s="6">
        <f>INDEX(ลูกหนี้ค่ารักษาพยาบาล!$K:$K,MATCH(คำนวณเงินลงทุนส่วนเกิน!$D407,ลูกหนี้ค่ารักษาพยาบาล!$A:$A,0))</f>
        <v>61387749.244999997</v>
      </c>
      <c r="N407" s="6">
        <f>INDEX(ลูกหนี้ค่ารักษาพยาบาล!$L:$L,MATCH(คำนวณเงินลงทุนส่วนเกิน!$D407,ลูกหนี้ค่ารักษาพยาบาล!$A:$A,0))</f>
        <v>3938028.33</v>
      </c>
      <c r="O407" s="6">
        <f>INDEX(ลูกหนี้ค่ารักษาพยาบาล!$M:$M,MATCH(คำนวณเงินลงทุนส่วนเกิน!$D407,ลูกหนี้ค่ารักษาพยาบาล!$A:$A,0))</f>
        <v>0</v>
      </c>
      <c r="P407" s="6">
        <f>INDEX(ลูกหนี้ค่ารักษาพยาบาล!$N:$N,MATCH(คำนวณเงินลงทุนส่วนเกิน!$D407,ลูกหนี้ค่ารักษาพยาบาล!$A:$A,0))</f>
        <v>763526.6</v>
      </c>
      <c r="Q407" s="49">
        <v>125250393.05</v>
      </c>
      <c r="R407" s="7">
        <f>INDEX('Fixed Cost'!$E:$E,MATCH(คำนวณเงินลงทุนส่วนเกิน!$D407,'Fixed Cost'!$A:$A,0))</f>
        <v>25401098.713636361</v>
      </c>
      <c r="S407" s="7">
        <f t="shared" si="37"/>
        <v>99849294.336363643</v>
      </c>
      <c r="T407" s="43" t="str">
        <f t="shared" si="40"/>
        <v>60%</v>
      </c>
      <c r="U407" s="7">
        <f t="shared" si="38"/>
        <v>59909576.601818182</v>
      </c>
      <c r="V407" s="8" t="str">
        <f t="shared" si="41"/>
        <v>ลงทุนได้</v>
      </c>
      <c r="X407" s="4"/>
    </row>
    <row r="408" spans="1:24" hidden="1" x14ac:dyDescent="0.7">
      <c r="A408" s="8">
        <f>IF(ISBLANK(D408),"",COUNTA($D$10:D408))</f>
        <v>399</v>
      </c>
      <c r="B408" s="14">
        <v>6</v>
      </c>
      <c r="C408" s="14" t="s">
        <v>823</v>
      </c>
      <c r="D408" s="14" t="s">
        <v>838</v>
      </c>
      <c r="E408" s="14" t="s">
        <v>839</v>
      </c>
      <c r="F408" s="14" t="s">
        <v>8</v>
      </c>
      <c r="G408" s="6">
        <f>INDEX('cash ratio เดิม'!$B:$B,MATCH(คำนวณเงินลงทุนส่วนเกิน!$D408,'cash ratio เดิม'!$A:$A,0))</f>
        <v>45511464.93</v>
      </c>
      <c r="H408" s="6">
        <f>INDEX('cash ratio เดิม'!$C:$C,MATCH(คำนวณเงินลงทุนส่วนเกิน!$D408,'cash ratio เดิม'!$A:$A,0))</f>
        <v>13811831.84</v>
      </c>
      <c r="I408" s="49">
        <v>3.3</v>
      </c>
      <c r="J408" s="5">
        <f t="shared" si="36"/>
        <v>3.41</v>
      </c>
      <c r="K408" s="6">
        <f t="shared" si="39"/>
        <v>1716792.78</v>
      </c>
      <c r="L408" s="6">
        <f>INDEX(ลูกหนี้ค่ารักษาพยาบาล!$J:$J,MATCH(คำนวณเงินลงทุนส่วนเกิน!$D408,ลูกหนี้ค่ารักษาพยาบาล!$A:$A,0))</f>
        <v>734952.57</v>
      </c>
      <c r="M408" s="6">
        <f>INDEX(ลูกหนี้ค่ารักษาพยาบาล!$K:$K,MATCH(คำนวณเงินลงทุนส่วนเกิน!$D408,ลูกหนี้ค่ารักษาพยาบาล!$A:$A,0))</f>
        <v>453773.255</v>
      </c>
      <c r="N408" s="6">
        <f>INDEX(ลูกหนี้ค่ารักษาพยาบาล!$L:$L,MATCH(คำนวณเงินลงทุนส่วนเกิน!$D408,ลูกหนี้ค่ารักษาพยาบาล!$A:$A,0))</f>
        <v>523912.70500000002</v>
      </c>
      <c r="O408" s="6">
        <f>INDEX(ลูกหนี้ค่ารักษาพยาบาล!$M:$M,MATCH(คำนวณเงินลงทุนส่วนเกิน!$D408,ลูกหนี้ค่ารักษาพยาบาล!$A:$A,0))</f>
        <v>0</v>
      </c>
      <c r="P408" s="6">
        <f>INDEX(ลูกหนี้ค่ารักษาพยาบาล!$N:$N,MATCH(คำนวณเงินลงทุนส่วนเกิน!$D408,ลูกหนี้ค่ารักษาพยาบาล!$A:$A,0))</f>
        <v>4154.25</v>
      </c>
      <c r="Q408" s="49">
        <v>31699633.09</v>
      </c>
      <c r="R408" s="7">
        <f>INDEX('Fixed Cost'!$E:$E,MATCH(คำนวณเงินลงทุนส่วนเกิน!$D408,'Fixed Cost'!$A:$A,0))</f>
        <v>8843649.6736363638</v>
      </c>
      <c r="S408" s="7">
        <f t="shared" si="37"/>
        <v>22855983.416363634</v>
      </c>
      <c r="T408" s="43" t="str">
        <f t="shared" si="40"/>
        <v>60%</v>
      </c>
      <c r="U408" s="7">
        <f t="shared" si="38"/>
        <v>13713590.049818181</v>
      </c>
      <c r="V408" s="8" t="str">
        <f t="shared" si="41"/>
        <v>ลงทุนได้</v>
      </c>
      <c r="X408" s="4"/>
    </row>
    <row r="409" spans="1:24" hidden="1" x14ac:dyDescent="0.7">
      <c r="A409" s="8">
        <f>IF(ISBLANK(D409),"",COUNTA($D$10:D409))</f>
        <v>400</v>
      </c>
      <c r="B409" s="14">
        <v>6</v>
      </c>
      <c r="C409" s="14" t="s">
        <v>823</v>
      </c>
      <c r="D409" s="14" t="s">
        <v>840</v>
      </c>
      <c r="E409" s="14" t="s">
        <v>841</v>
      </c>
      <c r="F409" s="14" t="s">
        <v>8</v>
      </c>
      <c r="G409" s="6">
        <f>INDEX('cash ratio เดิม'!$B:$B,MATCH(คำนวณเงินลงทุนส่วนเกิน!$D409,'cash ratio เดิม'!$A:$A,0))</f>
        <v>146024172.38</v>
      </c>
      <c r="H409" s="6">
        <f>INDEX('cash ratio เดิม'!$C:$C,MATCH(คำนวณเงินลงทุนส่วนเกิน!$D409,'cash ratio เดิม'!$A:$A,0))</f>
        <v>19354927.239999998</v>
      </c>
      <c r="I409" s="49">
        <v>7.54</v>
      </c>
      <c r="J409" s="5">
        <f t="shared" si="36"/>
        <v>7.93</v>
      </c>
      <c r="K409" s="6">
        <f t="shared" si="39"/>
        <v>7560356.6600000001</v>
      </c>
      <c r="L409" s="6">
        <f>INDEX(ลูกหนี้ค่ารักษาพยาบาล!$J:$J,MATCH(คำนวณเงินลงทุนส่วนเกิน!$D409,ลูกหนี้ค่ารักษาพยาบาล!$A:$A,0))</f>
        <v>2098972.3600000003</v>
      </c>
      <c r="M409" s="6">
        <f>INDEX(ลูกหนี้ค่ารักษาพยาบาล!$K:$K,MATCH(คำนวณเงินลงทุนส่วนเกิน!$D409,ลูกหนี้ค่ารักษาพยาบาล!$A:$A,0))</f>
        <v>4031508.1999999997</v>
      </c>
      <c r="N409" s="6">
        <f>INDEX(ลูกหนี้ค่ารักษาพยาบาล!$L:$L,MATCH(คำนวณเงินลงทุนส่วนเกิน!$D409,ลูกหนี้ค่ารักษาพยาบาล!$A:$A,0))</f>
        <v>1413446.1</v>
      </c>
      <c r="O409" s="6">
        <f>INDEX(ลูกหนี้ค่ารักษาพยาบาล!$M:$M,MATCH(คำนวณเงินลงทุนส่วนเกิน!$D409,ลูกหนี้ค่ารักษาพยาบาล!$A:$A,0))</f>
        <v>0</v>
      </c>
      <c r="P409" s="6">
        <f>INDEX(ลูกหนี้ค่ารักษาพยาบาล!$N:$N,MATCH(คำนวณเงินลงทุนส่วนเกิน!$D409,ลูกหนี้ค่ารักษาพยาบาล!$A:$A,0))</f>
        <v>16430</v>
      </c>
      <c r="Q409" s="49">
        <v>126666768.5</v>
      </c>
      <c r="R409" s="7">
        <f>INDEX('Fixed Cost'!$E:$E,MATCH(คำนวณเงินลงทุนส่วนเกิน!$D409,'Fixed Cost'!$A:$A,0))</f>
        <v>11993674.028181819</v>
      </c>
      <c r="S409" s="7">
        <f t="shared" si="37"/>
        <v>114673094.47181818</v>
      </c>
      <c r="T409" s="43" t="str">
        <f t="shared" si="40"/>
        <v>60%</v>
      </c>
      <c r="U409" s="7">
        <f t="shared" si="38"/>
        <v>68803856.68309091</v>
      </c>
      <c r="V409" s="8" t="str">
        <f t="shared" si="41"/>
        <v>ลงทุนได้</v>
      </c>
      <c r="X409" s="4"/>
    </row>
    <row r="410" spans="1:24" hidden="1" x14ac:dyDescent="0.7">
      <c r="A410" s="8">
        <f>IF(ISBLANK(D410),"",COUNTA($D$10:D410))</f>
        <v>401</v>
      </c>
      <c r="B410" s="14">
        <v>6</v>
      </c>
      <c r="C410" s="14" t="s">
        <v>842</v>
      </c>
      <c r="D410" s="14" t="s">
        <v>843</v>
      </c>
      <c r="E410" s="14" t="s">
        <v>844</v>
      </c>
      <c r="F410" s="14" t="s">
        <v>5</v>
      </c>
      <c r="G410" s="6">
        <f>INDEX('cash ratio เดิม'!$B:$B,MATCH(คำนวณเงินลงทุนส่วนเกิน!$D410,'cash ratio เดิม'!$A:$A,0))</f>
        <v>871139929.61000001</v>
      </c>
      <c r="H410" s="6">
        <f>INDEX('cash ratio เดิม'!$C:$C,MATCH(คำนวณเงินลงทุนส่วนเกิน!$D410,'cash ratio เดิม'!$A:$A,0))</f>
        <v>221958696.83000001</v>
      </c>
      <c r="I410" s="49">
        <v>3.92</v>
      </c>
      <c r="J410" s="5">
        <f t="shared" si="36"/>
        <v>4.38</v>
      </c>
      <c r="K410" s="6">
        <f t="shared" si="39"/>
        <v>102452904.56</v>
      </c>
      <c r="L410" s="6">
        <f>INDEX(ลูกหนี้ค่ารักษาพยาบาล!$J:$J,MATCH(คำนวณเงินลงทุนส่วนเกิน!$D410,ลูกหนี้ค่ารักษาพยาบาล!$A:$A,0))</f>
        <v>71753936.275000006</v>
      </c>
      <c r="M410" s="6">
        <f>INDEX(ลูกหนี้ค่ารักษาพยาบาล!$K:$K,MATCH(คำนวณเงินลงทุนส่วนเกิน!$D410,ลูกหนี้ค่ารักษาพยาบาล!$A:$A,0))</f>
        <v>2046491.45</v>
      </c>
      <c r="N410" s="6">
        <f>INDEX(ลูกหนี้ค่ารักษาพยาบาล!$L:$L,MATCH(คำนวณเงินลงทุนส่วนเกิน!$D410,ลูกหนี้ค่ารักษาพยาบาล!$A:$A,0))</f>
        <v>27129491.774999999</v>
      </c>
      <c r="O410" s="6">
        <f>INDEX(ลูกหนี้ค่ารักษาพยาบาล!$M:$M,MATCH(คำนวณเงินลงทุนส่วนเกิน!$D410,ลูกหนี้ค่ารักษาพยาบาล!$A:$A,0))</f>
        <v>0</v>
      </c>
      <c r="P410" s="6">
        <f>INDEX(ลูกหนี้ค่ารักษาพยาบาล!$N:$N,MATCH(คำนวณเงินลงทุนส่วนเกิน!$D410,ลูกหนี้ค่ารักษาพยาบาล!$A:$A,0))</f>
        <v>1522985.06</v>
      </c>
      <c r="Q410" s="49">
        <v>649181232.77999997</v>
      </c>
      <c r="R410" s="7">
        <f>INDEX('Fixed Cost'!$E:$E,MATCH(คำนวณเงินลงทุนส่วนเกิน!$D410,'Fixed Cost'!$A:$A,0))</f>
        <v>200279738.22545457</v>
      </c>
      <c r="S410" s="7">
        <f t="shared" si="37"/>
        <v>448901494.5545454</v>
      </c>
      <c r="T410" s="43" t="str">
        <f t="shared" si="40"/>
        <v>60%</v>
      </c>
      <c r="U410" s="7">
        <f t="shared" si="38"/>
        <v>269340896.73272723</v>
      </c>
      <c r="V410" s="8" t="str">
        <f t="shared" si="41"/>
        <v>ลงทุนได้</v>
      </c>
      <c r="X410" s="4"/>
    </row>
    <row r="411" spans="1:24" hidden="1" x14ac:dyDescent="0.7">
      <c r="A411" s="8">
        <f>IF(ISBLANK(D411),"",COUNTA($D$10:D411))</f>
        <v>402</v>
      </c>
      <c r="B411" s="14">
        <v>6</v>
      </c>
      <c r="C411" s="14" t="s">
        <v>842</v>
      </c>
      <c r="D411" s="14" t="s">
        <v>845</v>
      </c>
      <c r="E411" s="14" t="s">
        <v>846</v>
      </c>
      <c r="F411" s="14" t="s">
        <v>8</v>
      </c>
      <c r="G411" s="6">
        <f>INDEX('cash ratio เดิม'!$B:$B,MATCH(คำนวณเงินลงทุนส่วนเกิน!$D411,'cash ratio เดิม'!$A:$A,0))</f>
        <v>308018236.27999997</v>
      </c>
      <c r="H411" s="6">
        <f>INDEX('cash ratio เดิม'!$C:$C,MATCH(คำนวณเงินลงทุนส่วนเกิน!$D411,'cash ratio เดิม'!$A:$A,0))</f>
        <v>76521098.519999996</v>
      </c>
      <c r="I411" s="49">
        <v>4.03</v>
      </c>
      <c r="J411" s="5">
        <f t="shared" si="36"/>
        <v>4.57</v>
      </c>
      <c r="K411" s="6">
        <f t="shared" si="39"/>
        <v>42219833.294999994</v>
      </c>
      <c r="L411" s="6">
        <f>INDEX(ลูกหนี้ค่ารักษาพยาบาล!$J:$J,MATCH(คำนวณเงินลงทุนส่วนเกิน!$D411,ลูกหนี้ค่ารักษาพยาบาล!$A:$A,0))</f>
        <v>35076453.879999995</v>
      </c>
      <c r="M411" s="6">
        <f>INDEX(ลูกหนี้ค่ารักษาพยาบาล!$K:$K,MATCH(คำนวณเงินลงทุนส่วนเกิน!$D411,ลูกหนี้ค่ารักษาพยาบาล!$A:$A,0))</f>
        <v>0</v>
      </c>
      <c r="N411" s="6">
        <f>INDEX(ลูกหนี้ค่ารักษาพยาบาล!$L:$L,MATCH(คำนวณเงินลงทุนส่วนเกิน!$D411,ลูกหนี้ค่ารักษาพยาบาล!$A:$A,0))</f>
        <v>6702504.3850000007</v>
      </c>
      <c r="O411" s="6">
        <f>INDEX(ลูกหนี้ค่ารักษาพยาบาล!$M:$M,MATCH(คำนวณเงินลงทุนส่วนเกิน!$D411,ลูกหนี้ค่ารักษาพยาบาล!$A:$A,0))</f>
        <v>0</v>
      </c>
      <c r="P411" s="6">
        <f>INDEX(ลูกหนี้ค่ารักษาพยาบาล!$N:$N,MATCH(คำนวณเงินลงทุนส่วนเกิน!$D411,ลูกหนี้ค่ารักษาพยาบาล!$A:$A,0))</f>
        <v>440875.02999999997</v>
      </c>
      <c r="Q411" s="49">
        <v>231457961.41</v>
      </c>
      <c r="R411" s="7">
        <f>INDEX('Fixed Cost'!$E:$E,MATCH(คำนวณเงินลงทุนส่วนเกิน!$D411,'Fixed Cost'!$A:$A,0))</f>
        <v>41841592.538181819</v>
      </c>
      <c r="S411" s="7">
        <f t="shared" si="37"/>
        <v>189616368.87181818</v>
      </c>
      <c r="T411" s="43" t="str">
        <f t="shared" si="40"/>
        <v>60%</v>
      </c>
      <c r="U411" s="7">
        <f t="shared" si="38"/>
        <v>113769821.32309091</v>
      </c>
      <c r="V411" s="8" t="str">
        <f t="shared" si="41"/>
        <v>ลงทุนได้</v>
      </c>
      <c r="X411" s="4"/>
    </row>
    <row r="412" spans="1:24" hidden="1" x14ac:dyDescent="0.7">
      <c r="A412" s="8">
        <f>IF(ISBLANK(D412),"",COUNTA($D$10:D412))</f>
        <v>403</v>
      </c>
      <c r="B412" s="14">
        <v>6</v>
      </c>
      <c r="C412" s="14" t="s">
        <v>842</v>
      </c>
      <c r="D412" s="14" t="s">
        <v>847</v>
      </c>
      <c r="E412" s="14" t="s">
        <v>848</v>
      </c>
      <c r="F412" s="14" t="s">
        <v>46</v>
      </c>
      <c r="G412" s="6">
        <f>INDEX('cash ratio เดิม'!$B:$B,MATCH(คำนวณเงินลงทุนส่วนเกิน!$D412,'cash ratio เดิม'!$A:$A,0))</f>
        <v>936102555.63999999</v>
      </c>
      <c r="H412" s="6">
        <f>INDEX('cash ratio เดิม'!$C:$C,MATCH(คำนวณเงินลงทุนส่วนเกิน!$D412,'cash ratio เดิม'!$A:$A,0))</f>
        <v>191263956.72</v>
      </c>
      <c r="I412" s="49">
        <v>4.8899999999999997</v>
      </c>
      <c r="J412" s="5">
        <f t="shared" si="36"/>
        <v>4.96</v>
      </c>
      <c r="K412" s="6">
        <f t="shared" si="39"/>
        <v>12653592.779999999</v>
      </c>
      <c r="L412" s="6">
        <f>INDEX(ลูกหนี้ค่ารักษาพยาบาล!$J:$J,MATCH(คำนวณเงินลงทุนส่วนเกิน!$D412,ลูกหนี้ค่ารักษาพยาบาล!$A:$A,0))</f>
        <v>3861414.1150000002</v>
      </c>
      <c r="M412" s="6">
        <f>INDEX(ลูกหนี้ค่ารักษาพยาบาล!$K:$K,MATCH(คำนวณเงินลงทุนส่วนเกิน!$D412,ลูกหนี้ค่ารักษาพยาบาล!$A:$A,0))</f>
        <v>6306320.1549999993</v>
      </c>
      <c r="N412" s="6">
        <f>INDEX(ลูกหนี้ค่ารักษาพยาบาล!$L:$L,MATCH(คำนวณเงินลงทุนส่วนเกิน!$D412,ลูกหนี้ค่ารักษาพยาบาล!$A:$A,0))</f>
        <v>2485858.5099999998</v>
      </c>
      <c r="O412" s="6">
        <f>INDEX(ลูกหนี้ค่ารักษาพยาบาล!$M:$M,MATCH(คำนวณเงินลงทุนส่วนเกิน!$D412,ลูกหนี้ค่ารักษาพยาบาล!$A:$A,0))</f>
        <v>0</v>
      </c>
      <c r="P412" s="6">
        <f>INDEX(ลูกหนี้ค่ารักษาพยาบาล!$N:$N,MATCH(คำนวณเงินลงทุนส่วนเกิน!$D412,ลูกหนี้ค่ารักษาพยาบาล!$A:$A,0))</f>
        <v>0</v>
      </c>
      <c r="Q412" s="49">
        <v>744815788.91999996</v>
      </c>
      <c r="R412" s="7">
        <f>INDEX('Fixed Cost'!$E:$E,MATCH(คำนวณเงินลงทุนส่วนเกิน!$D412,'Fixed Cost'!$A:$A,0))</f>
        <v>73894814.334545448</v>
      </c>
      <c r="S412" s="7">
        <f t="shared" si="37"/>
        <v>670920974.58545446</v>
      </c>
      <c r="T412" s="43" t="str">
        <f t="shared" si="40"/>
        <v>60%</v>
      </c>
      <c r="U412" s="7">
        <f t="shared" si="38"/>
        <v>402552584.75127268</v>
      </c>
      <c r="V412" s="8" t="str">
        <f t="shared" si="41"/>
        <v>ลงทุนได้</v>
      </c>
      <c r="X412" s="4"/>
    </row>
    <row r="413" spans="1:24" hidden="1" x14ac:dyDescent="0.7">
      <c r="A413" s="8">
        <f>IF(ISBLANK(D413),"",COUNTA($D$10:D413))</f>
        <v>404</v>
      </c>
      <c r="B413" s="14">
        <v>6</v>
      </c>
      <c r="C413" s="14" t="s">
        <v>842</v>
      </c>
      <c r="D413" s="14" t="s">
        <v>849</v>
      </c>
      <c r="E413" s="14" t="s">
        <v>850</v>
      </c>
      <c r="F413" s="14" t="s">
        <v>8</v>
      </c>
      <c r="G413" s="6">
        <f>INDEX('cash ratio เดิม'!$B:$B,MATCH(คำนวณเงินลงทุนส่วนเกิน!$D413,'cash ratio เดิม'!$A:$A,0))</f>
        <v>173765164.52000001</v>
      </c>
      <c r="H413" s="6">
        <f>INDEX('cash ratio เดิม'!$C:$C,MATCH(คำนวณเงินลงทุนส่วนเกิน!$D413,'cash ratio เดิม'!$A:$A,0))</f>
        <v>35499869.700000003</v>
      </c>
      <c r="I413" s="49">
        <v>4.8899999999999997</v>
      </c>
      <c r="J413" s="5">
        <f t="shared" si="36"/>
        <v>5.22</v>
      </c>
      <c r="K413" s="6">
        <f t="shared" si="39"/>
        <v>11868144.489999998</v>
      </c>
      <c r="L413" s="6">
        <f>INDEX(ลูกหนี้ค่ารักษาพยาบาล!$J:$J,MATCH(คำนวณเงินลงทุนส่วนเกิน!$D413,ลูกหนี้ค่ารักษาพยาบาล!$A:$A,0))</f>
        <v>10835796.989999998</v>
      </c>
      <c r="M413" s="6">
        <f>INDEX(ลูกหนี้ค่ารักษาพยาบาล!$K:$K,MATCH(คำนวณเงินลงทุนส่วนเกิน!$D413,ลูกหนี้ค่ารักษาพยาบาล!$A:$A,0))</f>
        <v>254309.5</v>
      </c>
      <c r="N413" s="6">
        <f>INDEX(ลูกหนี้ค่ารักษาพยาบาล!$L:$L,MATCH(คำนวณเงินลงทุนส่วนเกิน!$D413,ลูกหนี้ค่ารักษาพยาบาล!$A:$A,0))</f>
        <v>778038</v>
      </c>
      <c r="O413" s="6">
        <f>INDEX(ลูกหนี้ค่ารักษาพยาบาล!$M:$M,MATCH(คำนวณเงินลงทุนส่วนเกิน!$D413,ลูกหนี้ค่ารักษาพยาบาล!$A:$A,0))</f>
        <v>0</v>
      </c>
      <c r="P413" s="6">
        <f>INDEX(ลูกหนี้ค่ารักษาพยาบาล!$N:$N,MATCH(คำนวณเงินลงทุนส่วนเกิน!$D413,ลูกหนี้ค่ารักษาพยาบาล!$A:$A,0))</f>
        <v>0</v>
      </c>
      <c r="Q413" s="49">
        <v>137930509.44</v>
      </c>
      <c r="R413" s="7">
        <f>INDEX('Fixed Cost'!$E:$E,MATCH(คำนวณเงินลงทุนส่วนเกิน!$D413,'Fixed Cost'!$A:$A,0))</f>
        <v>26433061.903636359</v>
      </c>
      <c r="S413" s="7">
        <f t="shared" si="37"/>
        <v>111497447.53636363</v>
      </c>
      <c r="T413" s="43" t="str">
        <f t="shared" si="40"/>
        <v>60%</v>
      </c>
      <c r="U413" s="7">
        <f t="shared" si="38"/>
        <v>66898468.521818176</v>
      </c>
      <c r="V413" s="8" t="str">
        <f t="shared" si="41"/>
        <v>ลงทุนได้</v>
      </c>
      <c r="X413" s="4"/>
    </row>
    <row r="414" spans="1:24" hidden="1" x14ac:dyDescent="0.7">
      <c r="A414" s="8">
        <f>IF(ISBLANK(D414),"",COUNTA($D$10:D414))</f>
        <v>405</v>
      </c>
      <c r="B414" s="14">
        <v>6</v>
      </c>
      <c r="C414" s="14" t="s">
        <v>842</v>
      </c>
      <c r="D414" s="14" t="s">
        <v>851</v>
      </c>
      <c r="E414" s="14" t="s">
        <v>852</v>
      </c>
      <c r="F414" s="14" t="s">
        <v>8</v>
      </c>
      <c r="G414" s="6">
        <f>INDEX('cash ratio เดิม'!$B:$B,MATCH(คำนวณเงินลงทุนส่วนเกิน!$D414,'cash ratio เดิม'!$A:$A,0))</f>
        <v>16795328.809999999</v>
      </c>
      <c r="H414" s="6">
        <f>INDEX('cash ratio เดิม'!$C:$C,MATCH(คำนวณเงินลงทุนส่วนเกิน!$D414,'cash ratio เดิม'!$A:$A,0))</f>
        <v>23409904.010000002</v>
      </c>
      <c r="I414" s="49">
        <v>0.72</v>
      </c>
      <c r="J414" s="5">
        <f t="shared" si="36"/>
        <v>0.83</v>
      </c>
      <c r="K414" s="6">
        <f t="shared" si="39"/>
        <v>2799865.7750000004</v>
      </c>
      <c r="L414" s="6">
        <f>INDEX(ลูกหนี้ค่ารักษาพยาบาล!$J:$J,MATCH(คำนวณเงินลงทุนส่วนเกิน!$D414,ลูกหนี้ค่ารักษาพยาบาล!$A:$A,0))</f>
        <v>1810872.6</v>
      </c>
      <c r="M414" s="6">
        <f>INDEX(ลูกหนี้ค่ารักษาพยาบาล!$K:$K,MATCH(คำนวณเงินลงทุนส่วนเกิน!$D414,ลูกหนี้ค่ารักษาพยาบาล!$A:$A,0))</f>
        <v>265303.375</v>
      </c>
      <c r="N414" s="6">
        <f>INDEX(ลูกหนี้ค่ารักษาพยาบาล!$L:$L,MATCH(คำนวณเงินลงทุนส่วนเกิน!$D414,ลูกหนี้ค่ารักษาพยาบาล!$A:$A,0))</f>
        <v>715143.3</v>
      </c>
      <c r="O414" s="6">
        <f>INDEX(ลูกหนี้ค่ารักษาพยาบาล!$M:$M,MATCH(คำนวณเงินลงทุนส่วนเกิน!$D414,ลูกหนี้ค่ารักษาพยาบาล!$A:$A,0))</f>
        <v>0</v>
      </c>
      <c r="P414" s="6">
        <f>INDEX(ลูกหนี้ค่ารักษาพยาบาล!$N:$N,MATCH(คำนวณเงินลงทุนส่วนเกิน!$D414,ลูกหนี้ค่ารักษาพยาบาล!$A:$A,0))</f>
        <v>8546.5</v>
      </c>
      <c r="Q414" s="49">
        <v>-6614575.2000000002</v>
      </c>
      <c r="R414" s="7">
        <f>INDEX('Fixed Cost'!$E:$E,MATCH(คำนวณเงินลงทุนส่วนเกิน!$D414,'Fixed Cost'!$A:$A,0))</f>
        <v>21761431.767272726</v>
      </c>
      <c r="S414" s="7">
        <f t="shared" si="37"/>
        <v>-28376006.967272725</v>
      </c>
      <c r="T414" s="43" t="str">
        <f t="shared" si="40"/>
        <v>0%</v>
      </c>
      <c r="U414" s="7">
        <f t="shared" si="38"/>
        <v>0</v>
      </c>
      <c r="V414" s="69" t="str">
        <f t="shared" si="41"/>
        <v>ไม่ลงทุน</v>
      </c>
      <c r="X414" s="4"/>
    </row>
    <row r="415" spans="1:24" hidden="1" x14ac:dyDescent="0.7">
      <c r="A415" s="8">
        <f>IF(ISBLANK(D415),"",COUNTA($D$10:D415))</f>
        <v>406</v>
      </c>
      <c r="B415" s="14">
        <v>6</v>
      </c>
      <c r="C415" s="14" t="s">
        <v>842</v>
      </c>
      <c r="D415" s="14" t="s">
        <v>853</v>
      </c>
      <c r="E415" s="14" t="s">
        <v>854</v>
      </c>
      <c r="F415" s="14" t="s">
        <v>8</v>
      </c>
      <c r="G415" s="6">
        <f>INDEX('cash ratio เดิม'!$B:$B,MATCH(คำนวณเงินลงทุนส่วนเกิน!$D415,'cash ratio เดิม'!$A:$A,0))</f>
        <v>110946438.38</v>
      </c>
      <c r="H415" s="6">
        <f>INDEX('cash ratio เดิม'!$C:$C,MATCH(คำนวณเงินลงทุนส่วนเกิน!$D415,'cash ratio เดิม'!$A:$A,0))</f>
        <v>37235077.719999999</v>
      </c>
      <c r="I415" s="49">
        <v>2.98</v>
      </c>
      <c r="J415" s="5">
        <f t="shared" si="36"/>
        <v>3.03</v>
      </c>
      <c r="K415" s="6">
        <f t="shared" si="39"/>
        <v>2203361.59</v>
      </c>
      <c r="L415" s="6">
        <f>INDEX(ลูกหนี้ค่ารักษาพยาบาล!$J:$J,MATCH(คำนวณเงินลงทุนส่วนเกิน!$D415,ลูกหนี้ค่ารักษาพยาบาล!$A:$A,0))</f>
        <v>766962.98499999999</v>
      </c>
      <c r="M415" s="6">
        <f>INDEX(ลูกหนี้ค่ารักษาพยาบาล!$K:$K,MATCH(คำนวณเงินลงทุนส่วนเกิน!$D415,ลูกหนี้ค่ารักษาพยาบาล!$A:$A,0))</f>
        <v>224689.95499999999</v>
      </c>
      <c r="N415" s="6">
        <f>INDEX(ลูกหนี้ค่ารักษาพยาบาล!$L:$L,MATCH(คำนวณเงินลงทุนส่วนเกิน!$D415,ลูกหนี้ค่ารักษาพยาบาล!$A:$A,0))</f>
        <v>1211708.6500000001</v>
      </c>
      <c r="O415" s="6">
        <f>INDEX(ลูกหนี้ค่ารักษาพยาบาล!$M:$M,MATCH(คำนวณเงินลงทุนส่วนเกิน!$D415,ลูกหนี้ค่ารักษาพยาบาล!$A:$A,0))</f>
        <v>0</v>
      </c>
      <c r="P415" s="6">
        <f>INDEX(ลูกหนี้ค่ารักษาพยาบาล!$N:$N,MATCH(คำนวณเงินลงทุนส่วนเกิน!$D415,ลูกหนี้ค่ารักษาพยาบาล!$A:$A,0))</f>
        <v>0</v>
      </c>
      <c r="Q415" s="49">
        <v>73711360.659999996</v>
      </c>
      <c r="R415" s="7">
        <f>INDEX('Fixed Cost'!$E:$E,MATCH(คำนวณเงินลงทุนส่วนเกิน!$D415,'Fixed Cost'!$A:$A,0))</f>
        <v>16218387.081818182</v>
      </c>
      <c r="S415" s="7">
        <f t="shared" si="37"/>
        <v>57492973.578181818</v>
      </c>
      <c r="T415" s="43" t="str">
        <f t="shared" si="40"/>
        <v>60%</v>
      </c>
      <c r="U415" s="7">
        <f t="shared" si="38"/>
        <v>34495784.146909088</v>
      </c>
      <c r="V415" s="8" t="str">
        <f t="shared" si="41"/>
        <v>ลงทุนได้</v>
      </c>
      <c r="X415" s="4"/>
    </row>
    <row r="416" spans="1:24" hidden="1" x14ac:dyDescent="0.7">
      <c r="A416" s="8">
        <f>IF(ISBLANK(D416),"",COUNTA($D$10:D416))</f>
        <v>407</v>
      </c>
      <c r="B416" s="14">
        <v>6</v>
      </c>
      <c r="C416" s="14" t="s">
        <v>855</v>
      </c>
      <c r="D416" s="14" t="s">
        <v>856</v>
      </c>
      <c r="E416" s="14" t="s">
        <v>857</v>
      </c>
      <c r="F416" s="14" t="s">
        <v>46</v>
      </c>
      <c r="G416" s="6">
        <f>INDEX('cash ratio เดิม'!$B:$B,MATCH(คำนวณเงินลงทุนส่วนเกิน!$D416,'cash ratio เดิม'!$A:$A,0))</f>
        <v>789919984.75999999</v>
      </c>
      <c r="H416" s="6">
        <f>INDEX('cash ratio เดิม'!$C:$C,MATCH(คำนวณเงินลงทุนส่วนเกิน!$D416,'cash ratio เดิม'!$A:$A,0))</f>
        <v>115105776.58</v>
      </c>
      <c r="I416" s="49">
        <v>6.86</v>
      </c>
      <c r="J416" s="5">
        <f t="shared" si="36"/>
        <v>7.51</v>
      </c>
      <c r="K416" s="6">
        <f t="shared" si="39"/>
        <v>75520716.825000003</v>
      </c>
      <c r="L416" s="6">
        <f>INDEX(ลูกหนี้ค่ารักษาพยาบาล!$J:$J,MATCH(คำนวณเงินลงทุนส่วนเกิน!$D416,ลูกหนี้ค่ารักษาพยาบาล!$A:$A,0))</f>
        <v>53635858.484999999</v>
      </c>
      <c r="M416" s="6">
        <f>INDEX(ลูกหนี้ค่ารักษาพยาบาล!$K:$K,MATCH(คำนวณเงินลงทุนส่วนเกิน!$D416,ลูกหนี้ค่ารักษาพยาบาล!$A:$A,0))</f>
        <v>4629472.28</v>
      </c>
      <c r="N416" s="6">
        <f>INDEX(ลูกหนี้ค่ารักษาพยาบาล!$L:$L,MATCH(คำนวณเงินลงทุนส่วนเกิน!$D416,ลูกหนี้ค่ารักษาพยาบาล!$A:$A,0))</f>
        <v>16286914.060000001</v>
      </c>
      <c r="O416" s="6">
        <f>INDEX(ลูกหนี้ค่ารักษาพยาบาล!$M:$M,MATCH(คำนวณเงินลงทุนส่วนเกิน!$D416,ลูกหนี้ค่ารักษาพยาบาล!$A:$A,0))</f>
        <v>0</v>
      </c>
      <c r="P416" s="6">
        <f>INDEX(ลูกหนี้ค่ารักษาพยาบาล!$N:$N,MATCH(คำนวณเงินลงทุนส่วนเกิน!$D416,ลูกหนี้ค่ารักษาพยาบาล!$A:$A,0))</f>
        <v>968472</v>
      </c>
      <c r="Q416" s="49">
        <v>674830458.17999995</v>
      </c>
      <c r="R416" s="7">
        <f>INDEX('Fixed Cost'!$E:$E,MATCH(คำนวณเงินลงทุนส่วนเกิน!$D416,'Fixed Cost'!$A:$A,0))</f>
        <v>106562526.4881818</v>
      </c>
      <c r="S416" s="7">
        <f t="shared" si="37"/>
        <v>568267931.69181812</v>
      </c>
      <c r="T416" s="43" t="str">
        <f t="shared" si="40"/>
        <v>60%</v>
      </c>
      <c r="U416" s="7">
        <f t="shared" si="38"/>
        <v>340960759.01509088</v>
      </c>
      <c r="V416" s="8" t="str">
        <f t="shared" si="41"/>
        <v>ลงทุนได้</v>
      </c>
      <c r="X416" s="4"/>
    </row>
    <row r="417" spans="1:24" hidden="1" x14ac:dyDescent="0.7">
      <c r="A417" s="8">
        <f>IF(ISBLANK(D417),"",COUNTA($D$10:D417))</f>
        <v>408</v>
      </c>
      <c r="B417" s="14">
        <v>6</v>
      </c>
      <c r="C417" s="14" t="s">
        <v>855</v>
      </c>
      <c r="D417" s="14" t="s">
        <v>858</v>
      </c>
      <c r="E417" s="14" t="s">
        <v>859</v>
      </c>
      <c r="F417" s="14" t="s">
        <v>8</v>
      </c>
      <c r="G417" s="6">
        <f>INDEX('cash ratio เดิม'!$B:$B,MATCH(คำนวณเงินลงทุนส่วนเกิน!$D417,'cash ratio เดิม'!$A:$A,0))</f>
        <v>73172739.760000005</v>
      </c>
      <c r="H417" s="6">
        <f>INDEX('cash ratio เดิม'!$C:$C,MATCH(คำนวณเงินลงทุนส่วนเกิน!$D417,'cash ratio เดิม'!$A:$A,0))</f>
        <v>10885973.720000001</v>
      </c>
      <c r="I417" s="49">
        <v>6.72</v>
      </c>
      <c r="J417" s="5">
        <f t="shared" si="36"/>
        <v>6.88</v>
      </c>
      <c r="K417" s="6">
        <f t="shared" si="39"/>
        <v>1799104.875</v>
      </c>
      <c r="L417" s="6">
        <f>INDEX(ลูกหนี้ค่ารักษาพยาบาล!$J:$J,MATCH(คำนวณเงินลงทุนส่วนเกิน!$D417,ลูกหนี้ค่ารักษาพยาบาล!$A:$A,0))</f>
        <v>1204500.7</v>
      </c>
      <c r="M417" s="6">
        <f>INDEX(ลูกหนี้ค่ารักษาพยาบาล!$K:$K,MATCH(คำนวณเงินลงทุนส่วนเกิน!$D417,ลูกหนี้ค่ารักษาพยาบาล!$A:$A,0))</f>
        <v>205833.55</v>
      </c>
      <c r="N417" s="6">
        <f>INDEX(ลูกหนี้ค่ารักษาพยาบาล!$L:$L,MATCH(คำนวณเงินลงทุนส่วนเกิน!$D417,ลูกหนี้ค่ารักษาพยาบาล!$A:$A,0))</f>
        <v>382451.125</v>
      </c>
      <c r="O417" s="6">
        <f>INDEX(ลูกหนี้ค่ารักษาพยาบาล!$M:$M,MATCH(คำนวณเงินลงทุนส่วนเกิน!$D417,ลูกหนี้ค่ารักษาพยาบาล!$A:$A,0))</f>
        <v>0</v>
      </c>
      <c r="P417" s="6">
        <f>INDEX(ลูกหนี้ค่ารักษาพยาบาล!$N:$N,MATCH(คำนวณเงินลงทุนส่วนเกิน!$D417,ลูกหนี้ค่ารักษาพยาบาล!$A:$A,0))</f>
        <v>6319.5</v>
      </c>
      <c r="Q417" s="49">
        <v>62286766.039999999</v>
      </c>
      <c r="R417" s="7">
        <f>INDEX('Fixed Cost'!$E:$E,MATCH(คำนวณเงินลงทุนส่วนเกิน!$D417,'Fixed Cost'!$A:$A,0))</f>
        <v>9966136.6036363635</v>
      </c>
      <c r="S417" s="7">
        <f t="shared" si="37"/>
        <v>52320629.436363637</v>
      </c>
      <c r="T417" s="43" t="str">
        <f t="shared" si="40"/>
        <v>60%</v>
      </c>
      <c r="U417" s="7">
        <f t="shared" si="38"/>
        <v>31392377.66181818</v>
      </c>
      <c r="V417" s="8" t="str">
        <f t="shared" si="41"/>
        <v>ลงทุนได้</v>
      </c>
      <c r="X417" s="4"/>
    </row>
    <row r="418" spans="1:24" hidden="1" x14ac:dyDescent="0.7">
      <c r="A418" s="8">
        <f>IF(ISBLANK(D418),"",COUNTA($D$10:D418))</f>
        <v>409</v>
      </c>
      <c r="B418" s="14">
        <v>6</v>
      </c>
      <c r="C418" s="14" t="s">
        <v>855</v>
      </c>
      <c r="D418" s="14" t="s">
        <v>860</v>
      </c>
      <c r="E418" s="14" t="s">
        <v>861</v>
      </c>
      <c r="F418" s="14" t="s">
        <v>8</v>
      </c>
      <c r="G418" s="6">
        <f>INDEX('cash ratio เดิม'!$B:$B,MATCH(คำนวณเงินลงทุนส่วนเกิน!$D418,'cash ratio เดิม'!$A:$A,0))</f>
        <v>112678700.8</v>
      </c>
      <c r="H418" s="6">
        <f>INDEX('cash ratio เดิม'!$C:$C,MATCH(คำนวณเงินลงทุนส่วนเกิน!$D418,'cash ratio เดิม'!$A:$A,0))</f>
        <v>15143051.390000001</v>
      </c>
      <c r="I418" s="49">
        <v>7.44</v>
      </c>
      <c r="J418" s="5">
        <f t="shared" si="36"/>
        <v>7.88</v>
      </c>
      <c r="K418" s="6">
        <f t="shared" si="39"/>
        <v>6768008.9550000001</v>
      </c>
      <c r="L418" s="6">
        <f>INDEX(ลูกหนี้ค่ารักษาพยาบาล!$J:$J,MATCH(คำนวณเงินลงทุนส่วนเกิน!$D418,ลูกหนี้ค่ารักษาพยาบาล!$A:$A,0))</f>
        <v>4784863.415</v>
      </c>
      <c r="M418" s="6">
        <f>INDEX(ลูกหนี้ค่ารักษาพยาบาล!$K:$K,MATCH(คำนวณเงินลงทุนส่วนเกิน!$D418,ลูกหนี้ค่ารักษาพยาบาล!$A:$A,0))</f>
        <v>767547.17500000005</v>
      </c>
      <c r="N418" s="6">
        <f>INDEX(ลูกหนี้ค่ารักษาพยาบาล!$L:$L,MATCH(คำนวณเงินลงทุนส่วนเกิน!$D418,ลูกหนี้ค่ารักษาพยาบาล!$A:$A,0))</f>
        <v>1177399.5450000002</v>
      </c>
      <c r="O418" s="6">
        <f>INDEX(ลูกหนี้ค่ารักษาพยาบาล!$M:$M,MATCH(คำนวณเงินลงทุนส่วนเกิน!$D418,ลูกหนี้ค่ารักษาพยาบาล!$A:$A,0))</f>
        <v>0</v>
      </c>
      <c r="P418" s="6">
        <f>INDEX(ลูกหนี้ค่ารักษาพยาบาล!$N:$N,MATCH(คำนวณเงินลงทุนส่วนเกิน!$D418,ลูกหนี้ค่ารักษาพยาบาล!$A:$A,0))</f>
        <v>38198.82</v>
      </c>
      <c r="Q418" s="49">
        <v>97535649.409999996</v>
      </c>
      <c r="R418" s="7">
        <f>INDEX('Fixed Cost'!$E:$E,MATCH(คำนวณเงินลงทุนส่วนเกิน!$D418,'Fixed Cost'!$A:$A,0))</f>
        <v>11973511.737272726</v>
      </c>
      <c r="S418" s="7">
        <f t="shared" si="37"/>
        <v>85562137.672727272</v>
      </c>
      <c r="T418" s="43" t="str">
        <f t="shared" si="40"/>
        <v>60%</v>
      </c>
      <c r="U418" s="7">
        <f t="shared" si="38"/>
        <v>51337282.603636362</v>
      </c>
      <c r="V418" s="8" t="str">
        <f t="shared" si="41"/>
        <v>ลงทุนได้</v>
      </c>
      <c r="X418" s="4"/>
    </row>
    <row r="419" spans="1:24" hidden="1" x14ac:dyDescent="0.7">
      <c r="A419" s="8">
        <f>IF(ISBLANK(D419),"",COUNTA($D$10:D419))</f>
        <v>410</v>
      </c>
      <c r="B419" s="14">
        <v>6</v>
      </c>
      <c r="C419" s="14" t="s">
        <v>855</v>
      </c>
      <c r="D419" s="14" t="s">
        <v>862</v>
      </c>
      <c r="E419" s="14" t="s">
        <v>863</v>
      </c>
      <c r="F419" s="14" t="s">
        <v>8</v>
      </c>
      <c r="G419" s="6">
        <f>INDEX('cash ratio เดิม'!$B:$B,MATCH(คำนวณเงินลงทุนส่วนเกิน!$D419,'cash ratio เดิม'!$A:$A,0))</f>
        <v>124989981.04000001</v>
      </c>
      <c r="H419" s="6">
        <f>INDEX('cash ratio เดิม'!$C:$C,MATCH(คำนวณเงินลงทุนส่วนเกิน!$D419,'cash ratio เดิม'!$A:$A,0))</f>
        <v>17633120.309999999</v>
      </c>
      <c r="I419" s="49">
        <v>7.09</v>
      </c>
      <c r="J419" s="5">
        <f t="shared" si="36"/>
        <v>7.42</v>
      </c>
      <c r="K419" s="6">
        <f t="shared" si="39"/>
        <v>5899267.2949999999</v>
      </c>
      <c r="L419" s="6">
        <f>INDEX(ลูกหนี้ค่ารักษาพยาบาล!$J:$J,MATCH(คำนวณเงินลงทุนส่วนเกิน!$D419,ลูกหนี้ค่ารักษาพยาบาล!$A:$A,0))</f>
        <v>3423575.875</v>
      </c>
      <c r="M419" s="6">
        <f>INDEX(ลูกหนี้ค่ารักษาพยาบาล!$K:$K,MATCH(คำนวณเงินลงทุนส่วนเกิน!$D419,ลูกหนี้ค่ารักษาพยาบาล!$A:$A,0))</f>
        <v>680912.79499999993</v>
      </c>
      <c r="N419" s="6">
        <f>INDEX(ลูกหนี้ค่ารักษาพยาบาล!$L:$L,MATCH(คำนวณเงินลงทุนส่วนเกิน!$D419,ลูกหนี้ค่ารักษาพยาบาล!$A:$A,0))</f>
        <v>1695612.875</v>
      </c>
      <c r="O419" s="6">
        <f>INDEX(ลูกหนี้ค่ารักษาพยาบาล!$M:$M,MATCH(คำนวณเงินลงทุนส่วนเกิน!$D419,ลูกหนี้ค่ารักษาพยาบาล!$A:$A,0))</f>
        <v>0</v>
      </c>
      <c r="P419" s="6">
        <f>INDEX(ลูกหนี้ค่ารักษาพยาบาล!$N:$N,MATCH(คำนวณเงินลงทุนส่วนเกิน!$D419,ลูกหนี้ค่ารักษาพยาบาล!$A:$A,0))</f>
        <v>99165.75</v>
      </c>
      <c r="Q419" s="49">
        <v>107356860.73</v>
      </c>
      <c r="R419" s="7">
        <f>INDEX('Fixed Cost'!$E:$E,MATCH(คำนวณเงินลงทุนส่วนเกิน!$D419,'Fixed Cost'!$A:$A,0))</f>
        <v>18578214.379090909</v>
      </c>
      <c r="S419" s="7">
        <f t="shared" si="37"/>
        <v>88778646.350909099</v>
      </c>
      <c r="T419" s="43" t="str">
        <f t="shared" si="40"/>
        <v>60%</v>
      </c>
      <c r="U419" s="7">
        <f t="shared" si="38"/>
        <v>53267187.810545459</v>
      </c>
      <c r="V419" s="8" t="str">
        <f t="shared" si="41"/>
        <v>ลงทุนได้</v>
      </c>
      <c r="X419" s="4"/>
    </row>
    <row r="420" spans="1:24" hidden="1" x14ac:dyDescent="0.7">
      <c r="A420" s="8">
        <f>IF(ISBLANK(D420),"",COUNTA($D$10:D420))</f>
        <v>411</v>
      </c>
      <c r="B420" s="14">
        <v>6</v>
      </c>
      <c r="C420" s="14" t="s">
        <v>855</v>
      </c>
      <c r="D420" s="14" t="s">
        <v>864</v>
      </c>
      <c r="E420" s="14" t="s">
        <v>865</v>
      </c>
      <c r="F420" s="14" t="s">
        <v>8</v>
      </c>
      <c r="G420" s="6">
        <f>INDEX('cash ratio เดิม'!$B:$B,MATCH(คำนวณเงินลงทุนส่วนเกิน!$D420,'cash ratio เดิม'!$A:$A,0))</f>
        <v>122829853.20999999</v>
      </c>
      <c r="H420" s="6">
        <f>INDEX('cash ratio เดิม'!$C:$C,MATCH(คำนวณเงินลงทุนส่วนเกิน!$D420,'cash ratio เดิม'!$A:$A,0))</f>
        <v>17047876.109999999</v>
      </c>
      <c r="I420" s="49">
        <v>7.21</v>
      </c>
      <c r="J420" s="5">
        <f t="shared" si="36"/>
        <v>7.55</v>
      </c>
      <c r="K420" s="6">
        <f t="shared" si="39"/>
        <v>5888624.3499999996</v>
      </c>
      <c r="L420" s="6">
        <f>INDEX(ลูกหนี้ค่ารักษาพยาบาล!$J:$J,MATCH(คำนวณเงินลงทุนส่วนเกิน!$D420,ลูกหนี้ค่ารักษาพยาบาล!$A:$A,0))</f>
        <v>3272980.2050000001</v>
      </c>
      <c r="M420" s="6">
        <f>INDEX(ลูกหนี้ค่ารักษาพยาบาล!$K:$K,MATCH(คำนวณเงินลงทุนส่วนเกิน!$D420,ลูกหนี้ค่ารักษาพยาบาล!$A:$A,0))</f>
        <v>676405.92500000005</v>
      </c>
      <c r="N420" s="6">
        <f>INDEX(ลูกหนี้ค่ารักษาพยาบาล!$L:$L,MATCH(คำนวณเงินลงทุนส่วนเกิน!$D420,ลูกหนี้ค่ารักษาพยาบาล!$A:$A,0))</f>
        <v>1938595.2200000002</v>
      </c>
      <c r="O420" s="6">
        <f>INDEX(ลูกหนี้ค่ารักษาพยาบาล!$M:$M,MATCH(คำนวณเงินลงทุนส่วนเกิน!$D420,ลูกหนี้ค่ารักษาพยาบาล!$A:$A,0))</f>
        <v>0</v>
      </c>
      <c r="P420" s="6">
        <f>INDEX(ลูกหนี้ค่ารักษาพยาบาล!$N:$N,MATCH(คำนวณเงินลงทุนส่วนเกิน!$D420,ลูกหนี้ค่ารักษาพยาบาล!$A:$A,0))</f>
        <v>643</v>
      </c>
      <c r="Q420" s="49">
        <v>105781977.09999999</v>
      </c>
      <c r="R420" s="7">
        <f>INDEX('Fixed Cost'!$E:$E,MATCH(คำนวณเงินลงทุนส่วนเกิน!$D420,'Fixed Cost'!$A:$A,0))</f>
        <v>22387651.61454545</v>
      </c>
      <c r="S420" s="7">
        <f t="shared" si="37"/>
        <v>83394325.485454544</v>
      </c>
      <c r="T420" s="43" t="str">
        <f t="shared" si="40"/>
        <v>60%</v>
      </c>
      <c r="U420" s="7">
        <f t="shared" si="38"/>
        <v>50036595.291272722</v>
      </c>
      <c r="V420" s="8" t="str">
        <f t="shared" si="41"/>
        <v>ลงทุนได้</v>
      </c>
      <c r="X420" s="4"/>
    </row>
    <row r="421" spans="1:24" hidden="1" x14ac:dyDescent="0.7">
      <c r="A421" s="8">
        <f>IF(ISBLANK(D421),"",COUNTA($D$10:D421))</f>
        <v>412</v>
      </c>
      <c r="B421" s="14">
        <v>6</v>
      </c>
      <c r="C421" s="14" t="s">
        <v>855</v>
      </c>
      <c r="D421" s="14" t="s">
        <v>866</v>
      </c>
      <c r="E421" s="14" t="s">
        <v>867</v>
      </c>
      <c r="F421" s="14" t="s">
        <v>46</v>
      </c>
      <c r="G421" s="6">
        <f>INDEX('cash ratio เดิม'!$B:$B,MATCH(คำนวณเงินลงทุนส่วนเกิน!$D421,'cash ratio เดิม'!$A:$A,0))</f>
        <v>361886252.60000002</v>
      </c>
      <c r="H421" s="6">
        <f>INDEX('cash ratio เดิม'!$C:$C,MATCH(คำนวณเงินลงทุนส่วนเกิน!$D421,'cash ratio เดิม'!$A:$A,0))</f>
        <v>96975487.659999996</v>
      </c>
      <c r="I421" s="49">
        <v>3.73</v>
      </c>
      <c r="J421" s="5">
        <f t="shared" si="36"/>
        <v>4.97</v>
      </c>
      <c r="K421" s="6">
        <f t="shared" si="39"/>
        <v>120318094.15500002</v>
      </c>
      <c r="L421" s="6">
        <f>INDEX(ลูกหนี้ค่ารักษาพยาบาล!$J:$J,MATCH(คำนวณเงินลงทุนส่วนเกิน!$D421,ลูกหนี้ค่ารักษาพยาบาล!$A:$A,0))</f>
        <v>77346626.820000008</v>
      </c>
      <c r="M421" s="6">
        <f>INDEX(ลูกหนี้ค่ารักษาพยาบาล!$K:$K,MATCH(คำนวณเงินลงทุนส่วนเกิน!$D421,ลูกหนี้ค่ารักษาพยาบาล!$A:$A,0))</f>
        <v>13810611.640000001</v>
      </c>
      <c r="N421" s="6">
        <f>INDEX(ลูกหนี้ค่ารักษาพยาบาล!$L:$L,MATCH(คำนวณเงินลงทุนส่วนเกิน!$D421,ลูกหนี้ค่ารักษาพยาบาล!$A:$A,0))</f>
        <v>28745784.899999999</v>
      </c>
      <c r="O421" s="6">
        <f>INDEX(ลูกหนี้ค่ารักษาพยาบาล!$M:$M,MATCH(คำนวณเงินลงทุนส่วนเกิน!$D421,ลูกหนี้ค่ารักษาพยาบาล!$A:$A,0))</f>
        <v>0</v>
      </c>
      <c r="P421" s="6">
        <f>INDEX(ลูกหนี้ค่ารักษาพยาบาล!$N:$N,MATCH(คำนวณเงินลงทุนส่วนเกิน!$D421,ลูกหนี้ค่ารักษาพยาบาล!$A:$A,0))</f>
        <v>415070.79499999998</v>
      </c>
      <c r="Q421" s="49">
        <v>264910764.94</v>
      </c>
      <c r="R421" s="7">
        <f>INDEX('Fixed Cost'!$E:$E,MATCH(คำนวณเงินลงทุนส่วนเกิน!$D421,'Fixed Cost'!$A:$A,0))</f>
        <v>52606700.716363639</v>
      </c>
      <c r="S421" s="7">
        <f t="shared" si="37"/>
        <v>212304064.22363636</v>
      </c>
      <c r="T421" s="43" t="str">
        <f t="shared" si="40"/>
        <v>60%</v>
      </c>
      <c r="U421" s="7">
        <f t="shared" si="38"/>
        <v>127382438.5341818</v>
      </c>
      <c r="V421" s="8" t="str">
        <f t="shared" si="41"/>
        <v>ลงทุนได้</v>
      </c>
      <c r="X421" s="4"/>
    </row>
    <row r="422" spans="1:24" hidden="1" x14ac:dyDescent="0.7">
      <c r="A422" s="8">
        <f>IF(ISBLANK(D422),"",COUNTA($D$10:D422))</f>
        <v>413</v>
      </c>
      <c r="B422" s="14">
        <v>6</v>
      </c>
      <c r="C422" s="14" t="s">
        <v>855</v>
      </c>
      <c r="D422" s="14" t="s">
        <v>868</v>
      </c>
      <c r="E422" s="14" t="s">
        <v>869</v>
      </c>
      <c r="F422" s="14" t="s">
        <v>8</v>
      </c>
      <c r="G422" s="6">
        <f>INDEX('cash ratio เดิม'!$B:$B,MATCH(คำนวณเงินลงทุนส่วนเกิน!$D422,'cash ratio เดิม'!$A:$A,0))</f>
        <v>53071594.960000001</v>
      </c>
      <c r="H422" s="6">
        <f>INDEX('cash ratio เดิม'!$C:$C,MATCH(คำนวณเงินลงทุนส่วนเกิน!$D422,'cash ratio เดิม'!$A:$A,0))</f>
        <v>10843247.810000001</v>
      </c>
      <c r="I422" s="49">
        <v>4.8899999999999997</v>
      </c>
      <c r="J422" s="5">
        <f t="shared" si="36"/>
        <v>5.1100000000000003</v>
      </c>
      <c r="K422" s="6">
        <f t="shared" si="39"/>
        <v>2414882.9449999998</v>
      </c>
      <c r="L422" s="6">
        <f>INDEX(ลูกหนี้ค่ารักษาพยาบาล!$J:$J,MATCH(คำนวณเงินลงทุนส่วนเกิน!$D422,ลูกหนี้ค่ารักษาพยาบาล!$A:$A,0))</f>
        <v>1443098.54</v>
      </c>
      <c r="M422" s="6">
        <f>INDEX(ลูกหนี้ค่ารักษาพยาบาล!$K:$K,MATCH(คำนวณเงินลงทุนส่วนเกิน!$D422,ลูกหนี้ค่ารักษาพยาบาล!$A:$A,0))</f>
        <v>268681.18</v>
      </c>
      <c r="N422" s="6">
        <f>INDEX(ลูกหนี้ค่ารักษาพยาบาล!$L:$L,MATCH(คำนวณเงินลงทุนส่วนเกิน!$D422,ลูกหนี้ค่ารักษาพยาบาล!$A:$A,0))</f>
        <v>703020.72499999998</v>
      </c>
      <c r="O422" s="6">
        <f>INDEX(ลูกหนี้ค่ารักษาพยาบาล!$M:$M,MATCH(คำนวณเงินลงทุนส่วนเกิน!$D422,ลูกหนี้ค่ารักษาพยาบาล!$A:$A,0))</f>
        <v>0</v>
      </c>
      <c r="P422" s="6">
        <f>INDEX(ลูกหนี้ค่ารักษาพยาบาล!$N:$N,MATCH(คำนวณเงินลงทุนส่วนเกิน!$D422,ลูกหนี้ค่ารักษาพยาบาล!$A:$A,0))</f>
        <v>82.5</v>
      </c>
      <c r="Q422" s="49">
        <v>42228347.149999999</v>
      </c>
      <c r="R422" s="7">
        <f>INDEX('Fixed Cost'!$E:$E,MATCH(คำนวณเงินลงทุนส่วนเกิน!$D422,'Fixed Cost'!$A:$A,0))</f>
        <v>11481965.086363638</v>
      </c>
      <c r="S422" s="7">
        <f t="shared" si="37"/>
        <v>30746382.063636363</v>
      </c>
      <c r="T422" s="43" t="str">
        <f t="shared" si="40"/>
        <v>60%</v>
      </c>
      <c r="U422" s="7">
        <f t="shared" si="38"/>
        <v>18447829.238181818</v>
      </c>
      <c r="V422" s="8" t="str">
        <f t="shared" si="41"/>
        <v>ลงทุนได้</v>
      </c>
      <c r="X422" s="4"/>
    </row>
    <row r="423" spans="1:24" hidden="1" x14ac:dyDescent="0.7">
      <c r="A423" s="8">
        <f>IF(ISBLANK(D423),"",COUNTA($D$10:D423))</f>
        <v>414</v>
      </c>
      <c r="B423" s="14">
        <v>6</v>
      </c>
      <c r="C423" s="14" t="s">
        <v>855</v>
      </c>
      <c r="D423" s="14" t="s">
        <v>870</v>
      </c>
      <c r="E423" s="14" t="s">
        <v>871</v>
      </c>
      <c r="F423" s="14" t="s">
        <v>8</v>
      </c>
      <c r="G423" s="6">
        <f>INDEX('cash ratio เดิม'!$B:$B,MATCH(คำนวณเงินลงทุนส่วนเกิน!$D423,'cash ratio เดิม'!$A:$A,0))</f>
        <v>51083708.450000003</v>
      </c>
      <c r="H423" s="6">
        <f>INDEX('cash ratio เดิม'!$C:$C,MATCH(คำนวณเงินลงทุนส่วนเกิน!$D423,'cash ratio เดิม'!$A:$A,0))</f>
        <v>13289904.630000001</v>
      </c>
      <c r="I423" s="49">
        <v>3.84</v>
      </c>
      <c r="J423" s="5">
        <f t="shared" si="36"/>
        <v>4.07</v>
      </c>
      <c r="K423" s="6">
        <f t="shared" si="39"/>
        <v>3048423.8000000003</v>
      </c>
      <c r="L423" s="6">
        <f>INDEX(ลูกหนี้ค่ารักษาพยาบาล!$J:$J,MATCH(คำนวณเงินลงทุนส่วนเกิน!$D423,ลูกหนี้ค่ารักษาพยาบาล!$A:$A,0))</f>
        <v>376347.35499999998</v>
      </c>
      <c r="M423" s="6">
        <f>INDEX(ลูกหนี้ค่ารักษาพยาบาล!$K:$K,MATCH(คำนวณเงินลงทุนส่วนเกิน!$D423,ลูกหนี้ค่ารักษาพยาบาล!$A:$A,0))</f>
        <v>1412600.34</v>
      </c>
      <c r="N423" s="6">
        <f>INDEX(ลูกหนี้ค่ารักษาพยาบาล!$L:$L,MATCH(คำนวณเงินลงทุนส่วนเกิน!$D423,ลูกหนี้ค่ารักษาพยาบาล!$A:$A,0))</f>
        <v>1248776.155</v>
      </c>
      <c r="O423" s="6">
        <f>INDEX(ลูกหนี้ค่ารักษาพยาบาล!$M:$M,MATCH(คำนวณเงินลงทุนส่วนเกิน!$D423,ลูกหนี้ค่ารักษาพยาบาล!$A:$A,0))</f>
        <v>0</v>
      </c>
      <c r="P423" s="6">
        <f>INDEX(ลูกหนี้ค่ารักษาพยาบาล!$N:$N,MATCH(คำนวณเงินลงทุนส่วนเกิน!$D423,ลูกหนี้ค่ารักษาพยาบาล!$A:$A,0))</f>
        <v>10699.95</v>
      </c>
      <c r="Q423" s="49">
        <v>37793803.82</v>
      </c>
      <c r="R423" s="7">
        <f>INDEX('Fixed Cost'!$E:$E,MATCH(คำนวณเงินลงทุนส่วนเกิน!$D423,'Fixed Cost'!$A:$A,0))</f>
        <v>9667449.043636363</v>
      </c>
      <c r="S423" s="7">
        <f t="shared" si="37"/>
        <v>28126354.776363637</v>
      </c>
      <c r="T423" s="43" t="str">
        <f t="shared" si="40"/>
        <v>60%</v>
      </c>
      <c r="U423" s="7">
        <f t="shared" si="38"/>
        <v>16875812.86581818</v>
      </c>
      <c r="V423" s="8" t="str">
        <f t="shared" si="41"/>
        <v>ลงทุนได้</v>
      </c>
      <c r="X423" s="4"/>
    </row>
    <row r="424" spans="1:24" hidden="1" x14ac:dyDescent="0.7">
      <c r="A424" s="8">
        <f>IF(ISBLANK(D424),"",COUNTA($D$10:D424))</f>
        <v>415</v>
      </c>
      <c r="B424" s="14">
        <v>6</v>
      </c>
      <c r="C424" s="14" t="s">
        <v>855</v>
      </c>
      <c r="D424" s="14" t="s">
        <v>872</v>
      </c>
      <c r="E424" s="14" t="s">
        <v>873</v>
      </c>
      <c r="F424" s="14" t="s">
        <v>8</v>
      </c>
      <c r="G424" s="6">
        <f>INDEX('cash ratio เดิม'!$B:$B,MATCH(คำนวณเงินลงทุนส่วนเกิน!$D424,'cash ratio เดิม'!$A:$A,0))</f>
        <v>72358692.450000003</v>
      </c>
      <c r="H424" s="6">
        <f>INDEX('cash ratio เดิม'!$C:$C,MATCH(คำนวณเงินลงทุนส่วนเกิน!$D424,'cash ratio เดิม'!$A:$A,0))</f>
        <v>8581294.0399999991</v>
      </c>
      <c r="I424" s="49">
        <v>8.43</v>
      </c>
      <c r="J424" s="5">
        <f t="shared" si="36"/>
        <v>8.6999999999999993</v>
      </c>
      <c r="K424" s="6">
        <f t="shared" si="39"/>
        <v>2373951.25</v>
      </c>
      <c r="L424" s="6">
        <f>INDEX(ลูกหนี้ค่ารักษาพยาบาล!$J:$J,MATCH(คำนวณเงินลงทุนส่วนเกิน!$D424,ลูกหนี้ค่ารักษาพยาบาล!$A:$A,0))</f>
        <v>1545327.25</v>
      </c>
      <c r="M424" s="6">
        <f>INDEX(ลูกหนี้ค่ารักษาพยาบาล!$K:$K,MATCH(คำนวณเงินลงทุนส่วนเกิน!$D424,ลูกหนี้ค่ารักษาพยาบาล!$A:$A,0))</f>
        <v>273902</v>
      </c>
      <c r="N424" s="6">
        <f>INDEX(ลูกหนี้ค่ารักษาพยาบาล!$L:$L,MATCH(คำนวณเงินลงทุนส่วนเกิน!$D424,ลูกหนี้ค่ารักษาพยาบาล!$A:$A,0))</f>
        <v>471032.5</v>
      </c>
      <c r="O424" s="6">
        <f>INDEX(ลูกหนี้ค่ารักษาพยาบาล!$M:$M,MATCH(คำนวณเงินลงทุนส่วนเกิน!$D424,ลูกหนี้ค่ารักษาพยาบาล!$A:$A,0))</f>
        <v>0</v>
      </c>
      <c r="P424" s="6">
        <f>INDEX(ลูกหนี้ค่ารักษาพยาบาล!$N:$N,MATCH(คำนวณเงินลงทุนส่วนเกิน!$D424,ลูกหนี้ค่ารักษาพยาบาล!$A:$A,0))</f>
        <v>83689.5</v>
      </c>
      <c r="Q424" s="49">
        <v>63777398.409999996</v>
      </c>
      <c r="R424" s="7">
        <f>INDEX('Fixed Cost'!$E:$E,MATCH(คำนวณเงินลงทุนส่วนเกิน!$D424,'Fixed Cost'!$A:$A,0))</f>
        <v>8446713.8836363647</v>
      </c>
      <c r="S424" s="7">
        <f t="shared" si="37"/>
        <v>55330684.526363634</v>
      </c>
      <c r="T424" s="43" t="str">
        <f t="shared" si="40"/>
        <v>60%</v>
      </c>
      <c r="U424" s="7">
        <f t="shared" si="38"/>
        <v>33198410.715818178</v>
      </c>
      <c r="V424" s="8" t="str">
        <f t="shared" si="41"/>
        <v>ลงทุนได้</v>
      </c>
      <c r="X424" s="4"/>
    </row>
    <row r="425" spans="1:24" hidden="1" x14ac:dyDescent="0.7">
      <c r="A425" s="8">
        <f>IF(ISBLANK(D425),"",COUNTA($D$10:D425))</f>
        <v>416</v>
      </c>
      <c r="B425" s="14">
        <v>7</v>
      </c>
      <c r="C425" s="14" t="s">
        <v>874</v>
      </c>
      <c r="D425" s="14" t="s">
        <v>875</v>
      </c>
      <c r="E425" s="14" t="s">
        <v>876</v>
      </c>
      <c r="F425" s="14" t="s">
        <v>46</v>
      </c>
      <c r="G425" s="6">
        <f>INDEX('cash ratio เดิม'!$B:$B,MATCH(คำนวณเงินลงทุนส่วนเกิน!$D425,'cash ratio เดิม'!$A:$A,0))</f>
        <v>362530562.48000002</v>
      </c>
      <c r="H425" s="6">
        <f>INDEX('cash ratio เดิม'!$C:$C,MATCH(คำนวณเงินลงทุนส่วนเกิน!$D425,'cash ratio เดิม'!$A:$A,0))</f>
        <v>206433929.19999999</v>
      </c>
      <c r="I425" s="49">
        <v>1.76</v>
      </c>
      <c r="J425" s="5">
        <f t="shared" si="36"/>
        <v>2.19</v>
      </c>
      <c r="K425" s="6">
        <f t="shared" si="39"/>
        <v>89653776.010000005</v>
      </c>
      <c r="L425" s="6">
        <f>INDEX(ลูกหนี้ค่ารักษาพยาบาล!$J:$J,MATCH(คำนวณเงินลงทุนส่วนเกิน!$D425,ลูกหนี้ค่ารักษาพยาบาล!$A:$A,0))</f>
        <v>49503327.445</v>
      </c>
      <c r="M425" s="6">
        <f>INDEX(ลูกหนี้ค่ารักษาพยาบาล!$K:$K,MATCH(คำนวณเงินลงทุนส่วนเกิน!$D425,ลูกหนี้ค่ารักษาพยาบาล!$A:$A,0))</f>
        <v>10233277.895</v>
      </c>
      <c r="N425" s="6">
        <f>INDEX(ลูกหนี้ค่ารักษาพยาบาล!$L:$L,MATCH(คำนวณเงินลงทุนส่วนเกิน!$D425,ลูกหนี้ค่ารักษาพยาบาล!$A:$A,0))</f>
        <v>29466985.439999998</v>
      </c>
      <c r="O425" s="6">
        <f>INDEX(ลูกหนี้ค่ารักษาพยาบาล!$M:$M,MATCH(คำนวณเงินลงทุนส่วนเกิน!$D425,ลูกหนี้ค่ารักษาพยาบาล!$A:$A,0))</f>
        <v>0</v>
      </c>
      <c r="P425" s="6">
        <f>INDEX(ลูกหนี้ค่ารักษาพยาบาล!$N:$N,MATCH(คำนวณเงินลงทุนส่วนเกิน!$D425,ลูกหนี้ค่ารักษาพยาบาล!$A:$A,0))</f>
        <v>450185.23</v>
      </c>
      <c r="Q425" s="49">
        <v>152777274.61000001</v>
      </c>
      <c r="R425" s="7">
        <f>INDEX('Fixed Cost'!$E:$E,MATCH(คำนวณเงินลงทุนส่วนเกิน!$D425,'Fixed Cost'!$A:$A,0))</f>
        <v>120146654.38909093</v>
      </c>
      <c r="S425" s="7">
        <f t="shared" si="37"/>
        <v>32630620.220909089</v>
      </c>
      <c r="T425" s="43" t="str">
        <f t="shared" si="40"/>
        <v>40%</v>
      </c>
      <c r="U425" s="7">
        <f t="shared" si="38"/>
        <v>13052248.088363636</v>
      </c>
      <c r="V425" s="8" t="str">
        <f t="shared" si="41"/>
        <v>ลงทุนได้</v>
      </c>
      <c r="X425" s="4"/>
    </row>
    <row r="426" spans="1:24" hidden="1" x14ac:dyDescent="0.7">
      <c r="A426" s="8">
        <f>IF(ISBLANK(D426),"",COUNTA($D$10:D426))</f>
        <v>417</v>
      </c>
      <c r="B426" s="14">
        <v>7</v>
      </c>
      <c r="C426" s="14" t="s">
        <v>874</v>
      </c>
      <c r="D426" s="14" t="s">
        <v>877</v>
      </c>
      <c r="E426" s="14" t="s">
        <v>878</v>
      </c>
      <c r="F426" s="14" t="s">
        <v>8</v>
      </c>
      <c r="G426" s="6">
        <f>INDEX('cash ratio เดิม'!$B:$B,MATCH(คำนวณเงินลงทุนส่วนเกิน!$D426,'cash ratio เดิม'!$A:$A,0))</f>
        <v>23821935.329999998</v>
      </c>
      <c r="H426" s="6">
        <f>INDEX('cash ratio เดิม'!$C:$C,MATCH(คำนวณเงินลงทุนส่วนเกิน!$D426,'cash ratio เดิม'!$A:$A,0))</f>
        <v>11109075.5</v>
      </c>
      <c r="I426" s="49">
        <v>2.14</v>
      </c>
      <c r="J426" s="5">
        <f t="shared" si="36"/>
        <v>2.34</v>
      </c>
      <c r="K426" s="6">
        <f t="shared" si="39"/>
        <v>2174259.65</v>
      </c>
      <c r="L426" s="6">
        <f>INDEX(ลูกหนี้ค่ารักษาพยาบาล!$J:$J,MATCH(คำนวณเงินลงทุนส่วนเกิน!$D426,ลูกหนี้ค่ารักษาพยาบาล!$A:$A,0))</f>
        <v>1129833.5</v>
      </c>
      <c r="M426" s="6">
        <f>INDEX(ลูกหนี้ค่ารักษาพยาบาล!$K:$K,MATCH(คำนวณเงินลงทุนส่วนเกิน!$D426,ลูกหนี้ค่ารักษาพยาบาล!$A:$A,0))</f>
        <v>265158.25</v>
      </c>
      <c r="N426" s="6">
        <f>INDEX(ลูกหนี้ค่ารักษาพยาบาล!$L:$L,MATCH(คำนวณเงินลงทุนส่วนเกิน!$D426,ลูกหนี้ค่ารักษาพยาบาล!$A:$A,0))</f>
        <v>779267.89999999991</v>
      </c>
      <c r="O426" s="6">
        <f>INDEX(ลูกหนี้ค่ารักษาพยาบาล!$M:$M,MATCH(คำนวณเงินลงทุนส่วนเกิน!$D426,ลูกหนี้ค่ารักษาพยาบาล!$A:$A,0))</f>
        <v>0</v>
      </c>
      <c r="P426" s="6">
        <f>INDEX(ลูกหนี้ค่ารักษาพยาบาล!$N:$N,MATCH(คำนวณเงินลงทุนส่วนเกิน!$D426,ลูกหนี้ค่ารักษาพยาบาล!$A:$A,0))</f>
        <v>0</v>
      </c>
      <c r="Q426" s="49">
        <v>12712859.83</v>
      </c>
      <c r="R426" s="7">
        <f>INDEX('Fixed Cost'!$E:$E,MATCH(คำนวณเงินลงทุนส่วนเกิน!$D426,'Fixed Cost'!$A:$A,0))</f>
        <v>8744157.5809090901</v>
      </c>
      <c r="S426" s="7">
        <f t="shared" si="37"/>
        <v>3968702.24909091</v>
      </c>
      <c r="T426" s="43" t="str">
        <f t="shared" si="40"/>
        <v>40%</v>
      </c>
      <c r="U426" s="7">
        <f t="shared" si="38"/>
        <v>1587480.8996363641</v>
      </c>
      <c r="V426" s="8" t="str">
        <f t="shared" si="41"/>
        <v>ลงทุนได้</v>
      </c>
      <c r="X426" s="4"/>
    </row>
    <row r="427" spans="1:24" hidden="1" x14ac:dyDescent="0.7">
      <c r="A427" s="8">
        <f>IF(ISBLANK(D427),"",COUNTA($D$10:D427))</f>
        <v>418</v>
      </c>
      <c r="B427" s="14">
        <v>7</v>
      </c>
      <c r="C427" s="14" t="s">
        <v>874</v>
      </c>
      <c r="D427" s="14" t="s">
        <v>879</v>
      </c>
      <c r="E427" s="14" t="s">
        <v>880</v>
      </c>
      <c r="F427" s="14" t="s">
        <v>8</v>
      </c>
      <c r="G427" s="6">
        <f>INDEX('cash ratio เดิม'!$B:$B,MATCH(คำนวณเงินลงทุนส่วนเกิน!$D427,'cash ratio เดิม'!$A:$A,0))</f>
        <v>50809138.469999999</v>
      </c>
      <c r="H427" s="6">
        <f>INDEX('cash ratio เดิม'!$C:$C,MATCH(คำนวณเงินลงทุนส่วนเกิน!$D427,'cash ratio เดิม'!$A:$A,0))</f>
        <v>40845501.460000001</v>
      </c>
      <c r="I427" s="49">
        <v>1.24</v>
      </c>
      <c r="J427" s="5">
        <f t="shared" si="36"/>
        <v>1.51</v>
      </c>
      <c r="K427" s="6">
        <f t="shared" si="39"/>
        <v>11120284.815000001</v>
      </c>
      <c r="L427" s="6">
        <f>INDEX(ลูกหนี้ค่ารักษาพยาบาล!$J:$J,MATCH(คำนวณเงินลงทุนส่วนเกิน!$D427,ลูกหนี้ค่ารักษาพยาบาล!$A:$A,0))</f>
        <v>3544867.7250000006</v>
      </c>
      <c r="M427" s="6">
        <f>INDEX(ลูกหนี้ค่ารักษาพยาบาล!$K:$K,MATCH(คำนวณเงินลงทุนส่วนเกิน!$D427,ลูกหนี้ค่ารักษาพยาบาล!$A:$A,0))</f>
        <v>1286267.1850000001</v>
      </c>
      <c r="N427" s="6">
        <f>INDEX(ลูกหนี้ค่ารักษาพยาบาล!$L:$L,MATCH(คำนวณเงินลงทุนส่วนเกิน!$D427,ลูกหนี้ค่ารักษาพยาบาล!$A:$A,0))</f>
        <v>6287383.1550000003</v>
      </c>
      <c r="O427" s="6">
        <f>INDEX(ลูกหนี้ค่ารักษาพยาบาล!$M:$M,MATCH(คำนวณเงินลงทุนส่วนเกิน!$D427,ลูกหนี้ค่ารักษาพยาบาล!$A:$A,0))</f>
        <v>0</v>
      </c>
      <c r="P427" s="6">
        <f>INDEX(ลูกหนี้ค่ารักษาพยาบาล!$N:$N,MATCH(คำนวณเงินลงทุนส่วนเกิน!$D427,ลูกหนี้ค่ารักษาพยาบาล!$A:$A,0))</f>
        <v>1766.75</v>
      </c>
      <c r="Q427" s="49">
        <v>9156637.0099999998</v>
      </c>
      <c r="R427" s="7">
        <f>INDEX('Fixed Cost'!$E:$E,MATCH(คำนวณเงินลงทุนส่วนเกิน!$D427,'Fixed Cost'!$A:$A,0))</f>
        <v>26826698.206363641</v>
      </c>
      <c r="S427" s="7">
        <f t="shared" si="37"/>
        <v>-17670061.196363643</v>
      </c>
      <c r="T427" s="43" t="str">
        <f t="shared" si="40"/>
        <v>30%</v>
      </c>
      <c r="U427" s="7">
        <f t="shared" si="38"/>
        <v>0</v>
      </c>
      <c r="V427" s="69" t="str">
        <f t="shared" si="41"/>
        <v>ไม่ลงทุน</v>
      </c>
      <c r="X427" s="4"/>
    </row>
    <row r="428" spans="1:24" hidden="1" x14ac:dyDescent="0.7">
      <c r="A428" s="8">
        <f>IF(ISBLANK(D428),"",COUNTA($D$10:D428))</f>
        <v>419</v>
      </c>
      <c r="B428" s="14">
        <v>7</v>
      </c>
      <c r="C428" s="14" t="s">
        <v>874</v>
      </c>
      <c r="D428" s="14" t="s">
        <v>881</v>
      </c>
      <c r="E428" s="14" t="s">
        <v>882</v>
      </c>
      <c r="F428" s="14" t="s">
        <v>8</v>
      </c>
      <c r="G428" s="6">
        <f>INDEX('cash ratio เดิม'!$B:$B,MATCH(คำนวณเงินลงทุนส่วนเกิน!$D428,'cash ratio เดิม'!$A:$A,0))</f>
        <v>15798792.01</v>
      </c>
      <c r="H428" s="6">
        <f>INDEX('cash ratio เดิม'!$C:$C,MATCH(คำนวณเงินลงทุนส่วนเกิน!$D428,'cash ratio เดิม'!$A:$A,0))</f>
        <v>9057165.9700000007</v>
      </c>
      <c r="I428" s="49">
        <v>1.74</v>
      </c>
      <c r="J428" s="5">
        <f t="shared" si="36"/>
        <v>1.88</v>
      </c>
      <c r="K428" s="6">
        <f t="shared" si="39"/>
        <v>1236556.5649999999</v>
      </c>
      <c r="L428" s="6">
        <f>INDEX(ลูกหนี้ค่ารักษาพยาบาล!$J:$J,MATCH(คำนวณเงินลงทุนส่วนเกิน!$D428,ลูกหนี้ค่ารักษาพยาบาล!$A:$A,0))</f>
        <v>472393.92</v>
      </c>
      <c r="M428" s="6">
        <f>INDEX(ลูกหนี้ค่ารักษาพยาบาล!$K:$K,MATCH(คำนวณเงินลงทุนส่วนเกิน!$D428,ลูกหนี้ค่ารักษาพยาบาล!$A:$A,0))</f>
        <v>51415.67</v>
      </c>
      <c r="N428" s="6">
        <f>INDEX(ลูกหนี้ค่ารักษาพยาบาล!$L:$L,MATCH(คำนวณเงินลงทุนส่วนเกิน!$D428,ลูกหนี้ค่ารักษาพยาบาล!$A:$A,0))</f>
        <v>712746.97499999998</v>
      </c>
      <c r="O428" s="6">
        <f>INDEX(ลูกหนี้ค่ารักษาพยาบาล!$M:$M,MATCH(คำนวณเงินลงทุนส่วนเกิน!$D428,ลูกหนี้ค่ารักษาพยาบาล!$A:$A,0))</f>
        <v>0</v>
      </c>
      <c r="P428" s="6">
        <f>INDEX(ลูกหนี้ค่ารักษาพยาบาล!$N:$N,MATCH(คำนวณเงินลงทุนส่วนเกิน!$D428,ลูกหนี้ค่ารักษาพยาบาล!$A:$A,0))</f>
        <v>0</v>
      </c>
      <c r="Q428" s="49">
        <v>6741626.04</v>
      </c>
      <c r="R428" s="7">
        <f>INDEX('Fixed Cost'!$E:$E,MATCH(คำนวณเงินลงทุนส่วนเกิน!$D428,'Fixed Cost'!$A:$A,0))</f>
        <v>5314721.3590909084</v>
      </c>
      <c r="S428" s="7">
        <f t="shared" si="37"/>
        <v>1426904.6809090916</v>
      </c>
      <c r="T428" s="43" t="str">
        <f t="shared" si="40"/>
        <v>30%</v>
      </c>
      <c r="U428" s="7">
        <f t="shared" si="38"/>
        <v>428071.40427272749</v>
      </c>
      <c r="V428" s="8" t="str">
        <f t="shared" si="41"/>
        <v>ลงทุนได้</v>
      </c>
      <c r="X428" s="4"/>
    </row>
    <row r="429" spans="1:24" hidden="1" x14ac:dyDescent="0.7">
      <c r="A429" s="8">
        <f>IF(ISBLANK(D429),"",COUNTA($D$10:D429))</f>
        <v>420</v>
      </c>
      <c r="B429" s="14">
        <v>7</v>
      </c>
      <c r="C429" s="14" t="s">
        <v>874</v>
      </c>
      <c r="D429" s="14" t="s">
        <v>883</v>
      </c>
      <c r="E429" s="14" t="s">
        <v>884</v>
      </c>
      <c r="F429" s="14" t="s">
        <v>8</v>
      </c>
      <c r="G429" s="6">
        <f>INDEX('cash ratio เดิม'!$B:$B,MATCH(คำนวณเงินลงทุนส่วนเกิน!$D429,'cash ratio เดิม'!$A:$A,0))</f>
        <v>44377411.539999999</v>
      </c>
      <c r="H429" s="6">
        <f>INDEX('cash ratio เดิม'!$C:$C,MATCH(คำนวณเงินลงทุนส่วนเกิน!$D429,'cash ratio เดิม'!$A:$A,0))</f>
        <v>12381497.07</v>
      </c>
      <c r="I429" s="49">
        <v>3.58</v>
      </c>
      <c r="J429" s="5">
        <f t="shared" si="36"/>
        <v>4.53</v>
      </c>
      <c r="K429" s="6">
        <f t="shared" si="39"/>
        <v>11809863.040000001</v>
      </c>
      <c r="L429" s="6">
        <f>INDEX(ลูกหนี้ค่ารักษาพยาบาล!$J:$J,MATCH(คำนวณเงินลงทุนส่วนเกิน!$D429,ลูกหนี้ค่ารักษาพยาบาล!$A:$A,0))</f>
        <v>4880320.625</v>
      </c>
      <c r="M429" s="6">
        <f>INDEX(ลูกหนี้ค่ารักษาพยาบาล!$K:$K,MATCH(คำนวณเงินลงทุนส่วนเกิน!$D429,ลูกหนี้ค่ารักษาพยาบาล!$A:$A,0))</f>
        <v>434534.91000000003</v>
      </c>
      <c r="N429" s="6">
        <f>INDEX(ลูกหนี้ค่ารักษาพยาบาล!$L:$L,MATCH(คำนวณเงินลงทุนส่วนเกิน!$D429,ลูกหนี้ค่ารักษาพยาบาล!$A:$A,0))</f>
        <v>6495007.5050000008</v>
      </c>
      <c r="O429" s="6">
        <f>INDEX(ลูกหนี้ค่ารักษาพยาบาล!$M:$M,MATCH(คำนวณเงินลงทุนส่วนเกิน!$D429,ลูกหนี้ค่ารักษาพยาบาล!$A:$A,0))</f>
        <v>0</v>
      </c>
      <c r="P429" s="6">
        <f>INDEX(ลูกหนี้ค่ารักษาพยาบาล!$N:$N,MATCH(คำนวณเงินลงทุนส่วนเกิน!$D429,ลูกหนี้ค่ารักษาพยาบาล!$A:$A,0))</f>
        <v>0</v>
      </c>
      <c r="Q429" s="49">
        <v>31945293.469999999</v>
      </c>
      <c r="R429" s="7">
        <f>INDEX('Fixed Cost'!$E:$E,MATCH(คำนวณเงินลงทุนส่วนเกิน!$D429,'Fixed Cost'!$A:$A,0))</f>
        <v>16829634.490909088</v>
      </c>
      <c r="S429" s="7">
        <f t="shared" si="37"/>
        <v>15115658.97909091</v>
      </c>
      <c r="T429" s="43" t="str">
        <f t="shared" si="40"/>
        <v>60%</v>
      </c>
      <c r="U429" s="7">
        <f t="shared" si="38"/>
        <v>9069395.3874545451</v>
      </c>
      <c r="V429" s="8" t="str">
        <f t="shared" si="41"/>
        <v>ลงทุนได้</v>
      </c>
      <c r="X429" s="4"/>
    </row>
    <row r="430" spans="1:24" hidden="1" x14ac:dyDescent="0.7">
      <c r="A430" s="8">
        <f>IF(ISBLANK(D430),"",COUNTA($D$10:D430))</f>
        <v>421</v>
      </c>
      <c r="B430" s="14">
        <v>7</v>
      </c>
      <c r="C430" s="14" t="s">
        <v>874</v>
      </c>
      <c r="D430" s="14" t="s">
        <v>885</v>
      </c>
      <c r="E430" s="14" t="s">
        <v>886</v>
      </c>
      <c r="F430" s="14" t="s">
        <v>8</v>
      </c>
      <c r="G430" s="6">
        <f>INDEX('cash ratio เดิม'!$B:$B,MATCH(คำนวณเงินลงทุนส่วนเกิน!$D430,'cash ratio เดิม'!$A:$A,0))</f>
        <v>129792076.18000001</v>
      </c>
      <c r="H430" s="6">
        <f>INDEX('cash ratio เดิม'!$C:$C,MATCH(คำนวณเงินลงทุนส่วนเกิน!$D430,'cash ratio เดิม'!$A:$A,0))</f>
        <v>36786515.469999999</v>
      </c>
      <c r="I430" s="49">
        <v>3.53</v>
      </c>
      <c r="J430" s="5">
        <f t="shared" si="36"/>
        <v>3.9</v>
      </c>
      <c r="K430" s="6">
        <f t="shared" si="39"/>
        <v>13728301.890000001</v>
      </c>
      <c r="L430" s="6">
        <f>INDEX(ลูกหนี้ค่ารักษาพยาบาล!$J:$J,MATCH(คำนวณเงินลงทุนส่วนเกิน!$D430,ลูกหนี้ค่ารักษาพยาบาล!$A:$A,0))</f>
        <v>8745656.4000000004</v>
      </c>
      <c r="M430" s="6">
        <f>INDEX(ลูกหนี้ค่ารักษาพยาบาล!$K:$K,MATCH(คำนวณเงินลงทุนส่วนเกิน!$D430,ลูกหนี้ค่ารักษาพยาบาล!$A:$A,0))</f>
        <v>719578.26500000001</v>
      </c>
      <c r="N430" s="6">
        <f>INDEX(ลูกหนี้ค่ารักษาพยาบาล!$L:$L,MATCH(คำนวณเงินลงทุนส่วนเกิน!$D430,ลูกหนี้ค่ารักษาพยาบาล!$A:$A,0))</f>
        <v>4150870.9950000001</v>
      </c>
      <c r="O430" s="6">
        <f>INDEX(ลูกหนี้ค่ารักษาพยาบาล!$M:$M,MATCH(คำนวณเงินลงทุนส่วนเกิน!$D430,ลูกหนี้ค่ารักษาพยาบาล!$A:$A,0))</f>
        <v>0</v>
      </c>
      <c r="P430" s="6">
        <f>INDEX(ลูกหนี้ค่ารักษาพยาบาล!$N:$N,MATCH(คำนวณเงินลงทุนส่วนเกิน!$D430,ลูกหนี้ค่ารักษาพยาบาล!$A:$A,0))</f>
        <v>112196.23</v>
      </c>
      <c r="Q430" s="49">
        <v>93005560.709999993</v>
      </c>
      <c r="R430" s="7">
        <f>INDEX('Fixed Cost'!$E:$E,MATCH(คำนวณเงินลงทุนส่วนเกิน!$D430,'Fixed Cost'!$A:$A,0))</f>
        <v>32281835.533636361</v>
      </c>
      <c r="S430" s="7">
        <f t="shared" si="37"/>
        <v>60723725.176363632</v>
      </c>
      <c r="T430" s="43" t="str">
        <f t="shared" si="40"/>
        <v>60%</v>
      </c>
      <c r="U430" s="7">
        <f t="shared" si="38"/>
        <v>36434235.105818175</v>
      </c>
      <c r="V430" s="8" t="str">
        <f t="shared" si="41"/>
        <v>ลงทุนได้</v>
      </c>
      <c r="X430" s="4"/>
    </row>
    <row r="431" spans="1:24" hidden="1" x14ac:dyDescent="0.7">
      <c r="A431" s="8">
        <f>IF(ISBLANK(D431),"",COUNTA($D$10:D431))</f>
        <v>422</v>
      </c>
      <c r="B431" s="14">
        <v>7</v>
      </c>
      <c r="C431" s="14" t="s">
        <v>874</v>
      </c>
      <c r="D431" s="14" t="s">
        <v>887</v>
      </c>
      <c r="E431" s="14" t="s">
        <v>888</v>
      </c>
      <c r="F431" s="14" t="s">
        <v>8</v>
      </c>
      <c r="G431" s="6">
        <f>INDEX('cash ratio เดิม'!$B:$B,MATCH(คำนวณเงินลงทุนส่วนเกิน!$D431,'cash ratio เดิม'!$A:$A,0))</f>
        <v>25978745.899999999</v>
      </c>
      <c r="H431" s="6">
        <f>INDEX('cash ratio เดิม'!$C:$C,MATCH(คำนวณเงินลงทุนส่วนเกิน!$D431,'cash ratio เดิม'!$A:$A,0))</f>
        <v>11790914</v>
      </c>
      <c r="I431" s="49">
        <v>2.2000000000000002</v>
      </c>
      <c r="J431" s="5">
        <f t="shared" si="36"/>
        <v>2.48</v>
      </c>
      <c r="K431" s="6">
        <f t="shared" si="39"/>
        <v>3358841.25</v>
      </c>
      <c r="L431" s="6">
        <f>INDEX(ลูกหนี้ค่ารักษาพยาบาล!$J:$J,MATCH(คำนวณเงินลงทุนส่วนเกิน!$D431,ลูกหนี้ค่ารักษาพยาบาล!$A:$A,0))</f>
        <v>1061938</v>
      </c>
      <c r="M431" s="6">
        <f>INDEX(ลูกหนี้ค่ารักษาพยาบาล!$K:$K,MATCH(คำนวณเงินลงทุนส่วนเกิน!$D431,ลูกหนี้ค่ารักษาพยาบาล!$A:$A,0))</f>
        <v>437659.5</v>
      </c>
      <c r="N431" s="6">
        <f>INDEX(ลูกหนี้ค่ารักษาพยาบาล!$L:$L,MATCH(คำนวณเงินลงทุนส่วนเกิน!$D431,ลูกหนี้ค่ารักษาพยาบาล!$A:$A,0))</f>
        <v>1859243.75</v>
      </c>
      <c r="O431" s="6">
        <f>INDEX(ลูกหนี้ค่ารักษาพยาบาล!$M:$M,MATCH(คำนวณเงินลงทุนส่วนเกิน!$D431,ลูกหนี้ค่ารักษาพยาบาล!$A:$A,0))</f>
        <v>0</v>
      </c>
      <c r="P431" s="6">
        <f>INDEX(ลูกหนี้ค่ารักษาพยาบาล!$N:$N,MATCH(คำนวณเงินลงทุนส่วนเกิน!$D431,ลูกหนี้ค่ารักษาพยาบาล!$A:$A,0))</f>
        <v>0</v>
      </c>
      <c r="Q431" s="49">
        <v>14187831.9</v>
      </c>
      <c r="R431" s="7">
        <f>INDEX('Fixed Cost'!$E:$E,MATCH(คำนวณเงินลงทุนส่วนเกิน!$D431,'Fixed Cost'!$A:$A,0))</f>
        <v>8649962.8990909085</v>
      </c>
      <c r="S431" s="7">
        <f t="shared" si="37"/>
        <v>5537869.0009090919</v>
      </c>
      <c r="T431" s="43" t="str">
        <f t="shared" si="40"/>
        <v>40%</v>
      </c>
      <c r="U431" s="7">
        <f t="shared" si="38"/>
        <v>2215147.6003636369</v>
      </c>
      <c r="V431" s="8" t="str">
        <f t="shared" si="41"/>
        <v>ลงทุนได้</v>
      </c>
      <c r="X431" s="4"/>
    </row>
    <row r="432" spans="1:24" hidden="1" x14ac:dyDescent="0.7">
      <c r="A432" s="8">
        <f>IF(ISBLANK(D432),"",COUNTA($D$10:D432))</f>
        <v>423</v>
      </c>
      <c r="B432" s="14">
        <v>7</v>
      </c>
      <c r="C432" s="14" t="s">
        <v>874</v>
      </c>
      <c r="D432" s="14" t="s">
        <v>889</v>
      </c>
      <c r="E432" s="14" t="s">
        <v>890</v>
      </c>
      <c r="F432" s="14" t="s">
        <v>8</v>
      </c>
      <c r="G432" s="6">
        <f>INDEX('cash ratio เดิม'!$B:$B,MATCH(คำนวณเงินลงทุนส่วนเกิน!$D432,'cash ratio เดิม'!$A:$A,0))</f>
        <v>30710132.300000001</v>
      </c>
      <c r="H432" s="6">
        <f>INDEX('cash ratio เดิม'!$C:$C,MATCH(คำนวณเงินลงทุนส่วนเกิน!$D432,'cash ratio เดิม'!$A:$A,0))</f>
        <v>15436543.75</v>
      </c>
      <c r="I432" s="49">
        <v>1.99</v>
      </c>
      <c r="J432" s="5">
        <f t="shared" si="36"/>
        <v>2.11</v>
      </c>
      <c r="K432" s="6">
        <f t="shared" si="39"/>
        <v>1961346.165</v>
      </c>
      <c r="L432" s="6">
        <f>INDEX(ลูกหนี้ค่ารักษาพยาบาล!$J:$J,MATCH(คำนวณเงินลงทุนส่วนเกิน!$D432,ลูกหนี้ค่ารักษาพยาบาล!$A:$A,0))</f>
        <v>825505.17500000005</v>
      </c>
      <c r="M432" s="6">
        <f>INDEX(ลูกหนี้ค่ารักษาพยาบาล!$K:$K,MATCH(คำนวณเงินลงทุนส่วนเกิน!$D432,ลูกหนี้ค่ารักษาพยาบาล!$A:$A,0))</f>
        <v>218709.33</v>
      </c>
      <c r="N432" s="6">
        <f>INDEX(ลูกหนี้ค่ารักษาพยาบาล!$L:$L,MATCH(คำนวณเงินลงทุนส่วนเกิน!$D432,ลูกหนี้ค่ารักษาพยาบาล!$A:$A,0))</f>
        <v>914626.04500000004</v>
      </c>
      <c r="O432" s="6">
        <f>INDEX(ลูกหนี้ค่ารักษาพยาบาล!$M:$M,MATCH(คำนวณเงินลงทุนส่วนเกิน!$D432,ลูกหนี้ค่ารักษาพยาบาล!$A:$A,0))</f>
        <v>0</v>
      </c>
      <c r="P432" s="6">
        <f>INDEX(ลูกหนี้ค่ารักษาพยาบาล!$N:$N,MATCH(คำนวณเงินลงทุนส่วนเกิน!$D432,ลูกหนี้ค่ารักษาพยาบาล!$A:$A,0))</f>
        <v>2505.6149999999998</v>
      </c>
      <c r="Q432" s="49">
        <v>15273588.550000001</v>
      </c>
      <c r="R432" s="7">
        <f>INDEX('Fixed Cost'!$E:$E,MATCH(คำนวณเงินลงทุนส่วนเกิน!$D432,'Fixed Cost'!$A:$A,0))</f>
        <v>8048020.9390909094</v>
      </c>
      <c r="S432" s="7">
        <f t="shared" si="37"/>
        <v>7225567.6109090913</v>
      </c>
      <c r="T432" s="43" t="str">
        <f t="shared" si="40"/>
        <v>40%</v>
      </c>
      <c r="U432" s="7">
        <f t="shared" si="38"/>
        <v>2890227.0443636365</v>
      </c>
      <c r="V432" s="8" t="str">
        <f t="shared" si="41"/>
        <v>ลงทุนได้</v>
      </c>
      <c r="X432" s="4"/>
    </row>
    <row r="433" spans="1:24" hidden="1" x14ac:dyDescent="0.7">
      <c r="A433" s="8">
        <f>IF(ISBLANK(D433),"",COUNTA($D$10:D433))</f>
        <v>424</v>
      </c>
      <c r="B433" s="14">
        <v>7</v>
      </c>
      <c r="C433" s="14" t="s">
        <v>874</v>
      </c>
      <c r="D433" s="14" t="s">
        <v>891</v>
      </c>
      <c r="E433" s="14" t="s">
        <v>892</v>
      </c>
      <c r="F433" s="14" t="s">
        <v>8</v>
      </c>
      <c r="G433" s="6">
        <f>INDEX('cash ratio เดิม'!$B:$B,MATCH(คำนวณเงินลงทุนส่วนเกิน!$D433,'cash ratio เดิม'!$A:$A,0))</f>
        <v>34890340.469999999</v>
      </c>
      <c r="H433" s="6">
        <f>INDEX('cash ratio เดิม'!$C:$C,MATCH(คำนวณเงินลงทุนส่วนเกิน!$D433,'cash ratio เดิม'!$A:$A,0))</f>
        <v>27577620.73</v>
      </c>
      <c r="I433" s="49">
        <v>1.27</v>
      </c>
      <c r="J433" s="5">
        <f t="shared" si="36"/>
        <v>1.5</v>
      </c>
      <c r="K433" s="6">
        <f t="shared" si="39"/>
        <v>6588136.5050000008</v>
      </c>
      <c r="L433" s="6">
        <f>INDEX(ลูกหนี้ค่ารักษาพยาบาล!$J:$J,MATCH(คำนวณเงินลงทุนส่วนเกิน!$D433,ลูกหนี้ค่ารักษาพยาบาล!$A:$A,0))</f>
        <v>2511047.7750000004</v>
      </c>
      <c r="M433" s="6">
        <f>INDEX(ลูกหนี้ค่ารักษาพยาบาล!$K:$K,MATCH(คำนวณเงินลงทุนส่วนเกิน!$D433,ลูกหนี้ค่ารักษาพยาบาล!$A:$A,0))</f>
        <v>551950.58000000007</v>
      </c>
      <c r="N433" s="6">
        <f>INDEX(ลูกหนี้ค่ารักษาพยาบาล!$L:$L,MATCH(คำนวณเงินลงทุนส่วนเกิน!$D433,ลูกหนี้ค่ารักษาพยาบาล!$A:$A,0))</f>
        <v>3525138.15</v>
      </c>
      <c r="O433" s="6">
        <f>INDEX(ลูกหนี้ค่ารักษาพยาบาล!$M:$M,MATCH(คำนวณเงินลงทุนส่วนเกิน!$D433,ลูกหนี้ค่ารักษาพยาบาล!$A:$A,0))</f>
        <v>0</v>
      </c>
      <c r="P433" s="6">
        <f>INDEX(ลูกหนี้ค่ารักษาพยาบาล!$N:$N,MATCH(คำนวณเงินลงทุนส่วนเกิน!$D433,ลูกหนี้ค่ารักษาพยาบาล!$A:$A,0))</f>
        <v>0</v>
      </c>
      <c r="Q433" s="49">
        <v>7080619.7400000002</v>
      </c>
      <c r="R433" s="7">
        <f>INDEX('Fixed Cost'!$E:$E,MATCH(คำนวณเงินลงทุนส่วนเกิน!$D433,'Fixed Cost'!$A:$A,0))</f>
        <v>15238178.383636363</v>
      </c>
      <c r="S433" s="7">
        <f t="shared" si="37"/>
        <v>-8157558.6436363626</v>
      </c>
      <c r="T433" s="43" t="str">
        <f t="shared" si="40"/>
        <v>0%</v>
      </c>
      <c r="U433" s="7">
        <f t="shared" si="38"/>
        <v>0</v>
      </c>
      <c r="V433" s="69" t="str">
        <f t="shared" si="41"/>
        <v>ไม่ลงทุน</v>
      </c>
      <c r="X433" s="4"/>
    </row>
    <row r="434" spans="1:24" hidden="1" x14ac:dyDescent="0.7">
      <c r="A434" s="8">
        <f>IF(ISBLANK(D434),"",COUNTA($D$10:D434))</f>
        <v>425</v>
      </c>
      <c r="B434" s="14">
        <v>7</v>
      </c>
      <c r="C434" s="14" t="s">
        <v>874</v>
      </c>
      <c r="D434" s="14" t="s">
        <v>893</v>
      </c>
      <c r="E434" s="14" t="s">
        <v>894</v>
      </c>
      <c r="F434" s="14" t="s">
        <v>8</v>
      </c>
      <c r="G434" s="6">
        <f>INDEX('cash ratio เดิม'!$B:$B,MATCH(คำนวณเงินลงทุนส่วนเกิน!$D434,'cash ratio เดิม'!$A:$A,0))</f>
        <v>27606035.850000001</v>
      </c>
      <c r="H434" s="6">
        <f>INDEX('cash ratio เดิม'!$C:$C,MATCH(คำนวณเงินลงทุนส่วนเกิน!$D434,'cash ratio เดิม'!$A:$A,0))</f>
        <v>18128355.5</v>
      </c>
      <c r="I434" s="49">
        <v>1.52</v>
      </c>
      <c r="J434" s="5">
        <f t="shared" si="36"/>
        <v>1.73</v>
      </c>
      <c r="K434" s="6">
        <f t="shared" si="39"/>
        <v>3773725.5949999997</v>
      </c>
      <c r="L434" s="6">
        <f>INDEX(ลูกหนี้ค่ารักษาพยาบาล!$J:$J,MATCH(คำนวณเงินลงทุนส่วนเกิน!$D434,ลูกหนี้ค่ารักษาพยาบาล!$A:$A,0))</f>
        <v>2324091.09</v>
      </c>
      <c r="M434" s="6">
        <f>INDEX(ลูกหนี้ค่ารักษาพยาบาล!$K:$K,MATCH(คำนวณเงินลงทุนส่วนเกิน!$D434,ลูกหนี้ค่ารักษาพยาบาล!$A:$A,0))</f>
        <v>231942</v>
      </c>
      <c r="N434" s="6">
        <f>INDEX(ลูกหนี้ค่ารักษาพยาบาล!$L:$L,MATCH(คำนวณเงินลงทุนส่วนเกิน!$D434,ลูกหนี้ค่ารักษาพยาบาล!$A:$A,0))</f>
        <v>1217692.5050000001</v>
      </c>
      <c r="O434" s="6">
        <f>INDEX(ลูกหนี้ค่ารักษาพยาบาล!$M:$M,MATCH(คำนวณเงินลงทุนส่วนเกิน!$D434,ลูกหนี้ค่ารักษาพยาบาล!$A:$A,0))</f>
        <v>0</v>
      </c>
      <c r="P434" s="6">
        <f>INDEX(ลูกหนี้ค่ารักษาพยาบาล!$N:$N,MATCH(คำนวณเงินลงทุนส่วนเกิน!$D434,ลูกหนี้ค่ารักษาพยาบาล!$A:$A,0))</f>
        <v>0</v>
      </c>
      <c r="Q434" s="49">
        <v>9171880.3499999996</v>
      </c>
      <c r="R434" s="7">
        <f>INDEX('Fixed Cost'!$E:$E,MATCH(คำนวณเงินลงทุนส่วนเกิน!$D434,'Fixed Cost'!$A:$A,0))</f>
        <v>13449928.816363636</v>
      </c>
      <c r="S434" s="7">
        <f t="shared" si="37"/>
        <v>-4278048.4663636368</v>
      </c>
      <c r="T434" s="43" t="str">
        <f t="shared" si="40"/>
        <v>30%</v>
      </c>
      <c r="U434" s="7">
        <f t="shared" si="38"/>
        <v>0</v>
      </c>
      <c r="V434" s="69" t="str">
        <f t="shared" si="41"/>
        <v>ไม่ลงทุน</v>
      </c>
      <c r="X434" s="4"/>
    </row>
    <row r="435" spans="1:24" hidden="1" x14ac:dyDescent="0.7">
      <c r="A435" s="8">
        <f>IF(ISBLANK(D435),"",COUNTA($D$10:D435))</f>
        <v>426</v>
      </c>
      <c r="B435" s="14">
        <v>7</v>
      </c>
      <c r="C435" s="14" t="s">
        <v>874</v>
      </c>
      <c r="D435" s="14" t="s">
        <v>895</v>
      </c>
      <c r="E435" s="14" t="s">
        <v>896</v>
      </c>
      <c r="F435" s="14" t="s">
        <v>8</v>
      </c>
      <c r="G435" s="6">
        <f>INDEX('cash ratio เดิม'!$B:$B,MATCH(คำนวณเงินลงทุนส่วนเกิน!$D435,'cash ratio เดิม'!$A:$A,0))</f>
        <v>93752782.420000002</v>
      </c>
      <c r="H435" s="6">
        <f>INDEX('cash ratio เดิม'!$C:$C,MATCH(คำนวณเงินลงทุนส่วนเกิน!$D435,'cash ratio เดิม'!$A:$A,0))</f>
        <v>16260979.52</v>
      </c>
      <c r="I435" s="49">
        <v>5.77</v>
      </c>
      <c r="J435" s="5">
        <f t="shared" si="36"/>
        <v>6.33</v>
      </c>
      <c r="K435" s="6">
        <f t="shared" si="39"/>
        <v>9247562.4000000004</v>
      </c>
      <c r="L435" s="6">
        <f>INDEX(ลูกหนี้ค่ารักษาพยาบาล!$J:$J,MATCH(คำนวณเงินลงทุนส่วนเกิน!$D435,ลูกหนี้ค่ารักษาพยาบาล!$A:$A,0))</f>
        <v>5485676.9100000001</v>
      </c>
      <c r="M435" s="6">
        <f>INDEX(ลูกหนี้ค่ารักษาพยาบาล!$K:$K,MATCH(คำนวณเงินลงทุนส่วนเกิน!$D435,ลูกหนี้ค่ารักษาพยาบาล!$A:$A,0))</f>
        <v>395556.245</v>
      </c>
      <c r="N435" s="6">
        <f>INDEX(ลูกหนี้ค่ารักษาพยาบาล!$L:$L,MATCH(คำนวณเงินลงทุนส่วนเกิน!$D435,ลูกหนี้ค่ารักษาพยาบาล!$A:$A,0))</f>
        <v>3361211.7450000001</v>
      </c>
      <c r="O435" s="6">
        <f>INDEX(ลูกหนี้ค่ารักษาพยาบาล!$M:$M,MATCH(คำนวณเงินลงทุนส่วนเกิน!$D435,ลูกหนี้ค่ารักษาพยาบาล!$A:$A,0))</f>
        <v>0</v>
      </c>
      <c r="P435" s="6">
        <f>INDEX(ลูกหนี้ค่ารักษาพยาบาล!$N:$N,MATCH(คำนวณเงินลงทุนส่วนเกิน!$D435,ลูกหนี้ค่ารักษาพยาบาล!$A:$A,0))</f>
        <v>5117.5</v>
      </c>
      <c r="Q435" s="49">
        <v>77097302.900000006</v>
      </c>
      <c r="R435" s="7">
        <f>INDEX('Fixed Cost'!$E:$E,MATCH(คำนวณเงินลงทุนส่วนเกิน!$D435,'Fixed Cost'!$A:$A,0))</f>
        <v>17751777.845454548</v>
      </c>
      <c r="S435" s="7">
        <f t="shared" si="37"/>
        <v>59345525.054545462</v>
      </c>
      <c r="T435" s="43" t="str">
        <f t="shared" si="40"/>
        <v>60%</v>
      </c>
      <c r="U435" s="7">
        <f t="shared" si="38"/>
        <v>35607315.032727279</v>
      </c>
      <c r="V435" s="8" t="str">
        <f t="shared" si="41"/>
        <v>ลงทุนได้</v>
      </c>
      <c r="X435" s="4"/>
    </row>
    <row r="436" spans="1:24" hidden="1" x14ac:dyDescent="0.7">
      <c r="A436" s="8">
        <f>IF(ISBLANK(D436),"",COUNTA($D$10:D436))</f>
        <v>427</v>
      </c>
      <c r="B436" s="14">
        <v>7</v>
      </c>
      <c r="C436" s="14" t="s">
        <v>874</v>
      </c>
      <c r="D436" s="14" t="s">
        <v>897</v>
      </c>
      <c r="E436" s="14" t="s">
        <v>898</v>
      </c>
      <c r="F436" s="14" t="s">
        <v>8</v>
      </c>
      <c r="G436" s="6">
        <f>INDEX('cash ratio เดิม'!$B:$B,MATCH(คำนวณเงินลงทุนส่วนเกิน!$D436,'cash ratio เดิม'!$A:$A,0))</f>
        <v>62476290.189999998</v>
      </c>
      <c r="H436" s="6">
        <f>INDEX('cash ratio เดิม'!$C:$C,MATCH(คำนวณเงินลงทุนส่วนเกิน!$D436,'cash ratio เดิม'!$A:$A,0))</f>
        <v>34038829.439999998</v>
      </c>
      <c r="I436" s="49">
        <v>1.84</v>
      </c>
      <c r="J436" s="5">
        <f t="shared" si="36"/>
        <v>2.39</v>
      </c>
      <c r="K436" s="6">
        <f t="shared" si="39"/>
        <v>18897904.594999999</v>
      </c>
      <c r="L436" s="6">
        <f>INDEX(ลูกหนี้ค่ารักษาพยาบาล!$J:$J,MATCH(คำนวณเงินลงทุนส่วนเกิน!$D436,ลูกหนี้ค่ารักษาพยาบาล!$A:$A,0))</f>
        <v>10625757.84</v>
      </c>
      <c r="M436" s="6">
        <f>INDEX(ลูกหนี้ค่ารักษาพยาบาล!$K:$K,MATCH(คำนวณเงินลงทุนส่วนเกิน!$D436,ลูกหนี้ค่ารักษาพยาบาล!$A:$A,0))</f>
        <v>2224817.2999999998</v>
      </c>
      <c r="N436" s="6">
        <f>INDEX(ลูกหนี้ค่ารักษาพยาบาล!$L:$L,MATCH(คำนวณเงินลงทุนส่วนเกิน!$D436,ลูกหนี้ค่ารักษาพยาบาล!$A:$A,0))</f>
        <v>6017881.3299999991</v>
      </c>
      <c r="O436" s="6">
        <f>INDEX(ลูกหนี้ค่ารักษาพยาบาล!$M:$M,MATCH(คำนวณเงินลงทุนส่วนเกิน!$D436,ลูกหนี้ค่ารักษาพยาบาล!$A:$A,0))</f>
        <v>0</v>
      </c>
      <c r="P436" s="6">
        <f>INDEX(ลูกหนี้ค่ารักษาพยาบาล!$N:$N,MATCH(คำนวณเงินลงทุนส่วนเกิน!$D436,ลูกหนี้ค่ารักษาพยาบาล!$A:$A,0))</f>
        <v>29448.125</v>
      </c>
      <c r="Q436" s="49">
        <v>28437460.75</v>
      </c>
      <c r="R436" s="7">
        <f>INDEX('Fixed Cost'!$E:$E,MATCH(คำนวณเงินลงทุนส่วนเกิน!$D436,'Fixed Cost'!$A:$A,0))</f>
        <v>26194214.410909086</v>
      </c>
      <c r="S436" s="7">
        <f t="shared" si="37"/>
        <v>2243246.3390909135</v>
      </c>
      <c r="T436" s="43" t="str">
        <f t="shared" si="40"/>
        <v>40%</v>
      </c>
      <c r="U436" s="7">
        <f t="shared" si="38"/>
        <v>897298.53563636541</v>
      </c>
      <c r="V436" s="8" t="str">
        <f t="shared" si="41"/>
        <v>ลงทุนได้</v>
      </c>
      <c r="X436" s="4"/>
    </row>
    <row r="437" spans="1:24" hidden="1" x14ac:dyDescent="0.7">
      <c r="A437" s="8">
        <f>IF(ISBLANK(D437),"",COUNTA($D$10:D437))</f>
        <v>428</v>
      </c>
      <c r="B437" s="14">
        <v>7</v>
      </c>
      <c r="C437" s="14" t="s">
        <v>874</v>
      </c>
      <c r="D437" s="14" t="s">
        <v>899</v>
      </c>
      <c r="E437" s="14" t="s">
        <v>900</v>
      </c>
      <c r="F437" s="14" t="s">
        <v>8</v>
      </c>
      <c r="G437" s="6">
        <f>INDEX('cash ratio เดิม'!$B:$B,MATCH(คำนวณเงินลงทุนส่วนเกิน!$D437,'cash ratio เดิม'!$A:$A,0))</f>
        <v>26254755.440000001</v>
      </c>
      <c r="H437" s="6">
        <f>INDEX('cash ratio เดิม'!$C:$C,MATCH(คำนวณเงินลงทุนส่วนเกิน!$D437,'cash ratio เดิม'!$A:$A,0))</f>
        <v>10270488.77</v>
      </c>
      <c r="I437" s="49">
        <v>2.56</v>
      </c>
      <c r="J437" s="5">
        <f t="shared" si="36"/>
        <v>2.71</v>
      </c>
      <c r="K437" s="6">
        <f t="shared" si="39"/>
        <v>1613338.5649999999</v>
      </c>
      <c r="L437" s="6">
        <f>INDEX(ลูกหนี้ค่ารักษาพยาบาล!$J:$J,MATCH(คำนวณเงินลงทุนส่วนเกิน!$D437,ลูกหนี้ค่ารักษาพยาบาล!$A:$A,0))</f>
        <v>715187.745</v>
      </c>
      <c r="M437" s="6">
        <f>INDEX(ลูกหนี้ค่ารักษาพยาบาล!$K:$K,MATCH(คำนวณเงินลงทุนส่วนเกิน!$D437,ลูกหนี้ค่ารักษาพยาบาล!$A:$A,0))</f>
        <v>257370.5</v>
      </c>
      <c r="N437" s="6">
        <f>INDEX(ลูกหนี้ค่ารักษาพยาบาล!$L:$L,MATCH(คำนวณเงินลงทุนส่วนเกิน!$D437,ลูกหนี้ค่ารักษาพยาบาล!$A:$A,0))</f>
        <v>640195.81999999995</v>
      </c>
      <c r="O437" s="6">
        <f>INDEX(ลูกหนี้ค่ารักษาพยาบาล!$M:$M,MATCH(คำนวณเงินลงทุนส่วนเกิน!$D437,ลูกหนี้ค่ารักษาพยาบาล!$A:$A,0))</f>
        <v>0</v>
      </c>
      <c r="P437" s="6">
        <f>INDEX(ลูกหนี้ค่ารักษาพยาบาล!$N:$N,MATCH(คำนวณเงินลงทุนส่วนเกิน!$D437,ลูกหนี้ค่ารักษาพยาบาล!$A:$A,0))</f>
        <v>584.5</v>
      </c>
      <c r="Q437" s="49">
        <v>15984266.67</v>
      </c>
      <c r="R437" s="7">
        <f>INDEX('Fixed Cost'!$E:$E,MATCH(คำนวณเงินลงทุนส่วนเกิน!$D437,'Fixed Cost'!$A:$A,0))</f>
        <v>6766272.0245454554</v>
      </c>
      <c r="S437" s="7">
        <f t="shared" si="37"/>
        <v>9217994.6454545446</v>
      </c>
      <c r="T437" s="43" t="str">
        <f t="shared" si="40"/>
        <v>50%</v>
      </c>
      <c r="U437" s="7">
        <f t="shared" si="38"/>
        <v>4608997.3227272723</v>
      </c>
      <c r="V437" s="8" t="str">
        <f t="shared" si="41"/>
        <v>ลงทุนได้</v>
      </c>
      <c r="X437" s="4"/>
    </row>
    <row r="438" spans="1:24" hidden="1" x14ac:dyDescent="0.7">
      <c r="A438" s="8">
        <f>IF(ISBLANK(D438),"",COUNTA($D$10:D438))</f>
        <v>429</v>
      </c>
      <c r="B438" s="14">
        <v>7</v>
      </c>
      <c r="C438" s="14" t="s">
        <v>874</v>
      </c>
      <c r="D438" s="14" t="s">
        <v>901</v>
      </c>
      <c r="E438" s="14" t="s">
        <v>902</v>
      </c>
      <c r="F438" s="14" t="s">
        <v>8</v>
      </c>
      <c r="G438" s="6">
        <f>INDEX('cash ratio เดิม'!$B:$B,MATCH(คำนวณเงินลงทุนส่วนเกิน!$D438,'cash ratio เดิม'!$A:$A,0))</f>
        <v>96970851.519999996</v>
      </c>
      <c r="H438" s="6">
        <f>INDEX('cash ratio เดิม'!$C:$C,MATCH(คำนวณเงินลงทุนส่วนเกิน!$D438,'cash ratio เดิม'!$A:$A,0))</f>
        <v>59033595.359999999</v>
      </c>
      <c r="I438" s="49">
        <v>1.64</v>
      </c>
      <c r="J438" s="5">
        <f t="shared" si="36"/>
        <v>2.13</v>
      </c>
      <c r="K438" s="6">
        <f t="shared" si="39"/>
        <v>28882324.664999999</v>
      </c>
      <c r="L438" s="6">
        <f>INDEX(ลูกหนี้ค่ารักษาพยาบาล!$J:$J,MATCH(คำนวณเงินลงทุนส่วนเกิน!$D438,ลูกหนี้ค่ารักษาพยาบาล!$A:$A,0))</f>
        <v>16180981.199999999</v>
      </c>
      <c r="M438" s="6">
        <f>INDEX(ลูกหนี้ค่ารักษาพยาบาล!$K:$K,MATCH(คำนวณเงินลงทุนส่วนเกิน!$D438,ลูกหนี้ค่ารักษาพยาบาล!$A:$A,0))</f>
        <v>712373.14</v>
      </c>
      <c r="N438" s="6">
        <f>INDEX(ลูกหนี้ค่ารักษาพยาบาล!$L:$L,MATCH(คำนวณเงินลงทุนส่วนเกิน!$D438,ลูกหนี้ค่ารักษาพยาบาล!$A:$A,0))</f>
        <v>11932919.699999999</v>
      </c>
      <c r="O438" s="6">
        <f>INDEX(ลูกหนี้ค่ารักษาพยาบาล!$M:$M,MATCH(คำนวณเงินลงทุนส่วนเกิน!$D438,ลูกหนี้ค่ารักษาพยาบาล!$A:$A,0))</f>
        <v>0</v>
      </c>
      <c r="P438" s="6">
        <f>INDEX(ลูกหนี้ค่ารักษาพยาบาล!$N:$N,MATCH(คำนวณเงินลงทุนส่วนเกิน!$D438,ลูกหนี้ค่ารักษาพยาบาล!$A:$A,0))</f>
        <v>56050.625</v>
      </c>
      <c r="Q438" s="49">
        <v>37937256.159999996</v>
      </c>
      <c r="R438" s="7">
        <f>INDEX('Fixed Cost'!$E:$E,MATCH(คำนวณเงินลงทุนส่วนเกิน!$D438,'Fixed Cost'!$A:$A,0))</f>
        <v>36888856.57090909</v>
      </c>
      <c r="S438" s="7">
        <f t="shared" si="37"/>
        <v>1048399.5890909061</v>
      </c>
      <c r="T438" s="43" t="str">
        <f t="shared" si="40"/>
        <v>40%</v>
      </c>
      <c r="U438" s="7">
        <f t="shared" si="38"/>
        <v>419359.83563636243</v>
      </c>
      <c r="V438" s="8" t="str">
        <f t="shared" si="41"/>
        <v>ลงทุนได้</v>
      </c>
      <c r="X438" s="4"/>
    </row>
    <row r="439" spans="1:24" hidden="1" x14ac:dyDescent="0.7">
      <c r="A439" s="8">
        <f>IF(ISBLANK(D439),"",COUNTA($D$10:D439))</f>
        <v>430</v>
      </c>
      <c r="B439" s="14">
        <v>7</v>
      </c>
      <c r="C439" s="14" t="s">
        <v>874</v>
      </c>
      <c r="D439" s="14" t="s">
        <v>903</v>
      </c>
      <c r="E439" s="14" t="s">
        <v>904</v>
      </c>
      <c r="F439" s="14" t="s">
        <v>8</v>
      </c>
      <c r="G439" s="6">
        <f>INDEX('cash ratio เดิม'!$B:$B,MATCH(คำนวณเงินลงทุนส่วนเกิน!$D439,'cash ratio เดิม'!$A:$A,0))</f>
        <v>20907954.640000001</v>
      </c>
      <c r="H439" s="6">
        <f>INDEX('cash ratio เดิม'!$C:$C,MATCH(คำนวณเงินลงทุนส่วนเกิน!$D439,'cash ratio เดิม'!$A:$A,0))</f>
        <v>16384086.18</v>
      </c>
      <c r="I439" s="49">
        <v>1.28</v>
      </c>
      <c r="J439" s="5">
        <f t="shared" si="36"/>
        <v>1.43</v>
      </c>
      <c r="K439" s="6">
        <f t="shared" si="39"/>
        <v>2653867.85</v>
      </c>
      <c r="L439" s="6">
        <f>INDEX(ลูกหนี้ค่ารักษาพยาบาล!$J:$J,MATCH(คำนวณเงินลงทุนส่วนเกิน!$D439,ลูกหนี้ค่ารักษาพยาบาล!$A:$A,0))</f>
        <v>1394678.75</v>
      </c>
      <c r="M439" s="6">
        <f>INDEX(ลูกหนี้ค่ารักษาพยาบาล!$K:$K,MATCH(คำนวณเงินลงทุนส่วนเกิน!$D439,ลูกหนี้ค่ารักษาพยาบาล!$A:$A,0))</f>
        <v>91055.1</v>
      </c>
      <c r="N439" s="6">
        <f>INDEX(ลูกหนี้ค่ารักษาพยาบาล!$L:$L,MATCH(คำนวณเงินลงทุนส่วนเกิน!$D439,ลูกหนี้ค่ารักษาพยาบาล!$A:$A,0))</f>
        <v>1168134</v>
      </c>
      <c r="O439" s="6">
        <f>INDEX(ลูกหนี้ค่ารักษาพยาบาล!$M:$M,MATCH(คำนวณเงินลงทุนส่วนเกิน!$D439,ลูกหนี้ค่ารักษาพยาบาล!$A:$A,0))</f>
        <v>0</v>
      </c>
      <c r="P439" s="6">
        <f>INDEX(ลูกหนี้ค่ารักษาพยาบาล!$N:$N,MATCH(คำนวณเงินลงทุนส่วนเกิน!$D439,ลูกหนี้ค่ารักษาพยาบาล!$A:$A,0))</f>
        <v>0</v>
      </c>
      <c r="Q439" s="49">
        <v>4420439.43</v>
      </c>
      <c r="R439" s="7">
        <f>INDEX('Fixed Cost'!$E:$E,MATCH(คำนวณเงินลงทุนส่วนเกิน!$D439,'Fixed Cost'!$A:$A,0))</f>
        <v>10350986.489999998</v>
      </c>
      <c r="S439" s="7">
        <f t="shared" si="37"/>
        <v>-5930547.0599999987</v>
      </c>
      <c r="T439" s="43" t="str">
        <f t="shared" si="40"/>
        <v>0%</v>
      </c>
      <c r="U439" s="7">
        <f t="shared" si="38"/>
        <v>0</v>
      </c>
      <c r="V439" s="69" t="str">
        <f t="shared" si="41"/>
        <v>ไม่ลงทุน</v>
      </c>
      <c r="X439" s="4"/>
    </row>
    <row r="440" spans="1:24" hidden="1" x14ac:dyDescent="0.7">
      <c r="A440" s="8">
        <f>IF(ISBLANK(D440),"",COUNTA($D$10:D440))</f>
        <v>431</v>
      </c>
      <c r="B440" s="14">
        <v>7</v>
      </c>
      <c r="C440" s="14" t="s">
        <v>874</v>
      </c>
      <c r="D440" s="14" t="s">
        <v>905</v>
      </c>
      <c r="E440" s="14" t="s">
        <v>906</v>
      </c>
      <c r="F440" s="14" t="s">
        <v>8</v>
      </c>
      <c r="G440" s="6">
        <f>INDEX('cash ratio เดิม'!$B:$B,MATCH(คำนวณเงินลงทุนส่วนเกิน!$D440,'cash ratio เดิม'!$A:$A,0))</f>
        <v>37655976.530000001</v>
      </c>
      <c r="H440" s="6">
        <f>INDEX('cash ratio เดิม'!$C:$C,MATCH(คำนวณเงินลงทุนส่วนเกิน!$D440,'cash ratio เดิม'!$A:$A,0))</f>
        <v>7641744.1500000004</v>
      </c>
      <c r="I440" s="49">
        <v>4.93</v>
      </c>
      <c r="J440" s="5">
        <f t="shared" si="36"/>
        <v>5.05</v>
      </c>
      <c r="K440" s="6">
        <f t="shared" si="39"/>
        <v>1007852.365</v>
      </c>
      <c r="L440" s="6">
        <f>INDEX(ลูกหนี้ค่ารักษาพยาบาล!$J:$J,MATCH(คำนวณเงินลงทุนส่วนเกิน!$D440,ลูกหนี้ค่ารักษาพยาบาล!$A:$A,0))</f>
        <v>402374.07999999996</v>
      </c>
      <c r="M440" s="6">
        <f>INDEX(ลูกหนี้ค่ารักษาพยาบาล!$K:$K,MATCH(คำนวณเงินลงทุนส่วนเกิน!$D440,ลูกหนี้ค่ารักษาพยาบาล!$A:$A,0))</f>
        <v>14663.985000000001</v>
      </c>
      <c r="N440" s="6">
        <f>INDEX(ลูกหนี้ค่ารักษาพยาบาล!$L:$L,MATCH(คำนวณเงินลงทุนส่วนเกิน!$D440,ลูกหนี้ค่ารักษาพยาบาล!$A:$A,0))</f>
        <v>590814.30000000005</v>
      </c>
      <c r="O440" s="6">
        <f>INDEX(ลูกหนี้ค่ารักษาพยาบาล!$M:$M,MATCH(คำนวณเงินลงทุนส่วนเกิน!$D440,ลูกหนี้ค่ารักษาพยาบาล!$A:$A,0))</f>
        <v>0</v>
      </c>
      <c r="P440" s="6">
        <f>INDEX(ลูกหนี้ค่ารักษาพยาบาล!$N:$N,MATCH(คำนวณเงินลงทุนส่วนเกิน!$D440,ลูกหนี้ค่ารักษาพยาบาล!$A:$A,0))</f>
        <v>0</v>
      </c>
      <c r="Q440" s="49">
        <v>29723212.379999999</v>
      </c>
      <c r="R440" s="7">
        <f>INDEX('Fixed Cost'!$E:$E,MATCH(คำนวณเงินลงทุนส่วนเกิน!$D440,'Fixed Cost'!$A:$A,0))</f>
        <v>6184184.3863636367</v>
      </c>
      <c r="S440" s="7">
        <f t="shared" si="37"/>
        <v>23539027.993636362</v>
      </c>
      <c r="T440" s="43" t="str">
        <f t="shared" si="40"/>
        <v>60%</v>
      </c>
      <c r="U440" s="7">
        <f t="shared" si="38"/>
        <v>14123416.796181817</v>
      </c>
      <c r="V440" s="8" t="str">
        <f t="shared" si="41"/>
        <v>ลงทุนได้</v>
      </c>
      <c r="X440" s="4"/>
    </row>
    <row r="441" spans="1:24" hidden="1" x14ac:dyDescent="0.7">
      <c r="A441" s="8">
        <f>IF(ISBLANK(D441),"",COUNTA($D$10:D441))</f>
        <v>432</v>
      </c>
      <c r="B441" s="14">
        <v>7</v>
      </c>
      <c r="C441" s="14" t="s">
        <v>874</v>
      </c>
      <c r="D441" s="14" t="s">
        <v>907</v>
      </c>
      <c r="E441" s="14" t="s">
        <v>908</v>
      </c>
      <c r="F441" s="14" t="s">
        <v>8</v>
      </c>
      <c r="G441" s="6">
        <f>INDEX('cash ratio เดิม'!$B:$B,MATCH(คำนวณเงินลงทุนส่วนเกิน!$D441,'cash ratio เดิม'!$A:$A,0))</f>
        <v>22925574.010000002</v>
      </c>
      <c r="H441" s="6">
        <f>INDEX('cash ratio เดิม'!$C:$C,MATCH(คำนวณเงินลงทุนส่วนเกิน!$D441,'cash ratio เดิม'!$A:$A,0))</f>
        <v>9825725.1999999993</v>
      </c>
      <c r="I441" s="49">
        <v>2.33</v>
      </c>
      <c r="J441" s="5">
        <f t="shared" si="36"/>
        <v>2.41</v>
      </c>
      <c r="K441" s="6">
        <f t="shared" si="39"/>
        <v>824250.84000000008</v>
      </c>
      <c r="L441" s="6">
        <f>INDEX(ลูกหนี้ค่ารักษาพยาบาล!$J:$J,MATCH(คำนวณเงินลงทุนส่วนเกิน!$D441,ลูกหนี้ค่ารักษาพยาบาล!$A:$A,0))</f>
        <v>241081.625</v>
      </c>
      <c r="M441" s="6">
        <f>INDEX(ลูกหนี้ค่ารักษาพยาบาล!$K:$K,MATCH(คำนวณเงินลงทุนส่วนเกิน!$D441,ลูกหนี้ค่ารักษาพยาบาล!$A:$A,0))</f>
        <v>251637.51500000001</v>
      </c>
      <c r="N441" s="6">
        <f>INDEX(ลูกหนี้ค่ารักษาพยาบาล!$L:$L,MATCH(คำนวณเงินลงทุนส่วนเกิน!$D441,ลูกหนี้ค่ารักษาพยาบาล!$A:$A,0))</f>
        <v>331274.2</v>
      </c>
      <c r="O441" s="6">
        <f>INDEX(ลูกหนี้ค่ารักษาพยาบาล!$M:$M,MATCH(คำนวณเงินลงทุนส่วนเกิน!$D441,ลูกหนี้ค่ารักษาพยาบาล!$A:$A,0))</f>
        <v>0</v>
      </c>
      <c r="P441" s="6">
        <f>INDEX(ลูกหนี้ค่ารักษาพยาบาล!$N:$N,MATCH(คำนวณเงินลงทุนส่วนเกิน!$D441,ลูกหนี้ค่ารักษาพยาบาล!$A:$A,0))</f>
        <v>257.5</v>
      </c>
      <c r="Q441" s="49">
        <v>13016508.810000001</v>
      </c>
      <c r="R441" s="7">
        <f>INDEX('Fixed Cost'!$E:$E,MATCH(คำนวณเงินลงทุนส่วนเกิน!$D441,'Fixed Cost'!$A:$A,0))</f>
        <v>5400526.0609090915</v>
      </c>
      <c r="S441" s="7">
        <f t="shared" si="37"/>
        <v>7615982.749090909</v>
      </c>
      <c r="T441" s="43" t="str">
        <f t="shared" si="40"/>
        <v>40%</v>
      </c>
      <c r="U441" s="7">
        <f t="shared" si="38"/>
        <v>3046393.0996363638</v>
      </c>
      <c r="V441" s="8" t="str">
        <f t="shared" si="41"/>
        <v>ลงทุนได้</v>
      </c>
      <c r="X441" s="4"/>
    </row>
    <row r="442" spans="1:24" hidden="1" x14ac:dyDescent="0.7">
      <c r="A442" s="8">
        <f>IF(ISBLANK(D442),"",COUNTA($D$10:D442))</f>
        <v>433</v>
      </c>
      <c r="B442" s="14">
        <v>7</v>
      </c>
      <c r="C442" s="14" t="s">
        <v>874</v>
      </c>
      <c r="D442" s="14" t="s">
        <v>909</v>
      </c>
      <c r="E442" s="14" t="s">
        <v>910</v>
      </c>
      <c r="F442" s="14" t="s">
        <v>8</v>
      </c>
      <c r="G442" s="6">
        <f>INDEX('cash ratio เดิม'!$B:$B,MATCH(คำนวณเงินลงทุนส่วนเกิน!$D442,'cash ratio เดิม'!$A:$A,0))</f>
        <v>38032998.07</v>
      </c>
      <c r="H442" s="6">
        <f>INDEX('cash ratio เดิม'!$C:$C,MATCH(คำนวณเงินลงทุนส่วนเกิน!$D442,'cash ratio เดิม'!$A:$A,0))</f>
        <v>8628249.3300000001</v>
      </c>
      <c r="I442" s="49">
        <v>4.41</v>
      </c>
      <c r="J442" s="5">
        <f t="shared" si="36"/>
        <v>4.55</v>
      </c>
      <c r="K442" s="6">
        <f t="shared" si="39"/>
        <v>1308514.9550000001</v>
      </c>
      <c r="L442" s="6">
        <f>INDEX(ลูกหนี้ค่ารักษาพยาบาล!$J:$J,MATCH(คำนวณเงินลงทุนส่วนเกิน!$D442,ลูกหนี้ค่ารักษาพยาบาล!$A:$A,0))</f>
        <v>642994.27500000002</v>
      </c>
      <c r="M442" s="6">
        <f>INDEX(ลูกหนี้ค่ารักษาพยาบาล!$K:$K,MATCH(คำนวณเงินลงทุนส่วนเกิน!$D442,ลูกหนี้ค่ารักษาพยาบาล!$A:$A,0))</f>
        <v>66467.904999999999</v>
      </c>
      <c r="N442" s="6">
        <f>INDEX(ลูกหนี้ค่ารักษาพยาบาล!$L:$L,MATCH(คำนวณเงินลงทุนส่วนเกิน!$D442,ลูกหนี้ค่ารักษาพยาบาล!$A:$A,0))</f>
        <v>599010.27500000002</v>
      </c>
      <c r="O442" s="6">
        <f>INDEX(ลูกหนี้ค่ารักษาพยาบาล!$M:$M,MATCH(คำนวณเงินลงทุนส่วนเกิน!$D442,ลูกหนี้ค่ารักษาพยาบาล!$A:$A,0))</f>
        <v>0</v>
      </c>
      <c r="P442" s="6">
        <f>INDEX(ลูกหนี้ค่ารักษาพยาบาล!$N:$N,MATCH(คำนวณเงินลงทุนส่วนเกิน!$D442,ลูกหนี้ค่ารักษาพยาบาล!$A:$A,0))</f>
        <v>42.5</v>
      </c>
      <c r="Q442" s="49">
        <v>29196168.739999998</v>
      </c>
      <c r="R442" s="7">
        <f>INDEX('Fixed Cost'!$E:$E,MATCH(คำนวณเงินลงทุนส่วนเกิน!$D442,'Fixed Cost'!$A:$A,0))</f>
        <v>7549536.2209090907</v>
      </c>
      <c r="S442" s="7">
        <f t="shared" si="37"/>
        <v>21646632.519090906</v>
      </c>
      <c r="T442" s="43" t="str">
        <f t="shared" si="40"/>
        <v>60%</v>
      </c>
      <c r="U442" s="7">
        <f t="shared" si="38"/>
        <v>12987979.511454543</v>
      </c>
      <c r="V442" s="8" t="str">
        <f t="shared" si="41"/>
        <v>ลงทุนได้</v>
      </c>
      <c r="X442" s="4"/>
    </row>
    <row r="443" spans="1:24" hidden="1" x14ac:dyDescent="0.7">
      <c r="A443" s="8">
        <f>IF(ISBLANK(D443),"",COUNTA($D$10:D443))</f>
        <v>434</v>
      </c>
      <c r="B443" s="14">
        <v>7</v>
      </c>
      <c r="C443" s="14" t="s">
        <v>911</v>
      </c>
      <c r="D443" s="14" t="s">
        <v>912</v>
      </c>
      <c r="E443" s="14" t="s">
        <v>913</v>
      </c>
      <c r="F443" s="14" t="s">
        <v>5</v>
      </c>
      <c r="G443" s="6">
        <f>INDEX('cash ratio เดิม'!$B:$B,MATCH(คำนวณเงินลงทุนส่วนเกิน!$D443,'cash ratio เดิม'!$A:$A,0))</f>
        <v>218517240.66</v>
      </c>
      <c r="H443" s="6">
        <f>INDEX('cash ratio เดิม'!$C:$C,MATCH(คำนวณเงินลงทุนส่วนเกิน!$D443,'cash ratio เดิม'!$A:$A,0))</f>
        <v>743520762.49000001</v>
      </c>
      <c r="I443" s="49">
        <v>0.28999999999999998</v>
      </c>
      <c r="J443" s="5">
        <f t="shared" si="36"/>
        <v>0.59</v>
      </c>
      <c r="K443" s="6">
        <f t="shared" si="39"/>
        <v>221136907.94000003</v>
      </c>
      <c r="L443" s="6">
        <f>INDEX(ลูกหนี้ค่ารักษาพยาบาล!$J:$J,MATCH(คำนวณเงินลงทุนส่วนเกิน!$D443,ลูกหนี้ค่ารักษาพยาบาล!$A:$A,0))</f>
        <v>171384966.15000001</v>
      </c>
      <c r="M443" s="6">
        <f>INDEX(ลูกหนี้ค่ารักษาพยาบาล!$K:$K,MATCH(คำนวณเงินลงทุนส่วนเกิน!$D443,ลูกหนี้ค่ารักษาพยาบาล!$A:$A,0))</f>
        <v>7433664.0200000005</v>
      </c>
      <c r="N443" s="6">
        <f>INDEX(ลูกหนี้ค่ารักษาพยาบาล!$L:$L,MATCH(คำนวณเงินลงทุนส่วนเกิน!$D443,ลูกหนี้ค่ารักษาพยาบาล!$A:$A,0))</f>
        <v>42092585.719999999</v>
      </c>
      <c r="O443" s="6">
        <f>INDEX(ลูกหนี้ค่ารักษาพยาบาล!$M:$M,MATCH(คำนวณเงินลงทุนส่วนเกิน!$D443,ลูกหนี้ค่ารักษาพยาบาล!$A:$A,0))</f>
        <v>0</v>
      </c>
      <c r="P443" s="6">
        <f>INDEX(ลูกหนี้ค่ารักษาพยาบาล!$N:$N,MATCH(คำนวณเงินลงทุนส่วนเกิน!$D443,ลูกหนี้ค่ารักษาพยาบาล!$A:$A,0))</f>
        <v>225692.05</v>
      </c>
      <c r="Q443" s="49">
        <v>-524399245.49000001</v>
      </c>
      <c r="R443" s="7">
        <f>INDEX('Fixed Cost'!$E:$E,MATCH(คำนวณเงินลงทุนส่วนเกิน!$D443,'Fixed Cost'!$A:$A,0))</f>
        <v>356753684.14363641</v>
      </c>
      <c r="S443" s="7">
        <f t="shared" si="37"/>
        <v>-881152929.63363647</v>
      </c>
      <c r="T443" s="43" t="str">
        <f t="shared" si="40"/>
        <v>0%</v>
      </c>
      <c r="U443" s="7">
        <f t="shared" si="38"/>
        <v>0</v>
      </c>
      <c r="V443" s="69" t="str">
        <f t="shared" si="41"/>
        <v>ไม่ลงทุน</v>
      </c>
      <c r="X443" s="4"/>
    </row>
    <row r="444" spans="1:24" hidden="1" x14ac:dyDescent="0.7">
      <c r="A444" s="8">
        <f>IF(ISBLANK(D444),"",COUNTA($D$10:D444))</f>
        <v>435</v>
      </c>
      <c r="B444" s="14">
        <v>7</v>
      </c>
      <c r="C444" s="14" t="s">
        <v>911</v>
      </c>
      <c r="D444" s="14" t="s">
        <v>914</v>
      </c>
      <c r="E444" s="14" t="s">
        <v>915</v>
      </c>
      <c r="F444" s="14" t="s">
        <v>8</v>
      </c>
      <c r="G444" s="6">
        <f>INDEX('cash ratio เดิม'!$B:$B,MATCH(คำนวณเงินลงทุนส่วนเกิน!$D444,'cash ratio เดิม'!$A:$A,0))</f>
        <v>15544175.58</v>
      </c>
      <c r="H444" s="6">
        <f>INDEX('cash ratio เดิม'!$C:$C,MATCH(คำนวณเงินลงทุนส่วนเกิน!$D444,'cash ratio เดิม'!$A:$A,0))</f>
        <v>14302503.199999999</v>
      </c>
      <c r="I444" s="49">
        <v>1.0900000000000001</v>
      </c>
      <c r="J444" s="5">
        <f t="shared" si="36"/>
        <v>1.37</v>
      </c>
      <c r="K444" s="6">
        <f t="shared" si="39"/>
        <v>4074624.835</v>
      </c>
      <c r="L444" s="6">
        <f>INDEX(ลูกหนี้ค่ารักษาพยาบาล!$J:$J,MATCH(คำนวณเงินลงทุนส่วนเกิน!$D444,ลูกหนี้ค่ารักษาพยาบาล!$A:$A,0))</f>
        <v>1852824.2949999999</v>
      </c>
      <c r="M444" s="6">
        <f>INDEX(ลูกหนี้ค่ารักษาพยาบาล!$K:$K,MATCH(คำนวณเงินลงทุนส่วนเกิน!$D444,ลูกหนี้ค่ารักษาพยาบาล!$A:$A,0))</f>
        <v>867765.21</v>
      </c>
      <c r="N444" s="6">
        <f>INDEX(ลูกหนี้ค่ารักษาพยาบาล!$L:$L,MATCH(คำนวณเงินลงทุนส่วนเกิน!$D444,ลูกหนี้ค่ารักษาพยาบาล!$A:$A,0))</f>
        <v>1351332.58</v>
      </c>
      <c r="O444" s="6">
        <f>INDEX(ลูกหนี้ค่ารักษาพยาบาล!$M:$M,MATCH(คำนวณเงินลงทุนส่วนเกิน!$D444,ลูกหนี้ค่ารักษาพยาบาล!$A:$A,0))</f>
        <v>0</v>
      </c>
      <c r="P444" s="6">
        <f>INDEX(ลูกหนี้ค่ารักษาพยาบาล!$N:$N,MATCH(คำนวณเงินลงทุนส่วนเกิน!$D444,ลูกหนี้ค่ารักษาพยาบาล!$A:$A,0))</f>
        <v>2702.75</v>
      </c>
      <c r="Q444" s="49">
        <v>1173602.69</v>
      </c>
      <c r="R444" s="7">
        <f>INDEX('Fixed Cost'!$E:$E,MATCH(คำนวณเงินลงทุนส่วนเกิน!$D444,'Fixed Cost'!$A:$A,0))</f>
        <v>11142998.290909091</v>
      </c>
      <c r="S444" s="7">
        <f t="shared" si="37"/>
        <v>-9969395.6009090915</v>
      </c>
      <c r="T444" s="43" t="str">
        <f t="shared" si="40"/>
        <v>0%</v>
      </c>
      <c r="U444" s="7">
        <f t="shared" si="38"/>
        <v>0</v>
      </c>
      <c r="V444" s="69" t="str">
        <f t="shared" si="41"/>
        <v>ไม่ลงทุน</v>
      </c>
      <c r="X444" s="4"/>
    </row>
    <row r="445" spans="1:24" hidden="1" x14ac:dyDescent="0.7">
      <c r="A445" s="8">
        <f>IF(ISBLANK(D445),"",COUNTA($D$10:D445))</f>
        <v>436</v>
      </c>
      <c r="B445" s="14">
        <v>7</v>
      </c>
      <c r="C445" s="14" t="s">
        <v>911</v>
      </c>
      <c r="D445" s="14" t="s">
        <v>916</v>
      </c>
      <c r="E445" s="14" t="s">
        <v>917</v>
      </c>
      <c r="F445" s="14" t="s">
        <v>8</v>
      </c>
      <c r="G445" s="6">
        <f>INDEX('cash ratio เดิม'!$B:$B,MATCH(คำนวณเงินลงทุนส่วนเกิน!$D445,'cash ratio เดิม'!$A:$A,0))</f>
        <v>19657560.02</v>
      </c>
      <c r="H445" s="6">
        <f>INDEX('cash ratio เดิม'!$C:$C,MATCH(คำนวณเงินลงทุนส่วนเกิน!$D445,'cash ratio เดิม'!$A:$A,0))</f>
        <v>14851198.85</v>
      </c>
      <c r="I445" s="49">
        <v>1.32</v>
      </c>
      <c r="J445" s="5">
        <f t="shared" si="36"/>
        <v>1.54</v>
      </c>
      <c r="K445" s="6">
        <f t="shared" si="39"/>
        <v>3270329.0399999996</v>
      </c>
      <c r="L445" s="6">
        <f>INDEX(ลูกหนี้ค่ารักษาพยาบาล!$J:$J,MATCH(คำนวณเงินลงทุนส่วนเกิน!$D445,ลูกหนี้ค่ารักษาพยาบาล!$A:$A,0))</f>
        <v>1389592.7799999998</v>
      </c>
      <c r="M445" s="6">
        <f>INDEX(ลูกหนี้ค่ารักษาพยาบาล!$K:$K,MATCH(คำนวณเงินลงทุนส่วนเกิน!$D445,ลูกหนี้ค่ารักษาพยาบาล!$A:$A,0))</f>
        <v>525611.005</v>
      </c>
      <c r="N445" s="6">
        <f>INDEX(ลูกหนี้ค่ารักษาพยาบาล!$L:$L,MATCH(คำนวณเงินลงทุนส่วนเกิน!$D445,ลูกหนี้ค่ารักษาพยาบาล!$A:$A,0))</f>
        <v>1355125.2549999999</v>
      </c>
      <c r="O445" s="6">
        <f>INDEX(ลูกหนี้ค่ารักษาพยาบาล!$M:$M,MATCH(คำนวณเงินลงทุนส่วนเกิน!$D445,ลูกหนี้ค่ารักษาพยาบาล!$A:$A,0))</f>
        <v>0</v>
      </c>
      <c r="P445" s="6">
        <f>INDEX(ลูกหนี้ค่ารักษาพยาบาล!$N:$N,MATCH(คำนวณเงินลงทุนส่วนเกิน!$D445,ลูกหนี้ค่ารักษาพยาบาล!$A:$A,0))</f>
        <v>0</v>
      </c>
      <c r="Q445" s="49">
        <v>4506728.2300000004</v>
      </c>
      <c r="R445" s="7">
        <f>INDEX('Fixed Cost'!$E:$E,MATCH(คำนวณเงินลงทุนส่วนเกิน!$D445,'Fixed Cost'!$A:$A,0))</f>
        <v>8053965.998181819</v>
      </c>
      <c r="S445" s="7">
        <f t="shared" si="37"/>
        <v>-3547237.7681818185</v>
      </c>
      <c r="T445" s="43" t="str">
        <f t="shared" si="40"/>
        <v>30%</v>
      </c>
      <c r="U445" s="7">
        <f t="shared" si="38"/>
        <v>0</v>
      </c>
      <c r="V445" s="69" t="str">
        <f t="shared" si="41"/>
        <v>ไม่ลงทุน</v>
      </c>
      <c r="X445" s="4"/>
    </row>
    <row r="446" spans="1:24" hidden="1" x14ac:dyDescent="0.7">
      <c r="A446" s="8">
        <f>IF(ISBLANK(D446),"",COUNTA($D$10:D446))</f>
        <v>437</v>
      </c>
      <c r="B446" s="14">
        <v>7</v>
      </c>
      <c r="C446" s="14" t="s">
        <v>911</v>
      </c>
      <c r="D446" s="14" t="s">
        <v>918</v>
      </c>
      <c r="E446" s="14" t="s">
        <v>919</v>
      </c>
      <c r="F446" s="14" t="s">
        <v>8</v>
      </c>
      <c r="G446" s="6">
        <f>INDEX('cash ratio เดิม'!$B:$B,MATCH(คำนวณเงินลงทุนส่วนเกิน!$D446,'cash ratio เดิม'!$A:$A,0))</f>
        <v>92549898.189999998</v>
      </c>
      <c r="H446" s="6">
        <f>INDEX('cash ratio เดิม'!$C:$C,MATCH(คำนวณเงินลงทุนส่วนเกิน!$D446,'cash ratio เดิม'!$A:$A,0))</f>
        <v>15000565.82</v>
      </c>
      <c r="I446" s="49">
        <v>6.17</v>
      </c>
      <c r="J446" s="5">
        <f t="shared" si="36"/>
        <v>6.53</v>
      </c>
      <c r="K446" s="6">
        <f t="shared" si="39"/>
        <v>5448716.21</v>
      </c>
      <c r="L446" s="6">
        <f>INDEX(ลูกหนี้ค่ารักษาพยาบาล!$J:$J,MATCH(คำนวณเงินลงทุนส่วนเกิน!$D446,ลูกหนี้ค่ารักษาพยาบาล!$A:$A,0))</f>
        <v>3304249.625</v>
      </c>
      <c r="M446" s="6">
        <f>INDEX(ลูกหนี้ค่ารักษาพยาบาล!$K:$K,MATCH(คำนวณเงินลงทุนส่วนเกิน!$D446,ลูกหนี้ค่ารักษาพยาบาล!$A:$A,0))</f>
        <v>314663.77999999997</v>
      </c>
      <c r="N446" s="6">
        <f>INDEX(ลูกหนี้ค่ารักษาพยาบาล!$L:$L,MATCH(คำนวณเงินลงทุนส่วนเกิน!$D446,ลูกหนี้ค่ารักษาพยาบาล!$A:$A,0))</f>
        <v>1829802.8050000002</v>
      </c>
      <c r="O446" s="6">
        <f>INDEX(ลูกหนี้ค่ารักษาพยาบาล!$M:$M,MATCH(คำนวณเงินลงทุนส่วนเกิน!$D446,ลูกหนี้ค่ารักษาพยาบาล!$A:$A,0))</f>
        <v>0</v>
      </c>
      <c r="P446" s="6">
        <f>INDEX(ลูกหนี้ค่ารักษาพยาบาล!$N:$N,MATCH(คำนวณเงินลงทุนส่วนเกิน!$D446,ลูกหนี้ค่ารักษาพยาบาล!$A:$A,0))</f>
        <v>0</v>
      </c>
      <c r="Q446" s="49">
        <v>77549332.370000005</v>
      </c>
      <c r="R446" s="7">
        <f>INDEX('Fixed Cost'!$E:$E,MATCH(คำนวณเงินลงทุนส่วนเกิน!$D446,'Fixed Cost'!$A:$A,0))</f>
        <v>15059610.529090911</v>
      </c>
      <c r="S446" s="7">
        <f t="shared" si="37"/>
        <v>62489721.840909094</v>
      </c>
      <c r="T446" s="43" t="str">
        <f t="shared" si="40"/>
        <v>60%</v>
      </c>
      <c r="U446" s="7">
        <f t="shared" si="38"/>
        <v>37493833.104545452</v>
      </c>
      <c r="V446" s="8" t="str">
        <f t="shared" si="41"/>
        <v>ลงทุนได้</v>
      </c>
      <c r="X446" s="4"/>
    </row>
    <row r="447" spans="1:24" hidden="1" x14ac:dyDescent="0.7">
      <c r="A447" s="8">
        <f>IF(ISBLANK(D447),"",COUNTA($D$10:D447))</f>
        <v>438</v>
      </c>
      <c r="B447" s="14">
        <v>7</v>
      </c>
      <c r="C447" s="14" t="s">
        <v>911</v>
      </c>
      <c r="D447" s="14" t="s">
        <v>920</v>
      </c>
      <c r="E447" s="14" t="s">
        <v>921</v>
      </c>
      <c r="F447" s="14" t="s">
        <v>46</v>
      </c>
      <c r="G447" s="6">
        <f>INDEX('cash ratio เดิม'!$B:$B,MATCH(คำนวณเงินลงทุนส่วนเกิน!$D447,'cash ratio เดิม'!$A:$A,0))</f>
        <v>288632009.13999999</v>
      </c>
      <c r="H447" s="6">
        <f>INDEX('cash ratio เดิม'!$C:$C,MATCH(คำนวณเงินลงทุนส่วนเกิน!$D447,'cash ratio เดิม'!$A:$A,0))</f>
        <v>165517787.41999999</v>
      </c>
      <c r="I447" s="49">
        <v>1.74</v>
      </c>
      <c r="J447" s="5">
        <f t="shared" si="36"/>
        <v>2.1800000000000002</v>
      </c>
      <c r="K447" s="6">
        <f t="shared" si="39"/>
        <v>73798926.655000001</v>
      </c>
      <c r="L447" s="6">
        <f>INDEX(ลูกหนี้ค่ารักษาพยาบาล!$J:$J,MATCH(คำนวณเงินลงทุนส่วนเกิน!$D447,ลูกหนี้ค่ารักษาพยาบาล!$A:$A,0))</f>
        <v>8206952.0150000006</v>
      </c>
      <c r="M447" s="6">
        <f>INDEX(ลูกหนี้ค่ารักษาพยาบาล!$K:$K,MATCH(คำนวณเงินลงทุนส่วนเกิน!$D447,ลูกหนี้ค่ารักษาพยาบาล!$A:$A,0))</f>
        <v>28914676.440000001</v>
      </c>
      <c r="N447" s="6">
        <f>INDEX(ลูกหนี้ค่ารักษาพยาบาล!$L:$L,MATCH(คำนวณเงินลงทุนส่วนเกิน!$D447,ลูกหนี้ค่ารักษาพยาบาล!$A:$A,0))</f>
        <v>36677298.200000003</v>
      </c>
      <c r="O447" s="6">
        <f>INDEX(ลูกหนี้ค่ารักษาพยาบาล!$M:$M,MATCH(คำนวณเงินลงทุนส่วนเกิน!$D447,ลูกหนี้ค่ารักษาพยาบาล!$A:$A,0))</f>
        <v>0</v>
      </c>
      <c r="P447" s="6">
        <f>INDEX(ลูกหนี้ค่ารักษาพยาบาล!$N:$N,MATCH(คำนวณเงินลงทุนส่วนเกิน!$D447,ลูกหนี้ค่ารักษาพยาบาล!$A:$A,0))</f>
        <v>0</v>
      </c>
      <c r="Q447" s="49">
        <v>123114221.72</v>
      </c>
      <c r="R447" s="7">
        <f>INDEX('Fixed Cost'!$E:$E,MATCH(คำนวณเงินลงทุนส่วนเกิน!$D447,'Fixed Cost'!$A:$A,0))</f>
        <v>87912460.786363646</v>
      </c>
      <c r="S447" s="7">
        <f t="shared" si="37"/>
        <v>35201760.933636352</v>
      </c>
      <c r="T447" s="43" t="str">
        <f t="shared" si="40"/>
        <v>40%</v>
      </c>
      <c r="U447" s="7">
        <f t="shared" si="38"/>
        <v>14080704.373454541</v>
      </c>
      <c r="V447" s="8" t="str">
        <f t="shared" si="41"/>
        <v>ลงทุนได้</v>
      </c>
      <c r="X447" s="4"/>
    </row>
    <row r="448" spans="1:24" hidden="1" x14ac:dyDescent="0.7">
      <c r="A448" s="8">
        <f>IF(ISBLANK(D448),"",COUNTA($D$10:D448))</f>
        <v>439</v>
      </c>
      <c r="B448" s="14">
        <v>7</v>
      </c>
      <c r="C448" s="14" t="s">
        <v>911</v>
      </c>
      <c r="D448" s="14" t="s">
        <v>922</v>
      </c>
      <c r="E448" s="14" t="s">
        <v>923</v>
      </c>
      <c r="F448" s="14" t="s">
        <v>8</v>
      </c>
      <c r="G448" s="6">
        <f>INDEX('cash ratio เดิม'!$B:$B,MATCH(คำนวณเงินลงทุนส่วนเกิน!$D448,'cash ratio เดิม'!$A:$A,0))</f>
        <v>31297798.059999999</v>
      </c>
      <c r="H448" s="6">
        <f>INDEX('cash ratio เดิม'!$C:$C,MATCH(คำนวณเงินลงทุนส่วนเกิน!$D448,'cash ratio เดิม'!$A:$A,0))</f>
        <v>25729776.350000001</v>
      </c>
      <c r="I448" s="49">
        <v>1.22</v>
      </c>
      <c r="J448" s="5">
        <f t="shared" si="36"/>
        <v>1.54</v>
      </c>
      <c r="K448" s="6">
        <f t="shared" si="39"/>
        <v>8491167.8049999997</v>
      </c>
      <c r="L448" s="6">
        <f>INDEX(ลูกหนี้ค่ารักษาพยาบาล!$J:$J,MATCH(คำนวณเงินลงทุนส่วนเกิน!$D448,ลูกหนี้ค่ารักษาพยาบาล!$A:$A,0))</f>
        <v>6260725.3399999999</v>
      </c>
      <c r="M448" s="6">
        <f>INDEX(ลูกหนี้ค่ารักษาพยาบาล!$K:$K,MATCH(คำนวณเงินลงทุนส่วนเกิน!$D448,ลูกหนี้ค่ารักษาพยาบาล!$A:$A,0))</f>
        <v>360086.20999999996</v>
      </c>
      <c r="N448" s="6">
        <f>INDEX(ลูกหนี้ค่ารักษาพยาบาล!$L:$L,MATCH(คำนวณเงินลงทุนส่วนเกิน!$D448,ลูกหนี้ค่ารักษาพยาบาล!$A:$A,0))</f>
        <v>1868628.7549999999</v>
      </c>
      <c r="O448" s="6">
        <f>INDEX(ลูกหนี้ค่ารักษาพยาบาล!$M:$M,MATCH(คำนวณเงินลงทุนส่วนเกิน!$D448,ลูกหนี้ค่ารักษาพยาบาล!$A:$A,0))</f>
        <v>0</v>
      </c>
      <c r="P448" s="6">
        <f>INDEX(ลูกหนี้ค่ารักษาพยาบาล!$N:$N,MATCH(คำนวณเงินลงทุนส่วนเกิน!$D448,ลูกหนี้ค่ารักษาพยาบาล!$A:$A,0))</f>
        <v>1727.5</v>
      </c>
      <c r="Q448" s="49">
        <v>5568021.71</v>
      </c>
      <c r="R448" s="7">
        <f>INDEX('Fixed Cost'!$E:$E,MATCH(คำนวณเงินลงทุนส่วนเกิน!$D448,'Fixed Cost'!$A:$A,0))</f>
        <v>16436290.914545454</v>
      </c>
      <c r="S448" s="7">
        <f t="shared" si="37"/>
        <v>-10868269.204545453</v>
      </c>
      <c r="T448" s="43" t="str">
        <f t="shared" si="40"/>
        <v>30%</v>
      </c>
      <c r="U448" s="7">
        <f t="shared" si="38"/>
        <v>0</v>
      </c>
      <c r="V448" s="69" t="str">
        <f t="shared" si="41"/>
        <v>ไม่ลงทุน</v>
      </c>
      <c r="X448" s="4"/>
    </row>
    <row r="449" spans="1:24" hidden="1" x14ac:dyDescent="0.7">
      <c r="A449" s="8">
        <f>IF(ISBLANK(D449),"",COUNTA($D$10:D449))</f>
        <v>440</v>
      </c>
      <c r="B449" s="14">
        <v>7</v>
      </c>
      <c r="C449" s="14" t="s">
        <v>911</v>
      </c>
      <c r="D449" s="14" t="s">
        <v>924</v>
      </c>
      <c r="E449" s="14" t="s">
        <v>925</v>
      </c>
      <c r="F449" s="14" t="s">
        <v>8</v>
      </c>
      <c r="G449" s="6">
        <f>INDEX('cash ratio เดิม'!$B:$B,MATCH(คำนวณเงินลงทุนส่วนเกิน!$D449,'cash ratio เดิม'!$A:$A,0))</f>
        <v>69389587.980000004</v>
      </c>
      <c r="H449" s="6">
        <f>INDEX('cash ratio เดิม'!$C:$C,MATCH(คำนวณเงินลงทุนส่วนเกิน!$D449,'cash ratio เดิม'!$A:$A,0))</f>
        <v>56157995.25</v>
      </c>
      <c r="I449" s="49">
        <v>1.24</v>
      </c>
      <c r="J449" s="5">
        <f t="shared" si="36"/>
        <v>1.41</v>
      </c>
      <c r="K449" s="6">
        <f t="shared" si="39"/>
        <v>10230142.560000001</v>
      </c>
      <c r="L449" s="6">
        <f>INDEX(ลูกหนี้ค่ารักษาพยาบาล!$J:$J,MATCH(คำนวณเงินลงทุนส่วนเกิน!$D449,ลูกหนี้ค่ารักษาพยาบาล!$A:$A,0))</f>
        <v>4171925.5249999999</v>
      </c>
      <c r="M449" s="6">
        <f>INDEX(ลูกหนี้ค่ารักษาพยาบาล!$K:$K,MATCH(คำนวณเงินลงทุนส่วนเกิน!$D449,ลูกหนี้ค่ารักษาพยาบาล!$A:$A,0))</f>
        <v>1057018.73</v>
      </c>
      <c r="N449" s="6">
        <f>INDEX(ลูกหนี้ค่ารักษาพยาบาล!$L:$L,MATCH(คำนวณเงินลงทุนส่วนเกิน!$D449,ลูกหนี้ค่ารักษาพยาบาล!$A:$A,0))</f>
        <v>5001198.3050000006</v>
      </c>
      <c r="O449" s="6">
        <f>INDEX(ลูกหนี้ค่ารักษาพยาบาล!$M:$M,MATCH(คำนวณเงินลงทุนส่วนเกิน!$D449,ลูกหนี้ค่ารักษาพยาบาล!$A:$A,0))</f>
        <v>0</v>
      </c>
      <c r="P449" s="6">
        <f>INDEX(ลูกหนี้ค่ารักษาพยาบาล!$N:$N,MATCH(คำนวณเงินลงทุนส่วนเกิน!$D449,ลูกหนี้ค่ารักษาพยาบาล!$A:$A,0))</f>
        <v>0</v>
      </c>
      <c r="Q449" s="49">
        <v>13231592.73</v>
      </c>
      <c r="R449" s="7">
        <f>INDEX('Fixed Cost'!$E:$E,MATCH(คำนวณเงินลงทุนส่วนเกิน!$D449,'Fixed Cost'!$A:$A,0))</f>
        <v>24238041.226363637</v>
      </c>
      <c r="S449" s="7">
        <f t="shared" si="37"/>
        <v>-11006448.496363636</v>
      </c>
      <c r="T449" s="43" t="str">
        <f t="shared" si="40"/>
        <v>0%</v>
      </c>
      <c r="U449" s="7">
        <f t="shared" si="38"/>
        <v>0</v>
      </c>
      <c r="V449" s="69" t="str">
        <f t="shared" si="41"/>
        <v>ไม่ลงทุน</v>
      </c>
      <c r="X449" s="4"/>
    </row>
    <row r="450" spans="1:24" hidden="1" x14ac:dyDescent="0.7">
      <c r="A450" s="8">
        <f>IF(ISBLANK(D450),"",COUNTA($D$10:D450))</f>
        <v>441</v>
      </c>
      <c r="B450" s="14">
        <v>7</v>
      </c>
      <c r="C450" s="14" t="s">
        <v>911</v>
      </c>
      <c r="D450" s="14" t="s">
        <v>926</v>
      </c>
      <c r="E450" s="14" t="s">
        <v>927</v>
      </c>
      <c r="F450" s="14" t="s">
        <v>8</v>
      </c>
      <c r="G450" s="6">
        <f>INDEX('cash ratio เดิม'!$B:$B,MATCH(คำนวณเงินลงทุนส่วนเกิน!$D450,'cash ratio เดิม'!$A:$A,0))</f>
        <v>37336721.549999997</v>
      </c>
      <c r="H450" s="6">
        <f>INDEX('cash ratio เดิม'!$C:$C,MATCH(คำนวณเงินลงทุนส่วนเกิน!$D450,'cash ratio เดิม'!$A:$A,0))</f>
        <v>10512094.68</v>
      </c>
      <c r="I450" s="49">
        <v>3.55</v>
      </c>
      <c r="J450" s="5">
        <f t="shared" si="36"/>
        <v>3.85</v>
      </c>
      <c r="K450" s="6">
        <f t="shared" si="39"/>
        <v>3151163.4499999997</v>
      </c>
      <c r="L450" s="6">
        <f>INDEX(ลูกหนี้ค่ารักษาพยาบาล!$J:$J,MATCH(คำนวณเงินลงทุนส่วนเกิน!$D450,ลูกหนี้ค่ารักษาพยาบาล!$A:$A,0))</f>
        <v>1120640.155</v>
      </c>
      <c r="M450" s="6">
        <f>INDEX(ลูกหนี้ค่ารักษาพยาบาล!$K:$K,MATCH(คำนวณเงินลงทุนส่วนเกิน!$D450,ลูกหนี้ค่ารักษาพยาบาล!$A:$A,0))</f>
        <v>1007021.37</v>
      </c>
      <c r="N450" s="6">
        <f>INDEX(ลูกหนี้ค่ารักษาพยาบาล!$L:$L,MATCH(คำนวณเงินลงทุนส่วนเกิน!$D450,ลูกหนี้ค่ารักษาพยาบาล!$A:$A,0))</f>
        <v>1015489.98</v>
      </c>
      <c r="O450" s="6">
        <f>INDEX(ลูกหนี้ค่ารักษาพยาบาล!$M:$M,MATCH(คำนวณเงินลงทุนส่วนเกิน!$D450,ลูกหนี้ค่ารักษาพยาบาล!$A:$A,0))</f>
        <v>0</v>
      </c>
      <c r="P450" s="6">
        <f>INDEX(ลูกหนี้ค่ารักษาพยาบาล!$N:$N,MATCH(คำนวณเงินลงทุนส่วนเกิน!$D450,ลูกหนี้ค่ารักษาพยาบาล!$A:$A,0))</f>
        <v>8011.9449999999997</v>
      </c>
      <c r="Q450" s="49">
        <v>26824126.870000001</v>
      </c>
      <c r="R450" s="7">
        <f>INDEX('Fixed Cost'!$E:$E,MATCH(คำนวณเงินลงทุนส่วนเกิน!$D450,'Fixed Cost'!$A:$A,0))</f>
        <v>9849976.9090909082</v>
      </c>
      <c r="S450" s="7">
        <f t="shared" si="37"/>
        <v>16974149.960909091</v>
      </c>
      <c r="T450" s="43" t="str">
        <f t="shared" si="40"/>
        <v>60%</v>
      </c>
      <c r="U450" s="7">
        <f t="shared" si="38"/>
        <v>10184489.976545455</v>
      </c>
      <c r="V450" s="8" t="str">
        <f t="shared" si="41"/>
        <v>ลงทุนได้</v>
      </c>
      <c r="X450" s="4"/>
    </row>
    <row r="451" spans="1:24" hidden="1" x14ac:dyDescent="0.7">
      <c r="A451" s="8">
        <f>IF(ISBLANK(D451),"",COUNTA($D$10:D451))</f>
        <v>442</v>
      </c>
      <c r="B451" s="14">
        <v>7</v>
      </c>
      <c r="C451" s="14" t="s">
        <v>911</v>
      </c>
      <c r="D451" s="14" t="s">
        <v>928</v>
      </c>
      <c r="E451" s="14" t="s">
        <v>929</v>
      </c>
      <c r="F451" s="14" t="s">
        <v>8</v>
      </c>
      <c r="G451" s="6">
        <f>INDEX('cash ratio เดิม'!$B:$B,MATCH(คำนวณเงินลงทุนส่วนเกิน!$D451,'cash ratio เดิม'!$A:$A,0))</f>
        <v>196757463.28999999</v>
      </c>
      <c r="H451" s="6">
        <f>INDEX('cash ratio เดิม'!$C:$C,MATCH(คำนวณเงินลงทุนส่วนเกิน!$D451,'cash ratio เดิม'!$A:$A,0))</f>
        <v>63367315.850000001</v>
      </c>
      <c r="I451" s="49">
        <v>3.11</v>
      </c>
      <c r="J451" s="5">
        <f t="shared" si="36"/>
        <v>3.31</v>
      </c>
      <c r="K451" s="6">
        <f t="shared" si="39"/>
        <v>13230875.59</v>
      </c>
      <c r="L451" s="6">
        <f>INDEX(ลูกหนี้ค่ารักษาพยาบาล!$J:$J,MATCH(คำนวณเงินลงทุนส่วนเกิน!$D451,ลูกหนี้ค่ารักษาพยาบาล!$A:$A,0))</f>
        <v>6332994.375</v>
      </c>
      <c r="M451" s="6">
        <f>INDEX(ลูกหนี้ค่ารักษาพยาบาล!$K:$K,MATCH(คำนวณเงินลงทุนส่วนเกิน!$D451,ลูกหนี้ค่ารักษาพยาบาล!$A:$A,0))</f>
        <v>1306977.135</v>
      </c>
      <c r="N451" s="6">
        <f>INDEX(ลูกหนี้ค่ารักษาพยาบาล!$L:$L,MATCH(คำนวณเงินลงทุนส่วนเกิน!$D451,ลูกหนี้ค่ารักษาพยาบาล!$A:$A,0))</f>
        <v>5590904.0800000001</v>
      </c>
      <c r="O451" s="6">
        <f>INDEX(ลูกหนี้ค่ารักษาพยาบาล!$M:$M,MATCH(คำนวณเงินลงทุนส่วนเกิน!$D451,ลูกหนี้ค่ารักษาพยาบาล!$A:$A,0))</f>
        <v>0</v>
      </c>
      <c r="P451" s="6">
        <f>INDEX(ลูกหนี้ค่ารักษาพยาบาล!$N:$N,MATCH(คำนวณเงินลงทุนส่วนเกิน!$D451,ลูกหนี้ค่ารักษาพยาบาล!$A:$A,0))</f>
        <v>0</v>
      </c>
      <c r="Q451" s="49">
        <v>133390147.44</v>
      </c>
      <c r="R451" s="7">
        <f>INDEX('Fixed Cost'!$E:$E,MATCH(คำนวณเงินลงทุนส่วนเกิน!$D451,'Fixed Cost'!$A:$A,0))</f>
        <v>38827762.456363641</v>
      </c>
      <c r="S451" s="7">
        <f t="shared" si="37"/>
        <v>94562384.983636349</v>
      </c>
      <c r="T451" s="43" t="str">
        <f t="shared" si="40"/>
        <v>60%</v>
      </c>
      <c r="U451" s="7">
        <f t="shared" si="38"/>
        <v>56737430.990181811</v>
      </c>
      <c r="V451" s="8" t="str">
        <f t="shared" si="41"/>
        <v>ลงทุนได้</v>
      </c>
      <c r="X451" s="4"/>
    </row>
    <row r="452" spans="1:24" hidden="1" x14ac:dyDescent="0.7">
      <c r="A452" s="8">
        <f>IF(ISBLANK(D452),"",COUNTA($D$10:D452))</f>
        <v>443</v>
      </c>
      <c r="B452" s="14">
        <v>7</v>
      </c>
      <c r="C452" s="14" t="s">
        <v>911</v>
      </c>
      <c r="D452" s="14" t="s">
        <v>930</v>
      </c>
      <c r="E452" s="14" t="s">
        <v>931</v>
      </c>
      <c r="F452" s="14" t="s">
        <v>8</v>
      </c>
      <c r="G452" s="6">
        <f>INDEX('cash ratio เดิม'!$B:$B,MATCH(คำนวณเงินลงทุนส่วนเกิน!$D452,'cash ratio เดิม'!$A:$A,0))</f>
        <v>8249201.5800000001</v>
      </c>
      <c r="H452" s="6">
        <f>INDEX('cash ratio เดิม'!$C:$C,MATCH(คำนวณเงินลงทุนส่วนเกิน!$D452,'cash ratio เดิม'!$A:$A,0))</f>
        <v>9313442.4600000009</v>
      </c>
      <c r="I452" s="49">
        <v>0.89</v>
      </c>
      <c r="J452" s="5">
        <f t="shared" si="36"/>
        <v>1.18</v>
      </c>
      <c r="K452" s="6">
        <f t="shared" si="39"/>
        <v>2781214.335</v>
      </c>
      <c r="L452" s="6">
        <f>INDEX(ลูกหนี้ค่ารักษาพยาบาล!$J:$J,MATCH(คำนวณเงินลงทุนส่วนเกิน!$D452,ลูกหนี้ค่ารักษาพยาบาล!$A:$A,0))</f>
        <v>1199334.5250000001</v>
      </c>
      <c r="M452" s="6">
        <f>INDEX(ลูกหนี้ค่ารักษาพยาบาล!$K:$K,MATCH(คำนวณเงินลงทุนส่วนเกิน!$D452,ลูกหนี้ค่ารักษาพยาบาล!$A:$A,0))</f>
        <v>750352.28500000003</v>
      </c>
      <c r="N452" s="6">
        <f>INDEX(ลูกหนี้ค่ารักษาพยาบาล!$L:$L,MATCH(คำนวณเงินลงทุนส่วนเกิน!$D452,ลูกหนี้ค่ารักษาพยาบาล!$A:$A,0))</f>
        <v>831527.52500000002</v>
      </c>
      <c r="O452" s="6">
        <f>INDEX(ลูกหนี้ค่ารักษาพยาบาล!$M:$M,MATCH(คำนวณเงินลงทุนส่วนเกิน!$D452,ลูกหนี้ค่ารักษาพยาบาล!$A:$A,0))</f>
        <v>0</v>
      </c>
      <c r="P452" s="6">
        <f>INDEX(ลูกหนี้ค่ารักษาพยาบาล!$N:$N,MATCH(คำนวณเงินลงทุนส่วนเกิน!$D452,ลูกหนี้ค่ารักษาพยาบาล!$A:$A,0))</f>
        <v>0</v>
      </c>
      <c r="Q452" s="49">
        <v>-1064240.8799999999</v>
      </c>
      <c r="R452" s="7">
        <f>INDEX('Fixed Cost'!$E:$E,MATCH(คำนวณเงินลงทุนส่วนเกิน!$D452,'Fixed Cost'!$A:$A,0))</f>
        <v>6376902.2836363632</v>
      </c>
      <c r="S452" s="7">
        <f t="shared" si="37"/>
        <v>-7441143.1636363631</v>
      </c>
      <c r="T452" s="43" t="str">
        <f t="shared" si="40"/>
        <v>0%</v>
      </c>
      <c r="U452" s="7">
        <f t="shared" si="38"/>
        <v>0</v>
      </c>
      <c r="V452" s="69" t="str">
        <f t="shared" si="41"/>
        <v>ไม่ลงทุน</v>
      </c>
      <c r="X452" s="4"/>
    </row>
    <row r="453" spans="1:24" hidden="1" x14ac:dyDescent="0.7">
      <c r="A453" s="8">
        <f>IF(ISBLANK(D453),"",COUNTA($D$10:D453))</f>
        <v>444</v>
      </c>
      <c r="B453" s="14">
        <v>7</v>
      </c>
      <c r="C453" s="14" t="s">
        <v>911</v>
      </c>
      <c r="D453" s="14" t="s">
        <v>932</v>
      </c>
      <c r="E453" s="14" t="s">
        <v>933</v>
      </c>
      <c r="F453" s="14" t="s">
        <v>8</v>
      </c>
      <c r="G453" s="6">
        <f>INDEX('cash ratio เดิม'!$B:$B,MATCH(คำนวณเงินลงทุนส่วนเกิน!$D453,'cash ratio เดิม'!$A:$A,0))</f>
        <v>206647970.38999999</v>
      </c>
      <c r="H453" s="6">
        <f>INDEX('cash ratio เดิม'!$C:$C,MATCH(คำนวณเงินลงทุนส่วนเกิน!$D453,'cash ratio เดิม'!$A:$A,0))</f>
        <v>40323066.799999997</v>
      </c>
      <c r="I453" s="49">
        <v>5.12</v>
      </c>
      <c r="J453" s="5">
        <f t="shared" si="36"/>
        <v>5.53</v>
      </c>
      <c r="K453" s="6">
        <f t="shared" si="39"/>
        <v>16401205.73</v>
      </c>
      <c r="L453" s="6">
        <f>INDEX(ลูกหนี้ค่ารักษาพยาบาล!$J:$J,MATCH(คำนวณเงินลงทุนส่วนเกิน!$D453,ลูกหนี้ค่ารักษาพยาบาล!$A:$A,0))</f>
        <v>5890794.4649999999</v>
      </c>
      <c r="M453" s="6">
        <f>INDEX(ลูกหนี้ค่ารักษาพยาบาล!$K:$K,MATCH(คำนวณเงินลงทุนส่วนเกิน!$D453,ลูกหนี้ค่ารักษาพยาบาล!$A:$A,0))</f>
        <v>696975.90999999992</v>
      </c>
      <c r="N453" s="6">
        <f>INDEX(ลูกหนี้ค่ารักษาพยาบาล!$L:$L,MATCH(คำนวณเงินลงทุนส่วนเกิน!$D453,ลูกหนี้ค่ารักษาพยาบาล!$A:$A,0))</f>
        <v>9813435.3550000004</v>
      </c>
      <c r="O453" s="6">
        <f>INDEX(ลูกหนี้ค่ารักษาพยาบาล!$M:$M,MATCH(คำนวณเงินลงทุนส่วนเกิน!$D453,ลูกหนี้ค่ารักษาพยาบาล!$A:$A,0))</f>
        <v>0</v>
      </c>
      <c r="P453" s="6">
        <f>INDEX(ลูกหนี้ค่ารักษาพยาบาล!$N:$N,MATCH(คำนวณเงินลงทุนส่วนเกิน!$D453,ลูกหนี้ค่ารักษาพยาบาล!$A:$A,0))</f>
        <v>0</v>
      </c>
      <c r="Q453" s="49">
        <v>166324903.59</v>
      </c>
      <c r="R453" s="7">
        <f>INDEX('Fixed Cost'!$E:$E,MATCH(คำนวณเงินลงทุนส่วนเกิน!$D453,'Fixed Cost'!$A:$A,0))</f>
        <v>36419024.413636364</v>
      </c>
      <c r="S453" s="7">
        <f t="shared" si="37"/>
        <v>129905879.17636365</v>
      </c>
      <c r="T453" s="43" t="str">
        <f t="shared" si="40"/>
        <v>60%</v>
      </c>
      <c r="U453" s="7">
        <f t="shared" si="38"/>
        <v>77943527.505818188</v>
      </c>
      <c r="V453" s="8" t="str">
        <f t="shared" si="41"/>
        <v>ลงทุนได้</v>
      </c>
      <c r="X453" s="4"/>
    </row>
    <row r="454" spans="1:24" hidden="1" x14ac:dyDescent="0.7">
      <c r="A454" s="8">
        <f>IF(ISBLANK(D454),"",COUNTA($D$10:D454))</f>
        <v>445</v>
      </c>
      <c r="B454" s="14">
        <v>7</v>
      </c>
      <c r="C454" s="14" t="s">
        <v>911</v>
      </c>
      <c r="D454" s="14" t="s">
        <v>934</v>
      </c>
      <c r="E454" s="14" t="s">
        <v>935</v>
      </c>
      <c r="F454" s="14" t="s">
        <v>8</v>
      </c>
      <c r="G454" s="6">
        <f>INDEX('cash ratio เดิม'!$B:$B,MATCH(คำนวณเงินลงทุนส่วนเกิน!$D454,'cash ratio เดิม'!$A:$A,0))</f>
        <v>35120956.270000003</v>
      </c>
      <c r="H454" s="6">
        <f>INDEX('cash ratio เดิม'!$C:$C,MATCH(คำนวณเงินลงทุนส่วนเกิน!$D454,'cash ratio เดิม'!$A:$A,0))</f>
        <v>18348475.75</v>
      </c>
      <c r="I454" s="49">
        <v>1.91</v>
      </c>
      <c r="J454" s="5">
        <f t="shared" si="36"/>
        <v>2.13</v>
      </c>
      <c r="K454" s="6">
        <f t="shared" si="39"/>
        <v>4142259.5</v>
      </c>
      <c r="L454" s="6">
        <f>INDEX(ลูกหนี้ค่ารักษาพยาบาล!$J:$J,MATCH(คำนวณเงินลงทุนส่วนเกิน!$D454,ลูกหนี้ค่ารักษาพยาบาล!$A:$A,0))</f>
        <v>2027452</v>
      </c>
      <c r="M454" s="6">
        <f>INDEX(ลูกหนี้ค่ารักษาพยาบาล!$K:$K,MATCH(คำนวณเงินลงทุนส่วนเกิน!$D454,ลูกหนี้ค่ารักษาพยาบาล!$A:$A,0))</f>
        <v>206628</v>
      </c>
      <c r="N454" s="6">
        <f>INDEX(ลูกหนี้ค่ารักษาพยาบาล!$L:$L,MATCH(คำนวณเงินลงทุนส่วนเกิน!$D454,ลูกหนี้ค่ารักษาพยาบาล!$A:$A,0))</f>
        <v>1908179.5</v>
      </c>
      <c r="O454" s="6">
        <f>INDEX(ลูกหนี้ค่ารักษาพยาบาล!$M:$M,MATCH(คำนวณเงินลงทุนส่วนเกิน!$D454,ลูกหนี้ค่ารักษาพยาบาล!$A:$A,0))</f>
        <v>0</v>
      </c>
      <c r="P454" s="6">
        <f>INDEX(ลูกหนี้ค่ารักษาพยาบาล!$N:$N,MATCH(คำนวณเงินลงทุนส่วนเกิน!$D454,ลูกหนี้ค่ารักษาพยาบาล!$A:$A,0))</f>
        <v>0</v>
      </c>
      <c r="Q454" s="49">
        <v>16746740.52</v>
      </c>
      <c r="R454" s="7">
        <f>INDEX('Fixed Cost'!$E:$E,MATCH(คำนวณเงินลงทุนส่วนเกิน!$D454,'Fixed Cost'!$A:$A,0))</f>
        <v>9616114.7918181792</v>
      </c>
      <c r="S454" s="7">
        <f t="shared" si="37"/>
        <v>7130625.7281818204</v>
      </c>
      <c r="T454" s="43" t="str">
        <f t="shared" si="40"/>
        <v>40%</v>
      </c>
      <c r="U454" s="7">
        <f t="shared" si="38"/>
        <v>2852250.2912727282</v>
      </c>
      <c r="V454" s="8" t="str">
        <f t="shared" si="41"/>
        <v>ลงทุนได้</v>
      </c>
      <c r="X454" s="4"/>
    </row>
    <row r="455" spans="1:24" hidden="1" x14ac:dyDescent="0.7">
      <c r="A455" s="8">
        <f>IF(ISBLANK(D455),"",COUNTA($D$10:D455))</f>
        <v>446</v>
      </c>
      <c r="B455" s="14">
        <v>7</v>
      </c>
      <c r="C455" s="14" t="s">
        <v>911</v>
      </c>
      <c r="D455" s="14" t="s">
        <v>936</v>
      </c>
      <c r="E455" s="14" t="s">
        <v>937</v>
      </c>
      <c r="F455" s="14" t="s">
        <v>8</v>
      </c>
      <c r="G455" s="6">
        <f>INDEX('cash ratio เดิม'!$B:$B,MATCH(คำนวณเงินลงทุนส่วนเกิน!$D455,'cash ratio เดิม'!$A:$A,0))</f>
        <v>47854329.240000002</v>
      </c>
      <c r="H455" s="6">
        <f>INDEX('cash ratio เดิม'!$C:$C,MATCH(คำนวณเงินลงทุนส่วนเกิน!$D455,'cash ratio เดิม'!$A:$A,0))</f>
        <v>16331498.18</v>
      </c>
      <c r="I455" s="49">
        <v>2.93</v>
      </c>
      <c r="J455" s="5">
        <f t="shared" si="36"/>
        <v>3.14</v>
      </c>
      <c r="K455" s="6">
        <f t="shared" si="39"/>
        <v>3549872.4399999995</v>
      </c>
      <c r="L455" s="6">
        <f>INDEX(ลูกหนี้ค่ารักษาพยาบาล!$J:$J,MATCH(คำนวณเงินลงทุนส่วนเกิน!$D455,ลูกหนี้ค่ารักษาพยาบาล!$A:$A,0))</f>
        <v>1471038.6850000001</v>
      </c>
      <c r="M455" s="6">
        <f>INDEX(ลูกหนี้ค่ารักษาพยาบาล!$K:$K,MATCH(คำนวณเงินลงทุนส่วนเกิน!$D455,ลูกหนี้ค่ารักษาพยาบาล!$A:$A,0))</f>
        <v>195106.4</v>
      </c>
      <c r="N455" s="6">
        <f>INDEX(ลูกหนี้ค่ารักษาพยาบาล!$L:$L,MATCH(คำนวณเงินลงทุนส่วนเกิน!$D455,ลูกหนี้ค่ารักษาพยาบาล!$A:$A,0))</f>
        <v>1883727.3549999997</v>
      </c>
      <c r="O455" s="6">
        <f>INDEX(ลูกหนี้ค่ารักษาพยาบาล!$M:$M,MATCH(คำนวณเงินลงทุนส่วนเกิน!$D455,ลูกหนี้ค่ารักษาพยาบาล!$A:$A,0))</f>
        <v>0</v>
      </c>
      <c r="P455" s="6">
        <f>INDEX(ลูกหนี้ค่ารักษาพยาบาล!$N:$N,MATCH(คำนวณเงินลงทุนส่วนเกิน!$D455,ลูกหนี้ค่ารักษาพยาบาล!$A:$A,0))</f>
        <v>0</v>
      </c>
      <c r="Q455" s="49">
        <v>31399196.5</v>
      </c>
      <c r="R455" s="7">
        <f>INDEX('Fixed Cost'!$E:$E,MATCH(คำนวณเงินลงทุนส่วนเกิน!$D455,'Fixed Cost'!$A:$A,0))</f>
        <v>14722093.077272728</v>
      </c>
      <c r="S455" s="7">
        <f t="shared" si="37"/>
        <v>16677103.422727272</v>
      </c>
      <c r="T455" s="43" t="str">
        <f t="shared" si="40"/>
        <v>60%</v>
      </c>
      <c r="U455" s="7">
        <f t="shared" si="38"/>
        <v>10006262.053636363</v>
      </c>
      <c r="V455" s="8" t="str">
        <f t="shared" si="41"/>
        <v>ลงทุนได้</v>
      </c>
      <c r="X455" s="4"/>
    </row>
    <row r="456" spans="1:24" hidden="1" x14ac:dyDescent="0.7">
      <c r="A456" s="8">
        <f>IF(ISBLANK(D456),"",COUNTA($D$10:D456))</f>
        <v>447</v>
      </c>
      <c r="B456" s="14">
        <v>7</v>
      </c>
      <c r="C456" s="14" t="s">
        <v>911</v>
      </c>
      <c r="D456" s="14" t="s">
        <v>938</v>
      </c>
      <c r="E456" s="14" t="s">
        <v>939</v>
      </c>
      <c r="F456" s="14" t="s">
        <v>8</v>
      </c>
      <c r="G456" s="6">
        <f>INDEX('cash ratio เดิม'!$B:$B,MATCH(คำนวณเงินลงทุนส่วนเกิน!$D456,'cash ratio เดิม'!$A:$A,0))</f>
        <v>110705176.92</v>
      </c>
      <c r="H456" s="6">
        <f>INDEX('cash ratio เดิม'!$C:$C,MATCH(คำนวณเงินลงทุนส่วนเกิน!$D456,'cash ratio เดิม'!$A:$A,0))</f>
        <v>13168739.949999999</v>
      </c>
      <c r="I456" s="49">
        <v>8.41</v>
      </c>
      <c r="J456" s="5">
        <f t="shared" si="36"/>
        <v>8.61</v>
      </c>
      <c r="K456" s="6">
        <f t="shared" si="39"/>
        <v>2785309.95</v>
      </c>
      <c r="L456" s="6">
        <f>INDEX(ลูกหนี้ค่ารักษาพยาบาล!$J:$J,MATCH(คำนวณเงินลงทุนส่วนเกิน!$D456,ลูกหนี้ค่ารักษาพยาบาล!$A:$A,0))</f>
        <v>1095522.75</v>
      </c>
      <c r="M456" s="6">
        <f>INDEX(ลูกหนี้ค่ารักษาพยาบาล!$K:$K,MATCH(คำนวณเงินลงทุนส่วนเกิน!$D456,ลูกหนี้ค่ารักษาพยาบาล!$A:$A,0))</f>
        <v>223538.3</v>
      </c>
      <c r="N456" s="6">
        <f>INDEX(ลูกหนี้ค่ารักษาพยาบาล!$L:$L,MATCH(คำนวณเงินลงทุนส่วนเกิน!$D456,ลูกหนี้ค่ารักษาพยาบาล!$A:$A,0))</f>
        <v>1466248.9</v>
      </c>
      <c r="O456" s="6">
        <f>INDEX(ลูกหนี้ค่ารักษาพยาบาล!$M:$M,MATCH(คำนวณเงินลงทุนส่วนเกิน!$D456,ลูกหนี้ค่ารักษาพยาบาล!$A:$A,0))</f>
        <v>0</v>
      </c>
      <c r="P456" s="6">
        <f>INDEX(ลูกหนี้ค่ารักษาพยาบาล!$N:$N,MATCH(คำนวณเงินลงทุนส่วนเกิน!$D456,ลูกหนี้ค่ารักษาพยาบาล!$A:$A,0))</f>
        <v>0</v>
      </c>
      <c r="Q456" s="49">
        <v>97491036.969999999</v>
      </c>
      <c r="R456" s="7">
        <f>INDEX('Fixed Cost'!$E:$E,MATCH(คำนวณเงินลงทุนส่วนเกิน!$D456,'Fixed Cost'!$A:$A,0))</f>
        <v>20022530.487272728</v>
      </c>
      <c r="S456" s="7">
        <f t="shared" si="37"/>
        <v>77468506.482727274</v>
      </c>
      <c r="T456" s="43" t="str">
        <f t="shared" si="40"/>
        <v>60%</v>
      </c>
      <c r="U456" s="7">
        <f t="shared" si="38"/>
        <v>46481103.88963636</v>
      </c>
      <c r="V456" s="8" t="str">
        <f t="shared" si="41"/>
        <v>ลงทุนได้</v>
      </c>
      <c r="X456" s="4"/>
    </row>
    <row r="457" spans="1:24" hidden="1" x14ac:dyDescent="0.7">
      <c r="A457" s="8">
        <f>IF(ISBLANK(D457),"",COUNTA($D$10:D457))</f>
        <v>448</v>
      </c>
      <c r="B457" s="14">
        <v>7</v>
      </c>
      <c r="C457" s="14" t="s">
        <v>911</v>
      </c>
      <c r="D457" s="14" t="s">
        <v>940</v>
      </c>
      <c r="E457" s="14" t="s">
        <v>941</v>
      </c>
      <c r="F457" s="14" t="s">
        <v>8</v>
      </c>
      <c r="G457" s="6">
        <f>INDEX('cash ratio เดิม'!$B:$B,MATCH(คำนวณเงินลงทุนส่วนเกิน!$D457,'cash ratio เดิม'!$A:$A,0))</f>
        <v>35351801.82</v>
      </c>
      <c r="H457" s="6">
        <f>INDEX('cash ratio เดิม'!$C:$C,MATCH(คำนวณเงินลงทุนส่วนเกิน!$D457,'cash ratio เดิม'!$A:$A,0))</f>
        <v>50961877.649999999</v>
      </c>
      <c r="I457" s="49">
        <v>0.69</v>
      </c>
      <c r="J457" s="5">
        <f t="shared" si="36"/>
        <v>0.93</v>
      </c>
      <c r="K457" s="6">
        <f t="shared" si="39"/>
        <v>12288773.655000001</v>
      </c>
      <c r="L457" s="6">
        <f>INDEX(ลูกหนี้ค่ารักษาพยาบาล!$J:$J,MATCH(คำนวณเงินลงทุนส่วนเกิน!$D457,ลูกหนี้ค่ารักษาพยาบาล!$A:$A,0))</f>
        <v>7320127.3950000005</v>
      </c>
      <c r="M457" s="6">
        <f>INDEX(ลูกหนี้ค่ารักษาพยาบาล!$K:$K,MATCH(คำนวณเงินลงทุนส่วนเกิน!$D457,ลูกหนี้ค่ารักษาพยาบาล!$A:$A,0))</f>
        <v>2499400.4550000001</v>
      </c>
      <c r="N457" s="6">
        <f>INDEX(ลูกหนี้ค่ารักษาพยาบาล!$L:$L,MATCH(คำนวณเงินลงทุนส่วนเกิน!$D457,ลูกหนี้ค่ารักษาพยาบาล!$A:$A,0))</f>
        <v>2469245.8050000002</v>
      </c>
      <c r="O457" s="6">
        <f>INDEX(ลูกหนี้ค่ารักษาพยาบาล!$M:$M,MATCH(คำนวณเงินลงทุนส่วนเกิน!$D457,ลูกหนี้ค่ารักษาพยาบาล!$A:$A,0))</f>
        <v>0</v>
      </c>
      <c r="P457" s="6">
        <f>INDEX(ลูกหนี้ค่ารักษาพยาบาล!$N:$N,MATCH(คำนวณเงินลงทุนส่วนเกิน!$D457,ลูกหนี้ค่ารักษาพยาบาล!$A:$A,0))</f>
        <v>0</v>
      </c>
      <c r="Q457" s="49">
        <v>-15610075.83</v>
      </c>
      <c r="R457" s="7">
        <f>INDEX('Fixed Cost'!$E:$E,MATCH(คำนวณเงินลงทุนส่วนเกิน!$D457,'Fixed Cost'!$A:$A,0))</f>
        <v>14982471.613636363</v>
      </c>
      <c r="S457" s="7">
        <f t="shared" si="37"/>
        <v>-30592547.443636365</v>
      </c>
      <c r="T457" s="43" t="str">
        <f t="shared" si="40"/>
        <v>0%</v>
      </c>
      <c r="U457" s="7">
        <f t="shared" si="38"/>
        <v>0</v>
      </c>
      <c r="V457" s="69" t="str">
        <f t="shared" si="41"/>
        <v>ไม่ลงทุน</v>
      </c>
      <c r="X457" s="4"/>
    </row>
    <row r="458" spans="1:24" hidden="1" x14ac:dyDescent="0.7">
      <c r="A458" s="8">
        <f>IF(ISBLANK(D458),"",COUNTA($D$10:D458))</f>
        <v>449</v>
      </c>
      <c r="B458" s="14">
        <v>7</v>
      </c>
      <c r="C458" s="14" t="s">
        <v>911</v>
      </c>
      <c r="D458" s="14" t="s">
        <v>942</v>
      </c>
      <c r="E458" s="14" t="s">
        <v>943</v>
      </c>
      <c r="F458" s="14" t="s">
        <v>8</v>
      </c>
      <c r="G458" s="6">
        <f>INDEX('cash ratio เดิม'!$B:$B,MATCH(คำนวณเงินลงทุนส่วนเกิน!$D458,'cash ratio เดิม'!$A:$A,0))</f>
        <v>65311669.229999997</v>
      </c>
      <c r="H458" s="6">
        <f>INDEX('cash ratio เดิม'!$C:$C,MATCH(คำนวณเงินลงทุนส่วนเกิน!$D458,'cash ratio เดิม'!$A:$A,0))</f>
        <v>19959985.309999999</v>
      </c>
      <c r="I458" s="49">
        <v>3.27</v>
      </c>
      <c r="J458" s="5">
        <f t="shared" ref="J458:J521" si="42">TRUNC((G458+K458)/H458,2)</f>
        <v>3.57</v>
      </c>
      <c r="K458" s="6">
        <f t="shared" si="39"/>
        <v>6103391.754999999</v>
      </c>
      <c r="L458" s="6">
        <f>INDEX(ลูกหนี้ค่ารักษาพยาบาล!$J:$J,MATCH(คำนวณเงินลงทุนส่วนเกิน!$D458,ลูกหนี้ค่ารักษาพยาบาล!$A:$A,0))</f>
        <v>3297196.05</v>
      </c>
      <c r="M458" s="6">
        <f>INDEX(ลูกหนี้ค่ารักษาพยาบาล!$K:$K,MATCH(คำนวณเงินลงทุนส่วนเกิน!$D458,ลูกหนี้ค่ารักษาพยาบาล!$A:$A,0))</f>
        <v>299577.55</v>
      </c>
      <c r="N458" s="6">
        <f>INDEX(ลูกหนี้ค่ารักษาพยาบาล!$L:$L,MATCH(คำนวณเงินลงทุนส่วนเกิน!$D458,ลูกหนี้ค่ารักษาพยาบาล!$A:$A,0))</f>
        <v>2502112.6549999998</v>
      </c>
      <c r="O458" s="6">
        <f>INDEX(ลูกหนี้ค่ารักษาพยาบาล!$M:$M,MATCH(คำนวณเงินลงทุนส่วนเกิน!$D458,ลูกหนี้ค่ารักษาพยาบาล!$A:$A,0))</f>
        <v>0</v>
      </c>
      <c r="P458" s="6">
        <f>INDEX(ลูกหนี้ค่ารักษาพยาบาล!$N:$N,MATCH(คำนวณเงินลงทุนส่วนเกิน!$D458,ลูกหนี้ค่ารักษาพยาบาล!$A:$A,0))</f>
        <v>4505.5</v>
      </c>
      <c r="Q458" s="49">
        <v>45351683.920000002</v>
      </c>
      <c r="R458" s="7">
        <f>INDEX('Fixed Cost'!$E:$E,MATCH(คำนวณเงินลงทุนส่วนเกิน!$D458,'Fixed Cost'!$A:$A,0))</f>
        <v>24632130.120000005</v>
      </c>
      <c r="S458" s="7">
        <f t="shared" ref="S458:S521" si="43">Q458-R458</f>
        <v>20719553.799999997</v>
      </c>
      <c r="T458" s="43" t="str">
        <f t="shared" si="40"/>
        <v>60%</v>
      </c>
      <c r="U458" s="7">
        <f t="shared" ref="U458:U521" si="44">IF(S458&gt;0,S458*T458,0)</f>
        <v>12431732.279999997</v>
      </c>
      <c r="V458" s="8" t="str">
        <f t="shared" si="41"/>
        <v>ลงทุนได้</v>
      </c>
      <c r="X458" s="4"/>
    </row>
    <row r="459" spans="1:24" hidden="1" x14ac:dyDescent="0.7">
      <c r="A459" s="8">
        <f>IF(ISBLANK(D459),"",COUNTA($D$10:D459))</f>
        <v>450</v>
      </c>
      <c r="B459" s="14">
        <v>7</v>
      </c>
      <c r="C459" s="14" t="s">
        <v>911</v>
      </c>
      <c r="D459" s="14" t="s">
        <v>944</v>
      </c>
      <c r="E459" s="14" t="s">
        <v>945</v>
      </c>
      <c r="F459" s="14" t="s">
        <v>8</v>
      </c>
      <c r="G459" s="6">
        <f>INDEX('cash ratio เดิม'!$B:$B,MATCH(คำนวณเงินลงทุนส่วนเกิน!$D459,'cash ratio เดิม'!$A:$A,0))</f>
        <v>27419922.23</v>
      </c>
      <c r="H459" s="6">
        <f>INDEX('cash ratio เดิม'!$C:$C,MATCH(คำนวณเงินลงทุนส่วนเกิน!$D459,'cash ratio เดิม'!$A:$A,0))</f>
        <v>23771798.93</v>
      </c>
      <c r="I459" s="49">
        <v>1.1499999999999999</v>
      </c>
      <c r="J459" s="5">
        <f t="shared" si="42"/>
        <v>1.3</v>
      </c>
      <c r="K459" s="6">
        <f t="shared" ref="K459:K522" si="45">SUM(L459:P459)</f>
        <v>3618445.6599999997</v>
      </c>
      <c r="L459" s="6">
        <f>INDEX(ลูกหนี้ค่ารักษาพยาบาล!$J:$J,MATCH(คำนวณเงินลงทุนส่วนเกิน!$D459,ลูกหนี้ค่ารักษาพยาบาล!$A:$A,0))</f>
        <v>1934603.895</v>
      </c>
      <c r="M459" s="6">
        <f>INDEX(ลูกหนี้ค่ารักษาพยาบาล!$K:$K,MATCH(คำนวณเงินลงทุนส่วนเกิน!$D459,ลูกหนี้ค่ารักษาพยาบาล!$A:$A,0))</f>
        <v>255618.78</v>
      </c>
      <c r="N459" s="6">
        <f>INDEX(ลูกหนี้ค่ารักษาพยาบาล!$L:$L,MATCH(คำนวณเงินลงทุนส่วนเกิน!$D459,ลูกหนี้ค่ารักษาพยาบาล!$A:$A,0))</f>
        <v>1428222.9849999999</v>
      </c>
      <c r="O459" s="6">
        <f>INDEX(ลูกหนี้ค่ารักษาพยาบาล!$M:$M,MATCH(คำนวณเงินลงทุนส่วนเกิน!$D459,ลูกหนี้ค่ารักษาพยาบาล!$A:$A,0))</f>
        <v>0</v>
      </c>
      <c r="P459" s="6">
        <f>INDEX(ลูกหนี้ค่ารักษาพยาบาล!$N:$N,MATCH(คำนวณเงินลงทุนส่วนเกิน!$D459,ลูกหนี้ค่ารักษาพยาบาล!$A:$A,0))</f>
        <v>0</v>
      </c>
      <c r="Q459" s="49">
        <v>3648123.3</v>
      </c>
      <c r="R459" s="7">
        <f>INDEX('Fixed Cost'!$E:$E,MATCH(คำนวณเงินลงทุนส่วนเกิน!$D459,'Fixed Cost'!$A:$A,0))</f>
        <v>10041534.008181818</v>
      </c>
      <c r="S459" s="7">
        <f t="shared" si="43"/>
        <v>-6393410.708181818</v>
      </c>
      <c r="T459" s="43" t="str">
        <f t="shared" ref="T459:T522" si="46">IF(J459&gt;3,"60%",IF(J459&gt;=2.51,"50%",IF(J459&gt;=2.01,"40%",IF(J459&gt;=1.51,"30%","0%"))))</f>
        <v>0%</v>
      </c>
      <c r="U459" s="7">
        <f t="shared" si="44"/>
        <v>0</v>
      </c>
      <c r="V459" s="69" t="str">
        <f t="shared" ref="V459:V522" si="47">IF(U459&gt;0,"ลงทุนได้","ไม่ลงทุน")</f>
        <v>ไม่ลงทุน</v>
      </c>
      <c r="X459" s="4"/>
    </row>
    <row r="460" spans="1:24" hidden="1" x14ac:dyDescent="0.7">
      <c r="A460" s="8">
        <f>IF(ISBLANK(D460),"",COUNTA($D$10:D460))</f>
        <v>451</v>
      </c>
      <c r="B460" s="14">
        <v>7</v>
      </c>
      <c r="C460" s="14" t="s">
        <v>911</v>
      </c>
      <c r="D460" s="14" t="s">
        <v>946</v>
      </c>
      <c r="E460" s="14" t="s">
        <v>947</v>
      </c>
      <c r="F460" s="14" t="s">
        <v>8</v>
      </c>
      <c r="G460" s="6">
        <f>INDEX('cash ratio เดิม'!$B:$B,MATCH(คำนวณเงินลงทุนส่วนเกิน!$D460,'cash ratio เดิม'!$A:$A,0))</f>
        <v>15923361.539999999</v>
      </c>
      <c r="H460" s="6">
        <f>INDEX('cash ratio เดิม'!$C:$C,MATCH(คำนวณเงินลงทุนส่วนเกิน!$D460,'cash ratio เดิม'!$A:$A,0))</f>
        <v>24218317.940000001</v>
      </c>
      <c r="I460" s="49">
        <v>0.66</v>
      </c>
      <c r="J460" s="5">
        <f t="shared" si="42"/>
        <v>0.85</v>
      </c>
      <c r="K460" s="6">
        <f t="shared" si="45"/>
        <v>4819404.13</v>
      </c>
      <c r="L460" s="6">
        <f>INDEX(ลูกหนี้ค่ารักษาพยาบาล!$J:$J,MATCH(คำนวณเงินลงทุนส่วนเกิน!$D460,ลูกหนี้ค่ารักษาพยาบาล!$A:$A,0))</f>
        <v>3568232.4950000001</v>
      </c>
      <c r="M460" s="6">
        <f>INDEX(ลูกหนี้ค่ารักษาพยาบาล!$K:$K,MATCH(คำนวณเงินลงทุนส่วนเกิน!$D460,ลูกหนี้ค่ารักษาพยาบาล!$A:$A,0))</f>
        <v>176384.97500000001</v>
      </c>
      <c r="N460" s="6">
        <f>INDEX(ลูกหนี้ค่ารักษาพยาบาล!$L:$L,MATCH(คำนวณเงินลงทุนส่วนเกิน!$D460,ลูกหนี้ค่ารักษาพยาบาล!$A:$A,0))</f>
        <v>1074786.6599999999</v>
      </c>
      <c r="O460" s="6">
        <f>INDEX(ลูกหนี้ค่ารักษาพยาบาล!$M:$M,MATCH(คำนวณเงินลงทุนส่วนเกิน!$D460,ลูกหนี้ค่ารักษาพยาบาล!$A:$A,0))</f>
        <v>0</v>
      </c>
      <c r="P460" s="6">
        <f>INDEX(ลูกหนี้ค่ารักษาพยาบาล!$N:$N,MATCH(คำนวณเงินลงทุนส่วนเกิน!$D460,ลูกหนี้ค่ารักษาพยาบาล!$A:$A,0))</f>
        <v>0</v>
      </c>
      <c r="Q460" s="49">
        <v>-8723988.3300000001</v>
      </c>
      <c r="R460" s="7">
        <f>INDEX('Fixed Cost'!$E:$E,MATCH(คำนวณเงินลงทุนส่วนเกิน!$D460,'Fixed Cost'!$A:$A,0))</f>
        <v>10644228.005454544</v>
      </c>
      <c r="S460" s="7">
        <f t="shared" si="43"/>
        <v>-19368216.335454546</v>
      </c>
      <c r="T460" s="43" t="str">
        <f t="shared" si="46"/>
        <v>0%</v>
      </c>
      <c r="U460" s="7">
        <f t="shared" si="44"/>
        <v>0</v>
      </c>
      <c r="V460" s="69" t="str">
        <f t="shared" si="47"/>
        <v>ไม่ลงทุน</v>
      </c>
      <c r="X460" s="4"/>
    </row>
    <row r="461" spans="1:24" hidden="1" x14ac:dyDescent="0.7">
      <c r="A461" s="8">
        <f>IF(ISBLANK(D461),"",COUNTA($D$10:D461))</f>
        <v>452</v>
      </c>
      <c r="B461" s="14">
        <v>7</v>
      </c>
      <c r="C461" s="14" t="s">
        <v>911</v>
      </c>
      <c r="D461" s="14" t="s">
        <v>948</v>
      </c>
      <c r="E461" s="14" t="s">
        <v>949</v>
      </c>
      <c r="F461" s="14" t="s">
        <v>8</v>
      </c>
      <c r="G461" s="6">
        <f>INDEX('cash ratio เดิม'!$B:$B,MATCH(คำนวณเงินลงทุนส่วนเกิน!$D461,'cash ratio เดิม'!$A:$A,0))</f>
        <v>8576944.7300000004</v>
      </c>
      <c r="H461" s="6">
        <f>INDEX('cash ratio เดิม'!$C:$C,MATCH(คำนวณเงินลงทุนส่วนเกิน!$D461,'cash ratio เดิม'!$A:$A,0))</f>
        <v>21245604.02</v>
      </c>
      <c r="I461" s="49">
        <v>0.4</v>
      </c>
      <c r="J461" s="5">
        <f>TRUNC((G461+K461)/H461,2)</f>
        <v>0.49</v>
      </c>
      <c r="K461" s="6">
        <f t="shared" si="45"/>
        <v>1871273.5499999998</v>
      </c>
      <c r="L461" s="6">
        <f>INDEX(ลูกหนี้ค่ารักษาพยาบาล!$J:$J,MATCH(คำนวณเงินลงทุนส่วนเกิน!$D461,ลูกหนี้ค่ารักษาพยาบาล!$A:$A,0))</f>
        <v>845650.34499999997</v>
      </c>
      <c r="M461" s="6">
        <f>INDEX(ลูกหนี้ค่ารักษาพยาบาล!$K:$K,MATCH(คำนวณเงินลงทุนส่วนเกิน!$D461,ลูกหนี้ค่ารักษาพยาบาล!$A:$A,0))</f>
        <v>516560.94</v>
      </c>
      <c r="N461" s="6">
        <f>INDEX(ลูกหนี้ค่ารักษาพยาบาล!$L:$L,MATCH(คำนวณเงินลงทุนส่วนเกิน!$D461,ลูกหนี้ค่ารักษาพยาบาล!$A:$A,0))</f>
        <v>509062.26500000001</v>
      </c>
      <c r="O461" s="6">
        <f>INDEX(ลูกหนี้ค่ารักษาพยาบาล!$M:$M,MATCH(คำนวณเงินลงทุนส่วนเกิน!$D461,ลูกหนี้ค่ารักษาพยาบาล!$A:$A,0))</f>
        <v>0</v>
      </c>
      <c r="P461" s="6">
        <f>INDEX(ลูกหนี้ค่ารักษาพยาบาล!$N:$N,MATCH(คำนวณเงินลงทุนส่วนเกิน!$D461,ลูกหนี้ค่ารักษาพยาบาล!$A:$A,0))</f>
        <v>0</v>
      </c>
      <c r="Q461" s="49">
        <v>-12794056.029999999</v>
      </c>
      <c r="R461" s="7">
        <f>INDEX('Fixed Cost'!$E:$E,MATCH(คำนวณเงินลงทุนส่วนเกิน!$D461,'Fixed Cost'!$A:$A,0))</f>
        <v>7119754.6799999988</v>
      </c>
      <c r="S461" s="7">
        <f>Q461-R461</f>
        <v>-19913810.709999997</v>
      </c>
      <c r="T461" s="43" t="str">
        <f t="shared" si="46"/>
        <v>0%</v>
      </c>
      <c r="U461" s="7">
        <f t="shared" si="44"/>
        <v>0</v>
      </c>
      <c r="V461" s="69" t="str">
        <f t="shared" si="47"/>
        <v>ไม่ลงทุน</v>
      </c>
      <c r="X461" s="4"/>
    </row>
    <row r="462" spans="1:24" hidden="1" x14ac:dyDescent="0.7">
      <c r="A462" s="8">
        <f>IF(ISBLANK(D462),"",COUNTA($D$10:D462))</f>
        <v>453</v>
      </c>
      <c r="B462" s="14">
        <v>7</v>
      </c>
      <c r="C462" s="14" t="s">
        <v>911</v>
      </c>
      <c r="D462" s="14" t="s">
        <v>950</v>
      </c>
      <c r="E462" s="14" t="s">
        <v>951</v>
      </c>
      <c r="F462" s="14" t="s">
        <v>8</v>
      </c>
      <c r="G462" s="6">
        <f>INDEX('cash ratio เดิม'!$B:$B,MATCH(คำนวณเงินลงทุนส่วนเกิน!$D462,'cash ratio เดิม'!$A:$A,0))</f>
        <v>67425181.849999994</v>
      </c>
      <c r="H462" s="6">
        <f>INDEX('cash ratio เดิม'!$C:$C,MATCH(คำนวณเงินลงทุนส่วนเกิน!$D462,'cash ratio เดิม'!$A:$A,0))</f>
        <v>59769972.210000001</v>
      </c>
      <c r="I462" s="49">
        <v>1.1299999999999999</v>
      </c>
      <c r="J462" s="5">
        <f t="shared" si="42"/>
        <v>1.65</v>
      </c>
      <c r="K462" s="6">
        <f t="shared" si="45"/>
        <v>31232213.079999998</v>
      </c>
      <c r="L462" s="6">
        <f>INDEX(ลูกหนี้ค่ารักษาพยาบาล!$J:$J,MATCH(คำนวณเงินลงทุนส่วนเกิน!$D462,ลูกหนี้ค่ารักษาพยาบาล!$A:$A,0))</f>
        <v>17154599.949999999</v>
      </c>
      <c r="M462" s="6">
        <f>INDEX(ลูกหนี้ค่ารักษาพยาบาล!$K:$K,MATCH(คำนวณเงินลงทุนส่วนเกิน!$D462,ลูกหนี้ค่ารักษาพยาบาล!$A:$A,0))</f>
        <v>3768984.99</v>
      </c>
      <c r="N462" s="6">
        <f>INDEX(ลูกหนี้ค่ารักษาพยาบาล!$L:$L,MATCH(คำนวณเงินลงทุนส่วนเกิน!$D462,ลูกหนี้ค่ารักษาพยาบาล!$A:$A,0))</f>
        <v>8229056.4400000004</v>
      </c>
      <c r="O462" s="6">
        <f>INDEX(ลูกหนี้ค่ารักษาพยาบาล!$M:$M,MATCH(คำนวณเงินลงทุนส่วนเกิน!$D462,ลูกหนี้ค่ารักษาพยาบาล!$A:$A,0))</f>
        <v>0</v>
      </c>
      <c r="P462" s="6">
        <f>INDEX(ลูกหนี้ค่ารักษาพยาบาล!$N:$N,MATCH(คำนวณเงินลงทุนส่วนเกิน!$D462,ลูกหนี้ค่ารักษาพยาบาล!$A:$A,0))</f>
        <v>2079571.7</v>
      </c>
      <c r="Q462" s="49">
        <v>7655069.46</v>
      </c>
      <c r="R462" s="7">
        <f>INDEX('Fixed Cost'!$E:$E,MATCH(คำนวณเงินลงทุนส่วนเกิน!$D462,'Fixed Cost'!$A:$A,0))</f>
        <v>42091544.495454542</v>
      </c>
      <c r="S462" s="7">
        <f t="shared" si="43"/>
        <v>-34436475.035454541</v>
      </c>
      <c r="T462" s="43" t="str">
        <f t="shared" si="46"/>
        <v>30%</v>
      </c>
      <c r="U462" s="7">
        <f t="shared" si="44"/>
        <v>0</v>
      </c>
      <c r="V462" s="69" t="str">
        <f t="shared" si="47"/>
        <v>ไม่ลงทุน</v>
      </c>
      <c r="X462" s="4"/>
    </row>
    <row r="463" spans="1:24" hidden="1" x14ac:dyDescent="0.7">
      <c r="A463" s="8">
        <f>IF(ISBLANK(D463),"",COUNTA($D$10:D463))</f>
        <v>454</v>
      </c>
      <c r="B463" s="14">
        <v>7</v>
      </c>
      <c r="C463" s="14" t="s">
        <v>911</v>
      </c>
      <c r="D463" s="14" t="s">
        <v>952</v>
      </c>
      <c r="E463" s="14" t="s">
        <v>953</v>
      </c>
      <c r="F463" s="14" t="s">
        <v>46</v>
      </c>
      <c r="G463" s="6">
        <f>INDEX('cash ratio เดิม'!$B:$B,MATCH(คำนวณเงินลงทุนส่วนเกิน!$D463,'cash ratio เดิม'!$A:$A,0))</f>
        <v>108659064</v>
      </c>
      <c r="H463" s="6">
        <f>INDEX('cash ratio เดิม'!$C:$C,MATCH(คำนวณเงินลงทุนส่วนเกิน!$D463,'cash ratio เดิม'!$A:$A,0))</f>
        <v>41943934.700000003</v>
      </c>
      <c r="I463" s="49">
        <v>2.59</v>
      </c>
      <c r="J463" s="5">
        <f t="shared" si="42"/>
        <v>3.13</v>
      </c>
      <c r="K463" s="6">
        <f t="shared" si="45"/>
        <v>22823299.625</v>
      </c>
      <c r="L463" s="6">
        <f>INDEX(ลูกหนี้ค่ารักษาพยาบาล!$J:$J,MATCH(คำนวณเงินลงทุนส่วนเกิน!$D463,ลูกหนี้ค่ารักษาพยาบาล!$A:$A,0))</f>
        <v>14135082.875</v>
      </c>
      <c r="M463" s="6">
        <f>INDEX(ลูกหนี้ค่ารักษาพยาบาล!$K:$K,MATCH(คำนวณเงินลงทุนส่วนเกิน!$D463,ลูกหนี้ค่ารักษาพยาบาล!$A:$A,0))</f>
        <v>1487558.38</v>
      </c>
      <c r="N463" s="6">
        <f>INDEX(ลูกหนี้ค่ารักษาพยาบาล!$L:$L,MATCH(คำนวณเงินลงทุนส่วนเกิน!$D463,ลูกหนี้ค่ารักษาพยาบาล!$A:$A,0))</f>
        <v>7173676.3700000001</v>
      </c>
      <c r="O463" s="6">
        <f>INDEX(ลูกหนี้ค่ารักษาพยาบาล!$M:$M,MATCH(คำนวณเงินลงทุนส่วนเกิน!$D463,ลูกหนี้ค่ารักษาพยาบาล!$A:$A,0))</f>
        <v>0</v>
      </c>
      <c r="P463" s="6">
        <f>INDEX(ลูกหนี้ค่ารักษาพยาบาล!$N:$N,MATCH(คำนวณเงินลงทุนส่วนเกิน!$D463,ลูกหนี้ค่ารักษาพยาบาล!$A:$A,0))</f>
        <v>26982</v>
      </c>
      <c r="Q463" s="49">
        <v>67252729.299999997</v>
      </c>
      <c r="R463" s="7">
        <f>INDEX('Fixed Cost'!$E:$E,MATCH(คำนวณเงินลงทุนส่วนเกิน!$D463,'Fixed Cost'!$A:$A,0))</f>
        <v>39333635.459999993</v>
      </c>
      <c r="S463" s="7">
        <f t="shared" si="43"/>
        <v>27919093.840000004</v>
      </c>
      <c r="T463" s="43" t="str">
        <f t="shared" si="46"/>
        <v>60%</v>
      </c>
      <c r="U463" s="7">
        <f t="shared" si="44"/>
        <v>16751456.304000001</v>
      </c>
      <c r="V463" s="8" t="str">
        <f t="shared" si="47"/>
        <v>ลงทุนได้</v>
      </c>
      <c r="X463" s="4"/>
    </row>
    <row r="464" spans="1:24" hidden="1" x14ac:dyDescent="0.7">
      <c r="A464" s="8">
        <f>IF(ISBLANK(D464),"",COUNTA($D$10:D464))</f>
        <v>455</v>
      </c>
      <c r="B464" s="14">
        <v>7</v>
      </c>
      <c r="C464" s="14" t="s">
        <v>911</v>
      </c>
      <c r="D464" s="14" t="s">
        <v>954</v>
      </c>
      <c r="E464" s="14" t="s">
        <v>955</v>
      </c>
      <c r="F464" s="14" t="s">
        <v>8</v>
      </c>
      <c r="G464" s="6">
        <f>INDEX('cash ratio เดิม'!$B:$B,MATCH(คำนวณเงินลงทุนส่วนเกิน!$D464,'cash ratio เดิม'!$A:$A,0))</f>
        <v>14669962.84</v>
      </c>
      <c r="H464" s="6">
        <f>INDEX('cash ratio เดิม'!$C:$C,MATCH(คำนวณเงินลงทุนส่วนเกิน!$D464,'cash ratio เดิม'!$A:$A,0))</f>
        <v>13445172.9</v>
      </c>
      <c r="I464" s="49">
        <v>1.0900000000000001</v>
      </c>
      <c r="J464" s="5">
        <f t="shared" si="42"/>
        <v>1.26</v>
      </c>
      <c r="K464" s="6">
        <f t="shared" si="45"/>
        <v>2309181.3000000003</v>
      </c>
      <c r="L464" s="6">
        <f>INDEX(ลูกหนี้ค่ารักษาพยาบาล!$J:$J,MATCH(คำนวณเงินลงทุนส่วนเกิน!$D464,ลูกหนี้ค่ารักษาพยาบาล!$A:$A,0))</f>
        <v>932096.995</v>
      </c>
      <c r="M464" s="6">
        <f>INDEX(ลูกหนี้ค่ารักษาพยาบาล!$K:$K,MATCH(คำนวณเงินลงทุนส่วนเกิน!$D464,ลูกหนี้ค่ารักษาพยาบาล!$A:$A,0))</f>
        <v>539816.85499999998</v>
      </c>
      <c r="N464" s="6">
        <f>INDEX(ลูกหนี้ค่ารักษาพยาบาล!$L:$L,MATCH(คำนวณเงินลงทุนส่วนเกิน!$D464,ลูกหนี้ค่ารักษาพยาบาล!$A:$A,0))</f>
        <v>837267.45000000007</v>
      </c>
      <c r="O464" s="6">
        <f>INDEX(ลูกหนี้ค่ารักษาพยาบาล!$M:$M,MATCH(คำนวณเงินลงทุนส่วนเกิน!$D464,ลูกหนี้ค่ารักษาพยาบาล!$A:$A,0))</f>
        <v>0</v>
      </c>
      <c r="P464" s="6">
        <f>INDEX(ลูกหนี้ค่ารักษาพยาบาล!$N:$N,MATCH(คำนวณเงินลงทุนส่วนเกิน!$D464,ลูกหนี้ค่ารักษาพยาบาล!$A:$A,0))</f>
        <v>0</v>
      </c>
      <c r="Q464" s="49">
        <v>1192289.5</v>
      </c>
      <c r="R464" s="7">
        <f>INDEX('Fixed Cost'!$E:$E,MATCH(คำนวณเงินลงทุนส่วนเกิน!$D464,'Fixed Cost'!$A:$A,0))</f>
        <v>7523833.4099999992</v>
      </c>
      <c r="S464" s="7">
        <f t="shared" si="43"/>
        <v>-6331543.9099999992</v>
      </c>
      <c r="T464" s="43" t="str">
        <f t="shared" si="46"/>
        <v>0%</v>
      </c>
      <c r="U464" s="7">
        <f t="shared" si="44"/>
        <v>0</v>
      </c>
      <c r="V464" s="69" t="str">
        <f t="shared" si="47"/>
        <v>ไม่ลงทุน</v>
      </c>
      <c r="X464" s="4"/>
    </row>
    <row r="465" spans="1:24" hidden="1" x14ac:dyDescent="0.7">
      <c r="A465" s="8">
        <f>IF(ISBLANK(D465),"",COUNTA($D$10:D465))</f>
        <v>456</v>
      </c>
      <c r="B465" s="14">
        <v>7</v>
      </c>
      <c r="C465" s="14" t="s">
        <v>911</v>
      </c>
      <c r="D465" s="14" t="s">
        <v>956</v>
      </c>
      <c r="E465" s="14" t="s">
        <v>957</v>
      </c>
      <c r="F465" s="14" t="s">
        <v>8</v>
      </c>
      <c r="G465" s="6">
        <f>INDEX('cash ratio เดิม'!$B:$B,MATCH(คำนวณเงินลงทุนส่วนเกิน!$D465,'cash ratio เดิม'!$A:$A,0))</f>
        <v>12925129.35</v>
      </c>
      <c r="H465" s="6">
        <f>INDEX('cash ratio เดิม'!$C:$C,MATCH(คำนวณเงินลงทุนส่วนเกิน!$D465,'cash ratio เดิม'!$A:$A,0))</f>
        <v>4354861.47</v>
      </c>
      <c r="I465" s="49">
        <v>2.97</v>
      </c>
      <c r="J465" s="5">
        <f t="shared" si="42"/>
        <v>3.22</v>
      </c>
      <c r="K465" s="6">
        <f t="shared" si="45"/>
        <v>1114361.43</v>
      </c>
      <c r="L465" s="6">
        <f>INDEX(ลูกหนี้ค่ารักษาพยาบาล!$J:$J,MATCH(คำนวณเงินลงทุนส่วนเกิน!$D465,ลูกหนี้ค่ารักษาพยาบาล!$A:$A,0))</f>
        <v>499828.01</v>
      </c>
      <c r="M465" s="6">
        <f>INDEX(ลูกหนี้ค่ารักษาพยาบาล!$K:$K,MATCH(คำนวณเงินลงทุนส่วนเกิน!$D465,ลูกหนี้ค่ารักษาพยาบาล!$A:$A,0))</f>
        <v>157405.57999999999</v>
      </c>
      <c r="N465" s="6">
        <f>INDEX(ลูกหนี้ค่ารักษาพยาบาล!$L:$L,MATCH(คำนวณเงินลงทุนส่วนเกิน!$D465,ลูกหนี้ค่ารักษาพยาบาล!$A:$A,0))</f>
        <v>457127.83999999997</v>
      </c>
      <c r="O465" s="6">
        <f>INDEX(ลูกหนี้ค่ารักษาพยาบาล!$M:$M,MATCH(คำนวณเงินลงทุนส่วนเกิน!$D465,ลูกหนี้ค่ารักษาพยาบาล!$A:$A,0))</f>
        <v>0</v>
      </c>
      <c r="P465" s="6">
        <f>INDEX(ลูกหนี้ค่ารักษาพยาบาล!$N:$N,MATCH(คำนวณเงินลงทุนส่วนเกิน!$D465,ลูกหนี้ค่ารักษาพยาบาล!$A:$A,0))</f>
        <v>0</v>
      </c>
      <c r="Q465" s="49">
        <v>8570267.8800000008</v>
      </c>
      <c r="R465" s="7">
        <f>INDEX('Fixed Cost'!$E:$E,MATCH(คำนวณเงินลงทุนส่วนเกิน!$D465,'Fixed Cost'!$A:$A,0))</f>
        <v>3704188.9881818178</v>
      </c>
      <c r="S465" s="7">
        <f t="shared" si="43"/>
        <v>4866078.8918181825</v>
      </c>
      <c r="T465" s="43" t="str">
        <f t="shared" si="46"/>
        <v>60%</v>
      </c>
      <c r="U465" s="7">
        <f t="shared" si="44"/>
        <v>2919647.3350909096</v>
      </c>
      <c r="V465" s="8" t="str">
        <f t="shared" si="47"/>
        <v>ลงทุนได้</v>
      </c>
      <c r="X465" s="4"/>
    </row>
    <row r="466" spans="1:24" hidden="1" x14ac:dyDescent="0.7">
      <c r="A466" s="8">
        <f>IF(ISBLANK(D466),"",COUNTA($D$10:D466))</f>
        <v>457</v>
      </c>
      <c r="B466" s="14">
        <v>7</v>
      </c>
      <c r="C466" s="14" t="s">
        <v>911</v>
      </c>
      <c r="D466" s="14" t="s">
        <v>958</v>
      </c>
      <c r="E466" s="14" t="s">
        <v>959</v>
      </c>
      <c r="F466" s="14" t="s">
        <v>8</v>
      </c>
      <c r="G466" s="6">
        <f>INDEX('cash ratio เดิม'!$B:$B,MATCH(คำนวณเงินลงทุนส่วนเกิน!$D466,'cash ratio เดิม'!$A:$A,0))</f>
        <v>11198020.859999999</v>
      </c>
      <c r="H466" s="6">
        <f>INDEX('cash ratio เดิม'!$C:$C,MATCH(คำนวณเงินลงทุนส่วนเกิน!$D466,'cash ratio เดิม'!$A:$A,0))</f>
        <v>12269854.029999999</v>
      </c>
      <c r="I466" s="49">
        <v>0.91</v>
      </c>
      <c r="J466" s="5">
        <f t="shared" si="42"/>
        <v>0.98</v>
      </c>
      <c r="K466" s="6">
        <f t="shared" si="45"/>
        <v>901504.23</v>
      </c>
      <c r="L466" s="6">
        <f>INDEX(ลูกหนี้ค่ารักษาพยาบาล!$J:$J,MATCH(คำนวณเงินลงทุนส่วนเกิน!$D466,ลูกหนี้ค่ารักษาพยาบาล!$A:$A,0))</f>
        <v>11704</v>
      </c>
      <c r="M466" s="6">
        <f>INDEX(ลูกหนี้ค่ารักษาพยาบาล!$K:$K,MATCH(คำนวณเงินลงทุนส่วนเกิน!$D466,ลูกหนี้ค่ารักษาพยาบาล!$A:$A,0))</f>
        <v>408460.45</v>
      </c>
      <c r="N466" s="6">
        <f>INDEX(ลูกหนี้ค่ารักษาพยาบาล!$L:$L,MATCH(คำนวณเงินลงทุนส่วนเกิน!$D466,ลูกหนี้ค่ารักษาพยาบาล!$A:$A,0))</f>
        <v>481339.78</v>
      </c>
      <c r="O466" s="6">
        <f>INDEX(ลูกหนี้ค่ารักษาพยาบาล!$M:$M,MATCH(คำนวณเงินลงทุนส่วนเกิน!$D466,ลูกหนี้ค่ารักษาพยาบาล!$A:$A,0))</f>
        <v>0</v>
      </c>
      <c r="P466" s="6">
        <f>INDEX(ลูกหนี้ค่ารักษาพยาบาล!$N:$N,MATCH(คำนวณเงินลงทุนส่วนเกิน!$D466,ลูกหนี้ค่ารักษาพยาบาล!$A:$A,0))</f>
        <v>0</v>
      </c>
      <c r="Q466" s="49">
        <v>-1071833.17</v>
      </c>
      <c r="R466" s="7">
        <f>INDEX('Fixed Cost'!$E:$E,MATCH(คำนวณเงินลงทุนส่วนเกิน!$D466,'Fixed Cost'!$A:$A,0))</f>
        <v>4487056.6554545453</v>
      </c>
      <c r="S466" s="7">
        <f t="shared" si="43"/>
        <v>-5558889.8254545452</v>
      </c>
      <c r="T466" s="43" t="str">
        <f t="shared" si="46"/>
        <v>0%</v>
      </c>
      <c r="U466" s="7">
        <f t="shared" si="44"/>
        <v>0</v>
      </c>
      <c r="V466" s="69" t="str">
        <f t="shared" si="47"/>
        <v>ไม่ลงทุน</v>
      </c>
      <c r="X466" s="4"/>
    </row>
    <row r="467" spans="1:24" hidden="1" x14ac:dyDescent="0.7">
      <c r="A467" s="8">
        <f>IF(ISBLANK(D467),"",COUNTA($D$10:D467))</f>
        <v>458</v>
      </c>
      <c r="B467" s="14">
        <v>7</v>
      </c>
      <c r="C467" s="14" t="s">
        <v>911</v>
      </c>
      <c r="D467" s="14" t="s">
        <v>960</v>
      </c>
      <c r="E467" s="14" t="s">
        <v>961</v>
      </c>
      <c r="F467" s="14" t="s">
        <v>8</v>
      </c>
      <c r="G467" s="6">
        <f>INDEX('cash ratio เดิม'!$B:$B,MATCH(คำนวณเงินลงทุนส่วนเกิน!$D467,'cash ratio เดิม'!$A:$A,0))</f>
        <v>18436674.91</v>
      </c>
      <c r="H467" s="6">
        <f>INDEX('cash ratio เดิม'!$C:$C,MATCH(คำนวณเงินลงทุนส่วนเกิน!$D467,'cash ratio เดิม'!$A:$A,0))</f>
        <v>4562503.96</v>
      </c>
      <c r="I467" s="49">
        <v>4.04</v>
      </c>
      <c r="J467" s="5">
        <f t="shared" si="42"/>
        <v>4.1100000000000003</v>
      </c>
      <c r="K467" s="6">
        <f t="shared" si="45"/>
        <v>338708.875</v>
      </c>
      <c r="L467" s="6">
        <f>INDEX(ลูกหนี้ค่ารักษาพยาบาล!$J:$J,MATCH(คำนวณเงินลงทุนส่วนเกิน!$D467,ลูกหนี้ค่ารักษาพยาบาล!$A:$A,0))</f>
        <v>44435</v>
      </c>
      <c r="M467" s="6">
        <f>INDEX(ลูกหนี้ค่ารักษาพยาบาล!$K:$K,MATCH(คำนวณเงินลงทุนส่วนเกิน!$D467,ลูกหนี้ค่ารักษาพยาบาล!$A:$A,0))</f>
        <v>10000</v>
      </c>
      <c r="N467" s="6">
        <f>INDEX(ลูกหนี้ค่ารักษาพยาบาล!$L:$L,MATCH(คำนวณเงินลงทุนส่วนเกิน!$D467,ลูกหนี้ค่ารักษาพยาบาล!$A:$A,0))</f>
        <v>284273.875</v>
      </c>
      <c r="O467" s="6">
        <f>INDEX(ลูกหนี้ค่ารักษาพยาบาล!$M:$M,MATCH(คำนวณเงินลงทุนส่วนเกิน!$D467,ลูกหนี้ค่ารักษาพยาบาล!$A:$A,0))</f>
        <v>0</v>
      </c>
      <c r="P467" s="6">
        <f>INDEX(ลูกหนี้ค่ารักษาพยาบาล!$N:$N,MATCH(คำนวณเงินลงทุนส่วนเกิน!$D467,ลูกหนี้ค่ารักษาพยาบาล!$A:$A,0))</f>
        <v>0</v>
      </c>
      <c r="Q467" s="49">
        <v>13815170.949999999</v>
      </c>
      <c r="R467" s="7">
        <f>INDEX('Fixed Cost'!$E:$E,MATCH(คำนวณเงินลงทุนส่วนเกิน!$D467,'Fixed Cost'!$A:$A,0))</f>
        <v>6233334.8699999992</v>
      </c>
      <c r="S467" s="7">
        <f t="shared" si="43"/>
        <v>7581836.0800000001</v>
      </c>
      <c r="T467" s="43" t="str">
        <f t="shared" si="46"/>
        <v>60%</v>
      </c>
      <c r="U467" s="7">
        <f t="shared" si="44"/>
        <v>4549101.648</v>
      </c>
      <c r="V467" s="8" t="str">
        <f t="shared" si="47"/>
        <v>ลงทุนได้</v>
      </c>
      <c r="X467" s="4"/>
    </row>
    <row r="468" spans="1:24" hidden="1" x14ac:dyDescent="0.7">
      <c r="A468" s="8">
        <f>IF(ISBLANK(D468),"",COUNTA($D$10:D468))</f>
        <v>459</v>
      </c>
      <c r="B468" s="14">
        <v>7</v>
      </c>
      <c r="C468" s="14" t="s">
        <v>911</v>
      </c>
      <c r="D468" s="14" t="s">
        <v>962</v>
      </c>
      <c r="E468" s="14" t="s">
        <v>963</v>
      </c>
      <c r="F468" s="14" t="s">
        <v>8</v>
      </c>
      <c r="G468" s="6">
        <f>INDEX('cash ratio เดิม'!$B:$B,MATCH(คำนวณเงินลงทุนส่วนเกิน!$D468,'cash ratio เดิม'!$A:$A,0))</f>
        <v>20059901.43</v>
      </c>
      <c r="H468" s="6">
        <f>INDEX('cash ratio เดิม'!$C:$C,MATCH(คำนวณเงินลงทุนส่วนเกิน!$D468,'cash ratio เดิม'!$A:$A,0))</f>
        <v>9454527.0500000007</v>
      </c>
      <c r="I468" s="49">
        <v>2.12</v>
      </c>
      <c r="J468" s="5">
        <f t="shared" si="42"/>
        <v>2.2599999999999998</v>
      </c>
      <c r="K468" s="6">
        <f t="shared" si="45"/>
        <v>1340401.0499999998</v>
      </c>
      <c r="L468" s="6">
        <f>INDEX(ลูกหนี้ค่ารักษาพยาบาล!$J:$J,MATCH(คำนวณเงินลงทุนส่วนเกิน!$D468,ลูกหนี้ค่ารักษาพยาบาล!$A:$A,0))</f>
        <v>420350.25</v>
      </c>
      <c r="M468" s="6">
        <f>INDEX(ลูกหนี้ค่ารักษาพยาบาล!$K:$K,MATCH(คำนวณเงินลงทุนส่วนเกิน!$D468,ลูกหนี้ค่ารักษาพยาบาล!$A:$A,0))</f>
        <v>143465.07999999999</v>
      </c>
      <c r="N468" s="6">
        <f>INDEX(ลูกหนี้ค่ารักษาพยาบาล!$L:$L,MATCH(คำนวณเงินลงทุนส่วนเกิน!$D468,ลูกหนี้ค่ารักษาพยาบาล!$A:$A,0))</f>
        <v>776585.72</v>
      </c>
      <c r="O468" s="6">
        <f>INDEX(ลูกหนี้ค่ารักษาพยาบาล!$M:$M,MATCH(คำนวณเงินลงทุนส่วนเกิน!$D468,ลูกหนี้ค่ารักษาพยาบาล!$A:$A,0))</f>
        <v>0</v>
      </c>
      <c r="P468" s="6">
        <f>INDEX(ลูกหนี้ค่ารักษาพยาบาล!$N:$N,MATCH(คำนวณเงินลงทุนส่วนเกิน!$D468,ลูกหนี้ค่ารักษาพยาบาล!$A:$A,0))</f>
        <v>0</v>
      </c>
      <c r="Q468" s="49">
        <v>10605374.380000001</v>
      </c>
      <c r="R468" s="7">
        <f>INDEX('Fixed Cost'!$E:$E,MATCH(คำนวณเงินลงทุนส่วนเกิน!$D468,'Fixed Cost'!$A:$A,0))</f>
        <v>4289303.2472727271</v>
      </c>
      <c r="S468" s="7">
        <f t="shared" si="43"/>
        <v>6316071.1327272737</v>
      </c>
      <c r="T468" s="43" t="str">
        <f t="shared" si="46"/>
        <v>40%</v>
      </c>
      <c r="U468" s="7">
        <f t="shared" si="44"/>
        <v>2526428.4530909099</v>
      </c>
      <c r="V468" s="8" t="str">
        <f t="shared" si="47"/>
        <v>ลงทุนได้</v>
      </c>
      <c r="X468" s="4"/>
    </row>
    <row r="469" spans="1:24" hidden="1" x14ac:dyDescent="0.7">
      <c r="A469" s="8">
        <f>IF(ISBLANK(D469),"",COUNTA($D$10:D469))</f>
        <v>460</v>
      </c>
      <c r="B469" s="14">
        <v>7</v>
      </c>
      <c r="C469" s="14" t="s">
        <v>964</v>
      </c>
      <c r="D469" s="14" t="s">
        <v>965</v>
      </c>
      <c r="E469" s="14" t="s">
        <v>966</v>
      </c>
      <c r="F469" s="14" t="s">
        <v>46</v>
      </c>
      <c r="G469" s="6">
        <f>INDEX('cash ratio เดิม'!$B:$B,MATCH(คำนวณเงินลงทุนส่วนเกิน!$D469,'cash ratio เดิม'!$A:$A,0))</f>
        <v>222384079</v>
      </c>
      <c r="H469" s="6">
        <f>INDEX('cash ratio เดิม'!$C:$C,MATCH(คำนวณเงินลงทุนส่วนเกิน!$D469,'cash ratio เดิม'!$A:$A,0))</f>
        <v>221438377.88999999</v>
      </c>
      <c r="I469" s="49">
        <v>1</v>
      </c>
      <c r="J469" s="5">
        <f t="shared" si="42"/>
        <v>1.52</v>
      </c>
      <c r="K469" s="6">
        <f t="shared" si="45"/>
        <v>114780419.215</v>
      </c>
      <c r="L469" s="6">
        <f>INDEX(ลูกหนี้ค่ารักษาพยาบาล!$J:$J,MATCH(คำนวณเงินลงทุนส่วนเกิน!$D469,ลูกหนี้ค่ารักษาพยาบาล!$A:$A,0))</f>
        <v>68591413.875</v>
      </c>
      <c r="M469" s="6">
        <f>INDEX(ลูกหนี้ค่ารักษาพยาบาล!$K:$K,MATCH(คำนวณเงินลงทุนส่วนเกิน!$D469,ลูกหนี้ค่ารักษาพยาบาล!$A:$A,0))</f>
        <v>7887498.1999999993</v>
      </c>
      <c r="N469" s="6">
        <f>INDEX(ลูกหนี้ค่ารักษาพยาบาล!$L:$L,MATCH(คำนวณเงินลงทุนส่วนเกิน!$D469,ลูกหนี้ค่ารักษาพยาบาล!$A:$A,0))</f>
        <v>37808642.330000006</v>
      </c>
      <c r="O469" s="6">
        <f>INDEX(ลูกหนี้ค่ารักษาพยาบาล!$M:$M,MATCH(คำนวณเงินลงทุนส่วนเกิน!$D469,ลูกหนี้ค่ารักษาพยาบาล!$A:$A,0))</f>
        <v>0</v>
      </c>
      <c r="P469" s="6">
        <f>INDEX(ลูกหนี้ค่ารักษาพยาบาล!$N:$N,MATCH(คำนวณเงินลงทุนส่วนเกิน!$D469,ลูกหนี้ค่ารักษาพยาบาล!$A:$A,0))</f>
        <v>492864.81</v>
      </c>
      <c r="Q469" s="49">
        <v>945701.11</v>
      </c>
      <c r="R469" s="7">
        <f>INDEX('Fixed Cost'!$E:$E,MATCH(คำนวณเงินลงทุนส่วนเกิน!$D469,'Fixed Cost'!$A:$A,0))</f>
        <v>159093383.54727271</v>
      </c>
      <c r="S469" s="7">
        <f t="shared" si="43"/>
        <v>-158147682.4372727</v>
      </c>
      <c r="T469" s="43" t="str">
        <f t="shared" si="46"/>
        <v>30%</v>
      </c>
      <c r="U469" s="7">
        <f t="shared" si="44"/>
        <v>0</v>
      </c>
      <c r="V469" s="69" t="str">
        <f t="shared" si="47"/>
        <v>ไม่ลงทุน</v>
      </c>
      <c r="X469" s="4"/>
    </row>
    <row r="470" spans="1:24" hidden="1" x14ac:dyDescent="0.7">
      <c r="A470" s="8">
        <f>IF(ISBLANK(D470),"",COUNTA($D$10:D470))</f>
        <v>461</v>
      </c>
      <c r="B470" s="14">
        <v>7</v>
      </c>
      <c r="C470" s="14" t="s">
        <v>964</v>
      </c>
      <c r="D470" s="14" t="s">
        <v>967</v>
      </c>
      <c r="E470" s="14" t="s">
        <v>968</v>
      </c>
      <c r="F470" s="14" t="s">
        <v>8</v>
      </c>
      <c r="G470" s="6">
        <f>INDEX('cash ratio เดิม'!$B:$B,MATCH(คำนวณเงินลงทุนส่วนเกิน!$D470,'cash ratio เดิม'!$A:$A,0))</f>
        <v>21902532.079999998</v>
      </c>
      <c r="H470" s="6">
        <f>INDEX('cash ratio เดิม'!$C:$C,MATCH(คำนวณเงินลงทุนส่วนเกิน!$D470,'cash ratio เดิม'!$A:$A,0))</f>
        <v>13268989.09</v>
      </c>
      <c r="I470" s="49">
        <v>1.65</v>
      </c>
      <c r="J470" s="5">
        <f t="shared" si="42"/>
        <v>1.81</v>
      </c>
      <c r="K470" s="6">
        <f t="shared" si="45"/>
        <v>2171869.2599999998</v>
      </c>
      <c r="L470" s="6">
        <f>INDEX(ลูกหนี้ค่ารักษาพยาบาล!$J:$J,MATCH(คำนวณเงินลงทุนส่วนเกิน!$D470,ลูกหนี้ค่ารักษาพยาบาล!$A:$A,0))</f>
        <v>632480.63500000001</v>
      </c>
      <c r="M470" s="6">
        <f>INDEX(ลูกหนี้ค่ารักษาพยาบาล!$K:$K,MATCH(คำนวณเงินลงทุนส่วนเกิน!$D470,ลูกหนี้ค่ารักษาพยาบาล!$A:$A,0))</f>
        <v>156124.45000000001</v>
      </c>
      <c r="N470" s="6">
        <f>INDEX(ลูกหนี้ค่ารักษาพยาบาล!$L:$L,MATCH(คำนวณเงินลงทุนส่วนเกิน!$D470,ลูกหนี้ค่ารักษาพยาบาล!$A:$A,0))</f>
        <v>1381852.1749999998</v>
      </c>
      <c r="O470" s="6">
        <f>INDEX(ลูกหนี้ค่ารักษาพยาบาล!$M:$M,MATCH(คำนวณเงินลงทุนส่วนเกิน!$D470,ลูกหนี้ค่ารักษาพยาบาล!$A:$A,0))</f>
        <v>0</v>
      </c>
      <c r="P470" s="6">
        <f>INDEX(ลูกหนี้ค่ารักษาพยาบาล!$N:$N,MATCH(คำนวณเงินลงทุนส่วนเกิน!$D470,ลูกหนี้ค่ารักษาพยาบาล!$A:$A,0))</f>
        <v>1412</v>
      </c>
      <c r="Q470" s="49">
        <v>8633542.9900000002</v>
      </c>
      <c r="R470" s="7">
        <f>INDEX('Fixed Cost'!$E:$E,MATCH(คำนวณเงินลงทุนส่วนเกิน!$D470,'Fixed Cost'!$A:$A,0))</f>
        <v>7999168.5654545445</v>
      </c>
      <c r="S470" s="7">
        <f t="shared" si="43"/>
        <v>634374.42454545572</v>
      </c>
      <c r="T470" s="43" t="str">
        <f t="shared" si="46"/>
        <v>30%</v>
      </c>
      <c r="U470" s="7">
        <f t="shared" si="44"/>
        <v>190312.32736363672</v>
      </c>
      <c r="V470" s="8" t="str">
        <f t="shared" si="47"/>
        <v>ลงทุนได้</v>
      </c>
      <c r="X470" s="4"/>
    </row>
    <row r="471" spans="1:24" hidden="1" x14ac:dyDescent="0.7">
      <c r="A471" s="8">
        <f>IF(ISBLANK(D471),"",COUNTA($D$10:D471))</f>
        <v>462</v>
      </c>
      <c r="B471" s="14">
        <v>7</v>
      </c>
      <c r="C471" s="14" t="s">
        <v>964</v>
      </c>
      <c r="D471" s="14" t="s">
        <v>969</v>
      </c>
      <c r="E471" s="14" t="s">
        <v>970</v>
      </c>
      <c r="F471" s="14" t="s">
        <v>8</v>
      </c>
      <c r="G471" s="6">
        <f>INDEX('cash ratio เดิม'!$B:$B,MATCH(คำนวณเงินลงทุนส่วนเกิน!$D471,'cash ratio เดิม'!$A:$A,0))</f>
        <v>198206993.03999999</v>
      </c>
      <c r="H471" s="6">
        <f>INDEX('cash ratio เดิม'!$C:$C,MATCH(คำนวณเงินลงทุนส่วนเกิน!$D471,'cash ratio เดิม'!$A:$A,0))</f>
        <v>43206778.469999999</v>
      </c>
      <c r="I471" s="49">
        <v>4.59</v>
      </c>
      <c r="J471" s="5">
        <f t="shared" si="42"/>
        <v>4.88</v>
      </c>
      <c r="K471" s="6">
        <f t="shared" si="45"/>
        <v>12707093.945</v>
      </c>
      <c r="L471" s="6">
        <f>INDEX(ลูกหนี้ค่ารักษาพยาบาล!$J:$J,MATCH(คำนวณเงินลงทุนส่วนเกิน!$D471,ลูกหนี้ค่ารักษาพยาบาล!$A:$A,0))</f>
        <v>6015139</v>
      </c>
      <c r="M471" s="6">
        <f>INDEX(ลูกหนี้ค่ารักษาพยาบาล!$K:$K,MATCH(คำนวณเงินลงทุนส่วนเกิน!$D471,ลูกหนี้ค่ารักษาพยาบาล!$A:$A,0))</f>
        <v>1922792.8800000001</v>
      </c>
      <c r="N471" s="6">
        <f>INDEX(ลูกหนี้ค่ารักษาพยาบาล!$L:$L,MATCH(คำนวณเงินลงทุนส่วนเกิน!$D471,ลูกหนี้ค่ารักษาพยาบาล!$A:$A,0))</f>
        <v>4769162.0649999995</v>
      </c>
      <c r="O471" s="6">
        <f>INDEX(ลูกหนี้ค่ารักษาพยาบาล!$M:$M,MATCH(คำนวณเงินลงทุนส่วนเกิน!$D471,ลูกหนี้ค่ารักษาพยาบาล!$A:$A,0))</f>
        <v>0</v>
      </c>
      <c r="P471" s="6">
        <f>INDEX(ลูกหนี้ค่ารักษาพยาบาล!$N:$N,MATCH(คำนวณเงินลงทุนส่วนเกิน!$D471,ลูกหนี้ค่ารักษาพยาบาล!$A:$A,0))</f>
        <v>0</v>
      </c>
      <c r="Q471" s="49">
        <v>155000214.56999999</v>
      </c>
      <c r="R471" s="7">
        <f>INDEX('Fixed Cost'!$E:$E,MATCH(คำนวณเงินลงทุนส่วนเกิน!$D471,'Fixed Cost'!$A:$A,0))</f>
        <v>33713010.237272732</v>
      </c>
      <c r="S471" s="7">
        <f t="shared" si="43"/>
        <v>121287204.33272725</v>
      </c>
      <c r="T471" s="43" t="str">
        <f t="shared" si="46"/>
        <v>60%</v>
      </c>
      <c r="U471" s="7">
        <f t="shared" si="44"/>
        <v>72772322.599636346</v>
      </c>
      <c r="V471" s="8" t="str">
        <f t="shared" si="47"/>
        <v>ลงทุนได้</v>
      </c>
      <c r="X471" s="4"/>
    </row>
    <row r="472" spans="1:24" hidden="1" x14ac:dyDescent="0.7">
      <c r="A472" s="8">
        <f>IF(ISBLANK(D472),"",COUNTA($D$10:D472))</f>
        <v>463</v>
      </c>
      <c r="B472" s="14">
        <v>7</v>
      </c>
      <c r="C472" s="14" t="s">
        <v>964</v>
      </c>
      <c r="D472" s="14" t="s">
        <v>971</v>
      </c>
      <c r="E472" s="14" t="s">
        <v>972</v>
      </c>
      <c r="F472" s="14" t="s">
        <v>8</v>
      </c>
      <c r="G472" s="6">
        <f>INDEX('cash ratio เดิม'!$B:$B,MATCH(คำนวณเงินลงทุนส่วนเกิน!$D472,'cash ratio เดิม'!$A:$A,0))</f>
        <v>63248656.43</v>
      </c>
      <c r="H472" s="6">
        <f>INDEX('cash ratio เดิม'!$C:$C,MATCH(คำนวณเงินลงทุนส่วนเกิน!$D472,'cash ratio เดิม'!$A:$A,0))</f>
        <v>16731457.91</v>
      </c>
      <c r="I472" s="49">
        <v>3.78</v>
      </c>
      <c r="J472" s="5">
        <f t="shared" si="42"/>
        <v>4</v>
      </c>
      <c r="K472" s="6">
        <f t="shared" si="45"/>
        <v>3734431.3849999998</v>
      </c>
      <c r="L472" s="6">
        <f>INDEX(ลูกหนี้ค่ารักษาพยาบาล!$J:$J,MATCH(คำนวณเงินลงทุนส่วนเกิน!$D472,ลูกหนี้ค่ารักษาพยาบาล!$A:$A,0))</f>
        <v>1789914.5649999999</v>
      </c>
      <c r="M472" s="6">
        <f>INDEX(ลูกหนี้ค่ารักษาพยาบาล!$K:$K,MATCH(คำนวณเงินลงทุนส่วนเกิน!$D472,ลูกหนี้ค่ารักษาพยาบาล!$A:$A,0))</f>
        <v>597462.33499999996</v>
      </c>
      <c r="N472" s="6">
        <f>INDEX(ลูกหนี้ค่ารักษาพยาบาล!$L:$L,MATCH(คำนวณเงินลงทุนส่วนเกิน!$D472,ลูกหนี้ค่ารักษาพยาบาล!$A:$A,0))</f>
        <v>1345350.15</v>
      </c>
      <c r="O472" s="6">
        <f>INDEX(ลูกหนี้ค่ารักษาพยาบาล!$M:$M,MATCH(คำนวณเงินลงทุนส่วนเกิน!$D472,ลูกหนี้ค่ารักษาพยาบาล!$A:$A,0))</f>
        <v>0</v>
      </c>
      <c r="P472" s="6">
        <f>INDEX(ลูกหนี้ค่ารักษาพยาบาล!$N:$N,MATCH(คำนวณเงินลงทุนส่วนเกิน!$D472,ลูกหนี้ค่ารักษาพยาบาล!$A:$A,0))</f>
        <v>1704.335</v>
      </c>
      <c r="Q472" s="49">
        <v>46517198.520000003</v>
      </c>
      <c r="R472" s="7">
        <f>INDEX('Fixed Cost'!$E:$E,MATCH(คำนวณเงินลงทุนส่วนเกิน!$D472,'Fixed Cost'!$A:$A,0))</f>
        <v>15218503.131818183</v>
      </c>
      <c r="S472" s="7">
        <f t="shared" si="43"/>
        <v>31298695.388181821</v>
      </c>
      <c r="T472" s="43" t="str">
        <f t="shared" si="46"/>
        <v>60%</v>
      </c>
      <c r="U472" s="7">
        <f t="shared" si="44"/>
        <v>18779217.232909091</v>
      </c>
      <c r="V472" s="8" t="str">
        <f t="shared" si="47"/>
        <v>ลงทุนได้</v>
      </c>
      <c r="X472" s="4"/>
    </row>
    <row r="473" spans="1:24" hidden="1" x14ac:dyDescent="0.7">
      <c r="A473" s="8">
        <f>IF(ISBLANK(D473),"",COUNTA($D$10:D473))</f>
        <v>464</v>
      </c>
      <c r="B473" s="14">
        <v>7</v>
      </c>
      <c r="C473" s="14" t="s">
        <v>964</v>
      </c>
      <c r="D473" s="14" t="s">
        <v>973</v>
      </c>
      <c r="E473" s="14" t="s">
        <v>974</v>
      </c>
      <c r="F473" s="14" t="s">
        <v>8</v>
      </c>
      <c r="G473" s="6">
        <f>INDEX('cash ratio เดิม'!$B:$B,MATCH(คำนวณเงินลงทุนส่วนเกิน!$D473,'cash ratio เดิม'!$A:$A,0))</f>
        <v>63388507.049999997</v>
      </c>
      <c r="H473" s="6">
        <f>INDEX('cash ratio เดิม'!$C:$C,MATCH(คำนวณเงินลงทุนส่วนเกิน!$D473,'cash ratio เดิม'!$A:$A,0))</f>
        <v>29600118.739999998</v>
      </c>
      <c r="I473" s="49">
        <v>2.14</v>
      </c>
      <c r="J473" s="5">
        <f t="shared" si="42"/>
        <v>2.4</v>
      </c>
      <c r="K473" s="6">
        <f t="shared" si="45"/>
        <v>7666713.3699999992</v>
      </c>
      <c r="L473" s="6">
        <f>INDEX(ลูกหนี้ค่ารักษาพยาบาล!$J:$J,MATCH(คำนวณเงินลงทุนส่วนเกิน!$D473,ลูกหนี้ค่ารักษาพยาบาล!$A:$A,0))</f>
        <v>4301529.67</v>
      </c>
      <c r="M473" s="6">
        <f>INDEX(ลูกหนี้ค่ารักษาพยาบาล!$K:$K,MATCH(คำนวณเงินลงทุนส่วนเกิน!$D473,ลูกหนี้ค่ารักษาพยาบาล!$A:$A,0))</f>
        <v>892690.64500000002</v>
      </c>
      <c r="N473" s="6">
        <f>INDEX(ลูกหนี้ค่ารักษาพยาบาล!$L:$L,MATCH(คำนวณเงินลงทุนส่วนเกิน!$D473,ลูกหนี้ค่ารักษาพยาบาล!$A:$A,0))</f>
        <v>2472493.0550000002</v>
      </c>
      <c r="O473" s="6">
        <f>INDEX(ลูกหนี้ค่ารักษาพยาบาล!$M:$M,MATCH(คำนวณเงินลงทุนส่วนเกิน!$D473,ลูกหนี้ค่ารักษาพยาบาล!$A:$A,0))</f>
        <v>0</v>
      </c>
      <c r="P473" s="6">
        <f>INDEX(ลูกหนี้ค่ารักษาพยาบาล!$N:$N,MATCH(คำนวณเงินลงทุนส่วนเกิน!$D473,ลูกหนี้ค่ารักษาพยาบาล!$A:$A,0))</f>
        <v>0</v>
      </c>
      <c r="Q473" s="49">
        <v>33788388.310000002</v>
      </c>
      <c r="R473" s="7">
        <f>INDEX('Fixed Cost'!$E:$E,MATCH(คำนวณเงินลงทุนส่วนเกิน!$D473,'Fixed Cost'!$A:$A,0))</f>
        <v>22738137.359999999</v>
      </c>
      <c r="S473" s="7">
        <f t="shared" si="43"/>
        <v>11050250.950000003</v>
      </c>
      <c r="T473" s="43" t="str">
        <f t="shared" si="46"/>
        <v>40%</v>
      </c>
      <c r="U473" s="7">
        <f t="shared" si="44"/>
        <v>4420100.3800000018</v>
      </c>
      <c r="V473" s="8" t="str">
        <f t="shared" si="47"/>
        <v>ลงทุนได้</v>
      </c>
      <c r="X473" s="4"/>
    </row>
    <row r="474" spans="1:24" hidden="1" x14ac:dyDescent="0.7">
      <c r="A474" s="8">
        <f>IF(ISBLANK(D474),"",COUNTA($D$10:D474))</f>
        <v>465</v>
      </c>
      <c r="B474" s="14">
        <v>7</v>
      </c>
      <c r="C474" s="14" t="s">
        <v>964</v>
      </c>
      <c r="D474" s="14" t="s">
        <v>975</v>
      </c>
      <c r="E474" s="14" t="s">
        <v>976</v>
      </c>
      <c r="F474" s="14" t="s">
        <v>8</v>
      </c>
      <c r="G474" s="6">
        <f>INDEX('cash ratio เดิม'!$B:$B,MATCH(คำนวณเงินลงทุนส่วนเกิน!$D474,'cash ratio เดิม'!$A:$A,0))</f>
        <v>211213145.33000001</v>
      </c>
      <c r="H474" s="6">
        <f>INDEX('cash ratio เดิม'!$C:$C,MATCH(คำนวณเงินลงทุนส่วนเกิน!$D474,'cash ratio เดิม'!$A:$A,0))</f>
        <v>66407510.969999999</v>
      </c>
      <c r="I474" s="49">
        <v>3.18</v>
      </c>
      <c r="J474" s="5">
        <f t="shared" si="42"/>
        <v>3.45</v>
      </c>
      <c r="K474" s="6">
        <f t="shared" si="45"/>
        <v>18294896.405000001</v>
      </c>
      <c r="L474" s="6">
        <f>INDEX(ลูกหนี้ค่ารักษาพยาบาล!$J:$J,MATCH(คำนวณเงินลงทุนส่วนเกิน!$D474,ลูกหนี้ค่ารักษาพยาบาล!$A:$A,0))</f>
        <v>11430579.799999999</v>
      </c>
      <c r="M474" s="6">
        <f>INDEX(ลูกหนี้ค่ารักษาพยาบาล!$K:$K,MATCH(คำนวณเงินลงทุนส่วนเกิน!$D474,ลูกหนี้ค่ารักษาพยาบาล!$A:$A,0))</f>
        <v>1035780.915</v>
      </c>
      <c r="N474" s="6">
        <f>INDEX(ลูกหนี้ค่ารักษาพยาบาล!$L:$L,MATCH(คำนวณเงินลงทุนส่วนเกิน!$D474,ลูกหนี้ค่ารักษาพยาบาล!$A:$A,0))</f>
        <v>5825903.4400000004</v>
      </c>
      <c r="O474" s="6">
        <f>INDEX(ลูกหนี้ค่ารักษาพยาบาล!$M:$M,MATCH(คำนวณเงินลงทุนส่วนเกิน!$D474,ลูกหนี้ค่ารักษาพยาบาล!$A:$A,0))</f>
        <v>0</v>
      </c>
      <c r="P474" s="6">
        <f>INDEX(ลูกหนี้ค่ารักษาพยาบาล!$N:$N,MATCH(คำนวณเงินลงทุนส่วนเกิน!$D474,ลูกหนี้ค่ารักษาพยาบาล!$A:$A,0))</f>
        <v>2632.25</v>
      </c>
      <c r="Q474" s="49">
        <v>144151169.36000001</v>
      </c>
      <c r="R474" s="7">
        <f>INDEX('Fixed Cost'!$E:$E,MATCH(คำนวณเงินลงทุนส่วนเกิน!$D474,'Fixed Cost'!$A:$A,0))</f>
        <v>36842775.234545447</v>
      </c>
      <c r="S474" s="7">
        <f t="shared" si="43"/>
        <v>107308394.12545457</v>
      </c>
      <c r="T474" s="43" t="str">
        <f t="shared" si="46"/>
        <v>60%</v>
      </c>
      <c r="U474" s="7">
        <f t="shared" si="44"/>
        <v>64385036.475272745</v>
      </c>
      <c r="V474" s="8" t="str">
        <f t="shared" si="47"/>
        <v>ลงทุนได้</v>
      </c>
      <c r="X474" s="4"/>
    </row>
    <row r="475" spans="1:24" hidden="1" x14ac:dyDescent="0.7">
      <c r="A475" s="8">
        <f>IF(ISBLANK(D475),"",COUNTA($D$10:D475))</f>
        <v>466</v>
      </c>
      <c r="B475" s="14">
        <v>7</v>
      </c>
      <c r="C475" s="14" t="s">
        <v>964</v>
      </c>
      <c r="D475" s="14" t="s">
        <v>977</v>
      </c>
      <c r="E475" s="14" t="s">
        <v>978</v>
      </c>
      <c r="F475" s="14" t="s">
        <v>8</v>
      </c>
      <c r="G475" s="6">
        <f>INDEX('cash ratio เดิม'!$B:$B,MATCH(คำนวณเงินลงทุนส่วนเกิน!$D475,'cash ratio เดิม'!$A:$A,0))</f>
        <v>25724106.32</v>
      </c>
      <c r="H475" s="6">
        <f>INDEX('cash ratio เดิม'!$C:$C,MATCH(คำนวณเงินลงทุนส่วนเกิน!$D475,'cash ratio เดิม'!$A:$A,0))</f>
        <v>20214753.960000001</v>
      </c>
      <c r="I475" s="49">
        <v>1.27</v>
      </c>
      <c r="J475" s="5">
        <f t="shared" si="42"/>
        <v>1.45</v>
      </c>
      <c r="K475" s="6">
        <f t="shared" si="45"/>
        <v>3763255.55</v>
      </c>
      <c r="L475" s="6">
        <f>INDEX(ลูกหนี้ค่ารักษาพยาบาล!$J:$J,MATCH(คำนวณเงินลงทุนส่วนเกิน!$D475,ลูกหนี้ค่ารักษาพยาบาล!$A:$A,0))</f>
        <v>1692461.895</v>
      </c>
      <c r="M475" s="6">
        <f>INDEX(ลูกหนี้ค่ารักษาพยาบาล!$K:$K,MATCH(คำนวณเงินลงทุนส่วนเกิน!$D475,ลูกหนี้ค่ารักษาพยาบาล!$A:$A,0))</f>
        <v>317839.53500000003</v>
      </c>
      <c r="N475" s="6">
        <f>INDEX(ลูกหนี้ค่ารักษาพยาบาล!$L:$L,MATCH(คำนวณเงินลงทุนส่วนเกิน!$D475,ลูกหนี้ค่ารักษาพยาบาล!$A:$A,0))</f>
        <v>1752954.1199999999</v>
      </c>
      <c r="O475" s="6">
        <f>INDEX(ลูกหนี้ค่ารักษาพยาบาล!$M:$M,MATCH(คำนวณเงินลงทุนส่วนเกิน!$D475,ลูกหนี้ค่ารักษาพยาบาล!$A:$A,0))</f>
        <v>0</v>
      </c>
      <c r="P475" s="6">
        <f>INDEX(ลูกหนี้ค่ารักษาพยาบาล!$N:$N,MATCH(คำนวณเงินลงทุนส่วนเกิน!$D475,ลูกหนี้ค่ารักษาพยาบาล!$A:$A,0))</f>
        <v>0</v>
      </c>
      <c r="Q475" s="49">
        <v>5509352.3600000003</v>
      </c>
      <c r="R475" s="7">
        <f>INDEX('Fixed Cost'!$E:$E,MATCH(คำนวณเงินลงทุนส่วนเกิน!$D475,'Fixed Cost'!$A:$A,0))</f>
        <v>12128042.784545455</v>
      </c>
      <c r="S475" s="7">
        <f t="shared" si="43"/>
        <v>-6618690.4245454548</v>
      </c>
      <c r="T475" s="43" t="str">
        <f t="shared" si="46"/>
        <v>0%</v>
      </c>
      <c r="U475" s="7">
        <f t="shared" si="44"/>
        <v>0</v>
      </c>
      <c r="V475" s="69" t="str">
        <f t="shared" si="47"/>
        <v>ไม่ลงทุน</v>
      </c>
      <c r="X475" s="4"/>
    </row>
    <row r="476" spans="1:24" hidden="1" x14ac:dyDescent="0.7">
      <c r="A476" s="8">
        <f>IF(ISBLANK(D476),"",COUNTA($D$10:D476))</f>
        <v>467</v>
      </c>
      <c r="B476" s="14">
        <v>7</v>
      </c>
      <c r="C476" s="14" t="s">
        <v>964</v>
      </c>
      <c r="D476" s="14" t="s">
        <v>979</v>
      </c>
      <c r="E476" s="14" t="s">
        <v>980</v>
      </c>
      <c r="F476" s="14" t="s">
        <v>8</v>
      </c>
      <c r="G476" s="6">
        <f>INDEX('cash ratio เดิม'!$B:$B,MATCH(คำนวณเงินลงทุนส่วนเกิน!$D476,'cash ratio เดิม'!$A:$A,0))</f>
        <v>134930158.31</v>
      </c>
      <c r="H476" s="6">
        <f>INDEX('cash ratio เดิม'!$C:$C,MATCH(คำนวณเงินลงทุนส่วนเกิน!$D476,'cash ratio เดิม'!$A:$A,0))</f>
        <v>48813931.68</v>
      </c>
      <c r="I476" s="49">
        <v>2.76</v>
      </c>
      <c r="J476" s="5">
        <f t="shared" si="42"/>
        <v>3.09</v>
      </c>
      <c r="K476" s="6">
        <f t="shared" si="45"/>
        <v>16244646.23</v>
      </c>
      <c r="L476" s="6">
        <f>INDEX(ลูกหนี้ค่ารักษาพยาบาล!$J:$J,MATCH(คำนวณเงินลงทุนส่วนเกิน!$D476,ลูกหนี้ค่ารักษาพยาบาล!$A:$A,0))</f>
        <v>7626993</v>
      </c>
      <c r="M476" s="6">
        <f>INDEX(ลูกหนี้ค่ารักษาพยาบาล!$K:$K,MATCH(คำนวณเงินลงทุนส่วนเกิน!$D476,ลูกหนี้ค่ารักษาพยาบาล!$A:$A,0))</f>
        <v>1327751.7849999999</v>
      </c>
      <c r="N476" s="6">
        <f>INDEX(ลูกหนี้ค่ารักษาพยาบาล!$L:$L,MATCH(คำนวณเงินลงทุนส่วนเกิน!$D476,ลูกหนี้ค่ารักษาพยาบาล!$A:$A,0))</f>
        <v>7268877.4450000003</v>
      </c>
      <c r="O476" s="6">
        <f>INDEX(ลูกหนี้ค่ารักษาพยาบาล!$M:$M,MATCH(คำนวณเงินลงทุนส่วนเกิน!$D476,ลูกหนี้ค่ารักษาพยาบาล!$A:$A,0))</f>
        <v>0</v>
      </c>
      <c r="P476" s="6">
        <f>INDEX(ลูกหนี้ค่ารักษาพยาบาล!$N:$N,MATCH(คำนวณเงินลงทุนส่วนเกิน!$D476,ลูกหนี้ค่ารักษาพยาบาล!$A:$A,0))</f>
        <v>21024</v>
      </c>
      <c r="Q476" s="49">
        <v>86113666.629999995</v>
      </c>
      <c r="R476" s="7">
        <f>INDEX('Fixed Cost'!$E:$E,MATCH(คำนวณเงินลงทุนส่วนเกิน!$D476,'Fixed Cost'!$A:$A,0))</f>
        <v>25113993.327272724</v>
      </c>
      <c r="S476" s="7">
        <f t="shared" si="43"/>
        <v>60999673.302727267</v>
      </c>
      <c r="T476" s="43" t="str">
        <f t="shared" si="46"/>
        <v>60%</v>
      </c>
      <c r="U476" s="7">
        <f t="shared" si="44"/>
        <v>36599803.98163636</v>
      </c>
      <c r="V476" s="8" t="str">
        <f t="shared" si="47"/>
        <v>ลงทุนได้</v>
      </c>
      <c r="X476" s="4"/>
    </row>
    <row r="477" spans="1:24" hidden="1" x14ac:dyDescent="0.7">
      <c r="A477" s="8">
        <f>IF(ISBLANK(D477),"",COUNTA($D$10:D477))</f>
        <v>468</v>
      </c>
      <c r="B477" s="14">
        <v>7</v>
      </c>
      <c r="C477" s="14" t="s">
        <v>964</v>
      </c>
      <c r="D477" s="14" t="s">
        <v>981</v>
      </c>
      <c r="E477" s="14" t="s">
        <v>982</v>
      </c>
      <c r="F477" s="14" t="s">
        <v>8</v>
      </c>
      <c r="G477" s="6">
        <f>INDEX('cash ratio เดิม'!$B:$B,MATCH(คำนวณเงินลงทุนส่วนเกิน!$D477,'cash ratio เดิม'!$A:$A,0))</f>
        <v>193638978.65000001</v>
      </c>
      <c r="H477" s="6">
        <f>INDEX('cash ratio เดิม'!$C:$C,MATCH(คำนวณเงินลงทุนส่วนเกิน!$D477,'cash ratio เดิม'!$A:$A,0))</f>
        <v>23921343.809999999</v>
      </c>
      <c r="I477" s="49">
        <v>8.09</v>
      </c>
      <c r="J477" s="5">
        <f t="shared" si="42"/>
        <v>8.5299999999999994</v>
      </c>
      <c r="K477" s="6">
        <f t="shared" si="45"/>
        <v>10494355.030000001</v>
      </c>
      <c r="L477" s="6">
        <f>INDEX(ลูกหนี้ค่ารักษาพยาบาล!$J:$J,MATCH(คำนวณเงินลงทุนส่วนเกิน!$D477,ลูกหนี้ค่ารักษาพยาบาล!$A:$A,0))</f>
        <v>5549904.2200000007</v>
      </c>
      <c r="M477" s="6">
        <f>INDEX(ลูกหนี้ค่ารักษาพยาบาล!$K:$K,MATCH(คำนวณเงินลงทุนส่วนเกิน!$D477,ลูกหนี้ค่ารักษาพยาบาล!$A:$A,0))</f>
        <v>845524.5</v>
      </c>
      <c r="N477" s="6">
        <f>INDEX(ลูกหนี้ค่ารักษาพยาบาล!$L:$L,MATCH(คำนวณเงินลงทุนส่วนเกิน!$D477,ลูกหนี้ค่ารักษาพยาบาล!$A:$A,0))</f>
        <v>4098926.31</v>
      </c>
      <c r="O477" s="6">
        <f>INDEX(ลูกหนี้ค่ารักษาพยาบาล!$M:$M,MATCH(คำนวณเงินลงทุนส่วนเกิน!$D477,ลูกหนี้ค่ารักษาพยาบาล!$A:$A,0))</f>
        <v>0</v>
      </c>
      <c r="P477" s="6">
        <f>INDEX(ลูกหนี้ค่ารักษาพยาบาล!$N:$N,MATCH(คำนวณเงินลงทุนส่วนเกิน!$D477,ลูกหนี้ค่ารักษาพยาบาล!$A:$A,0))</f>
        <v>0</v>
      </c>
      <c r="Q477" s="49">
        <v>169717634.84</v>
      </c>
      <c r="R477" s="7">
        <f>INDEX('Fixed Cost'!$E:$E,MATCH(คำนวณเงินลงทุนส่วนเกิน!$D477,'Fixed Cost'!$A:$A,0))</f>
        <v>32054434.903636366</v>
      </c>
      <c r="S477" s="7">
        <f t="shared" si="43"/>
        <v>137663199.93636364</v>
      </c>
      <c r="T477" s="43" t="str">
        <f t="shared" si="46"/>
        <v>60%</v>
      </c>
      <c r="U477" s="7">
        <f t="shared" si="44"/>
        <v>82597919.961818174</v>
      </c>
      <c r="V477" s="8" t="str">
        <f t="shared" si="47"/>
        <v>ลงทุนได้</v>
      </c>
      <c r="X477" s="4"/>
    </row>
    <row r="478" spans="1:24" hidden="1" x14ac:dyDescent="0.7">
      <c r="A478" s="8">
        <f>IF(ISBLANK(D478),"",COUNTA($D$10:D478))</f>
        <v>469</v>
      </c>
      <c r="B478" s="14">
        <v>7</v>
      </c>
      <c r="C478" s="14" t="s">
        <v>964</v>
      </c>
      <c r="D478" s="14" t="s">
        <v>983</v>
      </c>
      <c r="E478" s="14" t="s">
        <v>984</v>
      </c>
      <c r="F478" s="14" t="s">
        <v>8</v>
      </c>
      <c r="G478" s="6">
        <f>INDEX('cash ratio เดิม'!$B:$B,MATCH(คำนวณเงินลงทุนส่วนเกิน!$D478,'cash ratio เดิม'!$A:$A,0))</f>
        <v>25654233.66</v>
      </c>
      <c r="H478" s="6">
        <f>INDEX('cash ratio เดิม'!$C:$C,MATCH(คำนวณเงินลงทุนส่วนเกิน!$D478,'cash ratio เดิม'!$A:$A,0))</f>
        <v>24095471.329999998</v>
      </c>
      <c r="I478" s="49">
        <v>1.06</v>
      </c>
      <c r="J478" s="5">
        <f t="shared" si="42"/>
        <v>1.33</v>
      </c>
      <c r="K478" s="6">
        <f t="shared" si="45"/>
        <v>6590808.7850000001</v>
      </c>
      <c r="L478" s="6">
        <f>INDEX(ลูกหนี้ค่ารักษาพยาบาล!$J:$J,MATCH(คำนวณเงินลงทุนส่วนเกิน!$D478,ลูกหนี้ค่ารักษาพยาบาล!$A:$A,0))</f>
        <v>3216451.55</v>
      </c>
      <c r="M478" s="6">
        <f>INDEX(ลูกหนี้ค่ารักษาพยาบาล!$K:$K,MATCH(คำนวณเงินลงทุนส่วนเกิน!$D478,ลูกหนี้ค่ารักษาพยาบาล!$A:$A,0))</f>
        <v>362283.45999999996</v>
      </c>
      <c r="N478" s="6">
        <f>INDEX(ลูกหนี้ค่ารักษาพยาบาล!$L:$L,MATCH(คำนวณเงินลงทุนส่วนเกิน!$D478,ลูกหนี้ค่ารักษาพยาบาล!$A:$A,0))</f>
        <v>3010401.2750000004</v>
      </c>
      <c r="O478" s="6">
        <f>INDEX(ลูกหนี้ค่ารักษาพยาบาล!$M:$M,MATCH(คำนวณเงินลงทุนส่วนเกิน!$D478,ลูกหนี้ค่ารักษาพยาบาล!$A:$A,0))</f>
        <v>0</v>
      </c>
      <c r="P478" s="6">
        <f>INDEX(ลูกหนี้ค่ารักษาพยาบาล!$N:$N,MATCH(คำนวณเงินลงทุนส่วนเกิน!$D478,ลูกหนี้ค่ารักษาพยาบาล!$A:$A,0))</f>
        <v>1672.5</v>
      </c>
      <c r="Q478" s="49">
        <v>1558762.33</v>
      </c>
      <c r="R478" s="7">
        <f>INDEX('Fixed Cost'!$E:$E,MATCH(คำนวณเงินลงทุนส่วนเกิน!$D478,'Fixed Cost'!$A:$A,0))</f>
        <v>10054624.977272727</v>
      </c>
      <c r="S478" s="7">
        <f t="shared" si="43"/>
        <v>-8495862.6472727265</v>
      </c>
      <c r="T478" s="43" t="str">
        <f t="shared" si="46"/>
        <v>0%</v>
      </c>
      <c r="U478" s="7">
        <f t="shared" si="44"/>
        <v>0</v>
      </c>
      <c r="V478" s="69" t="str">
        <f t="shared" si="47"/>
        <v>ไม่ลงทุน</v>
      </c>
      <c r="X478" s="4"/>
    </row>
    <row r="479" spans="1:24" hidden="1" x14ac:dyDescent="0.7">
      <c r="A479" s="8">
        <f>IF(ISBLANK(D479),"",COUNTA($D$10:D479))</f>
        <v>470</v>
      </c>
      <c r="B479" s="14">
        <v>7</v>
      </c>
      <c r="C479" s="14" t="s">
        <v>964</v>
      </c>
      <c r="D479" s="14" t="s">
        <v>985</v>
      </c>
      <c r="E479" s="14" t="s">
        <v>986</v>
      </c>
      <c r="F479" s="14" t="s">
        <v>8</v>
      </c>
      <c r="G479" s="6">
        <f>INDEX('cash ratio เดิม'!$B:$B,MATCH(คำนวณเงินลงทุนส่วนเกิน!$D479,'cash ratio เดิม'!$A:$A,0))</f>
        <v>28314373.620000001</v>
      </c>
      <c r="H479" s="6">
        <f>INDEX('cash ratio เดิม'!$C:$C,MATCH(คำนวณเงินลงทุนส่วนเกิน!$D479,'cash ratio เดิม'!$A:$A,0))</f>
        <v>12724405.77</v>
      </c>
      <c r="I479" s="49">
        <v>2.23</v>
      </c>
      <c r="J479" s="5">
        <f t="shared" si="42"/>
        <v>2.36</v>
      </c>
      <c r="K479" s="6">
        <f t="shared" si="45"/>
        <v>1724179.1649999998</v>
      </c>
      <c r="L479" s="6">
        <f>INDEX(ลูกหนี้ค่ารักษาพยาบาล!$J:$J,MATCH(คำนวณเงินลงทุนส่วนเกิน!$D479,ลูกหนี้ค่ารักษาพยาบาล!$A:$A,0))</f>
        <v>537216.74</v>
      </c>
      <c r="M479" s="6">
        <f>INDEX(ลูกหนี้ค่ารักษาพยาบาล!$K:$K,MATCH(คำนวณเงินลงทุนส่วนเกิน!$D479,ลูกหนี้ค่ารักษาพยาบาล!$A:$A,0))</f>
        <v>138182.85</v>
      </c>
      <c r="N479" s="6">
        <f>INDEX(ลูกหนี้ค่ารักษาพยาบาล!$L:$L,MATCH(คำนวณเงินลงทุนส่วนเกิน!$D479,ลูกหนี้ค่ารักษาพยาบาล!$A:$A,0))</f>
        <v>1044750.5749999998</v>
      </c>
      <c r="O479" s="6">
        <f>INDEX(ลูกหนี้ค่ารักษาพยาบาล!$M:$M,MATCH(คำนวณเงินลงทุนส่วนเกิน!$D479,ลูกหนี้ค่ารักษาพยาบาล!$A:$A,0))</f>
        <v>0</v>
      </c>
      <c r="P479" s="6">
        <f>INDEX(ลูกหนี้ค่ารักษาพยาบาล!$N:$N,MATCH(คำนวณเงินลงทุนส่วนเกิน!$D479,ลูกหนี้ค่ารักษาพยาบาล!$A:$A,0))</f>
        <v>4029</v>
      </c>
      <c r="Q479" s="49">
        <v>15589967.85</v>
      </c>
      <c r="R479" s="7">
        <f>INDEX('Fixed Cost'!$E:$E,MATCH(คำนวณเงินลงทุนส่วนเกิน!$D479,'Fixed Cost'!$A:$A,0))</f>
        <v>9407101.8163636345</v>
      </c>
      <c r="S479" s="7">
        <f t="shared" si="43"/>
        <v>6182866.0336363651</v>
      </c>
      <c r="T479" s="43" t="str">
        <f t="shared" si="46"/>
        <v>40%</v>
      </c>
      <c r="U479" s="7">
        <f t="shared" si="44"/>
        <v>2473146.4134545461</v>
      </c>
      <c r="V479" s="8" t="str">
        <f t="shared" si="47"/>
        <v>ลงทุนได้</v>
      </c>
      <c r="X479" s="4"/>
    </row>
    <row r="480" spans="1:24" hidden="1" x14ac:dyDescent="0.7">
      <c r="A480" s="8">
        <f>IF(ISBLANK(D480),"",COUNTA($D$10:D480))</f>
        <v>471</v>
      </c>
      <c r="B480" s="14">
        <v>7</v>
      </c>
      <c r="C480" s="14" t="s">
        <v>964</v>
      </c>
      <c r="D480" s="14" t="s">
        <v>987</v>
      </c>
      <c r="E480" s="14" t="s">
        <v>988</v>
      </c>
      <c r="F480" s="14" t="s">
        <v>8</v>
      </c>
      <c r="G480" s="6">
        <f>INDEX('cash ratio เดิม'!$B:$B,MATCH(คำนวณเงินลงทุนส่วนเกิน!$D480,'cash ratio เดิม'!$A:$A,0))</f>
        <v>67560451.670000002</v>
      </c>
      <c r="H480" s="6">
        <f>INDEX('cash ratio เดิม'!$C:$C,MATCH(คำนวณเงินลงทุนส่วนเกิน!$D480,'cash ratio เดิม'!$A:$A,0))</f>
        <v>3529491.1</v>
      </c>
      <c r="I480" s="49">
        <v>19.14</v>
      </c>
      <c r="J480" s="5">
        <f t="shared" si="42"/>
        <v>20.02</v>
      </c>
      <c r="K480" s="6">
        <f t="shared" si="45"/>
        <v>3135066.5949999997</v>
      </c>
      <c r="L480" s="6">
        <f>INDEX(ลูกหนี้ค่ารักษาพยาบาล!$J:$J,MATCH(คำนวณเงินลงทุนส่วนเกิน!$D480,ลูกหนี้ค่ารักษาพยาบาล!$A:$A,0))</f>
        <v>1209469.2849999999</v>
      </c>
      <c r="M480" s="6">
        <f>INDEX(ลูกหนี้ค่ารักษาพยาบาล!$K:$K,MATCH(คำนวณเงินลงทุนส่วนเกิน!$D480,ลูกหนี้ค่ารักษาพยาบาล!$A:$A,0))</f>
        <v>364210.25</v>
      </c>
      <c r="N480" s="6">
        <f>INDEX(ลูกหนี้ค่ารักษาพยาบาล!$L:$L,MATCH(คำนวณเงินลงทุนส่วนเกิน!$D480,ลูกหนี้ค่ารักษาพยาบาล!$A:$A,0))</f>
        <v>1561387.06</v>
      </c>
      <c r="O480" s="6">
        <f>INDEX(ลูกหนี้ค่ารักษาพยาบาล!$M:$M,MATCH(คำนวณเงินลงทุนส่วนเกิน!$D480,ลูกหนี้ค่ารักษาพยาบาล!$A:$A,0))</f>
        <v>0</v>
      </c>
      <c r="P480" s="6">
        <f>INDEX(ลูกหนี้ค่ารักษาพยาบาล!$N:$N,MATCH(คำนวณเงินลงทุนส่วนเกิน!$D480,ลูกหนี้ค่ารักษาพยาบาล!$A:$A,0))</f>
        <v>0</v>
      </c>
      <c r="Q480" s="49">
        <v>64030960.57</v>
      </c>
      <c r="R480" s="7">
        <f>INDEX('Fixed Cost'!$E:$E,MATCH(คำนวณเงินลงทุนส่วนเกิน!$D480,'Fixed Cost'!$A:$A,0))</f>
        <v>10089592.036363635</v>
      </c>
      <c r="S480" s="7">
        <f t="shared" si="43"/>
        <v>53941368.533636361</v>
      </c>
      <c r="T480" s="43" t="str">
        <f t="shared" si="46"/>
        <v>60%</v>
      </c>
      <c r="U480" s="7">
        <f t="shared" si="44"/>
        <v>32364821.120181814</v>
      </c>
      <c r="V480" s="8" t="str">
        <f t="shared" si="47"/>
        <v>ลงทุนได้</v>
      </c>
      <c r="X480" s="4"/>
    </row>
    <row r="481" spans="1:24" hidden="1" x14ac:dyDescent="0.7">
      <c r="A481" s="8">
        <f>IF(ISBLANK(D481),"",COUNTA($D$10:D481))</f>
        <v>472</v>
      </c>
      <c r="B481" s="14">
        <v>7</v>
      </c>
      <c r="C481" s="14" t="s">
        <v>964</v>
      </c>
      <c r="D481" s="14" t="s">
        <v>989</v>
      </c>
      <c r="E481" s="14" t="s">
        <v>990</v>
      </c>
      <c r="F481" s="14" t="s">
        <v>8</v>
      </c>
      <c r="G481" s="6">
        <f>INDEX('cash ratio เดิม'!$B:$B,MATCH(คำนวณเงินลงทุนส่วนเกิน!$D481,'cash ratio เดิม'!$A:$A,0))</f>
        <v>29640072.420000002</v>
      </c>
      <c r="H481" s="6">
        <f>INDEX('cash ratio เดิม'!$C:$C,MATCH(คำนวณเงินลงทุนส่วนเกิน!$D481,'cash ratio เดิม'!$A:$A,0))</f>
        <v>9322822.8599999994</v>
      </c>
      <c r="I481" s="49">
        <v>3.18</v>
      </c>
      <c r="J481" s="5">
        <f t="shared" si="42"/>
        <v>3.35</v>
      </c>
      <c r="K481" s="6">
        <f t="shared" si="45"/>
        <v>1637028.835</v>
      </c>
      <c r="L481" s="6">
        <f>INDEX(ลูกหนี้ค่ารักษาพยาบาล!$J:$J,MATCH(คำนวณเงินลงทุนส่วนเกิน!$D481,ลูกหนี้ค่ารักษาพยาบาล!$A:$A,0))</f>
        <v>539280.85</v>
      </c>
      <c r="M481" s="6">
        <f>INDEX(ลูกหนี้ค่ารักษาพยาบาล!$K:$K,MATCH(คำนวณเงินลงทุนส่วนเกิน!$D481,ลูกหนี้ค่ารักษาพยาบาล!$A:$A,0))</f>
        <v>335308.745</v>
      </c>
      <c r="N481" s="6">
        <f>INDEX(ลูกหนี้ค่ารักษาพยาบาล!$L:$L,MATCH(คำนวณเงินลงทุนส่วนเกิน!$D481,ลูกหนี้ค่ารักษาพยาบาล!$A:$A,0))</f>
        <v>762439.24</v>
      </c>
      <c r="O481" s="6">
        <f>INDEX(ลูกหนี้ค่ารักษาพยาบาล!$M:$M,MATCH(คำนวณเงินลงทุนส่วนเกิน!$D481,ลูกหนี้ค่ารักษาพยาบาล!$A:$A,0))</f>
        <v>0</v>
      </c>
      <c r="P481" s="6">
        <f>INDEX(ลูกหนี้ค่ารักษาพยาบาล!$N:$N,MATCH(คำนวณเงินลงทุนส่วนเกิน!$D481,ลูกหนี้ค่ารักษาพยาบาล!$A:$A,0))</f>
        <v>0</v>
      </c>
      <c r="Q481" s="49">
        <v>20151749.559999999</v>
      </c>
      <c r="R481" s="7">
        <f>INDEX('Fixed Cost'!$E:$E,MATCH(คำนวณเงินลงทุนส่วนเกิน!$D481,'Fixed Cost'!$A:$A,0))</f>
        <v>7607185.4072727282</v>
      </c>
      <c r="S481" s="7">
        <f t="shared" si="43"/>
        <v>12544564.15272727</v>
      </c>
      <c r="T481" s="43" t="str">
        <f t="shared" si="46"/>
        <v>60%</v>
      </c>
      <c r="U481" s="7">
        <f t="shared" si="44"/>
        <v>7526738.4916363619</v>
      </c>
      <c r="V481" s="8" t="str">
        <f t="shared" si="47"/>
        <v>ลงทุนได้</v>
      </c>
      <c r="X481" s="4"/>
    </row>
    <row r="482" spans="1:24" hidden="1" x14ac:dyDescent="0.7">
      <c r="A482" s="8">
        <f>IF(ISBLANK(D482),"",COUNTA($D$10:D482))</f>
        <v>473</v>
      </c>
      <c r="B482" s="14">
        <v>7</v>
      </c>
      <c r="C482" s="14" t="s">
        <v>991</v>
      </c>
      <c r="D482" s="14" t="s">
        <v>992</v>
      </c>
      <c r="E482" s="14" t="s">
        <v>993</v>
      </c>
      <c r="F482" s="14" t="s">
        <v>5</v>
      </c>
      <c r="G482" s="6">
        <f>INDEX('cash ratio เดิม'!$B:$B,MATCH(คำนวณเงินลงทุนส่วนเกิน!$D482,'cash ratio เดิม'!$A:$A,0))</f>
        <v>1253681416.78</v>
      </c>
      <c r="H482" s="6">
        <f>INDEX('cash ratio เดิม'!$C:$C,MATCH(คำนวณเงินลงทุนส่วนเกิน!$D482,'cash ratio เดิม'!$A:$A,0))</f>
        <v>302589357.68000001</v>
      </c>
      <c r="I482" s="49">
        <v>4.1399999999999997</v>
      </c>
      <c r="J482" s="5">
        <f t="shared" si="42"/>
        <v>4.83</v>
      </c>
      <c r="K482" s="6">
        <f t="shared" si="45"/>
        <v>209574886.85500002</v>
      </c>
      <c r="L482" s="6">
        <f>INDEX(ลูกหนี้ค่ารักษาพยาบาล!$J:$J,MATCH(คำนวณเงินลงทุนส่วนเกิน!$D482,ลูกหนี้ค่ารักษาพยาบาล!$A:$A,0))</f>
        <v>127469463.08500001</v>
      </c>
      <c r="M482" s="6">
        <f>INDEX(ลูกหนี้ค่ารักษาพยาบาล!$K:$K,MATCH(คำนวณเงินลงทุนส่วนเกิน!$D482,ลูกหนี้ค่ารักษาพยาบาล!$A:$A,0))</f>
        <v>29930421.09</v>
      </c>
      <c r="N482" s="6">
        <f>INDEX(ลูกหนี้ค่ารักษาพยาบาล!$L:$L,MATCH(คำนวณเงินลงทุนส่วนเกิน!$D482,ลูกหนี้ค่ารักษาพยาบาล!$A:$A,0))</f>
        <v>51542533.520000003</v>
      </c>
      <c r="O482" s="6">
        <f>INDEX(ลูกหนี้ค่ารักษาพยาบาล!$M:$M,MATCH(คำนวณเงินลงทุนส่วนเกิน!$D482,ลูกหนี้ค่ารักษาพยาบาล!$A:$A,0))</f>
        <v>0</v>
      </c>
      <c r="P482" s="6">
        <f>INDEX(ลูกหนี้ค่ารักษาพยาบาล!$N:$N,MATCH(คำนวณเงินลงทุนส่วนเกิน!$D482,ลูกหนี้ค่ารักษาพยาบาล!$A:$A,0))</f>
        <v>632469.16</v>
      </c>
      <c r="Q482" s="49">
        <v>951081859.10000002</v>
      </c>
      <c r="R482" s="7">
        <f>INDEX('Fixed Cost'!$E:$E,MATCH(คำนวณเงินลงทุนส่วนเกิน!$D482,'Fixed Cost'!$A:$A,0))</f>
        <v>213190364.15454549</v>
      </c>
      <c r="S482" s="7">
        <f t="shared" si="43"/>
        <v>737891494.9454546</v>
      </c>
      <c r="T482" s="43" t="str">
        <f t="shared" si="46"/>
        <v>60%</v>
      </c>
      <c r="U482" s="7">
        <f t="shared" si="44"/>
        <v>442734896.96727276</v>
      </c>
      <c r="V482" s="8" t="str">
        <f t="shared" si="47"/>
        <v>ลงทุนได้</v>
      </c>
      <c r="X482" s="4"/>
    </row>
    <row r="483" spans="1:24" hidden="1" x14ac:dyDescent="0.7">
      <c r="A483" s="8">
        <f>IF(ISBLANK(D483),"",COUNTA($D$10:D483))</f>
        <v>474</v>
      </c>
      <c r="B483" s="14">
        <v>7</v>
      </c>
      <c r="C483" s="14" t="s">
        <v>991</v>
      </c>
      <c r="D483" s="14" t="s">
        <v>994</v>
      </c>
      <c r="E483" s="14" t="s">
        <v>995</v>
      </c>
      <c r="F483" s="14" t="s">
        <v>8</v>
      </c>
      <c r="G483" s="6">
        <f>INDEX('cash ratio เดิม'!$B:$B,MATCH(คำนวณเงินลงทุนส่วนเกิน!$D483,'cash ratio เดิม'!$A:$A,0))</f>
        <v>106837229.53</v>
      </c>
      <c r="H483" s="6">
        <f>INDEX('cash ratio เดิม'!$C:$C,MATCH(คำนวณเงินลงทุนส่วนเกิน!$D483,'cash ratio เดิม'!$A:$A,0))</f>
        <v>68854862.969999999</v>
      </c>
      <c r="I483" s="49">
        <v>1.55</v>
      </c>
      <c r="J483" s="5">
        <f t="shared" si="42"/>
        <v>1.83</v>
      </c>
      <c r="K483" s="6">
        <f t="shared" si="45"/>
        <v>19232779.184999999</v>
      </c>
      <c r="L483" s="6">
        <f>INDEX(ลูกหนี้ค่ารักษาพยาบาล!$J:$J,MATCH(คำนวณเงินลงทุนส่วนเกิน!$D483,ลูกหนี้ค่ารักษาพยาบาล!$A:$A,0))</f>
        <v>7762167.5499999998</v>
      </c>
      <c r="M483" s="6">
        <f>INDEX(ลูกหนี้ค่ารักษาพยาบาล!$K:$K,MATCH(คำนวณเงินลงทุนส่วนเกิน!$D483,ลูกหนี้ค่ารักษาพยาบาล!$A:$A,0))</f>
        <v>3208890.1749999998</v>
      </c>
      <c r="N483" s="6">
        <f>INDEX(ลูกหนี้ค่ารักษาพยาบาล!$L:$L,MATCH(คำนวณเงินลงทุนส่วนเกิน!$D483,ลูกหนี้ค่ารักษาพยาบาล!$A:$A,0))</f>
        <v>7913395.96</v>
      </c>
      <c r="O483" s="6">
        <f>INDEX(ลูกหนี้ค่ารักษาพยาบาล!$M:$M,MATCH(คำนวณเงินลงทุนส่วนเกิน!$D483,ลูกหนี้ค่ารักษาพยาบาล!$A:$A,0))</f>
        <v>0</v>
      </c>
      <c r="P483" s="6">
        <f>INDEX(ลูกหนี้ค่ารักษาพยาบาล!$N:$N,MATCH(คำนวณเงินลงทุนส่วนเกิน!$D483,ลูกหนี้ค่ารักษาพยาบาล!$A:$A,0))</f>
        <v>348325.5</v>
      </c>
      <c r="Q483" s="49">
        <v>37982366.560000002</v>
      </c>
      <c r="R483" s="7">
        <f>INDEX('Fixed Cost'!$E:$E,MATCH(คำนวณเงินลงทุนส่วนเกิน!$D483,'Fixed Cost'!$A:$A,0))</f>
        <v>26874821.25</v>
      </c>
      <c r="S483" s="7">
        <f t="shared" si="43"/>
        <v>11107545.310000002</v>
      </c>
      <c r="T483" s="43" t="str">
        <f t="shared" si="46"/>
        <v>30%</v>
      </c>
      <c r="U483" s="7">
        <f t="shared" si="44"/>
        <v>3332263.5930000008</v>
      </c>
      <c r="V483" s="8" t="str">
        <f t="shared" si="47"/>
        <v>ลงทุนได้</v>
      </c>
      <c r="X483" s="4"/>
    </row>
    <row r="484" spans="1:24" hidden="1" x14ac:dyDescent="0.7">
      <c r="A484" s="8">
        <f>IF(ISBLANK(D484),"",COUNTA($D$10:D484))</f>
        <v>475</v>
      </c>
      <c r="B484" s="14">
        <v>7</v>
      </c>
      <c r="C484" s="14" t="s">
        <v>991</v>
      </c>
      <c r="D484" s="14" t="s">
        <v>996</v>
      </c>
      <c r="E484" s="14" t="s">
        <v>997</v>
      </c>
      <c r="F484" s="14" t="s">
        <v>8</v>
      </c>
      <c r="G484" s="6">
        <f>INDEX('cash ratio เดิม'!$B:$B,MATCH(คำนวณเงินลงทุนส่วนเกิน!$D484,'cash ratio เดิม'!$A:$A,0))</f>
        <v>46588545.740000002</v>
      </c>
      <c r="H484" s="6">
        <f>INDEX('cash ratio เดิม'!$C:$C,MATCH(คำนวณเงินลงทุนส่วนเกิน!$D484,'cash ratio เดิม'!$A:$A,0))</f>
        <v>28651617.789999999</v>
      </c>
      <c r="I484" s="49">
        <v>1.63</v>
      </c>
      <c r="J484" s="5">
        <f t="shared" si="42"/>
        <v>2.14</v>
      </c>
      <c r="K484" s="6">
        <f t="shared" si="45"/>
        <v>14786361.180000003</v>
      </c>
      <c r="L484" s="6">
        <f>INDEX(ลูกหนี้ค่ารักษาพยาบาล!$J:$J,MATCH(คำนวณเงินลงทุนส่วนเกิน!$D484,ลูกหนี้ค่ารักษาพยาบาล!$A:$A,0))</f>
        <v>2312584.665</v>
      </c>
      <c r="M484" s="6">
        <f>INDEX(ลูกหนี้ค่ารักษาพยาบาล!$K:$K,MATCH(คำนวณเงินลงทุนส่วนเกิน!$D484,ลูกหนี้ค่ารักษาพยาบาล!$A:$A,0))</f>
        <v>994582.48499999999</v>
      </c>
      <c r="N484" s="6">
        <f>INDEX(ลูกหนี้ค่ารักษาพยาบาล!$L:$L,MATCH(คำนวณเงินลงทุนส่วนเกิน!$D484,ลูกหนี้ค่ารักษาพยาบาล!$A:$A,0))</f>
        <v>11419948.765000002</v>
      </c>
      <c r="O484" s="6">
        <f>INDEX(ลูกหนี้ค่ารักษาพยาบาล!$M:$M,MATCH(คำนวณเงินลงทุนส่วนเกิน!$D484,ลูกหนี้ค่ารักษาพยาบาล!$A:$A,0))</f>
        <v>0</v>
      </c>
      <c r="P484" s="6">
        <f>INDEX(ลูกหนี้ค่ารักษาพยาบาล!$N:$N,MATCH(คำนวณเงินลงทุนส่วนเกิน!$D484,ลูกหนี้ค่ารักษาพยาบาล!$A:$A,0))</f>
        <v>59245.264999999999</v>
      </c>
      <c r="Q484" s="49">
        <v>17989927.949999999</v>
      </c>
      <c r="R484" s="7">
        <f>INDEX('Fixed Cost'!$E:$E,MATCH(คำนวณเงินลงทุนส่วนเกิน!$D484,'Fixed Cost'!$A:$A,0))</f>
        <v>14854396.644545455</v>
      </c>
      <c r="S484" s="7">
        <f t="shared" si="43"/>
        <v>3135531.3054545447</v>
      </c>
      <c r="T484" s="43" t="str">
        <f t="shared" si="46"/>
        <v>40%</v>
      </c>
      <c r="U484" s="7">
        <f t="shared" si="44"/>
        <v>1254212.522181818</v>
      </c>
      <c r="V484" s="8" t="str">
        <f t="shared" si="47"/>
        <v>ลงทุนได้</v>
      </c>
      <c r="X484" s="4"/>
    </row>
    <row r="485" spans="1:24" hidden="1" x14ac:dyDescent="0.7">
      <c r="A485" s="8">
        <f>IF(ISBLANK(D485),"",COUNTA($D$10:D485))</f>
        <v>476</v>
      </c>
      <c r="B485" s="14">
        <v>7</v>
      </c>
      <c r="C485" s="14" t="s">
        <v>991</v>
      </c>
      <c r="D485" s="14" t="s">
        <v>998</v>
      </c>
      <c r="E485" s="14" t="s">
        <v>999</v>
      </c>
      <c r="F485" s="14" t="s">
        <v>8</v>
      </c>
      <c r="G485" s="6">
        <f>INDEX('cash ratio เดิม'!$B:$B,MATCH(คำนวณเงินลงทุนส่วนเกิน!$D485,'cash ratio เดิม'!$A:$A,0))</f>
        <v>82247214.540000007</v>
      </c>
      <c r="H485" s="6">
        <f>INDEX('cash ratio เดิม'!$C:$C,MATCH(คำนวณเงินลงทุนส่วนเกิน!$D485,'cash ratio เดิม'!$A:$A,0))</f>
        <v>21594387.530000001</v>
      </c>
      <c r="I485" s="49">
        <v>3.81</v>
      </c>
      <c r="J485" s="5">
        <f t="shared" si="42"/>
        <v>4.08</v>
      </c>
      <c r="K485" s="6">
        <f t="shared" si="45"/>
        <v>6038692.8900000006</v>
      </c>
      <c r="L485" s="6">
        <f>INDEX(ลูกหนี้ค่ารักษาพยาบาล!$J:$J,MATCH(คำนวณเงินลงทุนส่วนเกิน!$D485,ลูกหนี้ค่ารักษาพยาบาล!$A:$A,0))</f>
        <v>2549795.29</v>
      </c>
      <c r="M485" s="6">
        <f>INDEX(ลูกหนี้ค่ารักษาพยาบาล!$K:$K,MATCH(คำนวณเงินลงทุนส่วนเกิน!$D485,ลูกหนี้ค่ารักษาพยาบาล!$A:$A,0))</f>
        <v>1137116.27</v>
      </c>
      <c r="N485" s="6">
        <f>INDEX(ลูกหนี้ค่ารักษาพยาบาล!$L:$L,MATCH(คำนวณเงินลงทุนส่วนเกิน!$D485,ลูกหนี้ค่ารักษาพยาบาล!$A:$A,0))</f>
        <v>2348932.83</v>
      </c>
      <c r="O485" s="6">
        <f>INDEX(ลูกหนี้ค่ารักษาพยาบาล!$M:$M,MATCH(คำนวณเงินลงทุนส่วนเกิน!$D485,ลูกหนี้ค่ารักษาพยาบาล!$A:$A,0))</f>
        <v>0</v>
      </c>
      <c r="P485" s="6">
        <f>INDEX(ลูกหนี้ค่ารักษาพยาบาล!$N:$N,MATCH(คำนวณเงินลงทุนส่วนเกิน!$D485,ลูกหนี้ค่ารักษาพยาบาล!$A:$A,0))</f>
        <v>2848.5</v>
      </c>
      <c r="Q485" s="49">
        <v>60417031.009999998</v>
      </c>
      <c r="R485" s="7">
        <f>INDEX('Fixed Cost'!$E:$E,MATCH(คำนวณเงินลงทุนส่วนเกิน!$D485,'Fixed Cost'!$A:$A,0))</f>
        <v>16413914.642727273</v>
      </c>
      <c r="S485" s="7">
        <f t="shared" si="43"/>
        <v>44003116.367272727</v>
      </c>
      <c r="T485" s="43" t="str">
        <f t="shared" si="46"/>
        <v>60%</v>
      </c>
      <c r="U485" s="7">
        <f t="shared" si="44"/>
        <v>26401869.820363637</v>
      </c>
      <c r="V485" s="8" t="str">
        <f t="shared" si="47"/>
        <v>ลงทุนได้</v>
      </c>
      <c r="X485" s="4"/>
    </row>
    <row r="486" spans="1:24" hidden="1" x14ac:dyDescent="0.7">
      <c r="A486" s="8">
        <f>IF(ISBLANK(D486),"",COUNTA($D$10:D486))</f>
        <v>477</v>
      </c>
      <c r="B486" s="14">
        <v>7</v>
      </c>
      <c r="C486" s="14" t="s">
        <v>991</v>
      </c>
      <c r="D486" s="14" t="s">
        <v>1000</v>
      </c>
      <c r="E486" s="14" t="s">
        <v>1001</v>
      </c>
      <c r="F486" s="14" t="s">
        <v>8</v>
      </c>
      <c r="G486" s="6">
        <f>INDEX('cash ratio เดิม'!$B:$B,MATCH(คำนวณเงินลงทุนส่วนเกิน!$D486,'cash ratio เดิม'!$A:$A,0))</f>
        <v>39661886.090000004</v>
      </c>
      <c r="H486" s="6">
        <f>INDEX('cash ratio เดิม'!$C:$C,MATCH(คำนวณเงินลงทุนส่วนเกิน!$D486,'cash ratio เดิม'!$A:$A,0))</f>
        <v>28872709.84</v>
      </c>
      <c r="I486" s="49">
        <v>1.37</v>
      </c>
      <c r="J486" s="5">
        <f t="shared" si="42"/>
        <v>1.55</v>
      </c>
      <c r="K486" s="6">
        <f t="shared" si="45"/>
        <v>5351860.2</v>
      </c>
      <c r="L486" s="6">
        <f>INDEX(ลูกหนี้ค่ารักษาพยาบาล!$J:$J,MATCH(คำนวณเงินลงทุนส่วนเกิน!$D486,ลูกหนี้ค่ารักษาพยาบาล!$A:$A,0))</f>
        <v>1397640.645</v>
      </c>
      <c r="M486" s="6">
        <f>INDEX(ลูกหนี้ค่ารักษาพยาบาล!$K:$K,MATCH(คำนวณเงินลงทุนส่วนเกิน!$D486,ลูกหนี้ค่ารักษาพยาบาล!$A:$A,0))</f>
        <v>1988868.9650000001</v>
      </c>
      <c r="N486" s="6">
        <f>INDEX(ลูกหนี้ค่ารักษาพยาบาล!$L:$L,MATCH(คำนวณเงินลงทุนส่วนเกิน!$D486,ลูกหนี้ค่ารักษาพยาบาล!$A:$A,0))</f>
        <v>1965350.59</v>
      </c>
      <c r="O486" s="6">
        <f>INDEX(ลูกหนี้ค่ารักษาพยาบาล!$M:$M,MATCH(คำนวณเงินลงทุนส่วนเกิน!$D486,ลูกหนี้ค่ารักษาพยาบาล!$A:$A,0))</f>
        <v>0</v>
      </c>
      <c r="P486" s="6">
        <f>INDEX(ลูกหนี้ค่ารักษาพยาบาล!$N:$N,MATCH(คำนวณเงินลงทุนส่วนเกิน!$D486,ลูกหนี้ค่ารักษาพยาบาล!$A:$A,0))</f>
        <v>0</v>
      </c>
      <c r="Q486" s="49">
        <v>10378644.25</v>
      </c>
      <c r="R486" s="7">
        <f>INDEX('Fixed Cost'!$E:$E,MATCH(คำนวณเงินลงทุนส่วนเกิน!$D486,'Fixed Cost'!$A:$A,0))</f>
        <v>20186964.027272727</v>
      </c>
      <c r="S486" s="7">
        <f t="shared" si="43"/>
        <v>-9808319.7772727273</v>
      </c>
      <c r="T486" s="43" t="str">
        <f t="shared" si="46"/>
        <v>30%</v>
      </c>
      <c r="U486" s="7">
        <f t="shared" si="44"/>
        <v>0</v>
      </c>
      <c r="V486" s="69" t="str">
        <f t="shared" si="47"/>
        <v>ไม่ลงทุน</v>
      </c>
      <c r="X486" s="4"/>
    </row>
    <row r="487" spans="1:24" hidden="1" x14ac:dyDescent="0.7">
      <c r="A487" s="8">
        <f>IF(ISBLANK(D487),"",COUNTA($D$10:D487))</f>
        <v>478</v>
      </c>
      <c r="B487" s="14">
        <v>7</v>
      </c>
      <c r="C487" s="14" t="s">
        <v>991</v>
      </c>
      <c r="D487" s="14" t="s">
        <v>1002</v>
      </c>
      <c r="E487" s="14" t="s">
        <v>1003</v>
      </c>
      <c r="F487" s="14" t="s">
        <v>8</v>
      </c>
      <c r="G487" s="6">
        <f>INDEX('cash ratio เดิม'!$B:$B,MATCH(คำนวณเงินลงทุนส่วนเกิน!$D487,'cash ratio เดิม'!$A:$A,0))</f>
        <v>98535186.510000005</v>
      </c>
      <c r="H487" s="6">
        <f>INDEX('cash ratio เดิม'!$C:$C,MATCH(คำนวณเงินลงทุนส่วนเกิน!$D487,'cash ratio เดิม'!$A:$A,0))</f>
        <v>48761854.170000002</v>
      </c>
      <c r="I487" s="49">
        <v>2.02</v>
      </c>
      <c r="J487" s="5">
        <f t="shared" si="42"/>
        <v>2.21</v>
      </c>
      <c r="K487" s="6">
        <f t="shared" si="45"/>
        <v>9299559.0700000003</v>
      </c>
      <c r="L487" s="6">
        <f>INDEX(ลูกหนี้ค่ารักษาพยาบาล!$J:$J,MATCH(คำนวณเงินลงทุนส่วนเกิน!$D487,ลูกหนี้ค่ารักษาพยาบาล!$A:$A,0))</f>
        <v>3643571.45</v>
      </c>
      <c r="M487" s="6">
        <f>INDEX(ลูกหนี้ค่ารักษาพยาบาล!$K:$K,MATCH(คำนวณเงินลงทุนส่วนเกิน!$D487,ลูกหนี้ค่ารักษาพยาบาล!$A:$A,0))</f>
        <v>1011320.105</v>
      </c>
      <c r="N487" s="6">
        <f>INDEX(ลูกหนี้ค่ารักษาพยาบาล!$L:$L,MATCH(คำนวณเงินลงทุนส่วนเกิน!$D487,ลูกหนี้ค่ารักษาพยาบาล!$A:$A,0))</f>
        <v>4548398.5149999997</v>
      </c>
      <c r="O487" s="6">
        <f>INDEX(ลูกหนี้ค่ารักษาพยาบาล!$M:$M,MATCH(คำนวณเงินลงทุนส่วนเกิน!$D487,ลูกหนี้ค่ารักษาพยาบาล!$A:$A,0))</f>
        <v>0</v>
      </c>
      <c r="P487" s="6">
        <f>INDEX(ลูกหนี้ค่ารักษาพยาบาล!$N:$N,MATCH(คำนวณเงินลงทุนส่วนเกิน!$D487,ลูกหนี้ค่ารักษาพยาบาล!$A:$A,0))</f>
        <v>96269</v>
      </c>
      <c r="Q487" s="49">
        <v>49264729.359999999</v>
      </c>
      <c r="R487" s="7">
        <f>INDEX('Fixed Cost'!$E:$E,MATCH(คำนวณเงินลงทุนส่วนเกิน!$D487,'Fixed Cost'!$A:$A,0))</f>
        <v>19878594.368181821</v>
      </c>
      <c r="S487" s="7">
        <f t="shared" si="43"/>
        <v>29386134.991818178</v>
      </c>
      <c r="T487" s="43" t="str">
        <f t="shared" si="46"/>
        <v>40%</v>
      </c>
      <c r="U487" s="7">
        <f t="shared" si="44"/>
        <v>11754453.996727273</v>
      </c>
      <c r="V487" s="8" t="str">
        <f t="shared" si="47"/>
        <v>ลงทุนได้</v>
      </c>
      <c r="X487" s="4"/>
    </row>
    <row r="488" spans="1:24" hidden="1" x14ac:dyDescent="0.7">
      <c r="A488" s="8">
        <f>IF(ISBLANK(D488),"",COUNTA($D$10:D488))</f>
        <v>479</v>
      </c>
      <c r="B488" s="14">
        <v>7</v>
      </c>
      <c r="C488" s="14" t="s">
        <v>991</v>
      </c>
      <c r="D488" s="14" t="s">
        <v>1004</v>
      </c>
      <c r="E488" s="14" t="s">
        <v>1005</v>
      </c>
      <c r="F488" s="14" t="s">
        <v>8</v>
      </c>
      <c r="G488" s="6">
        <f>INDEX('cash ratio เดิม'!$B:$B,MATCH(คำนวณเงินลงทุนส่วนเกิน!$D488,'cash ratio เดิม'!$A:$A,0))</f>
        <v>54334979.159999996</v>
      </c>
      <c r="H488" s="6">
        <f>INDEX('cash ratio เดิม'!$C:$C,MATCH(คำนวณเงินลงทุนส่วนเกิน!$D488,'cash ratio เดิม'!$A:$A,0))</f>
        <v>68500593.629999995</v>
      </c>
      <c r="I488" s="49">
        <v>0.79</v>
      </c>
      <c r="J488" s="5">
        <f t="shared" si="42"/>
        <v>1.1100000000000001</v>
      </c>
      <c r="K488" s="6">
        <f t="shared" si="45"/>
        <v>22019394.77</v>
      </c>
      <c r="L488" s="6">
        <f>INDEX(ลูกหนี้ค่ารักษาพยาบาล!$J:$J,MATCH(คำนวณเงินลงทุนส่วนเกิน!$D488,ลูกหนี้ค่ารักษาพยาบาล!$A:$A,0))</f>
        <v>10833334.33</v>
      </c>
      <c r="M488" s="6">
        <f>INDEX(ลูกหนี้ค่ารักษาพยาบาล!$K:$K,MATCH(คำนวณเงินลงทุนส่วนเกิน!$D488,ลูกหนี้ค่ารักษาพยาบาล!$A:$A,0))</f>
        <v>4962578.8</v>
      </c>
      <c r="N488" s="6">
        <f>INDEX(ลูกหนี้ค่ารักษาพยาบาล!$L:$L,MATCH(คำนวณเงินลงทุนส่วนเกิน!$D488,ลูกหนี้ค่ารักษาพยาบาล!$A:$A,0))</f>
        <v>6102558.0149999997</v>
      </c>
      <c r="O488" s="6">
        <f>INDEX(ลูกหนี้ค่ารักษาพยาบาล!$M:$M,MATCH(คำนวณเงินลงทุนส่วนเกิน!$D488,ลูกหนี้ค่ารักษาพยาบาล!$A:$A,0))</f>
        <v>0</v>
      </c>
      <c r="P488" s="6">
        <f>INDEX(ลูกหนี้ค่ารักษาพยาบาล!$N:$N,MATCH(คำนวณเงินลงทุนส่วนเกิน!$D488,ลูกหนี้ค่ารักษาพยาบาล!$A:$A,0))</f>
        <v>120923.625</v>
      </c>
      <c r="Q488" s="49">
        <v>-12460554.890000001</v>
      </c>
      <c r="R488" s="7">
        <f>INDEX('Fixed Cost'!$E:$E,MATCH(คำนวณเงินลงทุนส่วนเกิน!$D488,'Fixed Cost'!$A:$A,0))</f>
        <v>50811941.337272719</v>
      </c>
      <c r="S488" s="7">
        <f t="shared" si="43"/>
        <v>-63272496.227272719</v>
      </c>
      <c r="T488" s="43" t="str">
        <f t="shared" si="46"/>
        <v>0%</v>
      </c>
      <c r="U488" s="7">
        <f t="shared" si="44"/>
        <v>0</v>
      </c>
      <c r="V488" s="69" t="str">
        <f t="shared" si="47"/>
        <v>ไม่ลงทุน</v>
      </c>
      <c r="X488" s="4"/>
    </row>
    <row r="489" spans="1:24" hidden="1" x14ac:dyDescent="0.7">
      <c r="A489" s="8">
        <f>IF(ISBLANK(D489),"",COUNTA($D$10:D489))</f>
        <v>480</v>
      </c>
      <c r="B489" s="14">
        <v>7</v>
      </c>
      <c r="C489" s="14" t="s">
        <v>991</v>
      </c>
      <c r="D489" s="14" t="s">
        <v>1006</v>
      </c>
      <c r="E489" s="14" t="s">
        <v>1007</v>
      </c>
      <c r="F489" s="14" t="s">
        <v>8</v>
      </c>
      <c r="G489" s="6">
        <f>INDEX('cash ratio เดิม'!$B:$B,MATCH(คำนวณเงินลงทุนส่วนเกิน!$D489,'cash ratio เดิม'!$A:$A,0))</f>
        <v>84447515.439999998</v>
      </c>
      <c r="H489" s="6">
        <f>INDEX('cash ratio เดิม'!$C:$C,MATCH(คำนวณเงินลงทุนส่วนเกิน!$D489,'cash ratio เดิม'!$A:$A,0))</f>
        <v>20483329.739999998</v>
      </c>
      <c r="I489" s="49">
        <v>4.12</v>
      </c>
      <c r="J489" s="5">
        <f t="shared" si="42"/>
        <v>4.24</v>
      </c>
      <c r="K489" s="6">
        <f t="shared" si="45"/>
        <v>2449304.7599999998</v>
      </c>
      <c r="L489" s="6">
        <f>INDEX(ลูกหนี้ค่ารักษาพยาบาล!$J:$J,MATCH(คำนวณเงินลงทุนส่วนเกิน!$D489,ลูกหนี้ค่ารักษาพยาบาล!$A:$A,0))</f>
        <v>1071377.415</v>
      </c>
      <c r="M489" s="6">
        <f>INDEX(ลูกหนี้ค่ารักษาพยาบาล!$K:$K,MATCH(คำนวณเงินลงทุนส่วนเกิน!$D489,ลูกหนี้ค่ารักษาพยาบาล!$A:$A,0))</f>
        <v>513551.315</v>
      </c>
      <c r="N489" s="6">
        <f>INDEX(ลูกหนี้ค่ารักษาพยาบาล!$L:$L,MATCH(คำนวณเงินลงทุนส่วนเกิน!$D489,ลูกหนี้ค่ารักษาพยาบาล!$A:$A,0))</f>
        <v>862803.52999999991</v>
      </c>
      <c r="O489" s="6">
        <f>INDEX(ลูกหนี้ค่ารักษาพยาบาล!$M:$M,MATCH(คำนวณเงินลงทุนส่วนเกิน!$D489,ลูกหนี้ค่ารักษาพยาบาล!$A:$A,0))</f>
        <v>0</v>
      </c>
      <c r="P489" s="6">
        <f>INDEX(ลูกหนี้ค่ารักษาพยาบาล!$N:$N,MATCH(คำนวณเงินลงทุนส่วนเกิน!$D489,ลูกหนี้ค่ารักษาพยาบาล!$A:$A,0))</f>
        <v>1572.5</v>
      </c>
      <c r="Q489" s="49">
        <v>63957155.640000001</v>
      </c>
      <c r="R489" s="7">
        <f>INDEX('Fixed Cost'!$E:$E,MATCH(คำนวณเงินลงทุนส่วนเกิน!$D489,'Fixed Cost'!$A:$A,0))</f>
        <v>11050228.39909091</v>
      </c>
      <c r="S489" s="7">
        <f t="shared" si="43"/>
        <v>52906927.240909092</v>
      </c>
      <c r="T489" s="43" t="str">
        <f t="shared" si="46"/>
        <v>60%</v>
      </c>
      <c r="U489" s="7">
        <f t="shared" si="44"/>
        <v>31744156.344545454</v>
      </c>
      <c r="V489" s="8" t="str">
        <f t="shared" si="47"/>
        <v>ลงทุนได้</v>
      </c>
      <c r="X489" s="4"/>
    </row>
    <row r="490" spans="1:24" hidden="1" x14ac:dyDescent="0.7">
      <c r="A490" s="8">
        <f>IF(ISBLANK(D490),"",COUNTA($D$10:D490))</f>
        <v>481</v>
      </c>
      <c r="B490" s="14">
        <v>7</v>
      </c>
      <c r="C490" s="14" t="s">
        <v>991</v>
      </c>
      <c r="D490" s="14" t="s">
        <v>1008</v>
      </c>
      <c r="E490" s="14" t="s">
        <v>1009</v>
      </c>
      <c r="F490" s="14" t="s">
        <v>8</v>
      </c>
      <c r="G490" s="6">
        <f>INDEX('cash ratio เดิม'!$B:$B,MATCH(คำนวณเงินลงทุนส่วนเกิน!$D490,'cash ratio เดิม'!$A:$A,0))</f>
        <v>78956107.730000004</v>
      </c>
      <c r="H490" s="6">
        <f>INDEX('cash ratio เดิม'!$C:$C,MATCH(คำนวณเงินลงทุนส่วนเกิน!$D490,'cash ratio เดิม'!$A:$A,0))</f>
        <v>19109756.140000001</v>
      </c>
      <c r="I490" s="49">
        <v>4.13</v>
      </c>
      <c r="J490" s="5">
        <f t="shared" si="42"/>
        <v>4.38</v>
      </c>
      <c r="K490" s="6">
        <f t="shared" si="45"/>
        <v>4822174.2249999996</v>
      </c>
      <c r="L490" s="6">
        <f>INDEX(ลูกหนี้ค่ารักษาพยาบาล!$J:$J,MATCH(คำนวณเงินลงทุนส่วนเกิน!$D490,ลูกหนี้ค่ารักษาพยาบาล!$A:$A,0))</f>
        <v>2294910.7749999999</v>
      </c>
      <c r="M490" s="6">
        <f>INDEX(ลูกหนี้ค่ารักษาพยาบาล!$K:$K,MATCH(คำนวณเงินลงทุนส่วนเกิน!$D490,ลูกหนี้ค่ารักษาพยาบาล!$A:$A,0))</f>
        <v>725228.92499999993</v>
      </c>
      <c r="N490" s="6">
        <f>INDEX(ลูกหนี้ค่ารักษาพยาบาล!$L:$L,MATCH(คำนวณเงินลงทุนส่วนเกิน!$D490,ลูกหนี้ค่ารักษาพยาบาล!$A:$A,0))</f>
        <v>1800430.5249999999</v>
      </c>
      <c r="O490" s="6">
        <f>INDEX(ลูกหนี้ค่ารักษาพยาบาล!$M:$M,MATCH(คำนวณเงินลงทุนส่วนเกิน!$D490,ลูกหนี้ค่ารักษาพยาบาล!$A:$A,0))</f>
        <v>0</v>
      </c>
      <c r="P490" s="6">
        <f>INDEX(ลูกหนี้ค่ารักษาพยาบาล!$N:$N,MATCH(คำนวณเงินลงทุนส่วนเกิน!$D490,ลูกหนี้ค่ารักษาพยาบาล!$A:$A,0))</f>
        <v>1604</v>
      </c>
      <c r="Q490" s="49">
        <v>59858851.539999999</v>
      </c>
      <c r="R490" s="7">
        <f>INDEX('Fixed Cost'!$E:$E,MATCH(คำนวณเงินลงทุนส่วนเกิน!$D490,'Fixed Cost'!$A:$A,0))</f>
        <v>15533041.279090907</v>
      </c>
      <c r="S490" s="7">
        <f t="shared" si="43"/>
        <v>44325810.260909095</v>
      </c>
      <c r="T490" s="43" t="str">
        <f t="shared" si="46"/>
        <v>60%</v>
      </c>
      <c r="U490" s="7">
        <f t="shared" si="44"/>
        <v>26595486.156545456</v>
      </c>
      <c r="V490" s="8" t="str">
        <f t="shared" si="47"/>
        <v>ลงทุนได้</v>
      </c>
      <c r="X490" s="4"/>
    </row>
    <row r="491" spans="1:24" hidden="1" x14ac:dyDescent="0.7">
      <c r="A491" s="8">
        <f>IF(ISBLANK(D491),"",COUNTA($D$10:D491))</f>
        <v>482</v>
      </c>
      <c r="B491" s="14">
        <v>7</v>
      </c>
      <c r="C491" s="14" t="s">
        <v>991</v>
      </c>
      <c r="D491" s="14" t="s">
        <v>1010</v>
      </c>
      <c r="E491" s="14" t="s">
        <v>1011</v>
      </c>
      <c r="F491" s="14" t="s">
        <v>8</v>
      </c>
      <c r="G491" s="6">
        <f>INDEX('cash ratio เดิม'!$B:$B,MATCH(คำนวณเงินลงทุนส่วนเกิน!$D491,'cash ratio เดิม'!$A:$A,0))</f>
        <v>56727157.509999998</v>
      </c>
      <c r="H491" s="6">
        <f>INDEX('cash ratio เดิม'!$C:$C,MATCH(คำนวณเงินลงทุนส่วนเกิน!$D491,'cash ratio เดิม'!$A:$A,0))</f>
        <v>46215154.329999998</v>
      </c>
      <c r="I491" s="49">
        <v>1.23</v>
      </c>
      <c r="J491" s="5">
        <f t="shared" si="42"/>
        <v>1.54</v>
      </c>
      <c r="K491" s="6">
        <f t="shared" si="45"/>
        <v>14470351.560000001</v>
      </c>
      <c r="L491" s="6">
        <f>INDEX(ลูกหนี้ค่ารักษาพยาบาล!$J:$J,MATCH(คำนวณเงินลงทุนส่วนเกิน!$D491,ลูกหนี้ค่ารักษาพยาบาล!$A:$A,0))</f>
        <v>6403528.2850000001</v>
      </c>
      <c r="M491" s="6">
        <f>INDEX(ลูกหนี้ค่ารักษาพยาบาล!$K:$K,MATCH(คำนวณเงินลงทุนส่วนเกิน!$D491,ลูกหนี้ค่ารักษาพยาบาล!$A:$A,0))</f>
        <v>1647514.9550000001</v>
      </c>
      <c r="N491" s="6">
        <f>INDEX(ลูกหนี้ค่ารักษาพยาบาล!$L:$L,MATCH(คำนวณเงินลงทุนส่วนเกิน!$D491,ลูกหนี้ค่ารักษาพยาบาล!$A:$A,0))</f>
        <v>6399308.0700000003</v>
      </c>
      <c r="O491" s="6">
        <f>INDEX(ลูกหนี้ค่ารักษาพยาบาล!$M:$M,MATCH(คำนวณเงินลงทุนส่วนเกิน!$D491,ลูกหนี้ค่ารักษาพยาบาล!$A:$A,0))</f>
        <v>0</v>
      </c>
      <c r="P491" s="6">
        <f>INDEX(ลูกหนี้ค่ารักษาพยาบาล!$N:$N,MATCH(คำนวณเงินลงทุนส่วนเกิน!$D491,ลูกหนี้ค่ารักษาพยาบาล!$A:$A,0))</f>
        <v>20000.25</v>
      </c>
      <c r="Q491" s="49">
        <v>10664643.18</v>
      </c>
      <c r="R491" s="7">
        <f>INDEX('Fixed Cost'!$E:$E,MATCH(คำนวณเงินลงทุนส่วนเกิน!$D491,'Fixed Cost'!$A:$A,0))</f>
        <v>30587042.702727273</v>
      </c>
      <c r="S491" s="7">
        <f t="shared" si="43"/>
        <v>-19922399.522727273</v>
      </c>
      <c r="T491" s="43" t="str">
        <f t="shared" si="46"/>
        <v>30%</v>
      </c>
      <c r="U491" s="7">
        <f t="shared" si="44"/>
        <v>0</v>
      </c>
      <c r="V491" s="69" t="str">
        <f t="shared" si="47"/>
        <v>ไม่ลงทุน</v>
      </c>
      <c r="X491" s="4"/>
    </row>
    <row r="492" spans="1:24" hidden="1" x14ac:dyDescent="0.7">
      <c r="A492" s="8">
        <f>IF(ISBLANK(D492),"",COUNTA($D$10:D492))</f>
        <v>483</v>
      </c>
      <c r="B492" s="14">
        <v>7</v>
      </c>
      <c r="C492" s="14" t="s">
        <v>991</v>
      </c>
      <c r="D492" s="14" t="s">
        <v>1012</v>
      </c>
      <c r="E492" s="14" t="s">
        <v>1013</v>
      </c>
      <c r="F492" s="14" t="s">
        <v>8</v>
      </c>
      <c r="G492" s="6">
        <f>INDEX('cash ratio เดิม'!$B:$B,MATCH(คำนวณเงินลงทุนส่วนเกิน!$D492,'cash ratio เดิม'!$A:$A,0))</f>
        <v>195190796.66999999</v>
      </c>
      <c r="H492" s="6">
        <f>INDEX('cash ratio เดิม'!$C:$C,MATCH(คำนวณเงินลงทุนส่วนเกิน!$D492,'cash ratio เดิม'!$A:$A,0))</f>
        <v>75661434.079999998</v>
      </c>
      <c r="I492" s="49">
        <v>2.58</v>
      </c>
      <c r="J492" s="5">
        <f t="shared" si="42"/>
        <v>2.93</v>
      </c>
      <c r="K492" s="6">
        <f t="shared" si="45"/>
        <v>26678774.300000001</v>
      </c>
      <c r="L492" s="6">
        <f>INDEX(ลูกหนี้ค่ารักษาพยาบาล!$J:$J,MATCH(คำนวณเงินลงทุนส่วนเกิน!$D492,ลูกหนี้ค่ารักษาพยาบาล!$A:$A,0))</f>
        <v>13190270.265000001</v>
      </c>
      <c r="M492" s="6">
        <f>INDEX(ลูกหนี้ค่ารักษาพยาบาล!$K:$K,MATCH(คำนวณเงินลงทุนส่วนเกิน!$D492,ลูกหนี้ค่ารักษาพยาบาล!$A:$A,0))</f>
        <v>3287208.7149999999</v>
      </c>
      <c r="N492" s="6">
        <f>INDEX(ลูกหนี้ค่ารักษาพยาบาล!$L:$L,MATCH(คำนวณเงินลงทุนส่วนเกิน!$D492,ลูกหนี้ค่ารักษาพยาบาล!$A:$A,0))</f>
        <v>10201090.32</v>
      </c>
      <c r="O492" s="6">
        <f>INDEX(ลูกหนี้ค่ารักษาพยาบาล!$M:$M,MATCH(คำนวณเงินลงทุนส่วนเกิน!$D492,ลูกหนี้ค่ารักษาพยาบาล!$A:$A,0))</f>
        <v>0</v>
      </c>
      <c r="P492" s="6">
        <f>INDEX(ลูกหนี้ค่ารักษาพยาบาล!$N:$N,MATCH(คำนวณเงินลงทุนส่วนเกิน!$D492,ลูกหนี้ค่ารักษาพยาบาล!$A:$A,0))</f>
        <v>205</v>
      </c>
      <c r="Q492" s="49">
        <v>119623949.59</v>
      </c>
      <c r="R492" s="7">
        <f>INDEX('Fixed Cost'!$E:$E,MATCH(คำนวณเงินลงทุนส่วนเกิน!$D492,'Fixed Cost'!$A:$A,0))</f>
        <v>32791556.697272725</v>
      </c>
      <c r="S492" s="7">
        <f t="shared" si="43"/>
        <v>86832392.892727286</v>
      </c>
      <c r="T492" s="43" t="str">
        <f t="shared" si="46"/>
        <v>50%</v>
      </c>
      <c r="U492" s="7">
        <f t="shared" si="44"/>
        <v>43416196.446363643</v>
      </c>
      <c r="V492" s="8" t="str">
        <f t="shared" si="47"/>
        <v>ลงทุนได้</v>
      </c>
      <c r="X492" s="4"/>
    </row>
    <row r="493" spans="1:24" hidden="1" x14ac:dyDescent="0.7">
      <c r="A493" s="8">
        <f>IF(ISBLANK(D493),"",COUNTA($D$10:D493))</f>
        <v>484</v>
      </c>
      <c r="B493" s="14">
        <v>7</v>
      </c>
      <c r="C493" s="14" t="s">
        <v>991</v>
      </c>
      <c r="D493" s="14" t="s">
        <v>1014</v>
      </c>
      <c r="E493" s="14" t="s">
        <v>1015</v>
      </c>
      <c r="F493" s="14" t="s">
        <v>8</v>
      </c>
      <c r="G493" s="6">
        <f>INDEX('cash ratio เดิม'!$B:$B,MATCH(คำนวณเงินลงทุนส่วนเกิน!$D493,'cash ratio เดิม'!$A:$A,0))</f>
        <v>20716106.68</v>
      </c>
      <c r="H493" s="6">
        <f>INDEX('cash ratio เดิม'!$C:$C,MATCH(คำนวณเงินลงทุนส่วนเกิน!$D493,'cash ratio เดิม'!$A:$A,0))</f>
        <v>15378663.26</v>
      </c>
      <c r="I493" s="49">
        <v>1.35</v>
      </c>
      <c r="J493" s="5">
        <f t="shared" si="42"/>
        <v>1.47</v>
      </c>
      <c r="K493" s="6">
        <f t="shared" si="45"/>
        <v>2030949.9</v>
      </c>
      <c r="L493" s="6">
        <f>INDEX(ลูกหนี้ค่ารักษาพยาบาล!$J:$J,MATCH(คำนวณเงินลงทุนส่วนเกิน!$D493,ลูกหนี้ค่ารักษาพยาบาล!$A:$A,0))</f>
        <v>597758.46499999997</v>
      </c>
      <c r="M493" s="6">
        <f>INDEX(ลูกหนี้ค่ารักษาพยาบาล!$K:$K,MATCH(คำนวณเงินลงทุนส่วนเกิน!$D493,ลูกหนี้ค่ารักษาพยาบาล!$A:$A,0))</f>
        <v>314157.40000000002</v>
      </c>
      <c r="N493" s="6">
        <f>INDEX(ลูกหนี้ค่ารักษาพยาบาล!$L:$L,MATCH(คำนวณเงินลงทุนส่วนเกิน!$D493,ลูกหนี้ค่ารักษาพยาบาล!$A:$A,0))</f>
        <v>1118729.0349999999</v>
      </c>
      <c r="O493" s="6">
        <f>INDEX(ลูกหนี้ค่ารักษาพยาบาล!$M:$M,MATCH(คำนวณเงินลงทุนส่วนเกิน!$D493,ลูกหนี้ค่ารักษาพยาบาล!$A:$A,0))</f>
        <v>0</v>
      </c>
      <c r="P493" s="6">
        <f>INDEX(ลูกหนี้ค่ารักษาพยาบาล!$N:$N,MATCH(คำนวณเงินลงทุนส่วนเกิน!$D493,ลูกหนี้ค่ารักษาพยาบาล!$A:$A,0))</f>
        <v>305</v>
      </c>
      <c r="Q493" s="49">
        <v>5337443.42</v>
      </c>
      <c r="R493" s="7">
        <f>INDEX('Fixed Cost'!$E:$E,MATCH(คำนวณเงินลงทุนส่วนเกิน!$D493,'Fixed Cost'!$A:$A,0))</f>
        <v>7800467.3590909084</v>
      </c>
      <c r="S493" s="7">
        <f t="shared" si="43"/>
        <v>-2463023.9390909085</v>
      </c>
      <c r="T493" s="43" t="str">
        <f t="shared" si="46"/>
        <v>0%</v>
      </c>
      <c r="U493" s="7">
        <f t="shared" si="44"/>
        <v>0</v>
      </c>
      <c r="V493" s="69" t="str">
        <f t="shared" si="47"/>
        <v>ไม่ลงทุน</v>
      </c>
      <c r="X493" s="4"/>
    </row>
    <row r="494" spans="1:24" hidden="1" x14ac:dyDescent="0.7">
      <c r="A494" s="8">
        <f>IF(ISBLANK(D494),"",COUNTA($D$10:D494))</f>
        <v>485</v>
      </c>
      <c r="B494" s="14">
        <v>7</v>
      </c>
      <c r="C494" s="14" t="s">
        <v>991</v>
      </c>
      <c r="D494" s="14" t="s">
        <v>1016</v>
      </c>
      <c r="E494" s="14" t="s">
        <v>1017</v>
      </c>
      <c r="F494" s="14" t="s">
        <v>8</v>
      </c>
      <c r="G494" s="6">
        <f>INDEX('cash ratio เดิม'!$B:$B,MATCH(คำนวณเงินลงทุนส่วนเกิน!$D494,'cash ratio เดิม'!$A:$A,0))</f>
        <v>36070770.149999999</v>
      </c>
      <c r="H494" s="6">
        <f>INDEX('cash ratio เดิม'!$C:$C,MATCH(คำนวณเงินลงทุนส่วนเกิน!$D494,'cash ratio เดิม'!$A:$A,0))</f>
        <v>17478394.809999999</v>
      </c>
      <c r="I494" s="49">
        <v>2.06</v>
      </c>
      <c r="J494" s="5">
        <f t="shared" si="42"/>
        <v>2.2200000000000002</v>
      </c>
      <c r="K494" s="6">
        <f t="shared" si="45"/>
        <v>2897461.3449999997</v>
      </c>
      <c r="L494" s="6">
        <f>INDEX(ลูกหนี้ค่ารักษาพยาบาล!$J:$J,MATCH(คำนวณเงินลงทุนส่วนเกิน!$D494,ลูกหนี้ค่ารักษาพยาบาล!$A:$A,0))</f>
        <v>945913.53500000003</v>
      </c>
      <c r="M494" s="6">
        <f>INDEX(ลูกหนี้ค่ารักษาพยาบาล!$K:$K,MATCH(คำนวณเงินลงทุนส่วนเกิน!$D494,ลูกหนี้ค่ารักษาพยาบาล!$A:$A,0))</f>
        <v>570697.875</v>
      </c>
      <c r="N494" s="6">
        <f>INDEX(ลูกหนี้ค่ารักษาพยาบาล!$L:$L,MATCH(คำนวณเงินลงทุนส่วนเกิน!$D494,ลูกหนี้ค่ารักษาพยาบาล!$A:$A,0))</f>
        <v>1380849.9349999998</v>
      </c>
      <c r="O494" s="6">
        <f>INDEX(ลูกหนี้ค่ารักษาพยาบาล!$M:$M,MATCH(คำนวณเงินลงทุนส่วนเกิน!$D494,ลูกหนี้ค่ารักษาพยาบาล!$A:$A,0))</f>
        <v>0</v>
      </c>
      <c r="P494" s="6">
        <f>INDEX(ลูกหนี้ค่ารักษาพยาบาล!$N:$N,MATCH(คำนวณเงินลงทุนส่วนเกิน!$D494,ลูกหนี้ค่ารักษาพยาบาล!$A:$A,0))</f>
        <v>0</v>
      </c>
      <c r="Q494" s="49">
        <v>18565975.34</v>
      </c>
      <c r="R494" s="7">
        <f>INDEX('Fixed Cost'!$E:$E,MATCH(คำนวณเงินลงทุนส่วนเกิน!$D494,'Fixed Cost'!$A:$A,0))</f>
        <v>9583303.6009090897</v>
      </c>
      <c r="S494" s="7">
        <f t="shared" si="43"/>
        <v>8982671.7390909102</v>
      </c>
      <c r="T494" s="43" t="str">
        <f t="shared" si="46"/>
        <v>40%</v>
      </c>
      <c r="U494" s="7">
        <f t="shared" si="44"/>
        <v>3593068.6956363642</v>
      </c>
      <c r="V494" s="8" t="str">
        <f t="shared" si="47"/>
        <v>ลงทุนได้</v>
      </c>
      <c r="X494" s="4"/>
    </row>
    <row r="495" spans="1:24" hidden="1" x14ac:dyDescent="0.7">
      <c r="A495" s="8">
        <f>IF(ISBLANK(D495),"",COUNTA($D$10:D495))</f>
        <v>486</v>
      </c>
      <c r="B495" s="14">
        <v>7</v>
      </c>
      <c r="C495" s="14" t="s">
        <v>991</v>
      </c>
      <c r="D495" s="14" t="s">
        <v>1018</v>
      </c>
      <c r="E495" s="14" t="s">
        <v>1019</v>
      </c>
      <c r="F495" s="14" t="s">
        <v>8</v>
      </c>
      <c r="G495" s="6">
        <f>INDEX('cash ratio เดิม'!$B:$B,MATCH(คำนวณเงินลงทุนส่วนเกิน!$D495,'cash ratio เดิม'!$A:$A,0))</f>
        <v>71653699.659999996</v>
      </c>
      <c r="H495" s="6">
        <f>INDEX('cash ratio เดิม'!$C:$C,MATCH(คำนวณเงินลงทุนส่วนเกิน!$D495,'cash ratio เดิม'!$A:$A,0))</f>
        <v>21788260.550000001</v>
      </c>
      <c r="I495" s="49">
        <v>3.29</v>
      </c>
      <c r="J495" s="5">
        <f t="shared" si="42"/>
        <v>3.54</v>
      </c>
      <c r="K495" s="6">
        <f t="shared" si="45"/>
        <v>5645957.6399999997</v>
      </c>
      <c r="L495" s="6">
        <f>INDEX(ลูกหนี้ค่ารักษาพยาบาล!$J:$J,MATCH(คำนวณเงินลงทุนส่วนเกิน!$D495,ลูกหนี้ค่ารักษาพยาบาล!$A:$A,0))</f>
        <v>2900977.7949999999</v>
      </c>
      <c r="M495" s="6">
        <f>INDEX(ลูกหนี้ค่ารักษาพยาบาล!$K:$K,MATCH(คำนวณเงินลงทุนส่วนเกิน!$D495,ลูกหนี้ค่ารักษาพยาบาล!$A:$A,0))</f>
        <v>1794005.6950000001</v>
      </c>
      <c r="N495" s="6">
        <f>INDEX(ลูกหนี้ค่ารักษาพยาบาล!$L:$L,MATCH(คำนวณเงินลงทุนส่วนเกิน!$D495,ลูกหนี้ค่ารักษาพยาบาล!$A:$A,0))</f>
        <v>911732.04999999993</v>
      </c>
      <c r="O495" s="6">
        <f>INDEX(ลูกหนี้ค่ารักษาพยาบาล!$M:$M,MATCH(คำนวณเงินลงทุนส่วนเกิน!$D495,ลูกหนี้ค่ารักษาพยาบาล!$A:$A,0))</f>
        <v>0</v>
      </c>
      <c r="P495" s="6">
        <f>INDEX(ลูกหนี้ค่ารักษาพยาบาล!$N:$N,MATCH(คำนวณเงินลงทุนส่วนเกิน!$D495,ลูกหนี้ค่ารักษาพยาบาล!$A:$A,0))</f>
        <v>39242.1</v>
      </c>
      <c r="Q495" s="49">
        <v>49865082.799999997</v>
      </c>
      <c r="R495" s="7">
        <f>INDEX('Fixed Cost'!$E:$E,MATCH(คำนวณเงินลงทุนส่วนเกิน!$D495,'Fixed Cost'!$A:$A,0))</f>
        <v>10932695.937272727</v>
      </c>
      <c r="S495" s="7">
        <f t="shared" si="43"/>
        <v>38932386.86272727</v>
      </c>
      <c r="T495" s="43" t="str">
        <f t="shared" si="46"/>
        <v>60%</v>
      </c>
      <c r="U495" s="7">
        <f t="shared" si="44"/>
        <v>23359432.11763636</v>
      </c>
      <c r="V495" s="8" t="str">
        <f t="shared" si="47"/>
        <v>ลงทุนได้</v>
      </c>
      <c r="X495" s="4"/>
    </row>
    <row r="496" spans="1:24" hidden="1" x14ac:dyDescent="0.7">
      <c r="A496" s="8">
        <f>IF(ISBLANK(D496),"",COUNTA($D$10:D496))</f>
        <v>487</v>
      </c>
      <c r="B496" s="14">
        <v>7</v>
      </c>
      <c r="C496" s="14" t="s">
        <v>991</v>
      </c>
      <c r="D496" s="14" t="s">
        <v>1020</v>
      </c>
      <c r="E496" s="14" t="s">
        <v>1021</v>
      </c>
      <c r="F496" s="14" t="s">
        <v>8</v>
      </c>
      <c r="G496" s="6">
        <f>INDEX('cash ratio เดิม'!$B:$B,MATCH(คำนวณเงินลงทุนส่วนเกิน!$D496,'cash ratio เดิม'!$A:$A,0))</f>
        <v>17655376.09</v>
      </c>
      <c r="H496" s="6">
        <f>INDEX('cash ratio เดิม'!$C:$C,MATCH(คำนวณเงินลงทุนส่วนเกิน!$D496,'cash ratio เดิม'!$A:$A,0))</f>
        <v>17590041.949999999</v>
      </c>
      <c r="I496" s="49">
        <v>1</v>
      </c>
      <c r="J496" s="5">
        <f t="shared" si="42"/>
        <v>1.1200000000000001</v>
      </c>
      <c r="K496" s="6">
        <f t="shared" si="45"/>
        <v>2092510.46</v>
      </c>
      <c r="L496" s="6">
        <f>INDEX(ลูกหนี้ค่ารักษาพยาบาล!$J:$J,MATCH(คำนวณเงินลงทุนส่วนเกิน!$D496,ลูกหนี้ค่ารักษาพยาบาล!$A:$A,0))</f>
        <v>546078.19999999995</v>
      </c>
      <c r="M496" s="6">
        <f>INDEX(ลูกหนี้ค่ารักษาพยาบาล!$K:$K,MATCH(คำนวณเงินลงทุนส่วนเกิน!$D496,ลูกหนี้ค่ารักษาพยาบาล!$A:$A,0))</f>
        <v>402834.74</v>
      </c>
      <c r="N496" s="6">
        <f>INDEX(ลูกหนี้ค่ารักษาพยาบาล!$L:$L,MATCH(คำนวณเงินลงทุนส่วนเกิน!$D496,ลูกหนี้ค่ารักษาพยาบาล!$A:$A,0))</f>
        <v>1143597.52</v>
      </c>
      <c r="O496" s="6">
        <f>INDEX(ลูกหนี้ค่ารักษาพยาบาล!$M:$M,MATCH(คำนวณเงินลงทุนส่วนเกิน!$D496,ลูกหนี้ค่ารักษาพยาบาล!$A:$A,0))</f>
        <v>0</v>
      </c>
      <c r="P496" s="6">
        <f>INDEX(ลูกหนี้ค่ารักษาพยาบาล!$N:$N,MATCH(คำนวณเงินลงทุนส่วนเกิน!$D496,ลูกหนี้ค่ารักษาพยาบาล!$A:$A,0))</f>
        <v>0</v>
      </c>
      <c r="Q496" s="49">
        <v>65334.14</v>
      </c>
      <c r="R496" s="7">
        <f>INDEX('Fixed Cost'!$E:$E,MATCH(คำนวณเงินลงทุนส่วนเกิน!$D496,'Fixed Cost'!$A:$A,0))</f>
        <v>7461768.9681818187</v>
      </c>
      <c r="S496" s="7">
        <f t="shared" si="43"/>
        <v>-7396434.8281818191</v>
      </c>
      <c r="T496" s="43" t="str">
        <f t="shared" si="46"/>
        <v>0%</v>
      </c>
      <c r="U496" s="7">
        <f t="shared" si="44"/>
        <v>0</v>
      </c>
      <c r="V496" s="69" t="str">
        <f t="shared" si="47"/>
        <v>ไม่ลงทุน</v>
      </c>
      <c r="X496" s="4"/>
    </row>
    <row r="497" spans="1:24" hidden="1" x14ac:dyDescent="0.7">
      <c r="A497" s="8">
        <f>IF(ISBLANK(D497),"",COUNTA($D$10:D497))</f>
        <v>488</v>
      </c>
      <c r="B497" s="14">
        <v>7</v>
      </c>
      <c r="C497" s="14" t="s">
        <v>991</v>
      </c>
      <c r="D497" s="14" t="s">
        <v>1022</v>
      </c>
      <c r="E497" s="14" t="s">
        <v>1023</v>
      </c>
      <c r="F497" s="14" t="s">
        <v>8</v>
      </c>
      <c r="G497" s="6">
        <f>INDEX('cash ratio เดิม'!$B:$B,MATCH(คำนวณเงินลงทุนส่วนเกิน!$D497,'cash ratio เดิม'!$A:$A,0))</f>
        <v>32955406.41</v>
      </c>
      <c r="H497" s="6">
        <f>INDEX('cash ratio เดิม'!$C:$C,MATCH(คำนวณเงินลงทุนส่วนเกิน!$D497,'cash ratio เดิม'!$A:$A,0))</f>
        <v>13688160.119999999</v>
      </c>
      <c r="I497" s="49">
        <v>2.41</v>
      </c>
      <c r="J497" s="5">
        <f t="shared" si="42"/>
        <v>2.72</v>
      </c>
      <c r="K497" s="6">
        <f t="shared" si="45"/>
        <v>4391887.9000000004</v>
      </c>
      <c r="L497" s="6">
        <f>INDEX(ลูกหนี้ค่ารักษาพยาบาล!$J:$J,MATCH(คำนวณเงินลงทุนส่วนเกิน!$D497,ลูกหนี้ค่ารักษาพยาบาล!$A:$A,0))</f>
        <v>1278699.375</v>
      </c>
      <c r="M497" s="6">
        <f>INDEX(ลูกหนี้ค่ารักษาพยาบาล!$K:$K,MATCH(คำนวณเงินลงทุนส่วนเกิน!$D497,ลูกหนี้ค่ารักษาพยาบาล!$A:$A,0))</f>
        <v>770401.55</v>
      </c>
      <c r="N497" s="6">
        <f>INDEX(ลูกหนี้ค่ารักษาพยาบาล!$L:$L,MATCH(คำนวณเงินลงทุนส่วนเกิน!$D497,ลูกหนี้ค่ารักษาพยาบาล!$A:$A,0))</f>
        <v>2342786.9750000001</v>
      </c>
      <c r="O497" s="6">
        <f>INDEX(ลูกหนี้ค่ารักษาพยาบาล!$M:$M,MATCH(คำนวณเงินลงทุนส่วนเกิน!$D497,ลูกหนี้ค่ารักษาพยาบาล!$A:$A,0))</f>
        <v>0</v>
      </c>
      <c r="P497" s="6">
        <f>INDEX(ลูกหนี้ค่ารักษาพยาบาล!$N:$N,MATCH(คำนวณเงินลงทุนส่วนเกิน!$D497,ลูกหนี้ค่ารักษาพยาบาล!$A:$A,0))</f>
        <v>0</v>
      </c>
      <c r="Q497" s="49">
        <v>19210532.289999999</v>
      </c>
      <c r="R497" s="7">
        <f>INDEX('Fixed Cost'!$E:$E,MATCH(คำนวณเงินลงทุนส่วนเกิน!$D497,'Fixed Cost'!$A:$A,0))</f>
        <v>9017815.8654545452</v>
      </c>
      <c r="S497" s="7">
        <f t="shared" si="43"/>
        <v>10192716.424545454</v>
      </c>
      <c r="T497" s="43" t="str">
        <f t="shared" si="46"/>
        <v>50%</v>
      </c>
      <c r="U497" s="7">
        <f t="shared" si="44"/>
        <v>5096358.2122727269</v>
      </c>
      <c r="V497" s="8" t="str">
        <f t="shared" si="47"/>
        <v>ลงทุนได้</v>
      </c>
      <c r="X497" s="4"/>
    </row>
    <row r="498" spans="1:24" hidden="1" x14ac:dyDescent="0.7">
      <c r="A498" s="8">
        <f>IF(ISBLANK(D498),"",COUNTA($D$10:D498))</f>
        <v>489</v>
      </c>
      <c r="B498" s="14">
        <v>7</v>
      </c>
      <c r="C498" s="14" t="s">
        <v>991</v>
      </c>
      <c r="D498" s="14" t="s">
        <v>1024</v>
      </c>
      <c r="E498" s="14" t="s">
        <v>1025</v>
      </c>
      <c r="F498" s="14" t="s">
        <v>8</v>
      </c>
      <c r="G498" s="6">
        <f>INDEX('cash ratio เดิม'!$B:$B,MATCH(คำนวณเงินลงทุนส่วนเกิน!$D498,'cash ratio เดิม'!$A:$A,0))</f>
        <v>57945627.600000001</v>
      </c>
      <c r="H498" s="6">
        <f>INDEX('cash ratio เดิม'!$C:$C,MATCH(คำนวณเงินลงทุนส่วนเกิน!$D498,'cash ratio เดิม'!$A:$A,0))</f>
        <v>14463268.119999999</v>
      </c>
      <c r="I498" s="49">
        <v>4.01</v>
      </c>
      <c r="J498" s="5">
        <f t="shared" si="42"/>
        <v>4.2300000000000004</v>
      </c>
      <c r="K498" s="6">
        <f t="shared" si="45"/>
        <v>3356058.625</v>
      </c>
      <c r="L498" s="6">
        <f>INDEX(ลูกหนี้ค่ารักษาพยาบาล!$J:$J,MATCH(คำนวณเงินลงทุนส่วนเกิน!$D498,ลูกหนี้ค่ารักษาพยาบาล!$A:$A,0))</f>
        <v>780948.96</v>
      </c>
      <c r="M498" s="6">
        <f>INDEX(ลูกหนี้ค่ารักษาพยาบาล!$K:$K,MATCH(คำนวณเงินลงทุนส่วนเกิน!$D498,ลูกหนี้ค่ารักษาพยาบาล!$A:$A,0))</f>
        <v>1643660.75</v>
      </c>
      <c r="N498" s="6">
        <f>INDEX(ลูกหนี้ค่ารักษาพยาบาล!$L:$L,MATCH(คำนวณเงินลงทุนส่วนเกิน!$D498,ลูกหนี้ค่ารักษาพยาบาล!$A:$A,0))</f>
        <v>929219.41500000004</v>
      </c>
      <c r="O498" s="6">
        <f>INDEX(ลูกหนี้ค่ารักษาพยาบาล!$M:$M,MATCH(คำนวณเงินลงทุนส่วนเกิน!$D498,ลูกหนี้ค่ารักษาพยาบาล!$A:$A,0))</f>
        <v>0</v>
      </c>
      <c r="P498" s="6">
        <f>INDEX(ลูกหนี้ค่ารักษาพยาบาล!$N:$N,MATCH(คำนวณเงินลงทุนส่วนเกิน!$D498,ลูกหนี้ค่ารักษาพยาบาล!$A:$A,0))</f>
        <v>2229.5</v>
      </c>
      <c r="Q498" s="49">
        <v>43482359.479999997</v>
      </c>
      <c r="R498" s="7">
        <f>INDEX('Fixed Cost'!$E:$E,MATCH(คำนวณเงินลงทุนส่วนเกิน!$D498,'Fixed Cost'!$A:$A,0))</f>
        <v>10266364.205454545</v>
      </c>
      <c r="S498" s="7">
        <f t="shared" si="43"/>
        <v>33215995.274545453</v>
      </c>
      <c r="T498" s="43" t="str">
        <f t="shared" si="46"/>
        <v>60%</v>
      </c>
      <c r="U498" s="7">
        <f t="shared" si="44"/>
        <v>19929597.164727271</v>
      </c>
      <c r="V498" s="8" t="str">
        <f t="shared" si="47"/>
        <v>ลงทุนได้</v>
      </c>
      <c r="X498" s="4"/>
    </row>
    <row r="499" spans="1:24" hidden="1" x14ac:dyDescent="0.7">
      <c r="A499" s="8">
        <f>IF(ISBLANK(D499),"",COUNTA($D$10:D499))</f>
        <v>490</v>
      </c>
      <c r="B499" s="14">
        <v>7</v>
      </c>
      <c r="C499" s="14" t="s">
        <v>991</v>
      </c>
      <c r="D499" s="14" t="s">
        <v>1026</v>
      </c>
      <c r="E499" s="14" t="s">
        <v>1027</v>
      </c>
      <c r="F499" s="14" t="s">
        <v>8</v>
      </c>
      <c r="G499" s="6">
        <f>INDEX('cash ratio เดิม'!$B:$B,MATCH(คำนวณเงินลงทุนส่วนเกิน!$D499,'cash ratio เดิม'!$A:$A,0))</f>
        <v>42459748</v>
      </c>
      <c r="H499" s="6">
        <f>INDEX('cash ratio เดิม'!$C:$C,MATCH(คำนวณเงินลงทุนส่วนเกิน!$D499,'cash ratio เดิม'!$A:$A,0))</f>
        <v>6852047.1100000003</v>
      </c>
      <c r="I499" s="49">
        <v>6.2</v>
      </c>
      <c r="J499" s="5">
        <f t="shared" si="42"/>
        <v>6.65</v>
      </c>
      <c r="K499" s="6">
        <f t="shared" si="45"/>
        <v>3125510.6049999995</v>
      </c>
      <c r="L499" s="6">
        <f>INDEX(ลูกหนี้ค่ารักษาพยาบาล!$J:$J,MATCH(คำนวณเงินลงทุนส่วนเกิน!$D499,ลูกหนี้ค่ารักษาพยาบาล!$A:$A,0))</f>
        <v>1314998.835</v>
      </c>
      <c r="M499" s="6">
        <f>INDEX(ลูกหนี้ค่ารักษาพยาบาล!$K:$K,MATCH(คำนวณเงินลงทุนส่วนเกิน!$D499,ลูกหนี้ค่ารักษาพยาบาล!$A:$A,0))</f>
        <v>906991.01</v>
      </c>
      <c r="N499" s="6">
        <f>INDEX(ลูกหนี้ค่ารักษาพยาบาล!$L:$L,MATCH(คำนวณเงินลงทุนส่วนเกิน!$D499,ลูกหนี้ค่ารักษาพยาบาล!$A:$A,0))</f>
        <v>903150.76</v>
      </c>
      <c r="O499" s="6">
        <f>INDEX(ลูกหนี้ค่ารักษาพยาบาล!$M:$M,MATCH(คำนวณเงินลงทุนส่วนเกิน!$D499,ลูกหนี้ค่ารักษาพยาบาล!$A:$A,0))</f>
        <v>0</v>
      </c>
      <c r="P499" s="6">
        <f>INDEX(ลูกหนี้ค่ารักษาพยาบาล!$N:$N,MATCH(คำนวณเงินลงทุนส่วนเกิน!$D499,ลูกหนี้ค่ารักษาพยาบาล!$A:$A,0))</f>
        <v>370</v>
      </c>
      <c r="Q499" s="49">
        <v>35576510.890000001</v>
      </c>
      <c r="R499" s="7">
        <f>INDEX('Fixed Cost'!$E:$E,MATCH(คำนวณเงินลงทุนส่วนเกิน!$D499,'Fixed Cost'!$A:$A,0))</f>
        <v>6851328.5045454558</v>
      </c>
      <c r="S499" s="7">
        <f t="shared" si="43"/>
        <v>28725182.385454543</v>
      </c>
      <c r="T499" s="43" t="str">
        <f t="shared" si="46"/>
        <v>60%</v>
      </c>
      <c r="U499" s="7">
        <f t="shared" si="44"/>
        <v>17235109.431272727</v>
      </c>
      <c r="V499" s="8" t="str">
        <f t="shared" si="47"/>
        <v>ลงทุนได้</v>
      </c>
      <c r="X499" s="4"/>
    </row>
    <row r="500" spans="1:24" hidden="1" x14ac:dyDescent="0.7">
      <c r="A500" s="8">
        <f>IF(ISBLANK(D500),"",COUNTA($D$10:D500))</f>
        <v>491</v>
      </c>
      <c r="B500" s="14">
        <v>7</v>
      </c>
      <c r="C500" s="14" t="s">
        <v>991</v>
      </c>
      <c r="D500" s="14" t="s">
        <v>1028</v>
      </c>
      <c r="E500" s="14" t="s">
        <v>1029</v>
      </c>
      <c r="F500" s="14" t="s">
        <v>8</v>
      </c>
      <c r="G500" s="6">
        <f>INDEX('cash ratio เดิม'!$B:$B,MATCH(คำนวณเงินลงทุนส่วนเกิน!$D500,'cash ratio เดิม'!$A:$A,0))</f>
        <v>9501423.5199999996</v>
      </c>
      <c r="H500" s="6">
        <f>INDEX('cash ratio เดิม'!$C:$C,MATCH(คำนวณเงินลงทุนส่วนเกิน!$D500,'cash ratio เดิม'!$A:$A,0))</f>
        <v>7901054.5999999996</v>
      </c>
      <c r="I500" s="49">
        <v>1.2</v>
      </c>
      <c r="J500" s="5">
        <f t="shared" si="42"/>
        <v>1.35</v>
      </c>
      <c r="K500" s="6">
        <f t="shared" si="45"/>
        <v>1230167.67</v>
      </c>
      <c r="L500" s="6">
        <f>INDEX(ลูกหนี้ค่ารักษาพยาบาล!$J:$J,MATCH(คำนวณเงินลงทุนส่วนเกิน!$D500,ลูกหนี้ค่ารักษาพยาบาล!$A:$A,0))</f>
        <v>476270.85</v>
      </c>
      <c r="M500" s="6">
        <f>INDEX(ลูกหนี้ค่ารักษาพยาบาล!$K:$K,MATCH(คำนวณเงินลงทุนส่วนเกิน!$D500,ลูกหนี้ค่ารักษาพยาบาล!$A:$A,0))</f>
        <v>437190.71500000003</v>
      </c>
      <c r="N500" s="6">
        <f>INDEX(ลูกหนี้ค่ารักษาพยาบาล!$L:$L,MATCH(คำนวณเงินลงทุนส่วนเกิน!$D500,ลูกหนี้ค่ารักษาพยาบาล!$A:$A,0))</f>
        <v>307085.10499999998</v>
      </c>
      <c r="O500" s="6">
        <f>INDEX(ลูกหนี้ค่ารักษาพยาบาล!$M:$M,MATCH(คำนวณเงินลงทุนส่วนเกิน!$D500,ลูกหนี้ค่ารักษาพยาบาล!$A:$A,0))</f>
        <v>0</v>
      </c>
      <c r="P500" s="6">
        <f>INDEX(ลูกหนี้ค่ารักษาพยาบาล!$N:$N,MATCH(คำนวณเงินลงทุนส่วนเกิน!$D500,ลูกหนี้ค่ารักษาพยาบาล!$A:$A,0))</f>
        <v>9621</v>
      </c>
      <c r="Q500" s="49">
        <v>1565027.99</v>
      </c>
      <c r="R500" s="7">
        <f>INDEX('Fixed Cost'!$E:$E,MATCH(คำนวณเงินลงทุนส่วนเกิน!$D500,'Fixed Cost'!$A:$A,0))</f>
        <v>6034757.0263636364</v>
      </c>
      <c r="S500" s="7">
        <f t="shared" si="43"/>
        <v>-4469729.0363636361</v>
      </c>
      <c r="T500" s="43" t="str">
        <f t="shared" si="46"/>
        <v>0%</v>
      </c>
      <c r="U500" s="7">
        <f t="shared" si="44"/>
        <v>0</v>
      </c>
      <c r="V500" s="69" t="str">
        <f t="shared" si="47"/>
        <v>ไม่ลงทุน</v>
      </c>
      <c r="X500" s="4"/>
    </row>
    <row r="501" spans="1:24" hidden="1" x14ac:dyDescent="0.7">
      <c r="A501" s="8">
        <f>IF(ISBLANK(D501),"",COUNTA($D$10:D501))</f>
        <v>492</v>
      </c>
      <c r="B501" s="14">
        <v>7</v>
      </c>
      <c r="C501" s="14" t="s">
        <v>991</v>
      </c>
      <c r="D501" s="14" t="s">
        <v>1030</v>
      </c>
      <c r="E501" s="14" t="s">
        <v>1031</v>
      </c>
      <c r="F501" s="14" t="s">
        <v>8</v>
      </c>
      <c r="G501" s="6">
        <f>INDEX('cash ratio เดิม'!$B:$B,MATCH(คำนวณเงินลงทุนส่วนเกิน!$D501,'cash ratio เดิม'!$A:$A,0))</f>
        <v>33809977.909999996</v>
      </c>
      <c r="H501" s="6">
        <f>INDEX('cash ratio เดิม'!$C:$C,MATCH(คำนวณเงินลงทุนส่วนเกิน!$D501,'cash ratio เดิม'!$A:$A,0))</f>
        <v>9969667.3300000001</v>
      </c>
      <c r="I501" s="49">
        <v>3.39</v>
      </c>
      <c r="J501" s="5">
        <f t="shared" si="42"/>
        <v>3.71</v>
      </c>
      <c r="K501" s="6">
        <f t="shared" si="45"/>
        <v>3230921.84</v>
      </c>
      <c r="L501" s="6">
        <f>INDEX(ลูกหนี้ค่ารักษาพยาบาล!$J:$J,MATCH(คำนวณเงินลงทุนส่วนเกิน!$D501,ลูกหนี้ค่ารักษาพยาบาล!$A:$A,0))</f>
        <v>1751132.79</v>
      </c>
      <c r="M501" s="6">
        <f>INDEX(ลูกหนี้ค่ารักษาพยาบาล!$K:$K,MATCH(คำนวณเงินลงทุนส่วนเกิน!$D501,ลูกหนี้ค่ารักษาพยาบาล!$A:$A,0))</f>
        <v>474286.65</v>
      </c>
      <c r="N501" s="6">
        <f>INDEX(ลูกหนี้ค่ารักษาพยาบาล!$L:$L,MATCH(คำนวณเงินลงทุนส่วนเกิน!$D501,ลูกหนี้ค่ารักษาพยาบาล!$A:$A,0))</f>
        <v>1003581.4</v>
      </c>
      <c r="O501" s="6">
        <f>INDEX(ลูกหนี้ค่ารักษาพยาบาล!$M:$M,MATCH(คำนวณเงินลงทุนส่วนเกิน!$D501,ลูกหนี้ค่ารักษาพยาบาล!$A:$A,0))</f>
        <v>0</v>
      </c>
      <c r="P501" s="6">
        <f>INDEX(ลูกหนี้ค่ารักษาพยาบาล!$N:$N,MATCH(คำนวณเงินลงทุนส่วนเกิน!$D501,ลูกหนี้ค่ารักษาพยาบาล!$A:$A,0))</f>
        <v>1921</v>
      </c>
      <c r="Q501" s="49">
        <v>23840310.579999998</v>
      </c>
      <c r="R501" s="7">
        <f>INDEX('Fixed Cost'!$E:$E,MATCH(คำนวณเงินลงทุนส่วนเกิน!$D501,'Fixed Cost'!$A:$A,0))</f>
        <v>9243400.7945454549</v>
      </c>
      <c r="S501" s="7">
        <f t="shared" si="43"/>
        <v>14596909.785454543</v>
      </c>
      <c r="T501" s="43" t="str">
        <f t="shared" si="46"/>
        <v>60%</v>
      </c>
      <c r="U501" s="7">
        <f t="shared" si="44"/>
        <v>8758145.871272726</v>
      </c>
      <c r="V501" s="8" t="str">
        <f t="shared" si="47"/>
        <v>ลงทุนได้</v>
      </c>
      <c r="X501" s="4"/>
    </row>
    <row r="502" spans="1:24" hidden="1" x14ac:dyDescent="0.7">
      <c r="A502" s="8">
        <f>IF(ISBLANK(D502),"",COUNTA($D$10:D502))</f>
        <v>493</v>
      </c>
      <c r="B502" s="14">
        <v>8</v>
      </c>
      <c r="C502" s="14" t="s">
        <v>1032</v>
      </c>
      <c r="D502" s="14" t="s">
        <v>1033</v>
      </c>
      <c r="E502" s="14" t="s">
        <v>1034</v>
      </c>
      <c r="F502" s="14" t="s">
        <v>46</v>
      </c>
      <c r="G502" s="6">
        <f>INDEX('cash ratio เดิม'!$B:$B,MATCH(คำนวณเงินลงทุนส่วนเกิน!$D502,'cash ratio เดิม'!$A:$A,0))</f>
        <v>174304079.66</v>
      </c>
      <c r="H502" s="6">
        <f>INDEX('cash ratio เดิม'!$C:$C,MATCH(คำนวณเงินลงทุนส่วนเกิน!$D502,'cash ratio เดิม'!$A:$A,0))</f>
        <v>205835480.44</v>
      </c>
      <c r="I502" s="49">
        <v>0.85</v>
      </c>
      <c r="J502" s="5">
        <f>TRUNC((G502+K502)/H502,2)</f>
        <v>1.2</v>
      </c>
      <c r="K502" s="6">
        <f>SUM(L502:P502)</f>
        <v>74598152.214999989</v>
      </c>
      <c r="L502" s="6">
        <f>INDEX(ลูกหนี้ค่ารักษาพยาบาล!$J:$J,MATCH(คำนวณเงินลงทุนส่วนเกิน!$D502,ลูกหนี้ค่ารักษาพยาบาล!$A:$A,0))</f>
        <v>43269041.5</v>
      </c>
      <c r="M502" s="6">
        <f>INDEX(ลูกหนี้ค่ารักษาพยาบาล!$K:$K,MATCH(คำนวณเงินลงทุนส่วนเกิน!$D502,ลูกหนี้ค่ารักษาพยาบาล!$A:$A,0))</f>
        <v>4003611.7850000001</v>
      </c>
      <c r="N502" s="6">
        <f>INDEX(ลูกหนี้ค่ารักษาพยาบาล!$L:$L,MATCH(คำนวณเงินลงทุนส่วนเกิน!$D502,ลูกหนี้ค่ารักษาพยาบาล!$A:$A,0))</f>
        <v>26219077.849999998</v>
      </c>
      <c r="O502" s="6">
        <f>INDEX(ลูกหนี้ค่ารักษาพยาบาล!$M:$M,MATCH(คำนวณเงินลงทุนส่วนเกิน!$D502,ลูกหนี้ค่ารักษาพยาบาล!$A:$A,0))</f>
        <v>0</v>
      </c>
      <c r="P502" s="6">
        <f>INDEX(ลูกหนี้ค่ารักษาพยาบาล!$N:$N,MATCH(คำนวณเงินลงทุนส่วนเกิน!$D502,ลูกหนี้ค่ารักษาพยาบาล!$A:$A,0))</f>
        <v>1106421.08</v>
      </c>
      <c r="Q502" s="49">
        <v>-51678950.509999998</v>
      </c>
      <c r="R502" s="7">
        <f>INDEX('Fixed Cost'!$E:$E,MATCH(คำนวณเงินลงทุนส่วนเกิน!$D502,'Fixed Cost'!$A:$A,0))</f>
        <v>82609134.289090917</v>
      </c>
      <c r="S502" s="7">
        <f t="shared" si="43"/>
        <v>-134288084.79909092</v>
      </c>
      <c r="T502" s="43" t="str">
        <f t="shared" si="46"/>
        <v>0%</v>
      </c>
      <c r="U502" s="7">
        <f t="shared" si="44"/>
        <v>0</v>
      </c>
      <c r="V502" s="69" t="str">
        <f t="shared" si="47"/>
        <v>ไม่ลงทุน</v>
      </c>
      <c r="X502" s="4"/>
    </row>
    <row r="503" spans="1:24" hidden="1" x14ac:dyDescent="0.7">
      <c r="A503" s="8">
        <f>IF(ISBLANK(D503),"",COUNTA($D$10:D503))</f>
        <v>494</v>
      </c>
      <c r="B503" s="14">
        <v>8</v>
      </c>
      <c r="C503" s="14" t="s">
        <v>1032</v>
      </c>
      <c r="D503" s="14" t="s">
        <v>1035</v>
      </c>
      <c r="E503" s="14" t="s">
        <v>1036</v>
      </c>
      <c r="F503" s="14" t="s">
        <v>8</v>
      </c>
      <c r="G503" s="6">
        <f>INDEX('cash ratio เดิม'!$B:$B,MATCH(คำนวณเงินลงทุนส่วนเกิน!$D503,'cash ratio เดิม'!$A:$A,0))</f>
        <v>54663440.960000001</v>
      </c>
      <c r="H503" s="6">
        <f>INDEX('cash ratio เดิม'!$C:$C,MATCH(คำนวณเงินลงทุนส่วนเกิน!$D503,'cash ratio เดิม'!$A:$A,0))</f>
        <v>11798272.960000001</v>
      </c>
      <c r="I503" s="49">
        <v>4.63</v>
      </c>
      <c r="J503" s="5">
        <f t="shared" si="42"/>
        <v>4.9400000000000004</v>
      </c>
      <c r="K503" s="6">
        <f t="shared" si="45"/>
        <v>3635743.5649999999</v>
      </c>
      <c r="L503" s="6">
        <f>INDEX(ลูกหนี้ค่ารักษาพยาบาล!$J:$J,MATCH(คำนวณเงินลงทุนส่วนเกิน!$D503,ลูกหนี้ค่ารักษาพยาบาล!$A:$A,0))</f>
        <v>1680853.115</v>
      </c>
      <c r="M503" s="6">
        <f>INDEX(ลูกหนี้ค่ารักษาพยาบาล!$K:$K,MATCH(คำนวณเงินลงทุนส่วนเกิน!$D503,ลูกหนี้ค่ารักษาพยาบาล!$A:$A,0))</f>
        <v>213086.57</v>
      </c>
      <c r="N503" s="6">
        <f>INDEX(ลูกหนี้ค่ารักษาพยาบาล!$L:$L,MATCH(คำนวณเงินลงทุนส่วนเกิน!$D503,ลูกหนี้ค่ารักษาพยาบาล!$A:$A,0))</f>
        <v>1741803.88</v>
      </c>
      <c r="O503" s="6">
        <f>INDEX(ลูกหนี้ค่ารักษาพยาบาล!$M:$M,MATCH(คำนวณเงินลงทุนส่วนเกิน!$D503,ลูกหนี้ค่ารักษาพยาบาล!$A:$A,0))</f>
        <v>0</v>
      </c>
      <c r="P503" s="6">
        <f>INDEX(ลูกหนี้ค่ารักษาพยาบาล!$N:$N,MATCH(คำนวณเงินลงทุนส่วนเกิน!$D503,ลูกหนี้ค่ารักษาพยาบาล!$A:$A,0))</f>
        <v>0</v>
      </c>
      <c r="Q503" s="49">
        <v>42865168</v>
      </c>
      <c r="R503" s="7">
        <f>INDEX('Fixed Cost'!$E:$E,MATCH(คำนวณเงินลงทุนส่วนเกิน!$D503,'Fixed Cost'!$A:$A,0))</f>
        <v>13706134.126363639</v>
      </c>
      <c r="S503" s="7">
        <f t="shared" si="43"/>
        <v>29159033.873636361</v>
      </c>
      <c r="T503" s="43" t="str">
        <f t="shared" si="46"/>
        <v>60%</v>
      </c>
      <c r="U503" s="7">
        <f t="shared" si="44"/>
        <v>17495420.324181817</v>
      </c>
      <c r="V503" s="8" t="str">
        <f t="shared" si="47"/>
        <v>ลงทุนได้</v>
      </c>
      <c r="X503" s="4"/>
    </row>
    <row r="504" spans="1:24" hidden="1" x14ac:dyDescent="0.7">
      <c r="A504" s="8">
        <f>IF(ISBLANK(D504),"",COUNTA($D$10:D504))</f>
        <v>495</v>
      </c>
      <c r="B504" s="14">
        <v>8</v>
      </c>
      <c r="C504" s="14" t="s">
        <v>1032</v>
      </c>
      <c r="D504" s="14" t="s">
        <v>1037</v>
      </c>
      <c r="E504" s="14" t="s">
        <v>1038</v>
      </c>
      <c r="F504" s="14" t="s">
        <v>8</v>
      </c>
      <c r="G504" s="6">
        <f>INDEX('cash ratio เดิม'!$B:$B,MATCH(คำนวณเงินลงทุนส่วนเกิน!$D504,'cash ratio เดิม'!$A:$A,0))</f>
        <v>56131881.380000003</v>
      </c>
      <c r="H504" s="6">
        <f>INDEX('cash ratio เดิม'!$C:$C,MATCH(คำนวณเงินลงทุนส่วนเกิน!$D504,'cash ratio เดิม'!$A:$A,0))</f>
        <v>10293055.560000001</v>
      </c>
      <c r="I504" s="49">
        <v>5.45</v>
      </c>
      <c r="J504" s="5">
        <f t="shared" si="42"/>
        <v>5.83</v>
      </c>
      <c r="K504" s="6">
        <f t="shared" si="45"/>
        <v>3972668.835</v>
      </c>
      <c r="L504" s="6">
        <f>INDEX(ลูกหนี้ค่ารักษาพยาบาล!$J:$J,MATCH(คำนวณเงินลงทุนส่วนเกิน!$D504,ลูกหนี้ค่ารักษาพยาบาล!$A:$A,0))</f>
        <v>2368263.5299999998</v>
      </c>
      <c r="M504" s="6">
        <f>INDEX(ลูกหนี้ค่ารักษาพยาบาล!$K:$K,MATCH(คำนวณเงินลงทุนส่วนเกิน!$D504,ลูกหนี้ค่ารักษาพยาบาล!$A:$A,0))</f>
        <v>447747.86</v>
      </c>
      <c r="N504" s="6">
        <f>INDEX(ลูกหนี้ค่ารักษาพยาบาล!$L:$L,MATCH(คำนวณเงินลงทุนส่วนเกิน!$D504,ลูกหนี้ค่ารักษาพยาบาล!$A:$A,0))</f>
        <v>1120417.4450000001</v>
      </c>
      <c r="O504" s="6">
        <f>INDEX(ลูกหนี้ค่ารักษาพยาบาล!$M:$M,MATCH(คำนวณเงินลงทุนส่วนเกิน!$D504,ลูกหนี้ค่ารักษาพยาบาล!$A:$A,0))</f>
        <v>0</v>
      </c>
      <c r="P504" s="6">
        <f>INDEX(ลูกหนี้ค่ารักษาพยาบาล!$N:$N,MATCH(คำนวณเงินลงทุนส่วนเกิน!$D504,ลูกหนี้ค่ารักษาพยาบาล!$A:$A,0))</f>
        <v>36240</v>
      </c>
      <c r="Q504" s="49">
        <v>45838825.82</v>
      </c>
      <c r="R504" s="7">
        <f>INDEX('Fixed Cost'!$E:$E,MATCH(คำนวณเงินลงทุนส่วนเกิน!$D504,'Fixed Cost'!$A:$A,0))</f>
        <v>11246555.119090907</v>
      </c>
      <c r="S504" s="7">
        <f t="shared" si="43"/>
        <v>34592270.700909093</v>
      </c>
      <c r="T504" s="43" t="str">
        <f t="shared" si="46"/>
        <v>60%</v>
      </c>
      <c r="U504" s="7">
        <f t="shared" si="44"/>
        <v>20755362.420545455</v>
      </c>
      <c r="V504" s="8" t="str">
        <f t="shared" si="47"/>
        <v>ลงทุนได้</v>
      </c>
      <c r="X504" s="4"/>
    </row>
    <row r="505" spans="1:24" hidden="1" x14ac:dyDescent="0.7">
      <c r="A505" s="8">
        <f>IF(ISBLANK(D505),"",COUNTA($D$10:D505))</f>
        <v>496</v>
      </c>
      <c r="B505" s="14">
        <v>8</v>
      </c>
      <c r="C505" s="14" t="s">
        <v>1032</v>
      </c>
      <c r="D505" s="14" t="s">
        <v>1039</v>
      </c>
      <c r="E505" s="14" t="s">
        <v>1040</v>
      </c>
      <c r="F505" s="14" t="s">
        <v>8</v>
      </c>
      <c r="G505" s="6">
        <f>INDEX('cash ratio เดิม'!$B:$B,MATCH(คำนวณเงินลงทุนส่วนเกิน!$D505,'cash ratio เดิม'!$A:$A,0))</f>
        <v>38632105.909999996</v>
      </c>
      <c r="H505" s="6">
        <f>INDEX('cash ratio เดิม'!$C:$C,MATCH(คำนวณเงินลงทุนส่วนเกิน!$D505,'cash ratio เดิม'!$A:$A,0))</f>
        <v>11921064.5</v>
      </c>
      <c r="I505" s="49">
        <v>3.24</v>
      </c>
      <c r="J505" s="5">
        <f t="shared" si="42"/>
        <v>3.43</v>
      </c>
      <c r="K505" s="6">
        <f t="shared" si="45"/>
        <v>2278389.34</v>
      </c>
      <c r="L505" s="6">
        <f>INDEX(ลูกหนี้ค่ารักษาพยาบาล!$J:$J,MATCH(คำนวณเงินลงทุนส่วนเกิน!$D505,ลูกหนี้ค่ารักษาพยาบาล!$A:$A,0))</f>
        <v>819800.11499999999</v>
      </c>
      <c r="M505" s="6">
        <f>INDEX(ลูกหนี้ค่ารักษาพยาบาล!$K:$K,MATCH(คำนวณเงินลงทุนส่วนเกิน!$D505,ลูกหนี้ค่ารักษาพยาบาล!$A:$A,0))</f>
        <v>277339.32999999996</v>
      </c>
      <c r="N505" s="6">
        <f>INDEX(ลูกหนี้ค่ารักษาพยาบาล!$L:$L,MATCH(คำนวณเงินลงทุนส่วนเกิน!$D505,ลูกหนี้ค่ารักษาพยาบาล!$A:$A,0))</f>
        <v>1165268.82</v>
      </c>
      <c r="O505" s="6">
        <f>INDEX(ลูกหนี้ค่ารักษาพยาบาล!$M:$M,MATCH(คำนวณเงินลงทุนส่วนเกิน!$D505,ลูกหนี้ค่ารักษาพยาบาล!$A:$A,0))</f>
        <v>0</v>
      </c>
      <c r="P505" s="6">
        <f>INDEX(ลูกหนี้ค่ารักษาพยาบาล!$N:$N,MATCH(คำนวณเงินลงทุนส่วนเกิน!$D505,ลูกหนี้ค่ารักษาพยาบาล!$A:$A,0))</f>
        <v>15981.075000000001</v>
      </c>
      <c r="Q505" s="49">
        <v>26711041.41</v>
      </c>
      <c r="R505" s="7">
        <f>INDEX('Fixed Cost'!$E:$E,MATCH(คำนวณเงินลงทุนส่วนเกิน!$D505,'Fixed Cost'!$A:$A,0))</f>
        <v>8747804.4245454539</v>
      </c>
      <c r="S505" s="7">
        <f t="shared" si="43"/>
        <v>17963236.985454544</v>
      </c>
      <c r="T505" s="43" t="str">
        <f t="shared" si="46"/>
        <v>60%</v>
      </c>
      <c r="U505" s="7">
        <f t="shared" si="44"/>
        <v>10777942.191272726</v>
      </c>
      <c r="V505" s="8" t="str">
        <f t="shared" si="47"/>
        <v>ลงทุนได้</v>
      </c>
      <c r="X505" s="4"/>
    </row>
    <row r="506" spans="1:24" hidden="1" x14ac:dyDescent="0.7">
      <c r="A506" s="8">
        <f>IF(ISBLANK(D506),"",COUNTA($D$10:D506))</f>
        <v>497</v>
      </c>
      <c r="B506" s="14">
        <v>8</v>
      </c>
      <c r="C506" s="14" t="s">
        <v>1032</v>
      </c>
      <c r="D506" s="14" t="s">
        <v>1041</v>
      </c>
      <c r="E506" s="14" t="s">
        <v>1042</v>
      </c>
      <c r="F506" s="14" t="s">
        <v>8</v>
      </c>
      <c r="G506" s="6">
        <f>INDEX('cash ratio เดิม'!$B:$B,MATCH(คำนวณเงินลงทุนส่วนเกิน!$D506,'cash ratio เดิม'!$A:$A,0))</f>
        <v>17034510.370000001</v>
      </c>
      <c r="H506" s="6">
        <f>INDEX('cash ratio เดิม'!$C:$C,MATCH(คำนวณเงินลงทุนส่วนเกิน!$D506,'cash ratio เดิม'!$A:$A,0))</f>
        <v>9347537.1199999992</v>
      </c>
      <c r="I506" s="49">
        <v>1.82</v>
      </c>
      <c r="J506" s="5">
        <f t="shared" si="42"/>
        <v>2.06</v>
      </c>
      <c r="K506" s="6">
        <f t="shared" si="45"/>
        <v>2312676.1350000002</v>
      </c>
      <c r="L506" s="6">
        <f>INDEX(ลูกหนี้ค่ารักษาพยาบาล!$J:$J,MATCH(คำนวณเงินลงทุนส่วนเกิน!$D506,ลูกหนี้ค่ารักษาพยาบาล!$A:$A,0))</f>
        <v>1378093.85</v>
      </c>
      <c r="M506" s="6">
        <f>INDEX(ลูกหนี้ค่ารักษาพยาบาล!$K:$K,MATCH(คำนวณเงินลงทุนส่วนเกิน!$D506,ลูกหนี้ค่ารักษาพยาบาล!$A:$A,0))</f>
        <v>206776.72500000001</v>
      </c>
      <c r="N506" s="6">
        <f>INDEX(ลูกหนี้ค่ารักษาพยาบาล!$L:$L,MATCH(คำนวณเงินลงทุนส่วนเกิน!$D506,ลูกหนี้ค่ารักษาพยาบาล!$A:$A,0))</f>
        <v>725548.55999999994</v>
      </c>
      <c r="O506" s="6">
        <f>INDEX(ลูกหนี้ค่ารักษาพยาบาล!$M:$M,MATCH(คำนวณเงินลงทุนส่วนเกิน!$D506,ลูกหนี้ค่ารักษาพยาบาล!$A:$A,0))</f>
        <v>0</v>
      </c>
      <c r="P506" s="6">
        <f>INDEX(ลูกหนี้ค่ารักษาพยาบาล!$N:$N,MATCH(คำนวณเงินลงทุนส่วนเกิน!$D506,ลูกหนี้ค่ารักษาพยาบาล!$A:$A,0))</f>
        <v>2257</v>
      </c>
      <c r="Q506" s="49">
        <v>7686973.25</v>
      </c>
      <c r="R506" s="7">
        <f>INDEX('Fixed Cost'!$E:$E,MATCH(คำนวณเงินลงทุนส่วนเกิน!$D506,'Fixed Cost'!$A:$A,0))</f>
        <v>7050140.6481818184</v>
      </c>
      <c r="S506" s="7">
        <f t="shared" si="43"/>
        <v>636832.60181818157</v>
      </c>
      <c r="T506" s="43" t="str">
        <f t="shared" si="46"/>
        <v>40%</v>
      </c>
      <c r="U506" s="7">
        <f t="shared" si="44"/>
        <v>254733.04072727263</v>
      </c>
      <c r="V506" s="8" t="str">
        <f t="shared" si="47"/>
        <v>ลงทุนได้</v>
      </c>
      <c r="X506" s="4"/>
    </row>
    <row r="507" spans="1:24" hidden="1" x14ac:dyDescent="0.7">
      <c r="A507" s="8">
        <f>IF(ISBLANK(D507),"",COUNTA($D$10:D507))</f>
        <v>498</v>
      </c>
      <c r="B507" s="14">
        <v>8</v>
      </c>
      <c r="C507" s="14" t="s">
        <v>1032</v>
      </c>
      <c r="D507" s="14" t="s">
        <v>1043</v>
      </c>
      <c r="E507" s="14" t="s">
        <v>1044</v>
      </c>
      <c r="F507" s="14" t="s">
        <v>8</v>
      </c>
      <c r="G507" s="6">
        <f>INDEX('cash ratio เดิม'!$B:$B,MATCH(คำนวณเงินลงทุนส่วนเกิน!$D507,'cash ratio เดิม'!$A:$A,0))</f>
        <v>15343899.029999999</v>
      </c>
      <c r="H507" s="6">
        <f>INDEX('cash ratio เดิม'!$C:$C,MATCH(คำนวณเงินลงทุนส่วนเกิน!$D507,'cash ratio เดิม'!$A:$A,0))</f>
        <v>15769496.59</v>
      </c>
      <c r="I507" s="49">
        <v>0.97</v>
      </c>
      <c r="J507" s="5">
        <f t="shared" si="42"/>
        <v>1.18</v>
      </c>
      <c r="K507" s="6">
        <f t="shared" si="45"/>
        <v>3335858.5999999996</v>
      </c>
      <c r="L507" s="6">
        <f>INDEX(ลูกหนี้ค่ารักษาพยาบาล!$J:$J,MATCH(คำนวณเงินลงทุนส่วนเกิน!$D507,ลูกหนี้ค่ารักษาพยาบาล!$A:$A,0))</f>
        <v>1086064.9650000001</v>
      </c>
      <c r="M507" s="6">
        <f>INDEX(ลูกหนี้ค่ารักษาพยาบาล!$K:$K,MATCH(คำนวณเงินลงทุนส่วนเกิน!$D507,ลูกหนี้ค่ารักษาพยาบาล!$A:$A,0))</f>
        <v>402482.93</v>
      </c>
      <c r="N507" s="6">
        <f>INDEX(ลูกหนี้ค่ารักษาพยาบาล!$L:$L,MATCH(คำนวณเงินลงทุนส่วนเกิน!$D507,ลูกหนี้ค่ารักษาพยาบาล!$A:$A,0))</f>
        <v>1847310.7049999998</v>
      </c>
      <c r="O507" s="6">
        <f>INDEX(ลูกหนี้ค่ารักษาพยาบาล!$M:$M,MATCH(คำนวณเงินลงทุนส่วนเกิน!$D507,ลูกหนี้ค่ารักษาพยาบาล!$A:$A,0))</f>
        <v>0</v>
      </c>
      <c r="P507" s="6">
        <f>INDEX(ลูกหนี้ค่ารักษาพยาบาล!$N:$N,MATCH(คำนวณเงินลงทุนส่วนเกิน!$D507,ลูกหนี้ค่ารักษาพยาบาล!$A:$A,0))</f>
        <v>0</v>
      </c>
      <c r="Q507" s="49">
        <v>-425597.56</v>
      </c>
      <c r="R507" s="7">
        <f>INDEX('Fixed Cost'!$E:$E,MATCH(คำนวณเงินลงทุนส่วนเกิน!$D507,'Fixed Cost'!$A:$A,0))</f>
        <v>11834716.587272726</v>
      </c>
      <c r="S507" s="7">
        <f t="shared" si="43"/>
        <v>-12260314.147272727</v>
      </c>
      <c r="T507" s="43" t="str">
        <f t="shared" si="46"/>
        <v>0%</v>
      </c>
      <c r="U507" s="7">
        <f t="shared" si="44"/>
        <v>0</v>
      </c>
      <c r="V507" s="69" t="str">
        <f t="shared" si="47"/>
        <v>ไม่ลงทุน</v>
      </c>
      <c r="X507" s="4"/>
    </row>
    <row r="508" spans="1:24" hidden="1" x14ac:dyDescent="0.7">
      <c r="A508" s="8">
        <f>IF(ISBLANK(D508),"",COUNTA($D$10:D508))</f>
        <v>499</v>
      </c>
      <c r="B508" s="14">
        <v>8</v>
      </c>
      <c r="C508" s="14" t="s">
        <v>1032</v>
      </c>
      <c r="D508" s="14" t="s">
        <v>1045</v>
      </c>
      <c r="E508" s="14" t="s">
        <v>1046</v>
      </c>
      <c r="F508" s="14" t="s">
        <v>8</v>
      </c>
      <c r="G508" s="6">
        <f>INDEX('cash ratio เดิม'!$B:$B,MATCH(คำนวณเงินลงทุนส่วนเกิน!$D508,'cash ratio เดิม'!$A:$A,0))</f>
        <v>46683655.729999997</v>
      </c>
      <c r="H508" s="6">
        <f>INDEX('cash ratio เดิม'!$C:$C,MATCH(คำนวณเงินลงทุนส่วนเกิน!$D508,'cash ratio เดิม'!$A:$A,0))</f>
        <v>12448300.07</v>
      </c>
      <c r="I508" s="49">
        <v>3.75</v>
      </c>
      <c r="J508" s="5">
        <f t="shared" si="42"/>
        <v>4.01</v>
      </c>
      <c r="K508" s="6">
        <f t="shared" si="45"/>
        <v>3312692.24</v>
      </c>
      <c r="L508" s="6">
        <f>INDEX(ลูกหนี้ค่ารักษาพยาบาล!$J:$J,MATCH(คำนวณเงินลงทุนส่วนเกิน!$D508,ลูกหนี้ค่ารักษาพยาบาล!$A:$A,0))</f>
        <v>1512358.855</v>
      </c>
      <c r="M508" s="6">
        <f>INDEX(ลูกหนี้ค่ารักษาพยาบาล!$K:$K,MATCH(คำนวณเงินลงทุนส่วนเกิน!$D508,ลูกหนี้ค่ารักษาพยาบาล!$A:$A,0))</f>
        <v>293808.92</v>
      </c>
      <c r="N508" s="6">
        <f>INDEX(ลูกหนี้ค่ารักษาพยาบาล!$L:$L,MATCH(คำนวณเงินลงทุนส่วนเกิน!$D508,ลูกหนี้ค่ารักษาพยาบาล!$A:$A,0))</f>
        <v>1486584.59</v>
      </c>
      <c r="O508" s="6">
        <f>INDEX(ลูกหนี้ค่ารักษาพยาบาล!$M:$M,MATCH(คำนวณเงินลงทุนส่วนเกิน!$D508,ลูกหนี้ค่ารักษาพยาบาล!$A:$A,0))</f>
        <v>0</v>
      </c>
      <c r="P508" s="6">
        <f>INDEX(ลูกหนี้ค่ารักษาพยาบาล!$N:$N,MATCH(คำนวณเงินลงทุนส่วนเกิน!$D508,ลูกหนี้ค่ารักษาพยาบาล!$A:$A,0))</f>
        <v>19939.875</v>
      </c>
      <c r="Q508" s="49">
        <v>34235355.659999996</v>
      </c>
      <c r="R508" s="7">
        <f>INDEX('Fixed Cost'!$E:$E,MATCH(คำนวณเงินลงทุนส่วนเกิน!$D508,'Fixed Cost'!$A:$A,0))</f>
        <v>13216455.149999999</v>
      </c>
      <c r="S508" s="7">
        <f t="shared" si="43"/>
        <v>21018900.509999998</v>
      </c>
      <c r="T508" s="43" t="str">
        <f t="shared" si="46"/>
        <v>60%</v>
      </c>
      <c r="U508" s="7">
        <f t="shared" si="44"/>
        <v>12611340.305999998</v>
      </c>
      <c r="V508" s="8" t="str">
        <f t="shared" si="47"/>
        <v>ลงทุนได้</v>
      </c>
      <c r="X508" s="4"/>
    </row>
    <row r="509" spans="1:24" hidden="1" x14ac:dyDescent="0.7">
      <c r="A509" s="8">
        <f>IF(ISBLANK(D509),"",COUNTA($D$10:D509))</f>
        <v>500</v>
      </c>
      <c r="B509" s="14">
        <v>8</v>
      </c>
      <c r="C509" s="14" t="s">
        <v>1032</v>
      </c>
      <c r="D509" s="14" t="s">
        <v>1047</v>
      </c>
      <c r="E509" s="14" t="s">
        <v>1048</v>
      </c>
      <c r="F509" s="14" t="s">
        <v>8</v>
      </c>
      <c r="G509" s="6">
        <f>INDEX('cash ratio เดิม'!$B:$B,MATCH(คำนวณเงินลงทุนส่วนเกิน!$D509,'cash ratio เดิม'!$A:$A,0))</f>
        <v>34103613.170000002</v>
      </c>
      <c r="H509" s="6">
        <f>INDEX('cash ratio เดิม'!$C:$C,MATCH(คำนวณเงินลงทุนส่วนเกิน!$D509,'cash ratio เดิม'!$A:$A,0))</f>
        <v>24087475.829999998</v>
      </c>
      <c r="I509" s="49">
        <v>1.42</v>
      </c>
      <c r="J509" s="5">
        <f t="shared" si="42"/>
        <v>1.94</v>
      </c>
      <c r="K509" s="6">
        <f t="shared" si="45"/>
        <v>12701413.215</v>
      </c>
      <c r="L509" s="6">
        <f>INDEX(ลูกหนี้ค่ารักษาพยาบาล!$J:$J,MATCH(คำนวณเงินลงทุนส่วนเกิน!$D509,ลูกหนี้ค่ารักษาพยาบาล!$A:$A,0))</f>
        <v>7752927.21</v>
      </c>
      <c r="M509" s="6">
        <f>INDEX(ลูกหนี้ค่ารักษาพยาบาล!$K:$K,MATCH(คำนวณเงินลงทุนส่วนเกิน!$D509,ลูกหนี้ค่ารักษาพยาบาล!$A:$A,0))</f>
        <v>473101.42500000005</v>
      </c>
      <c r="N509" s="6">
        <f>INDEX(ลูกหนี้ค่ารักษาพยาบาล!$L:$L,MATCH(คำนวณเงินลงทุนส่วนเกิน!$D509,ลูกหนี้ค่ารักษาพยาบาล!$A:$A,0))</f>
        <v>4421611.58</v>
      </c>
      <c r="O509" s="6">
        <f>INDEX(ลูกหนี้ค่ารักษาพยาบาล!$M:$M,MATCH(คำนวณเงินลงทุนส่วนเกิน!$D509,ลูกหนี้ค่ารักษาพยาบาล!$A:$A,0))</f>
        <v>0</v>
      </c>
      <c r="P509" s="6">
        <f>INDEX(ลูกหนี้ค่ารักษาพยาบาล!$N:$N,MATCH(คำนวณเงินลงทุนส่วนเกิน!$D509,ลูกหนี้ค่ารักษาพยาบาล!$A:$A,0))</f>
        <v>53773</v>
      </c>
      <c r="Q509" s="49">
        <v>10016137.34</v>
      </c>
      <c r="R509" s="7">
        <f>INDEX('Fixed Cost'!$E:$E,MATCH(คำนวณเงินลงทุนส่วนเกิน!$D509,'Fixed Cost'!$A:$A,0))</f>
        <v>28349221.43454545</v>
      </c>
      <c r="S509" s="7">
        <f t="shared" si="43"/>
        <v>-18333084.09454545</v>
      </c>
      <c r="T509" s="43" t="str">
        <f t="shared" si="46"/>
        <v>30%</v>
      </c>
      <c r="U509" s="7">
        <f t="shared" si="44"/>
        <v>0</v>
      </c>
      <c r="V509" s="69" t="str">
        <f t="shared" si="47"/>
        <v>ไม่ลงทุน</v>
      </c>
      <c r="X509" s="4"/>
    </row>
    <row r="510" spans="1:24" hidden="1" x14ac:dyDescent="0.7">
      <c r="A510" s="8">
        <f>IF(ISBLANK(D510),"",COUNTA($D$10:D510))</f>
        <v>501</v>
      </c>
      <c r="B510" s="14">
        <v>8</v>
      </c>
      <c r="C510" s="14" t="s">
        <v>1032</v>
      </c>
      <c r="D510" s="14" t="s">
        <v>1049</v>
      </c>
      <c r="E510" s="14" t="s">
        <v>1050</v>
      </c>
      <c r="F510" s="14" t="s">
        <v>8</v>
      </c>
      <c r="G510" s="6">
        <f>INDEX('cash ratio เดิม'!$B:$B,MATCH(คำนวณเงินลงทุนส่วนเกิน!$D510,'cash ratio เดิม'!$A:$A,0))</f>
        <v>43615754.25</v>
      </c>
      <c r="H510" s="6">
        <f>INDEX('cash ratio เดิม'!$C:$C,MATCH(คำนวณเงินลงทุนส่วนเกิน!$D510,'cash ratio เดิม'!$A:$A,0))</f>
        <v>10887384.689999999</v>
      </c>
      <c r="I510" s="49">
        <v>4.01</v>
      </c>
      <c r="J510" s="5">
        <f t="shared" si="42"/>
        <v>4.34</v>
      </c>
      <c r="K510" s="6">
        <f t="shared" si="45"/>
        <v>3667594.18</v>
      </c>
      <c r="L510" s="6">
        <f>INDEX(ลูกหนี้ค่ารักษาพยาบาล!$J:$J,MATCH(คำนวณเงินลงทุนส่วนเกิน!$D510,ลูกหนี้ค่ารักษาพยาบาล!$A:$A,0))</f>
        <v>2250403.5</v>
      </c>
      <c r="M510" s="6">
        <f>INDEX(ลูกหนี้ค่ารักษาพยาบาล!$K:$K,MATCH(คำนวณเงินลงทุนส่วนเกิน!$D510,ลูกหนี้ค่ารักษาพยาบาล!$A:$A,0))</f>
        <v>304099.03500000003</v>
      </c>
      <c r="N510" s="6">
        <f>INDEX(ลูกหนี้ค่ารักษาพยาบาล!$L:$L,MATCH(คำนวณเงินลงทุนส่วนเกิน!$D510,ลูกหนี้ค่ารักษาพยาบาล!$A:$A,0))</f>
        <v>1068101.395</v>
      </c>
      <c r="O510" s="6">
        <f>INDEX(ลูกหนี้ค่ารักษาพยาบาล!$M:$M,MATCH(คำนวณเงินลงทุนส่วนเกิน!$D510,ลูกหนี้ค่ารักษาพยาบาล!$A:$A,0))</f>
        <v>0</v>
      </c>
      <c r="P510" s="6">
        <f>INDEX(ลูกหนี้ค่ารักษาพยาบาล!$N:$N,MATCH(คำนวณเงินลงทุนส่วนเกิน!$D510,ลูกหนี้ค่ารักษาพยาบาล!$A:$A,0))</f>
        <v>44990.25</v>
      </c>
      <c r="Q510" s="49">
        <v>32728369.559999999</v>
      </c>
      <c r="R510" s="7">
        <f>INDEX('Fixed Cost'!$E:$E,MATCH(คำนวณเงินลงทุนส่วนเกิน!$D510,'Fixed Cost'!$A:$A,0))</f>
        <v>11450387.413636362</v>
      </c>
      <c r="S510" s="7">
        <f t="shared" si="43"/>
        <v>21277982.146363638</v>
      </c>
      <c r="T510" s="43" t="str">
        <f t="shared" si="46"/>
        <v>60%</v>
      </c>
      <c r="U510" s="7">
        <f t="shared" si="44"/>
        <v>12766789.287818182</v>
      </c>
      <c r="V510" s="8" t="str">
        <f t="shared" si="47"/>
        <v>ลงทุนได้</v>
      </c>
      <c r="X510" s="4"/>
    </row>
    <row r="511" spans="1:24" hidden="1" x14ac:dyDescent="0.7">
      <c r="A511" s="8">
        <f>IF(ISBLANK(D511),"",COUNTA($D$10:D511))</f>
        <v>502</v>
      </c>
      <c r="B511" s="14">
        <v>8</v>
      </c>
      <c r="C511" s="14" t="s">
        <v>1032</v>
      </c>
      <c r="D511" s="14" t="s">
        <v>1051</v>
      </c>
      <c r="E511" s="14" t="s">
        <v>1052</v>
      </c>
      <c r="F511" s="14" t="s">
        <v>8</v>
      </c>
      <c r="G511" s="6">
        <f>INDEX('cash ratio เดิม'!$B:$B,MATCH(คำนวณเงินลงทุนส่วนเกิน!$D511,'cash ratio เดิม'!$A:$A,0))</f>
        <v>49148164.140000001</v>
      </c>
      <c r="H511" s="6">
        <f>INDEX('cash ratio เดิม'!$C:$C,MATCH(คำนวณเงินลงทุนส่วนเกิน!$D511,'cash ratio เดิม'!$A:$A,0))</f>
        <v>11870533.359999999</v>
      </c>
      <c r="I511" s="49">
        <v>4.1399999999999997</v>
      </c>
      <c r="J511" s="5">
        <f t="shared" si="42"/>
        <v>4.37</v>
      </c>
      <c r="K511" s="6">
        <f t="shared" si="45"/>
        <v>2732133.7250000001</v>
      </c>
      <c r="L511" s="6">
        <f>INDEX(ลูกหนี้ค่ารักษาพยาบาล!$J:$J,MATCH(คำนวณเงินลงทุนส่วนเกิน!$D511,ลูกหนี้ค่ารักษาพยาบาล!$A:$A,0))</f>
        <v>1511842.5</v>
      </c>
      <c r="M511" s="6">
        <f>INDEX(ลูกหนี้ค่ารักษาพยาบาล!$K:$K,MATCH(คำนวณเงินลงทุนส่วนเกิน!$D511,ลูกหนี้ค่ารักษาพยาบาล!$A:$A,0))</f>
        <v>295117.245</v>
      </c>
      <c r="N511" s="6">
        <f>INDEX(ลูกหนี้ค่ารักษาพยาบาล!$L:$L,MATCH(คำนวณเงินลงทุนส่วนเกิน!$D511,ลูกหนี้ค่ารักษาพยาบาล!$A:$A,0))</f>
        <v>925173.98</v>
      </c>
      <c r="O511" s="6">
        <f>INDEX(ลูกหนี้ค่ารักษาพยาบาล!$M:$M,MATCH(คำนวณเงินลงทุนส่วนเกิน!$D511,ลูกหนี้ค่ารักษาพยาบาล!$A:$A,0))</f>
        <v>0</v>
      </c>
      <c r="P511" s="6">
        <f>INDEX(ลูกหนี้ค่ารักษาพยาบาล!$N:$N,MATCH(คำนวณเงินลงทุนส่วนเกิน!$D511,ลูกหนี้ค่ารักษาพยาบาล!$A:$A,0))</f>
        <v>0</v>
      </c>
      <c r="Q511" s="49">
        <v>37277630.780000001</v>
      </c>
      <c r="R511" s="7">
        <f>INDEX('Fixed Cost'!$E:$E,MATCH(คำนวณเงินลงทุนส่วนเกิน!$D511,'Fixed Cost'!$A:$A,0))</f>
        <v>13134222.384545457</v>
      </c>
      <c r="S511" s="7">
        <f t="shared" si="43"/>
        <v>24143408.395454545</v>
      </c>
      <c r="T511" s="43" t="str">
        <f t="shared" si="46"/>
        <v>60%</v>
      </c>
      <c r="U511" s="7">
        <f t="shared" si="44"/>
        <v>14486045.037272727</v>
      </c>
      <c r="V511" s="8" t="str">
        <f t="shared" si="47"/>
        <v>ลงทุนได้</v>
      </c>
      <c r="X511" s="4"/>
    </row>
    <row r="512" spans="1:24" hidden="1" x14ac:dyDescent="0.7">
      <c r="A512" s="8">
        <f>IF(ISBLANK(D512),"",COUNTA($D$10:D512))</f>
        <v>503</v>
      </c>
      <c r="B512" s="14">
        <v>8</v>
      </c>
      <c r="C512" s="14" t="s">
        <v>1032</v>
      </c>
      <c r="D512" s="14" t="s">
        <v>1053</v>
      </c>
      <c r="E512" s="14" t="s">
        <v>1054</v>
      </c>
      <c r="F512" s="14" t="s">
        <v>8</v>
      </c>
      <c r="G512" s="6">
        <f>INDEX('cash ratio เดิม'!$B:$B,MATCH(คำนวณเงินลงทุนส่วนเกิน!$D512,'cash ratio เดิม'!$A:$A,0))</f>
        <v>24506835.920000002</v>
      </c>
      <c r="H512" s="6">
        <f>INDEX('cash ratio เดิม'!$C:$C,MATCH(คำนวณเงินลงทุนส่วนเกิน!$D512,'cash ratio เดิม'!$A:$A,0))</f>
        <v>82147776.75</v>
      </c>
      <c r="I512" s="49">
        <v>0.3</v>
      </c>
      <c r="J512" s="5">
        <f t="shared" si="42"/>
        <v>0.44</v>
      </c>
      <c r="K512" s="6">
        <f t="shared" si="45"/>
        <v>12280434.34</v>
      </c>
      <c r="L512" s="6">
        <f>INDEX(ลูกหนี้ค่ารักษาพยาบาล!$J:$J,MATCH(คำนวณเงินลงทุนส่วนเกิน!$D512,ลูกหนี้ค่ารักษาพยาบาล!$A:$A,0))</f>
        <v>6245653.2850000001</v>
      </c>
      <c r="M512" s="6">
        <f>INDEX(ลูกหนี้ค่ารักษาพยาบาล!$K:$K,MATCH(คำนวณเงินลงทุนส่วนเกิน!$D512,ลูกหนี้ค่ารักษาพยาบาล!$A:$A,0))</f>
        <v>1107521.43</v>
      </c>
      <c r="N512" s="6">
        <f>INDEX(ลูกหนี้ค่ารักษาพยาบาล!$L:$L,MATCH(คำนวณเงินลงทุนส่วนเกิน!$D512,ลูกหนี้ค่ารักษาพยาบาล!$A:$A,0))</f>
        <v>4888844.58</v>
      </c>
      <c r="O512" s="6">
        <f>INDEX(ลูกหนี้ค่ารักษาพยาบาล!$M:$M,MATCH(คำนวณเงินลงทุนส่วนเกิน!$D512,ลูกหนี้ค่ารักษาพยาบาล!$A:$A,0))</f>
        <v>0</v>
      </c>
      <c r="P512" s="6">
        <f>INDEX(ลูกหนี้ค่ารักษาพยาบาล!$N:$N,MATCH(คำนวณเงินลงทุนส่วนเกิน!$D512,ลูกหนี้ค่ารักษาพยาบาล!$A:$A,0))</f>
        <v>38415.044999999998</v>
      </c>
      <c r="Q512" s="49">
        <v>-57640940.829999998</v>
      </c>
      <c r="R512" s="7">
        <f>INDEX('Fixed Cost'!$E:$E,MATCH(คำนวณเงินลงทุนส่วนเกิน!$D512,'Fixed Cost'!$A:$A,0))</f>
        <v>30028081.538181819</v>
      </c>
      <c r="S512" s="7">
        <f t="shared" si="43"/>
        <v>-87669022.368181825</v>
      </c>
      <c r="T512" s="43" t="str">
        <f t="shared" si="46"/>
        <v>0%</v>
      </c>
      <c r="U512" s="7">
        <f t="shared" si="44"/>
        <v>0</v>
      </c>
      <c r="V512" s="69" t="str">
        <f t="shared" si="47"/>
        <v>ไม่ลงทุน</v>
      </c>
      <c r="X512" s="4"/>
    </row>
    <row r="513" spans="1:24" hidden="1" x14ac:dyDescent="0.7">
      <c r="A513" s="8">
        <f>IF(ISBLANK(D513),"",COUNTA($D$10:D513))</f>
        <v>504</v>
      </c>
      <c r="B513" s="14">
        <v>8</v>
      </c>
      <c r="C513" s="14" t="s">
        <v>1032</v>
      </c>
      <c r="D513" s="14" t="s">
        <v>1055</v>
      </c>
      <c r="E513" s="14" t="s">
        <v>1056</v>
      </c>
      <c r="F513" s="14" t="s">
        <v>8</v>
      </c>
      <c r="G513" s="6">
        <f>INDEX('cash ratio เดิม'!$B:$B,MATCH(คำนวณเงินลงทุนส่วนเกิน!$D513,'cash ratio เดิม'!$A:$A,0))</f>
        <v>5253791.54</v>
      </c>
      <c r="H513" s="6">
        <f>INDEX('cash ratio เดิม'!$C:$C,MATCH(คำนวณเงินลงทุนส่วนเกิน!$D513,'cash ratio เดิม'!$A:$A,0))</f>
        <v>8894142.4900000002</v>
      </c>
      <c r="I513" s="49">
        <v>0.59</v>
      </c>
      <c r="J513" s="5">
        <f t="shared" si="42"/>
        <v>0.77</v>
      </c>
      <c r="K513" s="6">
        <f t="shared" si="45"/>
        <v>1671954.5600000003</v>
      </c>
      <c r="L513" s="6">
        <f>INDEX(ลูกหนี้ค่ารักษาพยาบาล!$J:$J,MATCH(คำนวณเงินลงทุนส่วนเกิน!$D513,ลูกหนี้ค่ารักษาพยาบาล!$A:$A,0))</f>
        <v>974463.26</v>
      </c>
      <c r="M513" s="6">
        <f>INDEX(ลูกหนี้ค่ารักษาพยาบาล!$K:$K,MATCH(คำนวณเงินลงทุนส่วนเกิน!$D513,ลูกหนี้ค่ารักษาพยาบาล!$A:$A,0))</f>
        <v>114076.92499999999</v>
      </c>
      <c r="N513" s="6">
        <f>INDEX(ลูกหนี้ค่ารักษาพยาบาล!$L:$L,MATCH(คำนวณเงินลงทุนส่วนเกิน!$D513,ลูกหนี้ค่ารักษาพยาบาล!$A:$A,0))</f>
        <v>550910.32500000007</v>
      </c>
      <c r="O513" s="6">
        <f>INDEX(ลูกหนี้ค่ารักษาพยาบาล!$M:$M,MATCH(คำนวณเงินลงทุนส่วนเกิน!$D513,ลูกหนี้ค่ารักษาพยาบาล!$A:$A,0))</f>
        <v>0</v>
      </c>
      <c r="P513" s="6">
        <f>INDEX(ลูกหนี้ค่ารักษาพยาบาล!$N:$N,MATCH(คำนวณเงินลงทุนส่วนเกิน!$D513,ลูกหนี้ค่ารักษาพยาบาล!$A:$A,0))</f>
        <v>32504.05</v>
      </c>
      <c r="Q513" s="49">
        <v>-3640457.35</v>
      </c>
      <c r="R513" s="7">
        <f>INDEX('Fixed Cost'!$E:$E,MATCH(คำนวณเงินลงทุนส่วนเกิน!$D513,'Fixed Cost'!$A:$A,0))</f>
        <v>4450414.2245454546</v>
      </c>
      <c r="S513" s="7">
        <f t="shared" si="43"/>
        <v>-8090871.5745454542</v>
      </c>
      <c r="T513" s="43" t="str">
        <f t="shared" si="46"/>
        <v>0%</v>
      </c>
      <c r="U513" s="7">
        <f t="shared" si="44"/>
        <v>0</v>
      </c>
      <c r="V513" s="69" t="str">
        <f t="shared" si="47"/>
        <v>ไม่ลงทุน</v>
      </c>
      <c r="X513" s="4"/>
    </row>
    <row r="514" spans="1:24" hidden="1" x14ac:dyDescent="0.7">
      <c r="A514" s="8">
        <f>IF(ISBLANK(D514),"",COUNTA($D$10:D514))</f>
        <v>505</v>
      </c>
      <c r="B514" s="14">
        <v>8</v>
      </c>
      <c r="C514" s="14" t="s">
        <v>1057</v>
      </c>
      <c r="D514" s="14" t="s">
        <v>1058</v>
      </c>
      <c r="E514" s="14" t="s">
        <v>1059</v>
      </c>
      <c r="F514" s="14" t="s">
        <v>46</v>
      </c>
      <c r="G514" s="6">
        <f>INDEX('cash ratio เดิม'!$B:$B,MATCH(คำนวณเงินลงทุนส่วนเกิน!$D514,'cash ratio เดิม'!$A:$A,0))</f>
        <v>142575552.37</v>
      </c>
      <c r="H514" s="6">
        <f>INDEX('cash ratio เดิม'!$C:$C,MATCH(คำนวณเงินลงทุนส่วนเกิน!$D514,'cash ratio เดิม'!$A:$A,0))</f>
        <v>91413108.609999999</v>
      </c>
      <c r="I514" s="49">
        <v>1.56</v>
      </c>
      <c r="J514" s="5">
        <f t="shared" si="42"/>
        <v>2.0099999999999998</v>
      </c>
      <c r="K514" s="6">
        <f t="shared" si="45"/>
        <v>41886340.174999997</v>
      </c>
      <c r="L514" s="6">
        <f>INDEX(ลูกหนี้ค่ารักษาพยาบาล!$J:$J,MATCH(คำนวณเงินลงทุนส่วนเกิน!$D514,ลูกหนี้ค่ารักษาพยาบาล!$A:$A,0))</f>
        <v>28661811.055</v>
      </c>
      <c r="M514" s="6">
        <f>INDEX(ลูกหนี้ค่ารักษาพยาบาล!$K:$K,MATCH(คำนวณเงินลงทุนส่วนเกิน!$D514,ลูกหนี้ค่ารักษาพยาบาล!$A:$A,0))</f>
        <v>1585155.6</v>
      </c>
      <c r="N514" s="6">
        <f>INDEX(ลูกหนี้ค่ารักษาพยาบาล!$L:$L,MATCH(คำนวณเงินลงทุนส่วนเกิน!$D514,ลูกหนี้ค่ารักษาพยาบาล!$A:$A,0))</f>
        <v>11595312.789999999</v>
      </c>
      <c r="O514" s="6">
        <f>INDEX(ลูกหนี้ค่ารักษาพยาบาล!$M:$M,MATCH(คำนวณเงินลงทุนส่วนเกิน!$D514,ลูกหนี้ค่ารักษาพยาบาล!$A:$A,0))</f>
        <v>0</v>
      </c>
      <c r="P514" s="6">
        <f>INDEX(ลูกหนี้ค่ารักษาพยาบาล!$N:$N,MATCH(คำนวณเงินลงทุนส่วนเกิน!$D514,ลูกหนี้ค่ารักษาพยาบาล!$A:$A,0))</f>
        <v>44060.73</v>
      </c>
      <c r="Q514" s="49">
        <v>51148020.759999998</v>
      </c>
      <c r="R514" s="7">
        <f>INDEX('Fixed Cost'!$E:$E,MATCH(คำนวณเงินลงทุนส่วนเกิน!$D514,'Fixed Cost'!$A:$A,0))</f>
        <v>69052965.4909091</v>
      </c>
      <c r="S514" s="7">
        <f t="shared" si="43"/>
        <v>-17904944.730909102</v>
      </c>
      <c r="T514" s="43" t="str">
        <f t="shared" si="46"/>
        <v>40%</v>
      </c>
      <c r="U514" s="7">
        <f t="shared" si="44"/>
        <v>0</v>
      </c>
      <c r="V514" s="69" t="str">
        <f t="shared" si="47"/>
        <v>ไม่ลงทุน</v>
      </c>
      <c r="X514" s="4"/>
    </row>
    <row r="515" spans="1:24" hidden="1" x14ac:dyDescent="0.7">
      <c r="A515" s="8">
        <f>IF(ISBLANK(D515),"",COUNTA($D$10:D515))</f>
        <v>506</v>
      </c>
      <c r="B515" s="14">
        <v>8</v>
      </c>
      <c r="C515" s="14" t="s">
        <v>1057</v>
      </c>
      <c r="D515" s="14" t="s">
        <v>1060</v>
      </c>
      <c r="E515" s="14" t="s">
        <v>1061</v>
      </c>
      <c r="F515" s="14" t="s">
        <v>8</v>
      </c>
      <c r="G515" s="6">
        <f>INDEX('cash ratio เดิม'!$B:$B,MATCH(คำนวณเงินลงทุนส่วนเกิน!$D515,'cash ratio เดิม'!$A:$A,0))</f>
        <v>41374254.490000002</v>
      </c>
      <c r="H515" s="6">
        <f>INDEX('cash ratio เดิม'!$C:$C,MATCH(คำนวณเงินลงทุนส่วนเกิน!$D515,'cash ratio เดิม'!$A:$A,0))</f>
        <v>13050055.960000001</v>
      </c>
      <c r="I515" s="49">
        <v>3.17</v>
      </c>
      <c r="J515" s="5">
        <f t="shared" si="42"/>
        <v>3.41</v>
      </c>
      <c r="K515" s="6">
        <f t="shared" si="45"/>
        <v>3157825.1</v>
      </c>
      <c r="L515" s="6">
        <f>INDEX(ลูกหนี้ค่ารักษาพยาบาล!$J:$J,MATCH(คำนวณเงินลงทุนส่วนเกิน!$D515,ลูกหนี้ค่ารักษาพยาบาล!$A:$A,0))</f>
        <v>1979570.905</v>
      </c>
      <c r="M515" s="6">
        <f>INDEX(ลูกหนี้ค่ารักษาพยาบาล!$K:$K,MATCH(คำนวณเงินลงทุนส่วนเกิน!$D515,ลูกหนี้ค่ารักษาพยาบาล!$A:$A,0))</f>
        <v>142968.45000000001</v>
      </c>
      <c r="N515" s="6">
        <f>INDEX(ลูกหนี้ค่ารักษาพยาบาล!$L:$L,MATCH(คำนวณเงินลงทุนส่วนเกิน!$D515,ลูกหนี้ค่ารักษาพยาบาล!$A:$A,0))</f>
        <v>1035285.7450000001</v>
      </c>
      <c r="O515" s="6">
        <f>INDEX(ลูกหนี้ค่ารักษาพยาบาล!$M:$M,MATCH(คำนวณเงินลงทุนส่วนเกิน!$D515,ลูกหนี้ค่ารักษาพยาบาล!$A:$A,0))</f>
        <v>0</v>
      </c>
      <c r="P515" s="6">
        <f>INDEX(ลูกหนี้ค่ารักษาพยาบาล!$N:$N,MATCH(คำนวณเงินลงทุนส่วนเกิน!$D515,ลูกหนี้ค่ารักษาพยาบาล!$A:$A,0))</f>
        <v>0</v>
      </c>
      <c r="Q515" s="49">
        <v>28324198.530000001</v>
      </c>
      <c r="R515" s="7">
        <f>INDEX('Fixed Cost'!$E:$E,MATCH(คำนวณเงินลงทุนส่วนเกิน!$D515,'Fixed Cost'!$A:$A,0))</f>
        <v>15245881.426363636</v>
      </c>
      <c r="S515" s="7">
        <f t="shared" si="43"/>
        <v>13078317.103636365</v>
      </c>
      <c r="T515" s="43" t="str">
        <f t="shared" si="46"/>
        <v>60%</v>
      </c>
      <c r="U515" s="7">
        <f t="shared" si="44"/>
        <v>7846990.2621818185</v>
      </c>
      <c r="V515" s="8" t="str">
        <f t="shared" si="47"/>
        <v>ลงทุนได้</v>
      </c>
      <c r="X515" s="4"/>
    </row>
    <row r="516" spans="1:24" hidden="1" x14ac:dyDescent="0.7">
      <c r="A516" s="8">
        <f>IF(ISBLANK(D516),"",COUNTA($D$10:D516))</f>
        <v>507</v>
      </c>
      <c r="B516" s="14">
        <v>8</v>
      </c>
      <c r="C516" s="14" t="s">
        <v>1057</v>
      </c>
      <c r="D516" s="14" t="s">
        <v>1062</v>
      </c>
      <c r="E516" s="14" t="s">
        <v>1063</v>
      </c>
      <c r="F516" s="14" t="s">
        <v>8</v>
      </c>
      <c r="G516" s="6">
        <f>INDEX('cash ratio เดิม'!$B:$B,MATCH(คำนวณเงินลงทุนส่วนเกิน!$D516,'cash ratio เดิม'!$A:$A,0))</f>
        <v>23074231.030000001</v>
      </c>
      <c r="H516" s="6">
        <f>INDEX('cash ratio เดิม'!$C:$C,MATCH(คำนวณเงินลงทุนส่วนเกิน!$D516,'cash ratio เดิม'!$A:$A,0))</f>
        <v>26053790.579999998</v>
      </c>
      <c r="I516" s="49">
        <v>0.89</v>
      </c>
      <c r="J516" s="5">
        <f t="shared" si="42"/>
        <v>1.1200000000000001</v>
      </c>
      <c r="K516" s="6">
        <f t="shared" si="45"/>
        <v>6127939.8700000001</v>
      </c>
      <c r="L516" s="6">
        <f>INDEX(ลูกหนี้ค่ารักษาพยาบาล!$J:$J,MATCH(คำนวณเงินลงทุนส่วนเกิน!$D516,ลูกหนี้ค่ารักษาพยาบาล!$A:$A,0))</f>
        <v>4671667.1500000004</v>
      </c>
      <c r="M516" s="6">
        <f>INDEX(ลูกหนี้ค่ารักษาพยาบาล!$K:$K,MATCH(คำนวณเงินลงทุนส่วนเกิน!$D516,ลูกหนี้ค่ารักษาพยาบาล!$A:$A,0))</f>
        <v>195927.215</v>
      </c>
      <c r="N516" s="6">
        <f>INDEX(ลูกหนี้ค่ารักษาพยาบาล!$L:$L,MATCH(คำนวณเงินลงทุนส่วนเกิน!$D516,ลูกหนี้ค่ารักษาพยาบาล!$A:$A,0))</f>
        <v>1260345.5050000001</v>
      </c>
      <c r="O516" s="6">
        <f>INDEX(ลูกหนี้ค่ารักษาพยาบาล!$M:$M,MATCH(คำนวณเงินลงทุนส่วนเกิน!$D516,ลูกหนี้ค่ารักษาพยาบาล!$A:$A,0))</f>
        <v>0</v>
      </c>
      <c r="P516" s="6">
        <f>INDEX(ลูกหนี้ค่ารักษาพยาบาล!$N:$N,MATCH(คำนวณเงินลงทุนส่วนเกิน!$D516,ลูกหนี้ค่ารักษาพยาบาล!$A:$A,0))</f>
        <v>0</v>
      </c>
      <c r="Q516" s="49">
        <v>-2979559.55</v>
      </c>
      <c r="R516" s="7">
        <f>INDEX('Fixed Cost'!$E:$E,MATCH(คำนวณเงินลงทุนส่วนเกิน!$D516,'Fixed Cost'!$A:$A,0))</f>
        <v>25242774.774545453</v>
      </c>
      <c r="S516" s="7">
        <f t="shared" si="43"/>
        <v>-28222334.324545454</v>
      </c>
      <c r="T516" s="43" t="str">
        <f t="shared" si="46"/>
        <v>0%</v>
      </c>
      <c r="U516" s="7">
        <f t="shared" si="44"/>
        <v>0</v>
      </c>
      <c r="V516" s="69" t="str">
        <f t="shared" si="47"/>
        <v>ไม่ลงทุน</v>
      </c>
      <c r="X516" s="4"/>
    </row>
    <row r="517" spans="1:24" hidden="1" x14ac:dyDescent="0.7">
      <c r="A517" s="8">
        <f>IF(ISBLANK(D517),"",COUNTA($D$10:D517))</f>
        <v>508</v>
      </c>
      <c r="B517" s="14">
        <v>8</v>
      </c>
      <c r="C517" s="14" t="s">
        <v>1057</v>
      </c>
      <c r="D517" s="14" t="s">
        <v>1064</v>
      </c>
      <c r="E517" s="14" t="s">
        <v>1065</v>
      </c>
      <c r="F517" s="14" t="s">
        <v>8</v>
      </c>
      <c r="G517" s="6">
        <f>INDEX('cash ratio เดิม'!$B:$B,MATCH(คำนวณเงินลงทุนส่วนเกิน!$D517,'cash ratio เดิม'!$A:$A,0))</f>
        <v>49456498.890000001</v>
      </c>
      <c r="H517" s="6">
        <f>INDEX('cash ratio เดิม'!$C:$C,MATCH(คำนวณเงินลงทุนส่วนเกิน!$D517,'cash ratio เดิม'!$A:$A,0))</f>
        <v>38768030.329999998</v>
      </c>
      <c r="I517" s="49">
        <v>1.28</v>
      </c>
      <c r="J517" s="5">
        <f t="shared" si="42"/>
        <v>1.81</v>
      </c>
      <c r="K517" s="6">
        <f t="shared" si="45"/>
        <v>21080313.149999999</v>
      </c>
      <c r="L517" s="6">
        <f>INDEX(ลูกหนี้ค่ารักษาพยาบาล!$J:$J,MATCH(คำนวณเงินลงทุนส่วนเกิน!$D517,ลูกหนี้ค่ารักษาพยาบาล!$A:$A,0))</f>
        <v>16686871.09</v>
      </c>
      <c r="M517" s="6">
        <f>INDEX(ลูกหนี้ค่ารักษาพยาบาล!$K:$K,MATCH(คำนวณเงินลงทุนส่วนเกิน!$D517,ลูกหนี้ค่ารักษาพยาบาล!$A:$A,0))</f>
        <v>259195.09</v>
      </c>
      <c r="N517" s="6">
        <f>INDEX(ลูกหนี้ค่ารักษาพยาบาล!$L:$L,MATCH(คำนวณเงินลงทุนส่วนเกิน!$D517,ลูกหนี้ค่ารักษาพยาบาล!$A:$A,0))</f>
        <v>4132361.97</v>
      </c>
      <c r="O517" s="6">
        <f>INDEX(ลูกหนี้ค่ารักษาพยาบาล!$M:$M,MATCH(คำนวณเงินลงทุนส่วนเกิน!$D517,ลูกหนี้ค่ารักษาพยาบาล!$A:$A,0))</f>
        <v>0</v>
      </c>
      <c r="P517" s="6">
        <f>INDEX(ลูกหนี้ค่ารักษาพยาบาล!$N:$N,MATCH(คำนวณเงินลงทุนส่วนเกิน!$D517,ลูกหนี้ค่ารักษาพยาบาล!$A:$A,0))</f>
        <v>1885</v>
      </c>
      <c r="Q517" s="49">
        <v>10653607.859999999</v>
      </c>
      <c r="R517" s="7">
        <f>INDEX('Fixed Cost'!$E:$E,MATCH(คำนวณเงินลงทุนส่วนเกิน!$D517,'Fixed Cost'!$A:$A,0))</f>
        <v>21589705.025454547</v>
      </c>
      <c r="S517" s="7">
        <f t="shared" si="43"/>
        <v>-10936097.165454548</v>
      </c>
      <c r="T517" s="43" t="str">
        <f t="shared" si="46"/>
        <v>30%</v>
      </c>
      <c r="U517" s="7">
        <f t="shared" si="44"/>
        <v>0</v>
      </c>
      <c r="V517" s="69" t="str">
        <f t="shared" si="47"/>
        <v>ไม่ลงทุน</v>
      </c>
      <c r="X517" s="4"/>
    </row>
    <row r="518" spans="1:24" hidden="1" x14ac:dyDescent="0.7">
      <c r="A518" s="8">
        <f>IF(ISBLANK(D518),"",COUNTA($D$10:D518))</f>
        <v>509</v>
      </c>
      <c r="B518" s="14">
        <v>8</v>
      </c>
      <c r="C518" s="14" t="s">
        <v>1057</v>
      </c>
      <c r="D518" s="14" t="s">
        <v>1066</v>
      </c>
      <c r="E518" s="14" t="s">
        <v>1067</v>
      </c>
      <c r="F518" s="14" t="s">
        <v>8</v>
      </c>
      <c r="G518" s="6">
        <f>INDEX('cash ratio เดิม'!$B:$B,MATCH(คำนวณเงินลงทุนส่วนเกิน!$D518,'cash ratio เดิม'!$A:$A,0))</f>
        <v>40510744.539999999</v>
      </c>
      <c r="H518" s="6">
        <f>INDEX('cash ratio เดิม'!$C:$C,MATCH(คำนวณเงินลงทุนส่วนเกิน!$D518,'cash ratio เดิม'!$A:$A,0))</f>
        <v>12903991</v>
      </c>
      <c r="I518" s="49">
        <v>3.14</v>
      </c>
      <c r="J518" s="5">
        <f t="shared" si="42"/>
        <v>3.39</v>
      </c>
      <c r="K518" s="6">
        <f t="shared" si="45"/>
        <v>3247306.16</v>
      </c>
      <c r="L518" s="6">
        <f>INDEX(ลูกหนี้ค่ารักษาพยาบาล!$J:$J,MATCH(คำนวณเงินลงทุนส่วนเกิน!$D518,ลูกหนี้ค่ารักษาพยาบาล!$A:$A,0))</f>
        <v>2308416.8199999998</v>
      </c>
      <c r="M518" s="6">
        <f>INDEX(ลูกหนี้ค่ารักษาพยาบาล!$K:$K,MATCH(คำนวณเงินลงทุนส่วนเกิน!$D518,ลูกหนี้ค่ารักษาพยาบาล!$A:$A,0))</f>
        <v>176977.685</v>
      </c>
      <c r="N518" s="6">
        <f>INDEX(ลูกหนี้ค่ารักษาพยาบาล!$L:$L,MATCH(คำนวณเงินลงทุนส่วนเกิน!$D518,ลูกหนี้ค่ารักษาพยาบาล!$A:$A,0))</f>
        <v>746411.15500000003</v>
      </c>
      <c r="O518" s="6">
        <f>INDEX(ลูกหนี้ค่ารักษาพยาบาล!$M:$M,MATCH(คำนวณเงินลงทุนส่วนเกิน!$D518,ลูกหนี้ค่ารักษาพยาบาล!$A:$A,0))</f>
        <v>0</v>
      </c>
      <c r="P518" s="6">
        <f>INDEX(ลูกหนี้ค่ารักษาพยาบาล!$N:$N,MATCH(คำนวณเงินลงทุนส่วนเกิน!$D518,ลูกหนี้ค่ารักษาพยาบาล!$A:$A,0))</f>
        <v>15500.5</v>
      </c>
      <c r="Q518" s="49">
        <v>27606753.539999999</v>
      </c>
      <c r="R518" s="7">
        <f>INDEX('Fixed Cost'!$E:$E,MATCH(คำนวณเงินลงทุนส่วนเกิน!$D518,'Fixed Cost'!$A:$A,0))</f>
        <v>14060847.417272728</v>
      </c>
      <c r="S518" s="7">
        <f t="shared" si="43"/>
        <v>13545906.122727271</v>
      </c>
      <c r="T518" s="43" t="str">
        <f t="shared" si="46"/>
        <v>60%</v>
      </c>
      <c r="U518" s="7">
        <f t="shared" si="44"/>
        <v>8127543.673636362</v>
      </c>
      <c r="V518" s="8" t="str">
        <f t="shared" si="47"/>
        <v>ลงทุนได้</v>
      </c>
      <c r="X518" s="4"/>
    </row>
    <row r="519" spans="1:24" hidden="1" x14ac:dyDescent="0.7">
      <c r="A519" s="8">
        <f>IF(ISBLANK(D519),"",COUNTA($D$10:D519))</f>
        <v>510</v>
      </c>
      <c r="B519" s="14">
        <v>8</v>
      </c>
      <c r="C519" s="14" t="s">
        <v>1057</v>
      </c>
      <c r="D519" s="14" t="s">
        <v>1068</v>
      </c>
      <c r="E519" s="14" t="s">
        <v>1069</v>
      </c>
      <c r="F519" s="14" t="s">
        <v>8</v>
      </c>
      <c r="G519" s="6">
        <f>INDEX('cash ratio เดิม'!$B:$B,MATCH(คำนวณเงินลงทุนส่วนเกิน!$D519,'cash ratio เดิม'!$A:$A,0))</f>
        <v>30741122.559999999</v>
      </c>
      <c r="H519" s="6">
        <f>INDEX('cash ratio เดิม'!$C:$C,MATCH(คำนวณเงินลงทุนส่วนเกิน!$D519,'cash ratio เดิม'!$A:$A,0))</f>
        <v>11227204.310000001</v>
      </c>
      <c r="I519" s="49">
        <v>2.74</v>
      </c>
      <c r="J519" s="5">
        <f t="shared" si="42"/>
        <v>3.09</v>
      </c>
      <c r="K519" s="6">
        <f t="shared" si="45"/>
        <v>3998362.3099999996</v>
      </c>
      <c r="L519" s="6">
        <f>INDEX(ลูกหนี้ค่ารักษาพยาบาล!$J:$J,MATCH(คำนวณเงินลงทุนส่วนเกิน!$D519,ลูกหนี้ค่ารักษาพยาบาล!$A:$A,0))</f>
        <v>2475001.6999999997</v>
      </c>
      <c r="M519" s="6">
        <f>INDEX(ลูกหนี้ค่ารักษาพยาบาล!$K:$K,MATCH(คำนวณเงินลงทุนส่วนเกิน!$D519,ลูกหนี้ค่ารักษาพยาบาล!$A:$A,0))</f>
        <v>159613.565</v>
      </c>
      <c r="N519" s="6">
        <f>INDEX(ลูกหนี้ค่ารักษาพยาบาล!$L:$L,MATCH(คำนวณเงินลงทุนส่วนเกิน!$D519,ลูกหนี้ค่ารักษาพยาบาล!$A:$A,0))</f>
        <v>1361053.095</v>
      </c>
      <c r="O519" s="6">
        <f>INDEX(ลูกหนี้ค่ารักษาพยาบาล!$M:$M,MATCH(คำนวณเงินลงทุนส่วนเกิน!$D519,ลูกหนี้ค่ารักษาพยาบาล!$A:$A,0))</f>
        <v>0</v>
      </c>
      <c r="P519" s="6">
        <f>INDEX(ลูกหนี้ค่ารักษาพยาบาล!$N:$N,MATCH(คำนวณเงินลงทุนส่วนเกิน!$D519,ลูกหนี้ค่ารักษาพยาบาล!$A:$A,0))</f>
        <v>2693.95</v>
      </c>
      <c r="Q519" s="49">
        <v>19513918.25</v>
      </c>
      <c r="R519" s="7">
        <f>INDEX('Fixed Cost'!$E:$E,MATCH(คำนวณเงินลงทุนส่วนเกิน!$D519,'Fixed Cost'!$A:$A,0))</f>
        <v>13044167.318181816</v>
      </c>
      <c r="S519" s="7">
        <f t="shared" si="43"/>
        <v>6469750.9318181835</v>
      </c>
      <c r="T519" s="43" t="str">
        <f t="shared" si="46"/>
        <v>60%</v>
      </c>
      <c r="U519" s="7">
        <f t="shared" si="44"/>
        <v>3881850.55909091</v>
      </c>
      <c r="V519" s="8" t="str">
        <f t="shared" si="47"/>
        <v>ลงทุนได้</v>
      </c>
      <c r="X519" s="4"/>
    </row>
    <row r="520" spans="1:24" hidden="1" x14ac:dyDescent="0.7">
      <c r="A520" s="8">
        <f>IF(ISBLANK(D520),"",COUNTA($D$10:D520))</f>
        <v>511</v>
      </c>
      <c r="B520" s="14">
        <v>8</v>
      </c>
      <c r="C520" s="14" t="s">
        <v>1057</v>
      </c>
      <c r="D520" s="14" t="s">
        <v>1070</v>
      </c>
      <c r="E520" s="14" t="s">
        <v>1071</v>
      </c>
      <c r="F520" s="14" t="s">
        <v>8</v>
      </c>
      <c r="G520" s="6">
        <f>INDEX('cash ratio เดิม'!$B:$B,MATCH(คำนวณเงินลงทุนส่วนเกิน!$D520,'cash ratio เดิม'!$A:$A,0))</f>
        <v>35620427.939999998</v>
      </c>
      <c r="H520" s="6">
        <f>INDEX('cash ratio เดิม'!$C:$C,MATCH(คำนวณเงินลงทุนส่วนเกิน!$D520,'cash ratio เดิม'!$A:$A,0))</f>
        <v>19738459</v>
      </c>
      <c r="I520" s="49">
        <v>1.8</v>
      </c>
      <c r="J520" s="5">
        <f t="shared" si="42"/>
        <v>1.98</v>
      </c>
      <c r="K520" s="6">
        <f t="shared" si="45"/>
        <v>3589618.0150000001</v>
      </c>
      <c r="L520" s="6">
        <f>INDEX(ลูกหนี้ค่ารักษาพยาบาล!$J:$J,MATCH(คำนวณเงินลงทุนส่วนเกิน!$D520,ลูกหนี้ค่ารักษาพยาบาล!$A:$A,0))</f>
        <v>1711270.585</v>
      </c>
      <c r="M520" s="6">
        <f>INDEX(ลูกหนี้ค่ารักษาพยาบาล!$K:$K,MATCH(คำนวณเงินลงทุนส่วนเกิน!$D520,ลูกหนี้ค่ารักษาพยาบาล!$A:$A,0))</f>
        <v>136107.16500000001</v>
      </c>
      <c r="N520" s="6">
        <f>INDEX(ลูกหนี้ค่ารักษาพยาบาล!$L:$L,MATCH(คำนวณเงินลงทุนส่วนเกิน!$D520,ลูกหนี้ค่ารักษาพยาบาล!$A:$A,0))</f>
        <v>1736755.7650000001</v>
      </c>
      <c r="O520" s="6">
        <f>INDEX(ลูกหนี้ค่ารักษาพยาบาล!$M:$M,MATCH(คำนวณเงินลงทุนส่วนเกิน!$D520,ลูกหนี้ค่ารักษาพยาบาล!$A:$A,0))</f>
        <v>0</v>
      </c>
      <c r="P520" s="6">
        <f>INDEX(ลูกหนี้ค่ารักษาพยาบาล!$N:$N,MATCH(คำนวณเงินลงทุนส่วนเกิน!$D520,ลูกหนี้ค่ารักษาพยาบาล!$A:$A,0))</f>
        <v>5484.5</v>
      </c>
      <c r="Q520" s="49">
        <v>15878734.25</v>
      </c>
      <c r="R520" s="7">
        <f>INDEX('Fixed Cost'!$E:$E,MATCH(คำนวณเงินลงทุนส่วนเกิน!$D520,'Fixed Cost'!$A:$A,0))</f>
        <v>13055753.274545457</v>
      </c>
      <c r="S520" s="7">
        <f t="shared" si="43"/>
        <v>2822980.9754545428</v>
      </c>
      <c r="T520" s="43" t="str">
        <f t="shared" si="46"/>
        <v>30%</v>
      </c>
      <c r="U520" s="7">
        <f t="shared" si="44"/>
        <v>846894.29263636284</v>
      </c>
      <c r="V520" s="8" t="str">
        <f t="shared" si="47"/>
        <v>ลงทุนได้</v>
      </c>
      <c r="X520" s="4"/>
    </row>
    <row r="521" spans="1:24" hidden="1" x14ac:dyDescent="0.7">
      <c r="A521" s="8">
        <f>IF(ISBLANK(D521),"",COUNTA($D$10:D521))</f>
        <v>512</v>
      </c>
      <c r="B521" s="14">
        <v>8</v>
      </c>
      <c r="C521" s="14" t="s">
        <v>1057</v>
      </c>
      <c r="D521" s="14" t="s">
        <v>1072</v>
      </c>
      <c r="E521" s="14" t="s">
        <v>1073</v>
      </c>
      <c r="F521" s="14" t="s">
        <v>8</v>
      </c>
      <c r="G521" s="6">
        <f>INDEX('cash ratio เดิม'!$B:$B,MATCH(คำนวณเงินลงทุนส่วนเกิน!$D521,'cash ratio เดิม'!$A:$A,0))</f>
        <v>7226226.46</v>
      </c>
      <c r="H521" s="6">
        <f>INDEX('cash ratio เดิม'!$C:$C,MATCH(คำนวณเงินลงทุนส่วนเกิน!$D521,'cash ratio เดิม'!$A:$A,0))</f>
        <v>6333014.5599999996</v>
      </c>
      <c r="I521" s="49">
        <v>1.1399999999999999</v>
      </c>
      <c r="J521" s="5">
        <f t="shared" si="42"/>
        <v>1.33</v>
      </c>
      <c r="K521" s="6">
        <f t="shared" si="45"/>
        <v>1213846.57</v>
      </c>
      <c r="L521" s="6">
        <f>INDEX(ลูกหนี้ค่ารักษาพยาบาล!$J:$J,MATCH(คำนวณเงินลงทุนส่วนเกิน!$D521,ลูกหนี้ค่ารักษาพยาบาล!$A:$A,0))</f>
        <v>537358.27500000002</v>
      </c>
      <c r="M521" s="6">
        <f>INDEX(ลูกหนี้ค่ารักษาพยาบาล!$K:$K,MATCH(คำนวณเงินลงทุนส่วนเกิน!$D521,ลูกหนี้ค่ารักษาพยาบาล!$A:$A,0))</f>
        <v>72194.044999999998</v>
      </c>
      <c r="N521" s="6">
        <f>INDEX(ลูกหนี้ค่ารักษาพยาบาล!$L:$L,MATCH(คำนวณเงินลงทุนส่วนเกิน!$D521,ลูกหนี้ค่ารักษาพยาบาล!$A:$A,0))</f>
        <v>567260</v>
      </c>
      <c r="O521" s="6">
        <f>INDEX(ลูกหนี้ค่ารักษาพยาบาล!$M:$M,MATCH(คำนวณเงินลงทุนส่วนเกิน!$D521,ลูกหนี้ค่ารักษาพยาบาล!$A:$A,0))</f>
        <v>0</v>
      </c>
      <c r="P521" s="6">
        <f>INDEX(ลูกหนี้ค่ารักษาพยาบาล!$N:$N,MATCH(คำนวณเงินลงทุนส่วนเกิน!$D521,ลูกหนี้ค่ารักษาพยาบาล!$A:$A,0))</f>
        <v>37034.25</v>
      </c>
      <c r="Q521" s="49">
        <v>893211.9</v>
      </c>
      <c r="R521" s="7">
        <f>INDEX('Fixed Cost'!$E:$E,MATCH(คำนวณเงินลงทุนส่วนเกิน!$D521,'Fixed Cost'!$A:$A,0))</f>
        <v>7315200.5618181825</v>
      </c>
      <c r="S521" s="7">
        <f t="shared" si="43"/>
        <v>-6421988.6618181821</v>
      </c>
      <c r="T521" s="43" t="str">
        <f t="shared" si="46"/>
        <v>0%</v>
      </c>
      <c r="U521" s="7">
        <f t="shared" si="44"/>
        <v>0</v>
      </c>
      <c r="V521" s="69" t="str">
        <f t="shared" si="47"/>
        <v>ไม่ลงทุน</v>
      </c>
      <c r="X521" s="4"/>
    </row>
    <row r="522" spans="1:24" hidden="1" x14ac:dyDescent="0.7">
      <c r="A522" s="8">
        <f>IF(ISBLANK(D522),"",COUNTA($D$10:D522))</f>
        <v>513</v>
      </c>
      <c r="B522" s="14">
        <v>8</v>
      </c>
      <c r="C522" s="14" t="s">
        <v>1074</v>
      </c>
      <c r="D522" s="14" t="s">
        <v>1075</v>
      </c>
      <c r="E522" s="14" t="s">
        <v>1076</v>
      </c>
      <c r="F522" s="14" t="s">
        <v>46</v>
      </c>
      <c r="G522" s="6">
        <f>INDEX('cash ratio เดิม'!$B:$B,MATCH(คำนวณเงินลงทุนส่วนเกิน!$D522,'cash ratio เดิม'!$A:$A,0))</f>
        <v>172832127.59</v>
      </c>
      <c r="H522" s="6">
        <f>INDEX('cash ratio เดิม'!$C:$C,MATCH(คำนวณเงินลงทุนส่วนเกิน!$D522,'cash ratio เดิม'!$A:$A,0))</f>
        <v>304546012.62</v>
      </c>
      <c r="I522" s="49">
        <v>0.56999999999999995</v>
      </c>
      <c r="J522" s="5">
        <f t="shared" ref="J522:J585" si="48">TRUNC((G522+K522)/H522,2)</f>
        <v>0.9</v>
      </c>
      <c r="K522" s="6">
        <f t="shared" si="45"/>
        <v>104204281.85999998</v>
      </c>
      <c r="L522" s="6">
        <f>INDEX(ลูกหนี้ค่ารักษาพยาบาล!$J:$J,MATCH(คำนวณเงินลงทุนส่วนเกิน!$D522,ลูกหนี้ค่ารักษาพยาบาล!$A:$A,0))</f>
        <v>63229559.434999995</v>
      </c>
      <c r="M522" s="6">
        <f>INDEX(ลูกหนี้ค่ารักษาพยาบาล!$K:$K,MATCH(คำนวณเงินลงทุนส่วนเกิน!$D522,ลูกหนี้ค่ารักษาพยาบาล!$A:$A,0))</f>
        <v>2714264</v>
      </c>
      <c r="N522" s="6">
        <f>INDEX(ลูกหนี้ค่ารักษาพยาบาล!$L:$L,MATCH(คำนวณเงินลงทุนส่วนเกิน!$D522,ลูกหนี้ค่ารักษาพยาบาล!$A:$A,0))</f>
        <v>35856214.959999993</v>
      </c>
      <c r="O522" s="6">
        <f>INDEX(ลูกหนี้ค่ารักษาพยาบาล!$M:$M,MATCH(คำนวณเงินลงทุนส่วนเกิน!$D522,ลูกหนี้ค่ารักษาพยาบาล!$A:$A,0))</f>
        <v>0</v>
      </c>
      <c r="P522" s="6">
        <f>INDEX(ลูกหนี้ค่ารักษาพยาบาล!$N:$N,MATCH(คำนวณเงินลงทุนส่วนเกิน!$D522,ลูกหนี้ค่ารักษาพยาบาล!$A:$A,0))</f>
        <v>2404243.4649999999</v>
      </c>
      <c r="Q522" s="49">
        <v>-131713885.03</v>
      </c>
      <c r="R522" s="7">
        <f>INDEX('Fixed Cost'!$E:$E,MATCH(คำนวณเงินลงทุนส่วนเกิน!$D522,'Fixed Cost'!$A:$A,0))</f>
        <v>111267556.16181818</v>
      </c>
      <c r="S522" s="7">
        <f t="shared" ref="S522:S585" si="49">Q522-R522</f>
        <v>-242981441.19181818</v>
      </c>
      <c r="T522" s="43" t="str">
        <f t="shared" si="46"/>
        <v>0%</v>
      </c>
      <c r="U522" s="7">
        <f t="shared" ref="U522:U585" si="50">IF(S522&gt;0,S522*T522,0)</f>
        <v>0</v>
      </c>
      <c r="V522" s="69" t="str">
        <f t="shared" si="47"/>
        <v>ไม่ลงทุน</v>
      </c>
      <c r="X522" s="4"/>
    </row>
    <row r="523" spans="1:24" hidden="1" x14ac:dyDescent="0.7">
      <c r="A523" s="8">
        <f>IF(ISBLANK(D523),"",COUNTA($D$10:D523))</f>
        <v>514</v>
      </c>
      <c r="B523" s="14">
        <v>8</v>
      </c>
      <c r="C523" s="14" t="s">
        <v>1074</v>
      </c>
      <c r="D523" s="14" t="s">
        <v>1077</v>
      </c>
      <c r="E523" s="14" t="s">
        <v>1078</v>
      </c>
      <c r="F523" s="14" t="s">
        <v>8</v>
      </c>
      <c r="G523" s="6">
        <f>INDEX('cash ratio เดิม'!$B:$B,MATCH(คำนวณเงินลงทุนส่วนเกิน!$D523,'cash ratio เดิม'!$A:$A,0))</f>
        <v>47933783.079999998</v>
      </c>
      <c r="H523" s="6">
        <f>INDEX('cash ratio เดิม'!$C:$C,MATCH(คำนวณเงินลงทุนส่วนเกิน!$D523,'cash ratio เดิม'!$A:$A,0))</f>
        <v>9483199.6199999992</v>
      </c>
      <c r="I523" s="49">
        <v>5.05</v>
      </c>
      <c r="J523" s="5">
        <f t="shared" si="48"/>
        <v>5.28</v>
      </c>
      <c r="K523" s="6">
        <f t="shared" ref="K523:K586" si="51">SUM(L523:P523)</f>
        <v>2224860.7549999999</v>
      </c>
      <c r="L523" s="6">
        <f>INDEX(ลูกหนี้ค่ารักษาพยาบาล!$J:$J,MATCH(คำนวณเงินลงทุนส่วนเกิน!$D523,ลูกหนี้ค่ารักษาพยาบาล!$A:$A,0))</f>
        <v>1565307.7950000002</v>
      </c>
      <c r="M523" s="6">
        <f>INDEX(ลูกหนี้ค่ารักษาพยาบาล!$K:$K,MATCH(คำนวณเงินลงทุนส่วนเกิน!$D523,ลูกหนี้ค่ารักษาพยาบาล!$A:$A,0))</f>
        <v>115898.26500000001</v>
      </c>
      <c r="N523" s="6">
        <f>INDEX(ลูกหนี้ค่ารักษาพยาบาล!$L:$L,MATCH(คำนวณเงินลงทุนส่วนเกิน!$D523,ลูกหนี้ค่ารักษาพยาบาล!$A:$A,0))</f>
        <v>518483.60500000004</v>
      </c>
      <c r="O523" s="6">
        <f>INDEX(ลูกหนี้ค่ารักษาพยาบาล!$M:$M,MATCH(คำนวณเงินลงทุนส่วนเกิน!$D523,ลูกหนี้ค่ารักษาพยาบาล!$A:$A,0))</f>
        <v>0</v>
      </c>
      <c r="P523" s="6">
        <f>INDEX(ลูกหนี้ค่ารักษาพยาบาล!$N:$N,MATCH(คำนวณเงินลงทุนส่วนเกิน!$D523,ลูกหนี้ค่ารักษาพยาบาล!$A:$A,0))</f>
        <v>25171.09</v>
      </c>
      <c r="Q523" s="49">
        <v>38450583.460000001</v>
      </c>
      <c r="R523" s="7">
        <f>INDEX('Fixed Cost'!$E:$E,MATCH(คำนวณเงินลงทุนส่วนเกิน!$D523,'Fixed Cost'!$A:$A,0))</f>
        <v>9697917.7609090898</v>
      </c>
      <c r="S523" s="7">
        <f t="shared" si="49"/>
        <v>28752665.699090913</v>
      </c>
      <c r="T523" s="43" t="str">
        <f t="shared" ref="T523:T586" si="52">IF(J523&gt;3,"60%",IF(J523&gt;=2.51,"50%",IF(J523&gt;=2.01,"40%",IF(J523&gt;=1.51,"30%","0%"))))</f>
        <v>60%</v>
      </c>
      <c r="U523" s="7">
        <f t="shared" si="50"/>
        <v>17251599.419454549</v>
      </c>
      <c r="V523" s="8" t="str">
        <f t="shared" ref="V523:V586" si="53">IF(U523&gt;0,"ลงทุนได้","ไม่ลงทุน")</f>
        <v>ลงทุนได้</v>
      </c>
      <c r="X523" s="4"/>
    </row>
    <row r="524" spans="1:24" hidden="1" x14ac:dyDescent="0.7">
      <c r="A524" s="8">
        <f>IF(ISBLANK(D524),"",COUNTA($D$10:D524))</f>
        <v>515</v>
      </c>
      <c r="B524" s="14">
        <v>8</v>
      </c>
      <c r="C524" s="14" t="s">
        <v>1074</v>
      </c>
      <c r="D524" s="14" t="s">
        <v>1079</v>
      </c>
      <c r="E524" s="14" t="s">
        <v>1080</v>
      </c>
      <c r="F524" s="14" t="s">
        <v>8</v>
      </c>
      <c r="G524" s="6">
        <f>INDEX('cash ratio เดิม'!$B:$B,MATCH(คำนวณเงินลงทุนส่วนเกิน!$D524,'cash ratio เดิม'!$A:$A,0))</f>
        <v>10409212.02</v>
      </c>
      <c r="H524" s="6">
        <f>INDEX('cash ratio เดิม'!$C:$C,MATCH(คำนวณเงินลงทุนส่วนเกิน!$D524,'cash ratio เดิม'!$A:$A,0))</f>
        <v>27120841.699999999</v>
      </c>
      <c r="I524" s="49">
        <v>0.38</v>
      </c>
      <c r="J524" s="5">
        <f t="shared" si="48"/>
        <v>0.59</v>
      </c>
      <c r="K524" s="6">
        <f t="shared" si="51"/>
        <v>5727817.1150000002</v>
      </c>
      <c r="L524" s="6">
        <f>INDEX(ลูกหนี้ค่ารักษาพยาบาล!$J:$J,MATCH(คำนวณเงินลงทุนส่วนเกิน!$D524,ลูกหนี้ค่ารักษาพยาบาล!$A:$A,0))</f>
        <v>3622544.2349999999</v>
      </c>
      <c r="M524" s="6">
        <f>INDEX(ลูกหนี้ค่ารักษาพยาบาล!$K:$K,MATCH(คำนวณเงินลงทุนส่วนเกิน!$D524,ลูกหนี้ค่ารักษาพยาบาล!$A:$A,0))</f>
        <v>195363.505</v>
      </c>
      <c r="N524" s="6">
        <f>INDEX(ลูกหนี้ค่ารักษาพยาบาล!$L:$L,MATCH(คำนวณเงินลงทุนส่วนเกิน!$D524,ลูกหนี้ค่ารักษาพยาบาล!$A:$A,0))</f>
        <v>1586575.375</v>
      </c>
      <c r="O524" s="6">
        <f>INDEX(ลูกหนี้ค่ารักษาพยาบาล!$M:$M,MATCH(คำนวณเงินลงทุนส่วนเกิน!$D524,ลูกหนี้ค่ารักษาพยาบาล!$A:$A,0))</f>
        <v>0</v>
      </c>
      <c r="P524" s="6">
        <f>INDEX(ลูกหนี้ค่ารักษาพยาบาล!$N:$N,MATCH(คำนวณเงินลงทุนส่วนเกิน!$D524,ลูกหนี้ค่ารักษาพยาบาล!$A:$A,0))</f>
        <v>323334</v>
      </c>
      <c r="Q524" s="49">
        <v>-16759387.49</v>
      </c>
      <c r="R524" s="7">
        <f>INDEX('Fixed Cost'!$E:$E,MATCH(คำนวณเงินลงทุนส่วนเกิน!$D524,'Fixed Cost'!$A:$A,0))</f>
        <v>16926125.533636365</v>
      </c>
      <c r="S524" s="7">
        <f t="shared" si="49"/>
        <v>-33685513.023636363</v>
      </c>
      <c r="T524" s="43" t="str">
        <f t="shared" si="52"/>
        <v>0%</v>
      </c>
      <c r="U524" s="7">
        <f t="shared" si="50"/>
        <v>0</v>
      </c>
      <c r="V524" s="69" t="str">
        <f t="shared" si="53"/>
        <v>ไม่ลงทุน</v>
      </c>
      <c r="X524" s="4"/>
    </row>
    <row r="525" spans="1:24" hidden="1" x14ac:dyDescent="0.7">
      <c r="A525" s="8">
        <f>IF(ISBLANK(D525),"",COUNTA($D$10:D525))</f>
        <v>516</v>
      </c>
      <c r="B525" s="14">
        <v>8</v>
      </c>
      <c r="C525" s="14" t="s">
        <v>1074</v>
      </c>
      <c r="D525" s="14" t="s">
        <v>1081</v>
      </c>
      <c r="E525" s="14" t="s">
        <v>1082</v>
      </c>
      <c r="F525" s="14" t="s">
        <v>8</v>
      </c>
      <c r="G525" s="6">
        <f>INDEX('cash ratio เดิม'!$B:$B,MATCH(คำนวณเงินลงทุนส่วนเกิน!$D525,'cash ratio เดิม'!$A:$A,0))</f>
        <v>30225473.23</v>
      </c>
      <c r="H525" s="6">
        <f>INDEX('cash ratio เดิม'!$C:$C,MATCH(คำนวณเงินลงทุนส่วนเกิน!$D525,'cash ratio เดิม'!$A:$A,0))</f>
        <v>28413637.640000001</v>
      </c>
      <c r="I525" s="49">
        <v>1.06</v>
      </c>
      <c r="J525" s="5">
        <f t="shared" si="48"/>
        <v>1.1599999999999999</v>
      </c>
      <c r="K525" s="6">
        <f t="shared" si="51"/>
        <v>2817945.82</v>
      </c>
      <c r="L525" s="6">
        <f>INDEX(ลูกหนี้ค่ารักษาพยาบาล!$J:$J,MATCH(คำนวณเงินลงทุนส่วนเกิน!$D525,ลูกหนี้ค่ารักษาพยาบาล!$A:$A,0))</f>
        <v>1541142.25</v>
      </c>
      <c r="M525" s="6">
        <f>INDEX(ลูกหนี้ค่ารักษาพยาบาล!$K:$K,MATCH(คำนวณเงินลงทุนส่วนเกิน!$D525,ลูกหนี้ค่ารักษาพยาบาล!$A:$A,0))</f>
        <v>96601.9</v>
      </c>
      <c r="N525" s="6">
        <f>INDEX(ลูกหนี้ค่ารักษาพยาบาล!$L:$L,MATCH(คำนวณเงินลงทุนส่วนเกิน!$D525,ลูกหนี้ค่ารักษาพยาบาล!$A:$A,0))</f>
        <v>1006421.67</v>
      </c>
      <c r="O525" s="6">
        <f>INDEX(ลูกหนี้ค่ารักษาพยาบาล!$M:$M,MATCH(คำนวณเงินลงทุนส่วนเกิน!$D525,ลูกหนี้ค่ารักษาพยาบาล!$A:$A,0))</f>
        <v>0</v>
      </c>
      <c r="P525" s="6">
        <f>INDEX(ลูกหนี้ค่ารักษาพยาบาล!$N:$N,MATCH(คำนวณเงินลงทุนส่วนเกิน!$D525,ลูกหนี้ค่ารักษาพยาบาล!$A:$A,0))</f>
        <v>173780</v>
      </c>
      <c r="Q525" s="49">
        <v>1811835.59</v>
      </c>
      <c r="R525" s="7">
        <f>INDEX('Fixed Cost'!$E:$E,MATCH(คำนวณเงินลงทุนส่วนเกิน!$D525,'Fixed Cost'!$A:$A,0))</f>
        <v>15372987.095454544</v>
      </c>
      <c r="S525" s="7">
        <f t="shared" si="49"/>
        <v>-13561151.505454544</v>
      </c>
      <c r="T525" s="43" t="str">
        <f t="shared" si="52"/>
        <v>0%</v>
      </c>
      <c r="U525" s="7">
        <f t="shared" si="50"/>
        <v>0</v>
      </c>
      <c r="V525" s="69" t="str">
        <f t="shared" si="53"/>
        <v>ไม่ลงทุน</v>
      </c>
      <c r="X525" s="4"/>
    </row>
    <row r="526" spans="1:24" hidden="1" x14ac:dyDescent="0.7">
      <c r="A526" s="8">
        <f>IF(ISBLANK(D526),"",COUNTA($D$10:D526))</f>
        <v>517</v>
      </c>
      <c r="B526" s="14">
        <v>8</v>
      </c>
      <c r="C526" s="14" t="s">
        <v>1074</v>
      </c>
      <c r="D526" s="14" t="s">
        <v>1083</v>
      </c>
      <c r="E526" s="14" t="s">
        <v>1084</v>
      </c>
      <c r="F526" s="14" t="s">
        <v>8</v>
      </c>
      <c r="G526" s="6">
        <f>INDEX('cash ratio เดิม'!$B:$B,MATCH(คำนวณเงินลงทุนส่วนเกิน!$D526,'cash ratio เดิม'!$A:$A,0))</f>
        <v>5013220.43</v>
      </c>
      <c r="H526" s="6">
        <f>INDEX('cash ratio เดิม'!$C:$C,MATCH(คำนวณเงินลงทุนส่วนเกิน!$D526,'cash ratio เดิม'!$A:$A,0))</f>
        <v>6249622.46</v>
      </c>
      <c r="I526" s="49">
        <v>0.8</v>
      </c>
      <c r="J526" s="5">
        <f t="shared" si="48"/>
        <v>0.96</v>
      </c>
      <c r="K526" s="6">
        <f t="shared" si="51"/>
        <v>1015070.97</v>
      </c>
      <c r="L526" s="6">
        <f>INDEX(ลูกหนี้ค่ารักษาพยาบาล!$J:$J,MATCH(คำนวณเงินลงทุนส่วนเกิน!$D526,ลูกหนี้ค่ารักษาพยาบาล!$A:$A,0))</f>
        <v>464141.875</v>
      </c>
      <c r="M526" s="6">
        <f>INDEX(ลูกหนี้ค่ารักษาพยาบาล!$K:$K,MATCH(คำนวณเงินลงทุนส่วนเกิน!$D526,ลูกหนี้ค่ารักษาพยาบาล!$A:$A,0))</f>
        <v>65000</v>
      </c>
      <c r="N526" s="6">
        <f>INDEX(ลูกหนี้ค่ารักษาพยาบาล!$L:$L,MATCH(คำนวณเงินลงทุนส่วนเกิน!$D526,ลูกหนี้ค่ารักษาพยาบาล!$A:$A,0))</f>
        <v>460989.34499999997</v>
      </c>
      <c r="O526" s="6">
        <f>INDEX(ลูกหนี้ค่ารักษาพยาบาล!$M:$M,MATCH(คำนวณเงินลงทุนส่วนเกิน!$D526,ลูกหนี้ค่ารักษาพยาบาล!$A:$A,0))</f>
        <v>0</v>
      </c>
      <c r="P526" s="6">
        <f>INDEX(ลูกหนี้ค่ารักษาพยาบาล!$N:$N,MATCH(คำนวณเงินลงทุนส่วนเกิน!$D526,ลูกหนี้ค่ารักษาพยาบาล!$A:$A,0))</f>
        <v>24939.75</v>
      </c>
      <c r="Q526" s="49">
        <v>-1236402.03</v>
      </c>
      <c r="R526" s="7">
        <f>INDEX('Fixed Cost'!$E:$E,MATCH(คำนวณเงินลงทุนส่วนเกิน!$D526,'Fixed Cost'!$A:$A,0))</f>
        <v>7729982.4027272742</v>
      </c>
      <c r="S526" s="7">
        <f t="shared" si="49"/>
        <v>-8966384.4327272736</v>
      </c>
      <c r="T526" s="43" t="str">
        <f t="shared" si="52"/>
        <v>0%</v>
      </c>
      <c r="U526" s="7">
        <f t="shared" si="50"/>
        <v>0</v>
      </c>
      <c r="V526" s="69" t="str">
        <f t="shared" si="53"/>
        <v>ไม่ลงทุน</v>
      </c>
      <c r="X526" s="4"/>
    </row>
    <row r="527" spans="1:24" hidden="1" x14ac:dyDescent="0.7">
      <c r="A527" s="8">
        <f>IF(ISBLANK(D527),"",COUNTA($D$10:D527))</f>
        <v>518</v>
      </c>
      <c r="B527" s="14">
        <v>8</v>
      </c>
      <c r="C527" s="14" t="s">
        <v>1074</v>
      </c>
      <c r="D527" s="14" t="s">
        <v>1085</v>
      </c>
      <c r="E527" s="14" t="s">
        <v>1086</v>
      </c>
      <c r="F527" s="14" t="s">
        <v>8</v>
      </c>
      <c r="G527" s="6">
        <f>INDEX('cash ratio เดิม'!$B:$B,MATCH(คำนวณเงินลงทุนส่วนเกิน!$D527,'cash ratio เดิม'!$A:$A,0))</f>
        <v>16389889.050000001</v>
      </c>
      <c r="H527" s="6">
        <f>INDEX('cash ratio เดิม'!$C:$C,MATCH(คำนวณเงินลงทุนส่วนเกิน!$D527,'cash ratio เดิม'!$A:$A,0))</f>
        <v>6591559.8300000001</v>
      </c>
      <c r="I527" s="49">
        <v>2.4900000000000002</v>
      </c>
      <c r="J527" s="5">
        <f t="shared" si="48"/>
        <v>2.78</v>
      </c>
      <c r="K527" s="6">
        <f t="shared" si="51"/>
        <v>1989634.42</v>
      </c>
      <c r="L527" s="6">
        <f>INDEX(ลูกหนี้ค่ารักษาพยาบาล!$J:$J,MATCH(คำนวณเงินลงทุนส่วนเกิน!$D527,ลูกหนี้ค่ารักษาพยาบาล!$A:$A,0))</f>
        <v>896036.54</v>
      </c>
      <c r="M527" s="6">
        <f>INDEX(ลูกหนี้ค่ารักษาพยาบาล!$K:$K,MATCH(คำนวณเงินลงทุนส่วนเกิน!$D527,ลูกหนี้ค่ารักษาพยาบาล!$A:$A,0))</f>
        <v>83480.540000000008</v>
      </c>
      <c r="N527" s="6">
        <f>INDEX(ลูกหนี้ค่ารักษาพยาบาล!$L:$L,MATCH(คำนวณเงินลงทุนส่วนเกิน!$D527,ลูกหนี้ค่ารักษาพยาบาล!$A:$A,0))</f>
        <v>908389.34</v>
      </c>
      <c r="O527" s="6">
        <f>INDEX(ลูกหนี้ค่ารักษาพยาบาล!$M:$M,MATCH(คำนวณเงินลงทุนส่วนเกิน!$D527,ลูกหนี้ค่ารักษาพยาบาล!$A:$A,0))</f>
        <v>0</v>
      </c>
      <c r="P527" s="6">
        <f>INDEX(ลูกหนี้ค่ารักษาพยาบาล!$N:$N,MATCH(คำนวณเงินลงทุนส่วนเกิน!$D527,ลูกหนี้ค่ารักษาพยาบาล!$A:$A,0))</f>
        <v>101728</v>
      </c>
      <c r="Q527" s="49">
        <v>9798329.2200000007</v>
      </c>
      <c r="R527" s="7">
        <f>INDEX('Fixed Cost'!$E:$E,MATCH(คำนวณเงินลงทุนส่วนเกิน!$D527,'Fixed Cost'!$A:$A,0))</f>
        <v>9474873.6790909097</v>
      </c>
      <c r="S527" s="7">
        <f t="shared" si="49"/>
        <v>323455.54090909101</v>
      </c>
      <c r="T527" s="43" t="str">
        <f t="shared" si="52"/>
        <v>50%</v>
      </c>
      <c r="U527" s="7">
        <f t="shared" si="50"/>
        <v>161727.77045454551</v>
      </c>
      <c r="V527" s="8" t="str">
        <f t="shared" si="53"/>
        <v>ลงทุนได้</v>
      </c>
      <c r="X527" s="4"/>
    </row>
    <row r="528" spans="1:24" hidden="1" x14ac:dyDescent="0.7">
      <c r="A528" s="8">
        <f>IF(ISBLANK(D528),"",COUNTA($D$10:D528))</f>
        <v>519</v>
      </c>
      <c r="B528" s="14">
        <v>8</v>
      </c>
      <c r="C528" s="14" t="s">
        <v>1074</v>
      </c>
      <c r="D528" s="14" t="s">
        <v>1087</v>
      </c>
      <c r="E528" s="14" t="s">
        <v>1088</v>
      </c>
      <c r="F528" s="14" t="s">
        <v>8</v>
      </c>
      <c r="G528" s="6">
        <f>INDEX('cash ratio เดิม'!$B:$B,MATCH(คำนวณเงินลงทุนส่วนเกิน!$D528,'cash ratio เดิม'!$A:$A,0))</f>
        <v>21268611.600000001</v>
      </c>
      <c r="H528" s="6">
        <f>INDEX('cash ratio เดิม'!$C:$C,MATCH(คำนวณเงินลงทุนส่วนเกิน!$D528,'cash ratio เดิม'!$A:$A,0))</f>
        <v>10465279.76</v>
      </c>
      <c r="I528" s="49">
        <v>2.0299999999999998</v>
      </c>
      <c r="J528" s="5">
        <f t="shared" si="48"/>
        <v>2.38</v>
      </c>
      <c r="K528" s="6">
        <f t="shared" si="51"/>
        <v>3659508.6450000005</v>
      </c>
      <c r="L528" s="6">
        <f>INDEX(ลูกหนี้ค่ารักษาพยาบาล!$J:$J,MATCH(คำนวณเงินลงทุนส่วนเกิน!$D528,ลูกหนี้ค่ารักษาพยาบาล!$A:$A,0))</f>
        <v>1560876.2100000002</v>
      </c>
      <c r="M528" s="6">
        <f>INDEX(ลูกหนี้ค่ารักษาพยาบาล!$K:$K,MATCH(คำนวณเงินลงทุนส่วนเกิน!$D528,ลูกหนี้ค่ารักษาพยาบาล!$A:$A,0))</f>
        <v>162329.75</v>
      </c>
      <c r="N528" s="6">
        <f>INDEX(ลูกหนี้ค่ารักษาพยาบาล!$L:$L,MATCH(คำนวณเงินลงทุนส่วนเกิน!$D528,ลูกหนี้ค่ารักษาพยาบาล!$A:$A,0))</f>
        <v>1360875.23</v>
      </c>
      <c r="O528" s="6">
        <f>INDEX(ลูกหนี้ค่ารักษาพยาบาล!$M:$M,MATCH(คำนวณเงินลงทุนส่วนเกิน!$D528,ลูกหนี้ค่ารักษาพยาบาล!$A:$A,0))</f>
        <v>0</v>
      </c>
      <c r="P528" s="6">
        <f>INDEX(ลูกหนี้ค่ารักษาพยาบาล!$N:$N,MATCH(คำนวณเงินลงทุนส่วนเกิน!$D528,ลูกหนี้ค่ารักษาพยาบาล!$A:$A,0))</f>
        <v>575427.45499999996</v>
      </c>
      <c r="Q528" s="49">
        <v>10803331.84</v>
      </c>
      <c r="R528" s="7">
        <f>INDEX('Fixed Cost'!$E:$E,MATCH(คำนวณเงินลงทุนส่วนเกิน!$D528,'Fixed Cost'!$A:$A,0))</f>
        <v>7643266.0772727262</v>
      </c>
      <c r="S528" s="7">
        <f t="shared" si="49"/>
        <v>3160065.7627272736</v>
      </c>
      <c r="T528" s="43" t="str">
        <f t="shared" si="52"/>
        <v>40%</v>
      </c>
      <c r="U528" s="7">
        <f t="shared" si="50"/>
        <v>1264026.3050909096</v>
      </c>
      <c r="V528" s="8" t="str">
        <f t="shared" si="53"/>
        <v>ลงทุนได้</v>
      </c>
      <c r="X528" s="4"/>
    </row>
    <row r="529" spans="1:24" hidden="1" x14ac:dyDescent="0.7">
      <c r="A529" s="8">
        <f>IF(ISBLANK(D529),"",COUNTA($D$10:D529))</f>
        <v>520</v>
      </c>
      <c r="B529" s="14">
        <v>8</v>
      </c>
      <c r="C529" s="14" t="s">
        <v>1074</v>
      </c>
      <c r="D529" s="14" t="s">
        <v>1089</v>
      </c>
      <c r="E529" s="14" t="s">
        <v>1090</v>
      </c>
      <c r="F529" s="14" t="s">
        <v>8</v>
      </c>
      <c r="G529" s="6">
        <f>INDEX('cash ratio เดิม'!$B:$B,MATCH(คำนวณเงินลงทุนส่วนเกิน!$D529,'cash ratio เดิม'!$A:$A,0))</f>
        <v>38444431.530000001</v>
      </c>
      <c r="H529" s="6">
        <f>INDEX('cash ratio เดิม'!$C:$C,MATCH(คำนวณเงินลงทุนส่วนเกิน!$D529,'cash ratio เดิม'!$A:$A,0))</f>
        <v>80943955.540000007</v>
      </c>
      <c r="I529" s="49">
        <v>0.48</v>
      </c>
      <c r="J529" s="5">
        <f t="shared" si="48"/>
        <v>0.63</v>
      </c>
      <c r="K529" s="6">
        <f t="shared" si="51"/>
        <v>13318591.015000001</v>
      </c>
      <c r="L529" s="6">
        <f>INDEX(ลูกหนี้ค่ารักษาพยาบาล!$J:$J,MATCH(คำนวณเงินลงทุนส่วนเกิน!$D529,ลูกหนี้ค่ารักษาพยาบาล!$A:$A,0))</f>
        <v>7655678.5</v>
      </c>
      <c r="M529" s="6">
        <f>INDEX(ลูกหนี้ค่ารักษาพยาบาล!$K:$K,MATCH(คำนวณเงินลงทุนส่วนเกิน!$D529,ลูกหนี้ค่ารักษาพยาบาล!$A:$A,0))</f>
        <v>1086346.5</v>
      </c>
      <c r="N529" s="6">
        <f>INDEX(ลูกหนี้ค่ารักษาพยาบาล!$L:$L,MATCH(คำนวณเงินลงทุนส่วนเกิน!$D529,ลูกหนี้ค่ารักษาพยาบาล!$A:$A,0))</f>
        <v>4522030.0150000006</v>
      </c>
      <c r="O529" s="6">
        <f>INDEX(ลูกหนี้ค่ารักษาพยาบาล!$M:$M,MATCH(คำนวณเงินลงทุนส่วนเกิน!$D529,ลูกหนี้ค่ารักษาพยาบาล!$A:$A,0))</f>
        <v>0</v>
      </c>
      <c r="P529" s="6">
        <f>INDEX(ลูกหนี้ค่ารักษาพยาบาล!$N:$N,MATCH(คำนวณเงินลงทุนส่วนเกิน!$D529,ลูกหนี้ค่ารักษาพยาบาล!$A:$A,0))</f>
        <v>54536</v>
      </c>
      <c r="Q529" s="49">
        <v>-42499524.009999998</v>
      </c>
      <c r="R529" s="7">
        <f>INDEX('Fixed Cost'!$E:$E,MATCH(คำนวณเงินลงทุนส่วนเกิน!$D529,'Fixed Cost'!$A:$A,0))</f>
        <v>28993484.547272727</v>
      </c>
      <c r="S529" s="7">
        <f t="shared" si="49"/>
        <v>-71493008.557272732</v>
      </c>
      <c r="T529" s="43" t="str">
        <f t="shared" si="52"/>
        <v>0%</v>
      </c>
      <c r="U529" s="7">
        <f t="shared" si="50"/>
        <v>0</v>
      </c>
      <c r="V529" s="69" t="str">
        <f t="shared" si="53"/>
        <v>ไม่ลงทุน</v>
      </c>
      <c r="X529" s="4"/>
    </row>
    <row r="530" spans="1:24" hidden="1" x14ac:dyDescent="0.7">
      <c r="A530" s="8">
        <f>IF(ISBLANK(D530),"",COUNTA($D$10:D530))</f>
        <v>521</v>
      </c>
      <c r="B530" s="14">
        <v>8</v>
      </c>
      <c r="C530" s="14" t="s">
        <v>1074</v>
      </c>
      <c r="D530" s="14" t="s">
        <v>1091</v>
      </c>
      <c r="E530" s="14" t="s">
        <v>1092</v>
      </c>
      <c r="F530" s="14" t="s">
        <v>8</v>
      </c>
      <c r="G530" s="6">
        <f>INDEX('cash ratio เดิม'!$B:$B,MATCH(คำนวณเงินลงทุนส่วนเกิน!$D530,'cash ratio เดิม'!$A:$A,0))</f>
        <v>12199668.560000001</v>
      </c>
      <c r="H530" s="6">
        <f>INDEX('cash ratio เดิม'!$C:$C,MATCH(คำนวณเงินลงทุนส่วนเกิน!$D530,'cash ratio เดิม'!$A:$A,0))</f>
        <v>15380747.67</v>
      </c>
      <c r="I530" s="49">
        <v>0.79</v>
      </c>
      <c r="J530" s="5">
        <f t="shared" si="48"/>
        <v>0.93</v>
      </c>
      <c r="K530" s="6">
        <f t="shared" si="51"/>
        <v>2178229.38</v>
      </c>
      <c r="L530" s="6">
        <f>INDEX(ลูกหนี้ค่ารักษาพยาบาล!$J:$J,MATCH(คำนวณเงินลงทุนส่วนเกิน!$D530,ลูกหนี้ค่ารักษาพยาบาล!$A:$A,0))</f>
        <v>1298410.0999999999</v>
      </c>
      <c r="M530" s="6">
        <f>INDEX(ลูกหนี้ค่ารักษาพยาบาล!$K:$K,MATCH(คำนวณเงินลงทุนส่วนเกิน!$D530,ลูกหนี้ค่ารักษาพยาบาล!$A:$A,0))</f>
        <v>151363.07500000001</v>
      </c>
      <c r="N530" s="6">
        <f>INDEX(ลูกหนี้ค่ารักษาพยาบาล!$L:$L,MATCH(คำนวณเงินลงทุนส่วนเกิน!$D530,ลูกหนี้ค่ารักษาพยาบาล!$A:$A,0))</f>
        <v>728456.20500000007</v>
      </c>
      <c r="O530" s="6">
        <f>INDEX(ลูกหนี้ค่ารักษาพยาบาล!$M:$M,MATCH(คำนวณเงินลงทุนส่วนเกิน!$D530,ลูกหนี้ค่ารักษาพยาบาล!$A:$A,0))</f>
        <v>0</v>
      </c>
      <c r="P530" s="6">
        <f>INDEX(ลูกหนี้ค่ารักษาพยาบาล!$N:$N,MATCH(คำนวณเงินลงทุนส่วนเกิน!$D530,ลูกหนี้ค่ารักษาพยาบาล!$A:$A,0))</f>
        <v>0</v>
      </c>
      <c r="Q530" s="49">
        <v>-3181079.11</v>
      </c>
      <c r="R530" s="7">
        <f>INDEX('Fixed Cost'!$E:$E,MATCH(คำนวณเงินลงทุนส่วนเกิน!$D530,'Fixed Cost'!$A:$A,0))</f>
        <v>7206084.4390909094</v>
      </c>
      <c r="S530" s="7">
        <f t="shared" si="49"/>
        <v>-10387163.549090909</v>
      </c>
      <c r="T530" s="43" t="str">
        <f t="shared" si="52"/>
        <v>0%</v>
      </c>
      <c r="U530" s="7">
        <f t="shared" si="50"/>
        <v>0</v>
      </c>
      <c r="V530" s="69" t="str">
        <f t="shared" si="53"/>
        <v>ไม่ลงทุน</v>
      </c>
      <c r="X530" s="4"/>
    </row>
    <row r="531" spans="1:24" hidden="1" x14ac:dyDescent="0.7">
      <c r="A531" s="8">
        <f>IF(ISBLANK(D531),"",COUNTA($D$10:D531))</f>
        <v>522</v>
      </c>
      <c r="B531" s="14">
        <v>8</v>
      </c>
      <c r="C531" s="14" t="s">
        <v>1074</v>
      </c>
      <c r="D531" s="14" t="s">
        <v>1093</v>
      </c>
      <c r="E531" s="14" t="s">
        <v>1094</v>
      </c>
      <c r="F531" s="14" t="s">
        <v>8</v>
      </c>
      <c r="G531" s="6">
        <f>INDEX('cash ratio เดิม'!$B:$B,MATCH(คำนวณเงินลงทุนส่วนเกิน!$D531,'cash ratio เดิม'!$A:$A,0))</f>
        <v>7291659.9400000004</v>
      </c>
      <c r="H531" s="6">
        <f>INDEX('cash ratio เดิม'!$C:$C,MATCH(คำนวณเงินลงทุนส่วนเกิน!$D531,'cash ratio เดิม'!$A:$A,0))</f>
        <v>15181432.460000001</v>
      </c>
      <c r="I531" s="49">
        <v>0.48</v>
      </c>
      <c r="J531" s="5">
        <f t="shared" si="48"/>
        <v>0.77</v>
      </c>
      <c r="K531" s="6">
        <f t="shared" si="51"/>
        <v>4523380.2649999997</v>
      </c>
      <c r="L531" s="6">
        <f>INDEX(ลูกหนี้ค่ารักษาพยาบาล!$J:$J,MATCH(คำนวณเงินลงทุนส่วนเกิน!$D531,ลูกหนี้ค่ารักษาพยาบาล!$A:$A,0))</f>
        <v>3038635.1999999997</v>
      </c>
      <c r="M531" s="6">
        <f>INDEX(ลูกหนี้ค่ารักษาพยาบาล!$K:$K,MATCH(คำนวณเงินลงทุนส่วนเกิน!$D531,ลูกหนี้ค่ารักษาพยาบาล!$A:$A,0))</f>
        <v>140861.94</v>
      </c>
      <c r="N531" s="6">
        <f>INDEX(ลูกหนี้ค่ารักษาพยาบาล!$L:$L,MATCH(คำนวณเงินลงทุนส่วนเกิน!$D531,ลูกหนี้ค่ารักษาพยาบาล!$A:$A,0))</f>
        <v>1343883.125</v>
      </c>
      <c r="O531" s="6">
        <f>INDEX(ลูกหนี้ค่ารักษาพยาบาล!$M:$M,MATCH(คำนวณเงินลงทุนส่วนเกิน!$D531,ลูกหนี้ค่ารักษาพยาบาล!$A:$A,0))</f>
        <v>0</v>
      </c>
      <c r="P531" s="6">
        <f>INDEX(ลูกหนี้ค่ารักษาพยาบาล!$N:$N,MATCH(คำนวณเงินลงทุนส่วนเกิน!$D531,ลูกหนี้ค่ารักษาพยาบาล!$A:$A,0))</f>
        <v>0</v>
      </c>
      <c r="Q531" s="49">
        <v>-7889772.5199999996</v>
      </c>
      <c r="R531" s="7">
        <f>INDEX('Fixed Cost'!$E:$E,MATCH(คำนวณเงินลงทุนส่วนเกิน!$D531,'Fixed Cost'!$A:$A,0))</f>
        <v>11287349.443636362</v>
      </c>
      <c r="S531" s="7">
        <f t="shared" si="49"/>
        <v>-19177121.963636361</v>
      </c>
      <c r="T531" s="43" t="str">
        <f t="shared" si="52"/>
        <v>0%</v>
      </c>
      <c r="U531" s="7">
        <f t="shared" si="50"/>
        <v>0</v>
      </c>
      <c r="V531" s="69" t="str">
        <f t="shared" si="53"/>
        <v>ไม่ลงทุน</v>
      </c>
      <c r="X531" s="4"/>
    </row>
    <row r="532" spans="1:24" hidden="1" x14ac:dyDescent="0.7">
      <c r="A532" s="8">
        <f>IF(ISBLANK(D532),"",COUNTA($D$10:D532))</f>
        <v>523</v>
      </c>
      <c r="B532" s="14">
        <v>8</v>
      </c>
      <c r="C532" s="14" t="s">
        <v>1074</v>
      </c>
      <c r="D532" s="14" t="s">
        <v>1095</v>
      </c>
      <c r="E532" s="14" t="s">
        <v>1096</v>
      </c>
      <c r="F532" s="14" t="s">
        <v>8</v>
      </c>
      <c r="G532" s="6">
        <f>INDEX('cash ratio เดิม'!$B:$B,MATCH(คำนวณเงินลงทุนส่วนเกิน!$D532,'cash ratio เดิม'!$A:$A,0))</f>
        <v>7749229.6299999999</v>
      </c>
      <c r="H532" s="6">
        <f>INDEX('cash ratio เดิม'!$C:$C,MATCH(คำนวณเงินลงทุนส่วนเกิน!$D532,'cash ratio เดิม'!$A:$A,0))</f>
        <v>18714607.260000002</v>
      </c>
      <c r="I532" s="49">
        <v>0.41</v>
      </c>
      <c r="J532" s="5">
        <f t="shared" si="48"/>
        <v>0.53</v>
      </c>
      <c r="K532" s="6">
        <f t="shared" si="51"/>
        <v>2270164.48</v>
      </c>
      <c r="L532" s="6">
        <f>INDEX(ลูกหนี้ค่ารักษาพยาบาล!$J:$J,MATCH(คำนวณเงินลงทุนส่วนเกิน!$D532,ลูกหนี้ค่ารักษาพยาบาล!$A:$A,0))</f>
        <v>1575800.3149999999</v>
      </c>
      <c r="M532" s="6">
        <f>INDEX(ลูกหนี้ค่ารักษาพยาบาล!$K:$K,MATCH(คำนวณเงินลงทุนส่วนเกิน!$D532,ลูกหนี้ค่ารักษาพยาบาล!$A:$A,0))</f>
        <v>98140</v>
      </c>
      <c r="N532" s="6">
        <f>INDEX(ลูกหนี้ค่ารักษาพยาบาล!$L:$L,MATCH(คำนวณเงินลงทุนส่วนเกิน!$D532,ลูกหนี้ค่ารักษาพยาบาล!$A:$A,0))</f>
        <v>585952.66500000004</v>
      </c>
      <c r="O532" s="6">
        <f>INDEX(ลูกหนี้ค่ารักษาพยาบาล!$M:$M,MATCH(คำนวณเงินลงทุนส่วนเกิน!$D532,ลูกหนี้ค่ารักษาพยาบาล!$A:$A,0))</f>
        <v>0</v>
      </c>
      <c r="P532" s="6">
        <f>INDEX(ลูกหนี้ค่ารักษาพยาบาล!$N:$N,MATCH(คำนวณเงินลงทุนส่วนเกิน!$D532,ลูกหนี้ค่ารักษาพยาบาล!$A:$A,0))</f>
        <v>10271.5</v>
      </c>
      <c r="Q532" s="49">
        <v>-10965377.630000001</v>
      </c>
      <c r="R532" s="7">
        <f>INDEX('Fixed Cost'!$E:$E,MATCH(คำนวณเงินลงทุนส่วนเกิน!$D532,'Fixed Cost'!$A:$A,0))</f>
        <v>12939287.833636362</v>
      </c>
      <c r="S532" s="7">
        <f t="shared" si="49"/>
        <v>-23904665.463636361</v>
      </c>
      <c r="T532" s="43" t="str">
        <f t="shared" si="52"/>
        <v>0%</v>
      </c>
      <c r="U532" s="7">
        <f t="shared" si="50"/>
        <v>0</v>
      </c>
      <c r="V532" s="69" t="str">
        <f t="shared" si="53"/>
        <v>ไม่ลงทุน</v>
      </c>
      <c r="X532" s="4"/>
    </row>
    <row r="533" spans="1:24" hidden="1" x14ac:dyDescent="0.7">
      <c r="A533" s="8">
        <f>IF(ISBLANK(D533),"",COUNTA($D$10:D533))</f>
        <v>524</v>
      </c>
      <c r="B533" s="14">
        <v>8</v>
      </c>
      <c r="C533" s="14" t="s">
        <v>1074</v>
      </c>
      <c r="D533" s="14" t="s">
        <v>1097</v>
      </c>
      <c r="E533" s="14" t="s">
        <v>1098</v>
      </c>
      <c r="F533" s="14" t="s">
        <v>8</v>
      </c>
      <c r="G533" s="6">
        <f>INDEX('cash ratio เดิม'!$B:$B,MATCH(คำนวณเงินลงทุนส่วนเกิน!$D533,'cash ratio เดิม'!$A:$A,0))</f>
        <v>29673688.59</v>
      </c>
      <c r="H533" s="6">
        <f>INDEX('cash ratio เดิม'!$C:$C,MATCH(คำนวณเงินลงทุนส่วนเกิน!$D533,'cash ratio เดิม'!$A:$A,0))</f>
        <v>46611747.039999999</v>
      </c>
      <c r="I533" s="49">
        <v>0.64</v>
      </c>
      <c r="J533" s="5">
        <f t="shared" si="48"/>
        <v>0.78</v>
      </c>
      <c r="K533" s="6">
        <f t="shared" si="51"/>
        <v>6849689.0549999997</v>
      </c>
      <c r="L533" s="6">
        <f>INDEX(ลูกหนี้ค่ารักษาพยาบาล!$J:$J,MATCH(คำนวณเงินลงทุนส่วนเกิน!$D533,ลูกหนี้ค่ารักษาพยาบาล!$A:$A,0))</f>
        <v>2769750.55</v>
      </c>
      <c r="M533" s="6">
        <f>INDEX(ลูกหนี้ค่ารักษาพยาบาล!$K:$K,MATCH(คำนวณเงินลงทุนส่วนเกิน!$D533,ลูกหนี้ค่ารักษาพยาบาล!$A:$A,0))</f>
        <v>159822.215</v>
      </c>
      <c r="N533" s="6">
        <f>INDEX(ลูกหนี้ค่ารักษาพยาบาล!$L:$L,MATCH(คำนวณเงินลงทุนส่วนเกิน!$D533,ลูกหนี้ค่ารักษาพยาบาล!$A:$A,0))</f>
        <v>3830983.49</v>
      </c>
      <c r="O533" s="6">
        <f>INDEX(ลูกหนี้ค่ารักษาพยาบาล!$M:$M,MATCH(คำนวณเงินลงทุนส่วนเกิน!$D533,ลูกหนี้ค่ารักษาพยาบาล!$A:$A,0))</f>
        <v>0</v>
      </c>
      <c r="P533" s="6">
        <f>INDEX(ลูกหนี้ค่ารักษาพยาบาล!$N:$N,MATCH(คำนวณเงินลงทุนส่วนเกิน!$D533,ลูกหนี้ค่ารักษาพยาบาล!$A:$A,0))</f>
        <v>89132.800000000003</v>
      </c>
      <c r="Q533" s="49">
        <v>-16938058.449999999</v>
      </c>
      <c r="R533" s="7">
        <f>INDEX('Fixed Cost'!$E:$E,MATCH(คำนวณเงินลงทุนส่วนเกิน!$D533,'Fixed Cost'!$A:$A,0))</f>
        <v>20446506.392727274</v>
      </c>
      <c r="S533" s="7">
        <f t="shared" si="49"/>
        <v>-37384564.842727274</v>
      </c>
      <c r="T533" s="43" t="str">
        <f t="shared" si="52"/>
        <v>0%</v>
      </c>
      <c r="U533" s="7">
        <f t="shared" si="50"/>
        <v>0</v>
      </c>
      <c r="V533" s="69" t="str">
        <f t="shared" si="53"/>
        <v>ไม่ลงทุน</v>
      </c>
      <c r="X533" s="4"/>
    </row>
    <row r="534" spans="1:24" hidden="1" x14ac:dyDescent="0.7">
      <c r="A534" s="8">
        <f>IF(ISBLANK(D534),"",COUNTA($D$10:D534))</f>
        <v>525</v>
      </c>
      <c r="B534" s="14">
        <v>8</v>
      </c>
      <c r="C534" s="14" t="s">
        <v>1074</v>
      </c>
      <c r="D534" s="14" t="s">
        <v>1099</v>
      </c>
      <c r="E534" s="14" t="s">
        <v>1100</v>
      </c>
      <c r="F534" s="14" t="s">
        <v>8</v>
      </c>
      <c r="G534" s="6">
        <f>INDEX('cash ratio เดิม'!$B:$B,MATCH(คำนวณเงินลงทุนส่วนเกิน!$D534,'cash ratio เดิม'!$A:$A,0))</f>
        <v>51372173.149999999</v>
      </c>
      <c r="H534" s="6">
        <f>INDEX('cash ratio เดิม'!$C:$C,MATCH(คำนวณเงินลงทุนส่วนเกิน!$D534,'cash ratio เดิม'!$A:$A,0))</f>
        <v>13695955.439999999</v>
      </c>
      <c r="I534" s="49">
        <v>3.75</v>
      </c>
      <c r="J534" s="5">
        <f t="shared" si="48"/>
        <v>3.97</v>
      </c>
      <c r="K534" s="6">
        <f t="shared" si="51"/>
        <v>3126117.6749999998</v>
      </c>
      <c r="L534" s="6">
        <f>INDEX(ลูกหนี้ค่ารักษาพยาบาล!$J:$J,MATCH(คำนวณเงินลงทุนส่วนเกิน!$D534,ลูกหนี้ค่ารักษาพยาบาล!$A:$A,0))</f>
        <v>2034671.11</v>
      </c>
      <c r="M534" s="6">
        <f>INDEX(ลูกหนี้ค่ารักษาพยาบาล!$K:$K,MATCH(คำนวณเงินลงทุนส่วนเกิน!$D534,ลูกหนี้ค่ารักษาพยาบาล!$A:$A,0))</f>
        <v>103621.79000000001</v>
      </c>
      <c r="N534" s="6">
        <f>INDEX(ลูกหนี้ค่ารักษาพยาบาล!$L:$L,MATCH(คำนวณเงินลงทุนส่วนเกิน!$D534,ลูกหนี้ค่ารักษาพยาบาล!$A:$A,0))</f>
        <v>983042.27499999991</v>
      </c>
      <c r="O534" s="6">
        <f>INDEX(ลูกหนี้ค่ารักษาพยาบาล!$M:$M,MATCH(คำนวณเงินลงทุนส่วนเกิน!$D534,ลูกหนี้ค่ารักษาพยาบาล!$A:$A,0))</f>
        <v>0</v>
      </c>
      <c r="P534" s="6">
        <f>INDEX(ลูกหนี้ค่ารักษาพยาบาล!$N:$N,MATCH(คำนวณเงินลงทุนส่วนเกิน!$D534,ลูกหนี้ค่ารักษาพยาบาล!$A:$A,0))</f>
        <v>4782.5</v>
      </c>
      <c r="Q534" s="49">
        <v>37676217.710000001</v>
      </c>
      <c r="R534" s="7">
        <f>INDEX('Fixed Cost'!$E:$E,MATCH(คำนวณเงินลงทุนส่วนเกิน!$D534,'Fixed Cost'!$A:$A,0))</f>
        <v>9704700.3218181822</v>
      </c>
      <c r="S534" s="7">
        <f t="shared" si="49"/>
        <v>27971517.388181821</v>
      </c>
      <c r="T534" s="43" t="str">
        <f t="shared" si="52"/>
        <v>60%</v>
      </c>
      <c r="U534" s="7">
        <f t="shared" si="50"/>
        <v>16782910.43290909</v>
      </c>
      <c r="V534" s="8" t="str">
        <f t="shared" si="53"/>
        <v>ลงทุนได้</v>
      </c>
      <c r="X534" s="4"/>
    </row>
    <row r="535" spans="1:24" hidden="1" x14ac:dyDescent="0.7">
      <c r="A535" s="8">
        <f>IF(ISBLANK(D535),"",COUNTA($D$10:D535))</f>
        <v>526</v>
      </c>
      <c r="B535" s="14">
        <v>8</v>
      </c>
      <c r="C535" s="14" t="s">
        <v>1074</v>
      </c>
      <c r="D535" s="14" t="s">
        <v>1101</v>
      </c>
      <c r="E535" s="14" t="s">
        <v>1102</v>
      </c>
      <c r="F535" s="14" t="s">
        <v>8</v>
      </c>
      <c r="G535" s="6">
        <f>INDEX('cash ratio เดิม'!$B:$B,MATCH(คำนวณเงินลงทุนส่วนเกิน!$D535,'cash ratio เดิม'!$A:$A,0))</f>
        <v>12479205.470000001</v>
      </c>
      <c r="H535" s="6">
        <f>INDEX('cash ratio เดิม'!$C:$C,MATCH(คำนวณเงินลงทุนส่วนเกิน!$D535,'cash ratio เดิม'!$A:$A,0))</f>
        <v>9537719.0399999991</v>
      </c>
      <c r="I535" s="49">
        <v>1.31</v>
      </c>
      <c r="J535" s="5">
        <f t="shared" si="48"/>
        <v>1.57</v>
      </c>
      <c r="K535" s="6">
        <f t="shared" si="51"/>
        <v>2528282.9249999998</v>
      </c>
      <c r="L535" s="6">
        <f>INDEX(ลูกหนี้ค่ารักษาพยาบาล!$J:$J,MATCH(คำนวณเงินลงทุนส่วนเกิน!$D535,ลูกหนี้ค่ารักษาพยาบาล!$A:$A,0))</f>
        <v>1241632.71</v>
      </c>
      <c r="M535" s="6">
        <f>INDEX(ลูกหนี้ค่ารักษาพยาบาล!$K:$K,MATCH(คำนวณเงินลงทุนส่วนเกิน!$D535,ลูกหนี้ค่ารักษาพยาบาล!$A:$A,0))</f>
        <v>51641.120000000003</v>
      </c>
      <c r="N535" s="6">
        <f>INDEX(ลูกหนี้ค่ารักษาพยาบาล!$L:$L,MATCH(คำนวณเงินลงทุนส่วนเกิน!$D535,ลูกหนี้ค่ารักษาพยาบาล!$A:$A,0))</f>
        <v>1233753.095</v>
      </c>
      <c r="O535" s="6">
        <f>INDEX(ลูกหนี้ค่ารักษาพยาบาล!$M:$M,MATCH(คำนวณเงินลงทุนส่วนเกิน!$D535,ลูกหนี้ค่ารักษาพยาบาล!$A:$A,0))</f>
        <v>0</v>
      </c>
      <c r="P535" s="6">
        <f>INDEX(ลูกหนี้ค่ารักษาพยาบาล!$N:$N,MATCH(คำนวณเงินลงทุนส่วนเกิน!$D535,ลูกหนี้ค่ารักษาพยาบาล!$A:$A,0))</f>
        <v>1256</v>
      </c>
      <c r="Q535" s="49">
        <v>2941486.43</v>
      </c>
      <c r="R535" s="7">
        <f>INDEX('Fixed Cost'!$E:$E,MATCH(คำนวณเงินลงทุนส่วนเกิน!$D535,'Fixed Cost'!$A:$A,0))</f>
        <v>7131738.2454545479</v>
      </c>
      <c r="S535" s="7">
        <f t="shared" si="49"/>
        <v>-4190251.8154545478</v>
      </c>
      <c r="T535" s="43" t="str">
        <f t="shared" si="52"/>
        <v>30%</v>
      </c>
      <c r="U535" s="7">
        <f t="shared" si="50"/>
        <v>0</v>
      </c>
      <c r="V535" s="69" t="str">
        <f t="shared" si="53"/>
        <v>ไม่ลงทุน</v>
      </c>
      <c r="X535" s="4"/>
    </row>
    <row r="536" spans="1:24" hidden="1" x14ac:dyDescent="0.7">
      <c r="A536" s="8">
        <f>IF(ISBLANK(D536),"",COUNTA($D$10:D536))</f>
        <v>527</v>
      </c>
      <c r="B536" s="14">
        <v>8</v>
      </c>
      <c r="C536" s="14" t="s">
        <v>1103</v>
      </c>
      <c r="D536" s="14" t="s">
        <v>1104</v>
      </c>
      <c r="E536" s="14" t="s">
        <v>1105</v>
      </c>
      <c r="F536" s="14" t="s">
        <v>5</v>
      </c>
      <c r="G536" s="6">
        <f>INDEX('cash ratio เดิม'!$B:$B,MATCH(คำนวณเงินลงทุนส่วนเกิน!$D536,'cash ratio เดิม'!$A:$A,0))</f>
        <v>147032644.78999999</v>
      </c>
      <c r="H536" s="6">
        <f>INDEX('cash ratio เดิม'!$C:$C,MATCH(คำนวณเงินลงทุนส่วนเกิน!$D536,'cash ratio เดิม'!$A:$A,0))</f>
        <v>444780544.18000001</v>
      </c>
      <c r="I536" s="49">
        <v>0.33</v>
      </c>
      <c r="J536" s="5">
        <f t="shared" si="48"/>
        <v>0.75</v>
      </c>
      <c r="K536" s="6">
        <f t="shared" si="51"/>
        <v>187491245.43000001</v>
      </c>
      <c r="L536" s="6">
        <f>INDEX(ลูกหนี้ค่ารักษาพยาบาล!$J:$J,MATCH(คำนวณเงินลงทุนส่วนเกิน!$D536,ลูกหนี้ค่ารักษาพยาบาล!$A:$A,0))</f>
        <v>103348740.605</v>
      </c>
      <c r="M536" s="6">
        <f>INDEX(ลูกหนี้ค่ารักษาพยาบาล!$K:$K,MATCH(คำนวณเงินลงทุนส่วนเกิน!$D536,ลูกหนี้ค่ารักษาพยาบาล!$A:$A,0))</f>
        <v>6673431.2450000001</v>
      </c>
      <c r="N536" s="6">
        <f>INDEX(ลูกหนี้ค่ารักษาพยาบาล!$L:$L,MATCH(คำนวณเงินลงทุนส่วนเกิน!$D536,ลูกหนี้ค่ารักษาพยาบาล!$A:$A,0))</f>
        <v>76839631.069999993</v>
      </c>
      <c r="O536" s="6">
        <f>INDEX(ลูกหนี้ค่ารักษาพยาบาล!$M:$M,MATCH(คำนวณเงินลงทุนส่วนเกิน!$D536,ลูกหนี้ค่ารักษาพยาบาล!$A:$A,0))</f>
        <v>0</v>
      </c>
      <c r="P536" s="6">
        <f>INDEX(ลูกหนี้ค่ารักษาพยาบาล!$N:$N,MATCH(คำนวณเงินลงทุนส่วนเกิน!$D536,ลูกหนี้ค่ารักษาพยาบาล!$A:$A,0))</f>
        <v>629442.51</v>
      </c>
      <c r="Q536" s="49">
        <v>-297947004.99000001</v>
      </c>
      <c r="R536" s="7">
        <f>INDEX('Fixed Cost'!$E:$E,MATCH(คำนวณเงินลงทุนส่วนเกิน!$D536,'Fixed Cost'!$A:$A,0))</f>
        <v>214544819.79272729</v>
      </c>
      <c r="S536" s="7">
        <f t="shared" si="49"/>
        <v>-512491824.7827273</v>
      </c>
      <c r="T536" s="43" t="str">
        <f t="shared" si="52"/>
        <v>0%</v>
      </c>
      <c r="U536" s="7">
        <f t="shared" si="50"/>
        <v>0</v>
      </c>
      <c r="V536" s="69" t="str">
        <f t="shared" si="53"/>
        <v>ไม่ลงทุน</v>
      </c>
      <c r="X536" s="4"/>
    </row>
    <row r="537" spans="1:24" hidden="1" x14ac:dyDescent="0.7">
      <c r="A537" s="8">
        <f>IF(ISBLANK(D537),"",COUNTA($D$10:D537))</f>
        <v>528</v>
      </c>
      <c r="B537" s="14">
        <v>8</v>
      </c>
      <c r="C537" s="14" t="s">
        <v>1103</v>
      </c>
      <c r="D537" s="14" t="s">
        <v>1106</v>
      </c>
      <c r="E537" s="14" t="s">
        <v>1107</v>
      </c>
      <c r="F537" s="14" t="s">
        <v>8</v>
      </c>
      <c r="G537" s="6">
        <f>INDEX('cash ratio เดิม'!$B:$B,MATCH(คำนวณเงินลงทุนส่วนเกิน!$D537,'cash ratio เดิม'!$A:$A,0))</f>
        <v>41360341.780000001</v>
      </c>
      <c r="H537" s="6">
        <f>INDEX('cash ratio เดิม'!$C:$C,MATCH(คำนวณเงินลงทุนส่วนเกิน!$D537,'cash ratio เดิม'!$A:$A,0))</f>
        <v>7753631.4199999999</v>
      </c>
      <c r="I537" s="49">
        <v>5.33</v>
      </c>
      <c r="J537" s="5">
        <f t="shared" si="48"/>
        <v>5.88</v>
      </c>
      <c r="K537" s="6">
        <f t="shared" si="51"/>
        <v>4304987.67</v>
      </c>
      <c r="L537" s="6">
        <f>INDEX(ลูกหนี้ค่ารักษาพยาบาล!$J:$J,MATCH(คำนวณเงินลงทุนส่วนเกิน!$D537,ลูกหนี้ค่ารักษาพยาบาล!$A:$A,0))</f>
        <v>2277255.8049999997</v>
      </c>
      <c r="M537" s="6">
        <f>INDEX(ลูกหนี้ค่ารักษาพยาบาล!$K:$K,MATCH(คำนวณเงินลงทุนส่วนเกิน!$D537,ลูกหนี้ค่ารักษาพยาบาล!$A:$A,0))</f>
        <v>121208.33</v>
      </c>
      <c r="N537" s="6">
        <f>INDEX(ลูกหนี้ค่ารักษาพยาบาล!$L:$L,MATCH(คำนวณเงินลงทุนส่วนเกิน!$D537,ลูกหนี้ค่ารักษาพยาบาล!$A:$A,0))</f>
        <v>1886512.5349999999</v>
      </c>
      <c r="O537" s="6">
        <f>INDEX(ลูกหนี้ค่ารักษาพยาบาล!$M:$M,MATCH(คำนวณเงินลงทุนส่วนเกิน!$D537,ลูกหนี้ค่ารักษาพยาบาล!$A:$A,0))</f>
        <v>0</v>
      </c>
      <c r="P537" s="6">
        <f>INDEX(ลูกหนี้ค่ารักษาพยาบาล!$N:$N,MATCH(คำนวณเงินลงทุนส่วนเกิน!$D537,ลูกหนี้ค่ารักษาพยาบาล!$A:$A,0))</f>
        <v>20011</v>
      </c>
      <c r="Q537" s="49">
        <v>33456210.359999999</v>
      </c>
      <c r="R537" s="7">
        <f>INDEX('Fixed Cost'!$E:$E,MATCH(คำนวณเงินลงทุนส่วนเกิน!$D537,'Fixed Cost'!$A:$A,0))</f>
        <v>11366214.51</v>
      </c>
      <c r="S537" s="7">
        <f t="shared" si="49"/>
        <v>22089995.850000001</v>
      </c>
      <c r="T537" s="43" t="str">
        <f t="shared" si="52"/>
        <v>60%</v>
      </c>
      <c r="U537" s="7">
        <f t="shared" si="50"/>
        <v>13253997.51</v>
      </c>
      <c r="V537" s="8" t="str">
        <f t="shared" si="53"/>
        <v>ลงทุนได้</v>
      </c>
      <c r="X537" s="4"/>
    </row>
    <row r="538" spans="1:24" hidden="1" x14ac:dyDescent="0.7">
      <c r="A538" s="8">
        <f>IF(ISBLANK(D538),"",COUNTA($D$10:D538))</f>
        <v>529</v>
      </c>
      <c r="B538" s="14">
        <v>8</v>
      </c>
      <c r="C538" s="14" t="s">
        <v>1103</v>
      </c>
      <c r="D538" s="14" t="s">
        <v>1108</v>
      </c>
      <c r="E538" s="14" t="s">
        <v>1109</v>
      </c>
      <c r="F538" s="14" t="s">
        <v>8</v>
      </c>
      <c r="G538" s="6">
        <f>INDEX('cash ratio เดิม'!$B:$B,MATCH(คำนวณเงินลงทุนส่วนเกิน!$D538,'cash ratio เดิม'!$A:$A,0))</f>
        <v>30468074.02</v>
      </c>
      <c r="H538" s="6">
        <f>INDEX('cash ratio เดิม'!$C:$C,MATCH(คำนวณเงินลงทุนส่วนเกิน!$D538,'cash ratio เดิม'!$A:$A,0))</f>
        <v>8214895.2699999996</v>
      </c>
      <c r="I538" s="49">
        <v>3.71</v>
      </c>
      <c r="J538" s="5">
        <f t="shared" si="48"/>
        <v>3.99</v>
      </c>
      <c r="K538" s="6">
        <f t="shared" si="51"/>
        <v>2324950.17</v>
      </c>
      <c r="L538" s="6">
        <f>INDEX(ลูกหนี้ค่ารักษาพยาบาล!$J:$J,MATCH(คำนวณเงินลงทุนส่วนเกิน!$D538,ลูกหนี้ค่ารักษาพยาบาล!$A:$A,0))</f>
        <v>731675.125</v>
      </c>
      <c r="M538" s="6">
        <f>INDEX(ลูกหนี้ค่ารักษาพยาบาล!$K:$K,MATCH(คำนวณเงินลงทุนส่วนเกิน!$D538,ลูกหนี้ค่ารักษาพยาบาล!$A:$A,0))</f>
        <v>83506.559999999998</v>
      </c>
      <c r="N538" s="6">
        <f>INDEX(ลูกหนี้ค่ารักษาพยาบาล!$L:$L,MATCH(คำนวณเงินลงทุนส่วนเกิน!$D538,ลูกหนี้ค่ารักษาพยาบาล!$A:$A,0))</f>
        <v>1509768.4850000001</v>
      </c>
      <c r="O538" s="6">
        <f>INDEX(ลูกหนี้ค่ารักษาพยาบาล!$M:$M,MATCH(คำนวณเงินลงทุนส่วนเกิน!$D538,ลูกหนี้ค่ารักษาพยาบาล!$A:$A,0))</f>
        <v>0</v>
      </c>
      <c r="P538" s="6">
        <f>INDEX(ลูกหนี้ค่ารักษาพยาบาล!$N:$N,MATCH(คำนวณเงินลงทุนส่วนเกิน!$D538,ลูกหนี้ค่ารักษาพยาบาล!$A:$A,0))</f>
        <v>0</v>
      </c>
      <c r="Q538" s="49">
        <v>22100818.75</v>
      </c>
      <c r="R538" s="7">
        <f>INDEX('Fixed Cost'!$E:$E,MATCH(คำนวณเงินลงทุนส่วนเกิน!$D538,'Fixed Cost'!$A:$A,0))</f>
        <v>9066139.336363636</v>
      </c>
      <c r="S538" s="7">
        <f t="shared" si="49"/>
        <v>13034679.413636364</v>
      </c>
      <c r="T538" s="43" t="str">
        <f t="shared" si="52"/>
        <v>60%</v>
      </c>
      <c r="U538" s="7">
        <f t="shared" si="50"/>
        <v>7820807.6481818184</v>
      </c>
      <c r="V538" s="8" t="str">
        <f t="shared" si="53"/>
        <v>ลงทุนได้</v>
      </c>
      <c r="X538" s="4"/>
    </row>
    <row r="539" spans="1:24" hidden="1" x14ac:dyDescent="0.7">
      <c r="A539" s="8">
        <f>IF(ISBLANK(D539),"",COUNTA($D$10:D539))</f>
        <v>530</v>
      </c>
      <c r="B539" s="14">
        <v>8</v>
      </c>
      <c r="C539" s="14" t="s">
        <v>1103</v>
      </c>
      <c r="D539" s="14" t="s">
        <v>1110</v>
      </c>
      <c r="E539" s="14" t="s">
        <v>1111</v>
      </c>
      <c r="F539" s="14" t="s">
        <v>8</v>
      </c>
      <c r="G539" s="6">
        <f>INDEX('cash ratio เดิม'!$B:$B,MATCH(คำนวณเงินลงทุนส่วนเกิน!$D539,'cash ratio เดิม'!$A:$A,0))</f>
        <v>21688674.68</v>
      </c>
      <c r="H539" s="6">
        <f>INDEX('cash ratio เดิม'!$C:$C,MATCH(คำนวณเงินลงทุนส่วนเกิน!$D539,'cash ratio เดิม'!$A:$A,0))</f>
        <v>36345154.670000002</v>
      </c>
      <c r="I539" s="49">
        <v>0.6</v>
      </c>
      <c r="J539" s="5">
        <f t="shared" si="48"/>
        <v>0.92</v>
      </c>
      <c r="K539" s="6">
        <f t="shared" si="51"/>
        <v>11770393.859999999</v>
      </c>
      <c r="L539" s="6">
        <f>INDEX(ลูกหนี้ค่ารักษาพยาบาล!$J:$J,MATCH(คำนวณเงินลงทุนส่วนเกิน!$D539,ลูกหนี้ค่ารักษาพยาบาล!$A:$A,0))</f>
        <v>6474429.9299999997</v>
      </c>
      <c r="M539" s="6">
        <f>INDEX(ลูกหนี้ค่ารักษาพยาบาล!$K:$K,MATCH(คำนวณเงินลงทุนส่วนเกิน!$D539,ลูกหนี้ค่ารักษาพยาบาล!$A:$A,0))</f>
        <v>287918.36499999999</v>
      </c>
      <c r="N539" s="6">
        <f>INDEX(ลูกหนี้ค่ารักษาพยาบาล!$L:$L,MATCH(คำนวณเงินลงทุนส่วนเกิน!$D539,ลูกหนี้ค่ารักษาพยาบาล!$A:$A,0))</f>
        <v>5008045.5650000004</v>
      </c>
      <c r="O539" s="6">
        <f>INDEX(ลูกหนี้ค่ารักษาพยาบาล!$M:$M,MATCH(คำนวณเงินลงทุนส่วนเกิน!$D539,ลูกหนี้ค่ารักษาพยาบาล!$A:$A,0))</f>
        <v>0</v>
      </c>
      <c r="P539" s="6">
        <f>INDEX(ลูกหนี้ค่ารักษาพยาบาล!$N:$N,MATCH(คำนวณเงินลงทุนส่วนเกิน!$D539,ลูกหนี้ค่ารักษาพยาบาล!$A:$A,0))</f>
        <v>0</v>
      </c>
      <c r="Q539" s="49">
        <v>-14656479.99</v>
      </c>
      <c r="R539" s="7">
        <f>INDEX('Fixed Cost'!$E:$E,MATCH(คำนวณเงินลงทุนส่วนเกิน!$D539,'Fixed Cost'!$A:$A,0))</f>
        <v>18520109.42727273</v>
      </c>
      <c r="S539" s="7">
        <f t="shared" si="49"/>
        <v>-33176589.417272732</v>
      </c>
      <c r="T539" s="43" t="str">
        <f t="shared" si="52"/>
        <v>0%</v>
      </c>
      <c r="U539" s="7">
        <f t="shared" si="50"/>
        <v>0</v>
      </c>
      <c r="V539" s="69" t="str">
        <f t="shared" si="53"/>
        <v>ไม่ลงทุน</v>
      </c>
      <c r="X539" s="4"/>
    </row>
    <row r="540" spans="1:24" hidden="1" x14ac:dyDescent="0.7">
      <c r="A540" s="8">
        <f>IF(ISBLANK(D540),"",COUNTA($D$10:D540))</f>
        <v>531</v>
      </c>
      <c r="B540" s="14">
        <v>8</v>
      </c>
      <c r="C540" s="14" t="s">
        <v>1103</v>
      </c>
      <c r="D540" s="14" t="s">
        <v>1112</v>
      </c>
      <c r="E540" s="14" t="s">
        <v>1113</v>
      </c>
      <c r="F540" s="14" t="s">
        <v>8</v>
      </c>
      <c r="G540" s="6">
        <f>INDEX('cash ratio เดิม'!$B:$B,MATCH(คำนวณเงินลงทุนส่วนเกิน!$D540,'cash ratio เดิม'!$A:$A,0))</f>
        <v>31876175.140000001</v>
      </c>
      <c r="H540" s="6">
        <f>INDEX('cash ratio เดิม'!$C:$C,MATCH(คำนวณเงินลงทุนส่วนเกิน!$D540,'cash ratio เดิม'!$A:$A,0))</f>
        <v>28627269.449999999</v>
      </c>
      <c r="I540" s="49">
        <v>1.1100000000000001</v>
      </c>
      <c r="J540" s="5">
        <f t="shared" si="48"/>
        <v>1.34</v>
      </c>
      <c r="K540" s="6">
        <f t="shared" si="51"/>
        <v>6509197.254999999</v>
      </c>
      <c r="L540" s="6">
        <f>INDEX(ลูกหนี้ค่ารักษาพยาบาล!$J:$J,MATCH(คำนวณเงินลงทุนส่วนเกิน!$D540,ลูกหนี้ค่ารักษาพยาบาล!$A:$A,0))</f>
        <v>3361225.7949999999</v>
      </c>
      <c r="M540" s="6">
        <f>INDEX(ลูกหนี้ค่ารักษาพยาบาล!$K:$K,MATCH(คำนวณเงินลงทุนส่วนเกิน!$D540,ลูกหนี้ค่ารักษาพยาบาล!$A:$A,0))</f>
        <v>451562.32</v>
      </c>
      <c r="N540" s="6">
        <f>INDEX(ลูกหนี้ค่ารักษาพยาบาล!$L:$L,MATCH(คำนวณเงินลงทุนส่วนเกิน!$D540,ลูกหนี้ค่ารักษาพยาบาล!$A:$A,0))</f>
        <v>2681917.1399999997</v>
      </c>
      <c r="O540" s="6">
        <f>INDEX(ลูกหนี้ค่ารักษาพยาบาล!$M:$M,MATCH(คำนวณเงินลงทุนส่วนเกิน!$D540,ลูกหนี้ค่ารักษาพยาบาล!$A:$A,0))</f>
        <v>0</v>
      </c>
      <c r="P540" s="6">
        <f>INDEX(ลูกหนี้ค่ารักษาพยาบาล!$N:$N,MATCH(คำนวณเงินลงทุนส่วนเกิน!$D540,ลูกหนี้ค่ารักษาพยาบาล!$A:$A,0))</f>
        <v>14492</v>
      </c>
      <c r="Q540" s="49">
        <v>3248905.69</v>
      </c>
      <c r="R540" s="7">
        <f>INDEX('Fixed Cost'!$E:$E,MATCH(คำนวณเงินลงทุนส่วนเกิน!$D540,'Fixed Cost'!$A:$A,0))</f>
        <v>19413644.135454539</v>
      </c>
      <c r="S540" s="7">
        <f t="shared" si="49"/>
        <v>-16164738.44545454</v>
      </c>
      <c r="T540" s="43" t="str">
        <f t="shared" si="52"/>
        <v>0%</v>
      </c>
      <c r="U540" s="7">
        <f t="shared" si="50"/>
        <v>0</v>
      </c>
      <c r="V540" s="69" t="str">
        <f t="shared" si="53"/>
        <v>ไม่ลงทุน</v>
      </c>
      <c r="X540" s="4"/>
    </row>
    <row r="541" spans="1:24" hidden="1" x14ac:dyDescent="0.7">
      <c r="A541" s="8">
        <f>IF(ISBLANK(D541),"",COUNTA($D$10:D541))</f>
        <v>532</v>
      </c>
      <c r="B541" s="14">
        <v>8</v>
      </c>
      <c r="C541" s="14" t="s">
        <v>1103</v>
      </c>
      <c r="D541" s="14" t="s">
        <v>1114</v>
      </c>
      <c r="E541" s="14" t="s">
        <v>1115</v>
      </c>
      <c r="F541" s="14" t="s">
        <v>8</v>
      </c>
      <c r="G541" s="6">
        <f>INDEX('cash ratio เดิม'!$B:$B,MATCH(คำนวณเงินลงทุนส่วนเกิน!$D541,'cash ratio เดิม'!$A:$A,0))</f>
        <v>20159367.34</v>
      </c>
      <c r="H541" s="6">
        <f>INDEX('cash ratio เดิม'!$C:$C,MATCH(คำนวณเงินลงทุนส่วนเกิน!$D541,'cash ratio เดิม'!$A:$A,0))</f>
        <v>13416309.01</v>
      </c>
      <c r="I541" s="49">
        <v>1.5</v>
      </c>
      <c r="J541" s="5">
        <f t="shared" si="48"/>
        <v>1.72</v>
      </c>
      <c r="K541" s="6">
        <f t="shared" si="51"/>
        <v>3034637.9550000001</v>
      </c>
      <c r="L541" s="6">
        <f>INDEX(ลูกหนี้ค่ารักษาพยาบาล!$J:$J,MATCH(คำนวณเงินลงทุนส่วนเกิน!$D541,ลูกหนี้ค่ารักษาพยาบาล!$A:$A,0))</f>
        <v>1426718.33</v>
      </c>
      <c r="M541" s="6">
        <f>INDEX(ลูกหนี้ค่ารักษาพยาบาล!$K:$K,MATCH(คำนวณเงินลงทุนส่วนเกิน!$D541,ลูกหนี้ค่ารักษาพยาบาล!$A:$A,0))</f>
        <v>48222.845000000001</v>
      </c>
      <c r="N541" s="6">
        <f>INDEX(ลูกหนี้ค่ารักษาพยาบาล!$L:$L,MATCH(คำนวณเงินลงทุนส่วนเกิน!$D541,ลูกหนี้ค่ารักษาพยาบาล!$A:$A,0))</f>
        <v>1559696.78</v>
      </c>
      <c r="O541" s="6">
        <f>INDEX(ลูกหนี้ค่ารักษาพยาบาล!$M:$M,MATCH(คำนวณเงินลงทุนส่วนเกิน!$D541,ลูกหนี้ค่ารักษาพยาบาล!$A:$A,0))</f>
        <v>0</v>
      </c>
      <c r="P541" s="6">
        <f>INDEX(ลูกหนี้ค่ารักษาพยาบาล!$N:$N,MATCH(คำนวณเงินลงทุนส่วนเกิน!$D541,ลูกหนี้ค่ารักษาพยาบาล!$A:$A,0))</f>
        <v>0</v>
      </c>
      <c r="Q541" s="49">
        <v>6743058.3300000001</v>
      </c>
      <c r="R541" s="7">
        <f>INDEX('Fixed Cost'!$E:$E,MATCH(คำนวณเงินลงทุนส่วนเกิน!$D541,'Fixed Cost'!$A:$A,0))</f>
        <v>12375763.920000002</v>
      </c>
      <c r="S541" s="7">
        <f t="shared" si="49"/>
        <v>-5632705.5900000017</v>
      </c>
      <c r="T541" s="43" t="str">
        <f t="shared" si="52"/>
        <v>30%</v>
      </c>
      <c r="U541" s="7">
        <f t="shared" si="50"/>
        <v>0</v>
      </c>
      <c r="V541" s="69" t="str">
        <f t="shared" si="53"/>
        <v>ไม่ลงทุน</v>
      </c>
      <c r="X541" s="4"/>
    </row>
    <row r="542" spans="1:24" hidden="1" x14ac:dyDescent="0.7">
      <c r="A542" s="8">
        <f>IF(ISBLANK(D542),"",COUNTA($D$10:D542))</f>
        <v>533</v>
      </c>
      <c r="B542" s="14">
        <v>8</v>
      </c>
      <c r="C542" s="14" t="s">
        <v>1103</v>
      </c>
      <c r="D542" s="14" t="s">
        <v>1116</v>
      </c>
      <c r="E542" s="14" t="s">
        <v>1117</v>
      </c>
      <c r="F542" s="14" t="s">
        <v>8</v>
      </c>
      <c r="G542" s="6">
        <f>INDEX('cash ratio เดิม'!$B:$B,MATCH(คำนวณเงินลงทุนส่วนเกิน!$D542,'cash ratio เดิม'!$A:$A,0))</f>
        <v>16633602.33</v>
      </c>
      <c r="H542" s="6">
        <f>INDEX('cash ratio เดิม'!$C:$C,MATCH(คำนวณเงินลงทุนส่วนเกิน!$D542,'cash ratio เดิม'!$A:$A,0))</f>
        <v>5257693.78</v>
      </c>
      <c r="I542" s="49">
        <v>3.16</v>
      </c>
      <c r="J542" s="5">
        <f t="shared" si="48"/>
        <v>3.31</v>
      </c>
      <c r="K542" s="6">
        <f t="shared" si="51"/>
        <v>795643.65</v>
      </c>
      <c r="L542" s="6">
        <f>INDEX(ลูกหนี้ค่ารักษาพยาบาล!$J:$J,MATCH(คำนวณเงินลงทุนส่วนเกิน!$D542,ลูกหนี้ค่ารักษาพยาบาล!$A:$A,0))</f>
        <v>279839.5</v>
      </c>
      <c r="M542" s="6">
        <f>INDEX(ลูกหนี้ค่ารักษาพยาบาล!$K:$K,MATCH(คำนวณเงินลงทุนส่วนเกิน!$D542,ลูกหนี้ค่ารักษาพยาบาล!$A:$A,0))</f>
        <v>51400.46</v>
      </c>
      <c r="N542" s="6">
        <f>INDEX(ลูกหนี้ค่ารักษาพยาบาล!$L:$L,MATCH(คำนวณเงินลงทุนส่วนเกิน!$D542,ลูกหนี้ค่ารักษาพยาบาล!$A:$A,0))</f>
        <v>464403.69</v>
      </c>
      <c r="O542" s="6">
        <f>INDEX(ลูกหนี้ค่ารักษาพยาบาล!$M:$M,MATCH(คำนวณเงินลงทุนส่วนเกิน!$D542,ลูกหนี้ค่ารักษาพยาบาล!$A:$A,0))</f>
        <v>0</v>
      </c>
      <c r="P542" s="6">
        <f>INDEX(ลูกหนี้ค่ารักษาพยาบาล!$N:$N,MATCH(คำนวณเงินลงทุนส่วนเกิน!$D542,ลูกหนี้ค่ารักษาพยาบาล!$A:$A,0))</f>
        <v>0</v>
      </c>
      <c r="Q542" s="49">
        <v>11301513.550000001</v>
      </c>
      <c r="R542" s="7">
        <f>INDEX('Fixed Cost'!$E:$E,MATCH(คำนวณเงินลงทุนส่วนเกิน!$D542,'Fixed Cost'!$A:$A,0))</f>
        <v>5412148.6172727272</v>
      </c>
      <c r="S542" s="7">
        <f t="shared" si="49"/>
        <v>5889364.9327272736</v>
      </c>
      <c r="T542" s="43" t="str">
        <f t="shared" si="52"/>
        <v>60%</v>
      </c>
      <c r="U542" s="7">
        <f t="shared" si="50"/>
        <v>3533618.9596363641</v>
      </c>
      <c r="V542" s="8" t="str">
        <f t="shared" si="53"/>
        <v>ลงทุนได้</v>
      </c>
      <c r="X542" s="4"/>
    </row>
    <row r="543" spans="1:24" hidden="1" x14ac:dyDescent="0.7">
      <c r="A543" s="8">
        <f>IF(ISBLANK(D543),"",COUNTA($D$10:D543))</f>
        <v>534</v>
      </c>
      <c r="B543" s="14">
        <v>8</v>
      </c>
      <c r="C543" s="14" t="s">
        <v>1103</v>
      </c>
      <c r="D543" s="14" t="s">
        <v>1118</v>
      </c>
      <c r="E543" s="14" t="s">
        <v>1119</v>
      </c>
      <c r="F543" s="14" t="s">
        <v>46</v>
      </c>
      <c r="G543" s="6">
        <f>INDEX('cash ratio เดิม'!$B:$B,MATCH(คำนวณเงินลงทุนส่วนเกิน!$D543,'cash ratio เดิม'!$A:$A,0))</f>
        <v>31230661.149999999</v>
      </c>
      <c r="H543" s="6">
        <f>INDEX('cash ratio เดิม'!$C:$C,MATCH(คำนวณเงินลงทุนส่วนเกิน!$D543,'cash ratio เดิม'!$A:$A,0))</f>
        <v>74026474.840000004</v>
      </c>
      <c r="I543" s="49">
        <v>0.42</v>
      </c>
      <c r="J543" s="5">
        <f t="shared" si="48"/>
        <v>0.8</v>
      </c>
      <c r="K543" s="6">
        <f t="shared" si="51"/>
        <v>27997018.02</v>
      </c>
      <c r="L543" s="6">
        <f>INDEX(ลูกหนี้ค่ารักษาพยาบาล!$J:$J,MATCH(คำนวณเงินลงทุนส่วนเกิน!$D543,ลูกหนี้ค่ารักษาพยาบาล!$A:$A,0))</f>
        <v>18670930.359999999</v>
      </c>
      <c r="M543" s="6">
        <f>INDEX(ลูกหนี้ค่ารักษาพยาบาล!$K:$K,MATCH(คำนวณเงินลงทุนส่วนเกิน!$D543,ลูกหนี้ค่ารักษาพยาบาล!$A:$A,0))</f>
        <v>1314057.095</v>
      </c>
      <c r="N543" s="6">
        <f>INDEX(ลูกหนี้ค่ารักษาพยาบาล!$L:$L,MATCH(คำนวณเงินลงทุนส่วนเกิน!$D543,ลูกหนี้ค่ารักษาพยาบาล!$A:$A,0))</f>
        <v>7988665.5650000004</v>
      </c>
      <c r="O543" s="6">
        <f>INDEX(ลูกหนี้ค่ารักษาพยาบาล!$M:$M,MATCH(คำนวณเงินลงทุนส่วนเกิน!$D543,ลูกหนี้ค่ารักษาพยาบาล!$A:$A,0))</f>
        <v>0</v>
      </c>
      <c r="P543" s="6">
        <f>INDEX(ลูกหนี้ค่ารักษาพยาบาล!$N:$N,MATCH(คำนวณเงินลงทุนส่วนเกิน!$D543,ลูกหนี้ค่ารักษาพยาบาล!$A:$A,0))</f>
        <v>23365</v>
      </c>
      <c r="Q543" s="49">
        <v>-44436075.590000004</v>
      </c>
      <c r="R543" s="7">
        <f>INDEX('Fixed Cost'!$E:$E,MATCH(คำนวณเงินลงทุนส่วนเกิน!$D543,'Fixed Cost'!$A:$A,0))</f>
        <v>71232256.827272743</v>
      </c>
      <c r="S543" s="7">
        <f t="shared" si="49"/>
        <v>-115668332.41727275</v>
      </c>
      <c r="T543" s="43" t="str">
        <f t="shared" si="52"/>
        <v>0%</v>
      </c>
      <c r="U543" s="7">
        <f t="shared" si="50"/>
        <v>0</v>
      </c>
      <c r="V543" s="69" t="str">
        <f t="shared" si="53"/>
        <v>ไม่ลงทุน</v>
      </c>
      <c r="X543" s="4"/>
    </row>
    <row r="544" spans="1:24" hidden="1" x14ac:dyDescent="0.7">
      <c r="A544" s="8">
        <f>IF(ISBLANK(D544),"",COUNTA($D$10:D544))</f>
        <v>535</v>
      </c>
      <c r="B544" s="14">
        <v>8</v>
      </c>
      <c r="C544" s="14" t="s">
        <v>1103</v>
      </c>
      <c r="D544" s="14" t="s">
        <v>1120</v>
      </c>
      <c r="E544" s="14" t="s">
        <v>1121</v>
      </c>
      <c r="F544" s="14" t="s">
        <v>8</v>
      </c>
      <c r="G544" s="6">
        <f>INDEX('cash ratio เดิม'!$B:$B,MATCH(คำนวณเงินลงทุนส่วนเกิน!$D544,'cash ratio เดิม'!$A:$A,0))</f>
        <v>44068839.310000002</v>
      </c>
      <c r="H544" s="6">
        <f>INDEX('cash ratio เดิม'!$C:$C,MATCH(คำนวณเงินลงทุนส่วนเกิน!$D544,'cash ratio เดิม'!$A:$A,0))</f>
        <v>11597128.140000001</v>
      </c>
      <c r="I544" s="49">
        <v>3.8</v>
      </c>
      <c r="J544" s="5">
        <f t="shared" si="48"/>
        <v>4.09</v>
      </c>
      <c r="K544" s="6">
        <f t="shared" si="51"/>
        <v>3441073.0549999997</v>
      </c>
      <c r="L544" s="6">
        <f>INDEX(ลูกหนี้ค่ารักษาพยาบาล!$J:$J,MATCH(คำนวณเงินลงทุนส่วนเกิน!$D544,ลูกหนี้ค่ารักษาพยาบาล!$A:$A,0))</f>
        <v>1612525.3199999998</v>
      </c>
      <c r="M544" s="6">
        <f>INDEX(ลูกหนี้ค่ารักษาพยาบาล!$K:$K,MATCH(คำนวณเงินลงทุนส่วนเกิน!$D544,ลูกหนี้ค่ารักษาพยาบาล!$A:$A,0))</f>
        <v>34221.915000000001</v>
      </c>
      <c r="N544" s="6">
        <f>INDEX(ลูกหนี้ค่ารักษาพยาบาล!$L:$L,MATCH(คำนวณเงินลงทุนส่วนเกิน!$D544,ลูกหนี้ค่ารักษาพยาบาล!$A:$A,0))</f>
        <v>1794325.82</v>
      </c>
      <c r="O544" s="6">
        <f>INDEX(ลูกหนี้ค่ารักษาพยาบาล!$M:$M,MATCH(คำนวณเงินลงทุนส่วนเกิน!$D544,ลูกหนี้ค่ารักษาพยาบาล!$A:$A,0))</f>
        <v>0</v>
      </c>
      <c r="P544" s="6">
        <f>INDEX(ลูกหนี้ค่ารักษาพยาบาล!$N:$N,MATCH(คำนวณเงินลงทุนส่วนเกิน!$D544,ลูกหนี้ค่ารักษาพยาบาล!$A:$A,0))</f>
        <v>0</v>
      </c>
      <c r="Q544" s="49">
        <v>32341711.170000002</v>
      </c>
      <c r="R544" s="7">
        <f>INDEX('Fixed Cost'!$E:$E,MATCH(คำนวณเงินลงทุนส่วนเกิน!$D544,'Fixed Cost'!$A:$A,0))</f>
        <v>11316019.00909091</v>
      </c>
      <c r="S544" s="7">
        <f t="shared" si="49"/>
        <v>21025692.160909094</v>
      </c>
      <c r="T544" s="43" t="str">
        <f t="shared" si="52"/>
        <v>60%</v>
      </c>
      <c r="U544" s="7">
        <f t="shared" si="50"/>
        <v>12615415.296545455</v>
      </c>
      <c r="V544" s="8" t="str">
        <f t="shared" si="53"/>
        <v>ลงทุนได้</v>
      </c>
      <c r="X544" s="4"/>
    </row>
    <row r="545" spans="1:24" hidden="1" x14ac:dyDescent="0.7">
      <c r="A545" s="8">
        <f>IF(ISBLANK(D545),"",COUNTA($D$10:D545))</f>
        <v>536</v>
      </c>
      <c r="B545" s="14">
        <v>8</v>
      </c>
      <c r="C545" s="14" t="s">
        <v>1103</v>
      </c>
      <c r="D545" s="14" t="s">
        <v>1122</v>
      </c>
      <c r="E545" s="14" t="s">
        <v>1123</v>
      </c>
      <c r="F545" s="14" t="s">
        <v>8</v>
      </c>
      <c r="G545" s="6">
        <f>INDEX('cash ratio เดิม'!$B:$B,MATCH(คำนวณเงินลงทุนส่วนเกิน!$D545,'cash ratio เดิม'!$A:$A,0))</f>
        <v>20536044.510000002</v>
      </c>
      <c r="H545" s="6">
        <f>INDEX('cash ratio เดิม'!$C:$C,MATCH(คำนวณเงินลงทุนส่วนเกิน!$D545,'cash ratio เดิม'!$A:$A,0))</f>
        <v>30598259.120000001</v>
      </c>
      <c r="I545" s="49">
        <v>0.67</v>
      </c>
      <c r="J545" s="5">
        <f t="shared" si="48"/>
        <v>0.87</v>
      </c>
      <c r="K545" s="6">
        <f t="shared" si="51"/>
        <v>6105773.1850000005</v>
      </c>
      <c r="L545" s="6">
        <f>INDEX(ลูกหนี้ค่ารักษาพยาบาล!$J:$J,MATCH(คำนวณเงินลงทุนส่วนเกิน!$D545,ลูกหนี้ค่ารักษาพยาบาล!$A:$A,0))</f>
        <v>3169892.0900000003</v>
      </c>
      <c r="M545" s="6">
        <f>INDEX(ลูกหนี้ค่ารักษาพยาบาล!$K:$K,MATCH(คำนวณเงินลงทุนส่วนเกิน!$D545,ลูกหนี้ค่ารักษาพยาบาล!$A:$A,0))</f>
        <v>203692.13500000001</v>
      </c>
      <c r="N545" s="6">
        <f>INDEX(ลูกหนี้ค่ารักษาพยาบาล!$L:$L,MATCH(คำนวณเงินลงทุนส่วนเกิน!$D545,ลูกหนี้ค่ารักษาพยาบาล!$A:$A,0))</f>
        <v>2732098.96</v>
      </c>
      <c r="O545" s="6">
        <f>INDEX(ลูกหนี้ค่ารักษาพยาบาล!$M:$M,MATCH(คำนวณเงินลงทุนส่วนเกิน!$D545,ลูกหนี้ค่ารักษาพยาบาล!$A:$A,0))</f>
        <v>0</v>
      </c>
      <c r="P545" s="6">
        <f>INDEX(ลูกหนี้ค่ารักษาพยาบาล!$N:$N,MATCH(คำนวณเงินลงทุนส่วนเกิน!$D545,ลูกหนี้ค่ารักษาพยาบาล!$A:$A,0))</f>
        <v>90</v>
      </c>
      <c r="Q545" s="49">
        <v>-10344564.609999999</v>
      </c>
      <c r="R545" s="7">
        <f>INDEX('Fixed Cost'!$E:$E,MATCH(คำนวณเงินลงทุนส่วนเกิน!$D545,'Fixed Cost'!$A:$A,0))</f>
        <v>22015589.691818181</v>
      </c>
      <c r="S545" s="7">
        <f t="shared" si="49"/>
        <v>-32360154.301818181</v>
      </c>
      <c r="T545" s="43" t="str">
        <f t="shared" si="52"/>
        <v>0%</v>
      </c>
      <c r="U545" s="7">
        <f t="shared" si="50"/>
        <v>0</v>
      </c>
      <c r="V545" s="69" t="str">
        <f t="shared" si="53"/>
        <v>ไม่ลงทุน</v>
      </c>
      <c r="X545" s="4"/>
    </row>
    <row r="546" spans="1:24" hidden="1" x14ac:dyDescent="0.7">
      <c r="A546" s="8">
        <f>IF(ISBLANK(D546),"",COUNTA($D$10:D546))</f>
        <v>537</v>
      </c>
      <c r="B546" s="14">
        <v>8</v>
      </c>
      <c r="C546" s="14" t="s">
        <v>1103</v>
      </c>
      <c r="D546" s="14" t="s">
        <v>1124</v>
      </c>
      <c r="E546" s="14" t="s">
        <v>1125</v>
      </c>
      <c r="F546" s="14" t="s">
        <v>8</v>
      </c>
      <c r="G546" s="6">
        <f>INDEX('cash ratio เดิม'!$B:$B,MATCH(คำนวณเงินลงทุนส่วนเกิน!$D546,'cash ratio เดิม'!$A:$A,0))</f>
        <v>13272003.310000001</v>
      </c>
      <c r="H546" s="6">
        <f>INDEX('cash ratio เดิม'!$C:$C,MATCH(คำนวณเงินลงทุนส่วนเกิน!$D546,'cash ratio เดิม'!$A:$A,0))</f>
        <v>25006502.510000002</v>
      </c>
      <c r="I546" s="49">
        <v>0.53</v>
      </c>
      <c r="J546" s="5">
        <f t="shared" si="48"/>
        <v>0.69</v>
      </c>
      <c r="K546" s="6">
        <f t="shared" si="51"/>
        <v>4200789.9000000004</v>
      </c>
      <c r="L546" s="6">
        <f>INDEX(ลูกหนี้ค่ารักษาพยาบาล!$J:$J,MATCH(คำนวณเงินลงทุนส่วนเกิน!$D546,ลูกหนี้ค่ารักษาพยาบาล!$A:$A,0))</f>
        <v>2028248.7549999999</v>
      </c>
      <c r="M546" s="6">
        <f>INDEX(ลูกหนี้ค่ารักษาพยาบาล!$K:$K,MATCH(คำนวณเงินลงทุนส่วนเกิน!$D546,ลูกหนี้ค่ารักษาพยาบาล!$A:$A,0))</f>
        <v>188974.91</v>
      </c>
      <c r="N546" s="6">
        <f>INDEX(ลูกหนี้ค่ารักษาพยาบาล!$L:$L,MATCH(คำนวณเงินลงทุนส่วนเกิน!$D546,ลูกหนี้ค่ารักษาพยาบาล!$A:$A,0))</f>
        <v>1982871.2350000001</v>
      </c>
      <c r="O546" s="6">
        <f>INDEX(ลูกหนี้ค่ารักษาพยาบาล!$M:$M,MATCH(คำนวณเงินลงทุนส่วนเกิน!$D546,ลูกหนี้ค่ารักษาพยาบาล!$A:$A,0))</f>
        <v>0</v>
      </c>
      <c r="P546" s="6">
        <f>INDEX(ลูกหนี้ค่ารักษาพยาบาล!$N:$N,MATCH(คำนวณเงินลงทุนส่วนเกิน!$D546,ลูกหนี้ค่ารักษาพยาบาล!$A:$A,0))</f>
        <v>695</v>
      </c>
      <c r="Q546" s="49">
        <v>-12002926.619999999</v>
      </c>
      <c r="R546" s="7">
        <f>INDEX('Fixed Cost'!$E:$E,MATCH(คำนวณเงินลงทุนส่วนเกิน!$D546,'Fixed Cost'!$A:$A,0))</f>
        <v>20276649.711818181</v>
      </c>
      <c r="S546" s="7">
        <f t="shared" si="49"/>
        <v>-32279576.331818178</v>
      </c>
      <c r="T546" s="43" t="str">
        <f t="shared" si="52"/>
        <v>0%</v>
      </c>
      <c r="U546" s="7">
        <f t="shared" si="50"/>
        <v>0</v>
      </c>
      <c r="V546" s="69" t="str">
        <f t="shared" si="53"/>
        <v>ไม่ลงทุน</v>
      </c>
      <c r="X546" s="4"/>
    </row>
    <row r="547" spans="1:24" hidden="1" x14ac:dyDescent="0.7">
      <c r="A547" s="8">
        <f>IF(ISBLANK(D547),"",COUNTA($D$10:D547))</f>
        <v>538</v>
      </c>
      <c r="B547" s="14">
        <v>8</v>
      </c>
      <c r="C547" s="14" t="s">
        <v>1103</v>
      </c>
      <c r="D547" s="14" t="s">
        <v>1126</v>
      </c>
      <c r="E547" s="14" t="s">
        <v>1127</v>
      </c>
      <c r="F547" s="14" t="s">
        <v>8</v>
      </c>
      <c r="G547" s="6">
        <f>INDEX('cash ratio เดิม'!$B:$B,MATCH(คำนวณเงินลงทุนส่วนเกิน!$D547,'cash ratio เดิม'!$A:$A,0))</f>
        <v>37516867.840000004</v>
      </c>
      <c r="H547" s="6">
        <f>INDEX('cash ratio เดิม'!$C:$C,MATCH(คำนวณเงินลงทุนส่วนเกิน!$D547,'cash ratio เดิม'!$A:$A,0))</f>
        <v>11344540.890000001</v>
      </c>
      <c r="I547" s="49">
        <v>3.31</v>
      </c>
      <c r="J547" s="5">
        <f t="shared" si="48"/>
        <v>3.52</v>
      </c>
      <c r="K547" s="6">
        <f t="shared" si="51"/>
        <v>2476715.8249999997</v>
      </c>
      <c r="L547" s="6">
        <f>INDEX(ลูกหนี้ค่ารักษาพยาบาล!$J:$J,MATCH(คำนวณเงินลงทุนส่วนเกิน!$D547,ลูกหนี้ค่ารักษาพยาบาล!$A:$A,0))</f>
        <v>1208543.5349999999</v>
      </c>
      <c r="M547" s="6">
        <f>INDEX(ลูกหนี้ค่ารักษาพยาบาล!$K:$K,MATCH(คำนวณเงินลงทุนส่วนเกิน!$D547,ลูกหนี้ค่ารักษาพยาบาล!$A:$A,0))</f>
        <v>63161.39</v>
      </c>
      <c r="N547" s="6">
        <f>INDEX(ลูกหนี้ค่ารักษาพยาบาล!$L:$L,MATCH(คำนวณเงินลงทุนส่วนเกิน!$D547,ลูกหนี้ค่ารักษาพยาบาล!$A:$A,0))</f>
        <v>1188874.8999999999</v>
      </c>
      <c r="O547" s="6">
        <f>INDEX(ลูกหนี้ค่ารักษาพยาบาล!$M:$M,MATCH(คำนวณเงินลงทุนส่วนเกิน!$D547,ลูกหนี้ค่ารักษาพยาบาล!$A:$A,0))</f>
        <v>0</v>
      </c>
      <c r="P547" s="6">
        <f>INDEX(ลูกหนี้ค่ารักษาพยาบาล!$N:$N,MATCH(คำนวณเงินลงทุนส่วนเกิน!$D547,ลูกหนี้ค่ารักษาพยาบาล!$A:$A,0))</f>
        <v>16136</v>
      </c>
      <c r="Q547" s="49">
        <v>25982843.079999998</v>
      </c>
      <c r="R547" s="7">
        <f>INDEX('Fixed Cost'!$E:$E,MATCH(คำนวณเงินลงทุนส่วนเกิน!$D547,'Fixed Cost'!$A:$A,0))</f>
        <v>12014026.614545455</v>
      </c>
      <c r="S547" s="7">
        <f t="shared" si="49"/>
        <v>13968816.465454543</v>
      </c>
      <c r="T547" s="43" t="str">
        <f t="shared" si="52"/>
        <v>60%</v>
      </c>
      <c r="U547" s="7">
        <f t="shared" si="50"/>
        <v>8381289.8792727254</v>
      </c>
      <c r="V547" s="8" t="str">
        <f t="shared" si="53"/>
        <v>ลงทุนได้</v>
      </c>
      <c r="X547" s="4"/>
    </row>
    <row r="548" spans="1:24" hidden="1" x14ac:dyDescent="0.7">
      <c r="A548" s="8">
        <f>IF(ISBLANK(D548),"",COUNTA($D$10:D548))</f>
        <v>539</v>
      </c>
      <c r="B548" s="14">
        <v>8</v>
      </c>
      <c r="C548" s="14" t="s">
        <v>1103</v>
      </c>
      <c r="D548" s="14" t="s">
        <v>1128</v>
      </c>
      <c r="E548" s="14" t="s">
        <v>1129</v>
      </c>
      <c r="F548" s="14" t="s">
        <v>8</v>
      </c>
      <c r="G548" s="6">
        <f>INDEX('cash ratio เดิม'!$B:$B,MATCH(คำนวณเงินลงทุนส่วนเกิน!$D548,'cash ratio เดิม'!$A:$A,0))</f>
        <v>16085325.380000001</v>
      </c>
      <c r="H548" s="6">
        <f>INDEX('cash ratio เดิม'!$C:$C,MATCH(คำนวณเงินลงทุนส่วนเกิน!$D548,'cash ratio เดิม'!$A:$A,0))</f>
        <v>7818885.0199999996</v>
      </c>
      <c r="I548" s="49">
        <v>2.06</v>
      </c>
      <c r="J548" s="5">
        <f t="shared" si="48"/>
        <v>2.2599999999999998</v>
      </c>
      <c r="K548" s="6">
        <f t="shared" si="51"/>
        <v>1652393.77</v>
      </c>
      <c r="L548" s="6">
        <f>INDEX(ลูกหนี้ค่ารักษาพยาบาล!$J:$J,MATCH(คำนวณเงินลงทุนส่วนเกิน!$D548,ลูกหนี้ค่ารักษาพยาบาล!$A:$A,0))</f>
        <v>959898.95</v>
      </c>
      <c r="M548" s="6">
        <f>INDEX(ลูกหนี้ค่ารักษาพยาบาล!$K:$K,MATCH(คำนวณเงินลงทุนส่วนเกิน!$D548,ลูกหนี้ค่ารักษาพยาบาล!$A:$A,0))</f>
        <v>86884.554999999993</v>
      </c>
      <c r="N548" s="6">
        <f>INDEX(ลูกหนี้ค่ารักษาพยาบาล!$L:$L,MATCH(คำนวณเงินลงทุนส่วนเกิน!$D548,ลูกหนี้ค่ารักษาพยาบาล!$A:$A,0))</f>
        <v>589643.76500000001</v>
      </c>
      <c r="O548" s="6">
        <f>INDEX(ลูกหนี้ค่ารักษาพยาบาล!$M:$M,MATCH(คำนวณเงินลงทุนส่วนเกิน!$D548,ลูกหนี้ค่ารักษาพยาบาล!$A:$A,0))</f>
        <v>0</v>
      </c>
      <c r="P548" s="6">
        <f>INDEX(ลูกหนี้ค่ารักษาพยาบาล!$N:$N,MATCH(คำนวณเงินลงทุนส่วนเกิน!$D548,ลูกหนี้ค่ารักษาพยาบาล!$A:$A,0))</f>
        <v>15966.5</v>
      </c>
      <c r="Q548" s="49">
        <v>8156990.3600000003</v>
      </c>
      <c r="R548" s="7">
        <f>INDEX('Fixed Cost'!$E:$E,MATCH(คำนวณเงินลงทุนส่วนเกิน!$D548,'Fixed Cost'!$A:$A,0))</f>
        <v>7069930.377272727</v>
      </c>
      <c r="S548" s="7">
        <f t="shared" si="49"/>
        <v>1087059.9827272734</v>
      </c>
      <c r="T548" s="43" t="str">
        <f t="shared" si="52"/>
        <v>40%</v>
      </c>
      <c r="U548" s="7">
        <f t="shared" si="50"/>
        <v>434823.99309090938</v>
      </c>
      <c r="V548" s="8" t="str">
        <f t="shared" si="53"/>
        <v>ลงทุนได้</v>
      </c>
      <c r="X548" s="4"/>
    </row>
    <row r="549" spans="1:24" hidden="1" x14ac:dyDescent="0.7">
      <c r="A549" s="8">
        <f>IF(ISBLANK(D549),"",COUNTA($D$10:D549))</f>
        <v>540</v>
      </c>
      <c r="B549" s="14">
        <v>8</v>
      </c>
      <c r="C549" s="14" t="s">
        <v>1103</v>
      </c>
      <c r="D549" s="14" t="s">
        <v>1130</v>
      </c>
      <c r="E549" s="14" t="s">
        <v>1131</v>
      </c>
      <c r="F549" s="14" t="s">
        <v>8</v>
      </c>
      <c r="G549" s="6">
        <f>INDEX('cash ratio เดิม'!$B:$B,MATCH(คำนวณเงินลงทุนส่วนเกิน!$D549,'cash ratio เดิม'!$A:$A,0))</f>
        <v>32578603.100000001</v>
      </c>
      <c r="H549" s="6">
        <f>INDEX('cash ratio เดิม'!$C:$C,MATCH(คำนวณเงินลงทุนส่วนเกิน!$D549,'cash ratio เดิม'!$A:$A,0))</f>
        <v>11265020.210000001</v>
      </c>
      <c r="I549" s="49">
        <v>2.89</v>
      </c>
      <c r="J549" s="5">
        <f t="shared" si="48"/>
        <v>3.22</v>
      </c>
      <c r="K549" s="6">
        <f t="shared" si="51"/>
        <v>3713388.6150000002</v>
      </c>
      <c r="L549" s="6">
        <f>INDEX(ลูกหนี้ค่ารักษาพยาบาล!$J:$J,MATCH(คำนวณเงินลงทุนส่วนเกิน!$D549,ลูกหนี้ค่ารักษาพยาบาล!$A:$A,0))</f>
        <v>1243808.05</v>
      </c>
      <c r="M549" s="6">
        <f>INDEX(ลูกหนี้ค่ารักษาพยาบาล!$K:$K,MATCH(คำนวณเงินลงทุนส่วนเกิน!$D549,ลูกหนี้ค่ารักษาพยาบาล!$A:$A,0))</f>
        <v>179686.77000000002</v>
      </c>
      <c r="N549" s="6">
        <f>INDEX(ลูกหนี้ค่ารักษาพยาบาล!$L:$L,MATCH(คำนวณเงินลงทุนส่วนเกิน!$D549,ลูกหนี้ค่ารักษาพยาบาล!$A:$A,0))</f>
        <v>2289481.17</v>
      </c>
      <c r="O549" s="6">
        <f>INDEX(ลูกหนี้ค่ารักษาพยาบาล!$M:$M,MATCH(คำนวณเงินลงทุนส่วนเกิน!$D549,ลูกหนี้ค่ารักษาพยาบาล!$A:$A,0))</f>
        <v>0</v>
      </c>
      <c r="P549" s="6">
        <f>INDEX(ลูกหนี้ค่ารักษาพยาบาล!$N:$N,MATCH(คำนวณเงินลงทุนส่วนเกิน!$D549,ลูกหนี้ค่ารักษาพยาบาล!$A:$A,0))</f>
        <v>412.625</v>
      </c>
      <c r="Q549" s="49">
        <v>21253672.890000001</v>
      </c>
      <c r="R549" s="7">
        <f>INDEX('Fixed Cost'!$E:$E,MATCH(คำนวณเงินลงทุนส่วนเกิน!$D549,'Fixed Cost'!$A:$A,0))</f>
        <v>10151790.744545454</v>
      </c>
      <c r="S549" s="7">
        <f t="shared" si="49"/>
        <v>11101882.145454546</v>
      </c>
      <c r="T549" s="43" t="str">
        <f t="shared" si="52"/>
        <v>60%</v>
      </c>
      <c r="U549" s="7">
        <f t="shared" si="50"/>
        <v>6661129.287272728</v>
      </c>
      <c r="V549" s="8" t="str">
        <f t="shared" si="53"/>
        <v>ลงทุนได้</v>
      </c>
      <c r="X549" s="4"/>
    </row>
    <row r="550" spans="1:24" hidden="1" x14ac:dyDescent="0.7">
      <c r="A550" s="8">
        <f>IF(ISBLANK(D550),"",COUNTA($D$10:D550))</f>
        <v>541</v>
      </c>
      <c r="B550" s="14">
        <v>8</v>
      </c>
      <c r="C550" s="14" t="s">
        <v>1103</v>
      </c>
      <c r="D550" s="14" t="s">
        <v>1132</v>
      </c>
      <c r="E550" s="14" t="s">
        <v>1133</v>
      </c>
      <c r="F550" s="14" t="s">
        <v>8</v>
      </c>
      <c r="G550" s="6">
        <f>INDEX('cash ratio เดิม'!$B:$B,MATCH(คำนวณเงินลงทุนส่วนเกิน!$D550,'cash ratio เดิม'!$A:$A,0))</f>
        <v>16594247.699999999</v>
      </c>
      <c r="H550" s="6">
        <f>INDEX('cash ratio เดิม'!$C:$C,MATCH(คำนวณเงินลงทุนส่วนเกิน!$D550,'cash ratio เดิม'!$A:$A,0))</f>
        <v>15379394.83</v>
      </c>
      <c r="I550" s="49">
        <v>1.08</v>
      </c>
      <c r="J550" s="5">
        <f t="shared" si="48"/>
        <v>1.26</v>
      </c>
      <c r="K550" s="6">
        <f t="shared" si="51"/>
        <v>2830588.4699999997</v>
      </c>
      <c r="L550" s="6">
        <f>INDEX(ลูกหนี้ค่ารักษาพยาบาล!$J:$J,MATCH(คำนวณเงินลงทุนส่วนเกิน!$D550,ลูกหนี้ค่ารักษาพยาบาล!$A:$A,0))</f>
        <v>1314511.92</v>
      </c>
      <c r="M550" s="6">
        <f>INDEX(ลูกหนี้ค่ารักษาพยาบาล!$K:$K,MATCH(คำนวณเงินลงทุนส่วนเกิน!$D550,ลูกหนี้ค่ารักษาพยาบาล!$A:$A,0))</f>
        <v>22222.635000000002</v>
      </c>
      <c r="N550" s="6">
        <f>INDEX(ลูกหนี้ค่ารักษาพยาบาล!$L:$L,MATCH(คำนวณเงินลงทุนส่วนเกิน!$D550,ลูกหนี้ค่ารักษาพยาบาล!$A:$A,0))</f>
        <v>1493671.915</v>
      </c>
      <c r="O550" s="6">
        <f>INDEX(ลูกหนี้ค่ารักษาพยาบาล!$M:$M,MATCH(คำนวณเงินลงทุนส่วนเกิน!$D550,ลูกหนี้ค่ารักษาพยาบาล!$A:$A,0))</f>
        <v>0</v>
      </c>
      <c r="P550" s="6">
        <f>INDEX(ลูกหนี้ค่ารักษาพยาบาล!$N:$N,MATCH(คำนวณเงินลงทุนส่วนเกิน!$D550,ลูกหนี้ค่ารักษาพยาบาล!$A:$A,0))</f>
        <v>182</v>
      </c>
      <c r="Q550" s="49">
        <v>1059852.8700000001</v>
      </c>
      <c r="R550" s="7">
        <f>INDEX('Fixed Cost'!$E:$E,MATCH(คำนวณเงินลงทุนส่วนเกิน!$D550,'Fixed Cost'!$A:$A,0))</f>
        <v>10201735.666363636</v>
      </c>
      <c r="S550" s="7">
        <f t="shared" si="49"/>
        <v>-9141882.7963636369</v>
      </c>
      <c r="T550" s="43" t="str">
        <f t="shared" si="52"/>
        <v>0%</v>
      </c>
      <c r="U550" s="7">
        <f t="shared" si="50"/>
        <v>0</v>
      </c>
      <c r="V550" s="69" t="str">
        <f t="shared" si="53"/>
        <v>ไม่ลงทุน</v>
      </c>
      <c r="X550" s="4"/>
    </row>
    <row r="551" spans="1:24" hidden="1" x14ac:dyDescent="0.7">
      <c r="A551" s="8">
        <f>IF(ISBLANK(D551),"",COUNTA($D$10:D551))</f>
        <v>542</v>
      </c>
      <c r="B551" s="14">
        <v>8</v>
      </c>
      <c r="C551" s="14" t="s">
        <v>1103</v>
      </c>
      <c r="D551" s="14" t="s">
        <v>1134</v>
      </c>
      <c r="E551" s="14" t="s">
        <v>1135</v>
      </c>
      <c r="F551" s="14" t="s">
        <v>8</v>
      </c>
      <c r="G551" s="6">
        <f>INDEX('cash ratio เดิม'!$B:$B,MATCH(คำนวณเงินลงทุนส่วนเกิน!$D551,'cash ratio เดิม'!$A:$A,0))</f>
        <v>47097079.369999997</v>
      </c>
      <c r="H551" s="6">
        <f>INDEX('cash ratio เดิม'!$C:$C,MATCH(คำนวณเงินลงทุนส่วนเกิน!$D551,'cash ratio เดิม'!$A:$A,0))</f>
        <v>4745329.3099999996</v>
      </c>
      <c r="I551" s="49">
        <v>9.92</v>
      </c>
      <c r="J551" s="5">
        <f t="shared" si="48"/>
        <v>10.29</v>
      </c>
      <c r="K551" s="6">
        <f t="shared" si="51"/>
        <v>1759304.3299999998</v>
      </c>
      <c r="L551" s="6">
        <f>INDEX(ลูกหนี้ค่ารักษาพยาบาล!$J:$J,MATCH(คำนวณเงินลงทุนส่วนเกิน!$D551,ลูกหนี้ค่ารักษาพยาบาล!$A:$A,0))</f>
        <v>930309.125</v>
      </c>
      <c r="M551" s="6">
        <f>INDEX(ลูกหนี้ค่ารักษาพยาบาล!$K:$K,MATCH(คำนวณเงินลงทุนส่วนเกิน!$D551,ลูกหนี้ค่ารักษาพยาบาล!$A:$A,0))</f>
        <v>94413.804999999993</v>
      </c>
      <c r="N551" s="6">
        <f>INDEX(ลูกหนี้ค่ารักษาพยาบาล!$L:$L,MATCH(คำนวณเงินลงทุนส่วนเกิน!$D551,ลูกหนี้ค่ารักษาพยาบาล!$A:$A,0))</f>
        <v>733740.39999999991</v>
      </c>
      <c r="O551" s="6">
        <f>INDEX(ลูกหนี้ค่ารักษาพยาบาล!$M:$M,MATCH(คำนวณเงินลงทุนส่วนเกิน!$D551,ลูกหนี้ค่ารักษาพยาบาล!$A:$A,0))</f>
        <v>0</v>
      </c>
      <c r="P551" s="6">
        <f>INDEX(ลูกหนี้ค่ารักษาพยาบาล!$N:$N,MATCH(คำนวณเงินลงทุนส่วนเกิน!$D551,ลูกหนี้ค่ารักษาพยาบาล!$A:$A,0))</f>
        <v>841</v>
      </c>
      <c r="Q551" s="49">
        <v>42351750.060000002</v>
      </c>
      <c r="R551" s="7">
        <f>INDEX('Fixed Cost'!$E:$E,MATCH(คำนวณเงินลงทุนส่วนเกิน!$D551,'Fixed Cost'!$A:$A,0))</f>
        <v>10376899.208181819</v>
      </c>
      <c r="S551" s="7">
        <f t="shared" si="49"/>
        <v>31974850.851818182</v>
      </c>
      <c r="T551" s="43" t="str">
        <f t="shared" si="52"/>
        <v>60%</v>
      </c>
      <c r="U551" s="7">
        <f t="shared" si="50"/>
        <v>19184910.511090908</v>
      </c>
      <c r="V551" s="8" t="str">
        <f t="shared" si="53"/>
        <v>ลงทุนได้</v>
      </c>
      <c r="X551" s="4"/>
    </row>
    <row r="552" spans="1:24" hidden="1" x14ac:dyDescent="0.7">
      <c r="A552" s="8">
        <f>IF(ISBLANK(D552),"",COUNTA($D$10:D552))</f>
        <v>543</v>
      </c>
      <c r="B552" s="14">
        <v>8</v>
      </c>
      <c r="C552" s="14" t="s">
        <v>1103</v>
      </c>
      <c r="D552" s="14" t="s">
        <v>1136</v>
      </c>
      <c r="E552" s="14" t="s">
        <v>1137</v>
      </c>
      <c r="F552" s="14" t="s">
        <v>46</v>
      </c>
      <c r="G552" s="6">
        <f>INDEX('cash ratio เดิม'!$B:$B,MATCH(คำนวณเงินลงทุนส่วนเกิน!$D552,'cash ratio เดิม'!$A:$A,0))</f>
        <v>204748854.5</v>
      </c>
      <c r="H552" s="6">
        <f>INDEX('cash ratio เดิม'!$C:$C,MATCH(คำนวณเงินลงทุนส่วนเกิน!$D552,'cash ratio เดิม'!$A:$A,0))</f>
        <v>73435682.269999996</v>
      </c>
      <c r="I552" s="49">
        <v>2.79</v>
      </c>
      <c r="J552" s="5">
        <f t="shared" si="48"/>
        <v>3.19</v>
      </c>
      <c r="K552" s="6">
        <f t="shared" si="51"/>
        <v>30054504.185000002</v>
      </c>
      <c r="L552" s="6">
        <f>INDEX(ลูกหนี้ค่ารักษาพยาบาล!$J:$J,MATCH(คำนวณเงินลงทุนส่วนเกิน!$D552,ลูกหนี้ค่ารักษาพยาบาล!$A:$A,0))</f>
        <v>19072823.274999999</v>
      </c>
      <c r="M552" s="6">
        <f>INDEX(ลูกหนี้ค่ารักษาพยาบาล!$K:$K,MATCH(คำนวณเงินลงทุนส่วนเกิน!$D552,ลูกหนี้ค่ารักษาพยาบาล!$A:$A,0))</f>
        <v>217912.76</v>
      </c>
      <c r="N552" s="6">
        <f>INDEX(ลูกหนี้ค่ารักษาพยาบาล!$L:$L,MATCH(คำนวณเงินลงทุนส่วนเกิน!$D552,ลูกหนี้ค่ารักษาพยาบาล!$A:$A,0))</f>
        <v>10474040.370000001</v>
      </c>
      <c r="O552" s="6">
        <f>INDEX(ลูกหนี้ค่ารักษาพยาบาล!$M:$M,MATCH(คำนวณเงินลงทุนส่วนเกิน!$D552,ลูกหนี้ค่ารักษาพยาบาล!$A:$A,0))</f>
        <v>0</v>
      </c>
      <c r="P552" s="6">
        <f>INDEX(ลูกหนี้ค่ารักษาพยาบาล!$N:$N,MATCH(คำนวณเงินลงทุนส่วนเกิน!$D552,ลูกหนี้ค่ารักษาพยาบาล!$A:$A,0))</f>
        <v>289727.78000000003</v>
      </c>
      <c r="Q552" s="49">
        <v>133266508.03</v>
      </c>
      <c r="R552" s="7">
        <f>INDEX('Fixed Cost'!$E:$E,MATCH(คำนวณเงินลงทุนส่วนเกิน!$D552,'Fixed Cost'!$A:$A,0))</f>
        <v>61018746.774545461</v>
      </c>
      <c r="S552" s="7">
        <f t="shared" si="49"/>
        <v>72247761.25545454</v>
      </c>
      <c r="T552" s="43" t="str">
        <f t="shared" si="52"/>
        <v>60%</v>
      </c>
      <c r="U552" s="7">
        <f t="shared" si="50"/>
        <v>43348656.75327272</v>
      </c>
      <c r="V552" s="8" t="str">
        <f t="shared" si="53"/>
        <v>ลงทุนได้</v>
      </c>
      <c r="X552" s="4"/>
    </row>
    <row r="553" spans="1:24" hidden="1" x14ac:dyDescent="0.7">
      <c r="A553" s="8">
        <f>IF(ISBLANK(D553),"",COUNTA($D$10:D553))</f>
        <v>544</v>
      </c>
      <c r="B553" s="14">
        <v>8</v>
      </c>
      <c r="C553" s="14" t="s">
        <v>1103</v>
      </c>
      <c r="D553" s="14" t="s">
        <v>1138</v>
      </c>
      <c r="E553" s="14" t="s">
        <v>1139</v>
      </c>
      <c r="F553" s="14" t="s">
        <v>8</v>
      </c>
      <c r="G553" s="6">
        <f>INDEX('cash ratio เดิม'!$B:$B,MATCH(คำนวณเงินลงทุนส่วนเกิน!$D553,'cash ratio เดิม'!$A:$A,0))</f>
        <v>51911767.189999998</v>
      </c>
      <c r="H553" s="6">
        <f>INDEX('cash ratio เดิม'!$C:$C,MATCH(คำนวณเงินลงทุนส่วนเกิน!$D553,'cash ratio เดิม'!$A:$A,0))</f>
        <v>7582150.8300000001</v>
      </c>
      <c r="I553" s="49">
        <v>6.85</v>
      </c>
      <c r="J553" s="5">
        <f t="shared" si="48"/>
        <v>7.15</v>
      </c>
      <c r="K553" s="6">
        <f t="shared" si="51"/>
        <v>2361042.585</v>
      </c>
      <c r="L553" s="6">
        <f>INDEX(ลูกหนี้ค่ารักษาพยาบาล!$J:$J,MATCH(คำนวณเงินลงทุนส่วนเกิน!$D553,ลูกหนี้ค่ารักษาพยาบาล!$A:$A,0))</f>
        <v>1400380.095</v>
      </c>
      <c r="M553" s="6">
        <f>INDEX(ลูกหนี้ค่ารักษาพยาบาล!$K:$K,MATCH(คำนวณเงินลงทุนส่วนเกิน!$D553,ลูกหนี้ค่ารักษาพยาบาล!$A:$A,0))</f>
        <v>28547.239999999998</v>
      </c>
      <c r="N553" s="6">
        <f>INDEX(ลูกหนี้ค่ารักษาพยาบาล!$L:$L,MATCH(คำนวณเงินลงทุนส่วนเกิน!$D553,ลูกหนี้ค่ารักษาพยาบาล!$A:$A,0))</f>
        <v>932115.25</v>
      </c>
      <c r="O553" s="6">
        <f>INDEX(ลูกหนี้ค่ารักษาพยาบาล!$M:$M,MATCH(คำนวณเงินลงทุนส่วนเกิน!$D553,ลูกหนี้ค่ารักษาพยาบาล!$A:$A,0))</f>
        <v>0</v>
      </c>
      <c r="P553" s="6">
        <f>INDEX(ลูกหนี้ค่ารักษาพยาบาล!$N:$N,MATCH(คำนวณเงินลงทุนส่วนเกิน!$D553,ลูกหนี้ค่ารักษาพยาบาล!$A:$A,0))</f>
        <v>0</v>
      </c>
      <c r="Q553" s="49">
        <v>44165761.520000003</v>
      </c>
      <c r="R553" s="7">
        <f>INDEX('Fixed Cost'!$E:$E,MATCH(คำนวณเงินลงทุนส่วนเกิน!$D553,'Fixed Cost'!$A:$A,0))</f>
        <v>9454132.3609090894</v>
      </c>
      <c r="S553" s="7">
        <f t="shared" si="49"/>
        <v>34711629.159090914</v>
      </c>
      <c r="T553" s="43" t="str">
        <f t="shared" si="52"/>
        <v>60%</v>
      </c>
      <c r="U553" s="7">
        <f t="shared" si="50"/>
        <v>20826977.495454546</v>
      </c>
      <c r="V553" s="8" t="str">
        <f t="shared" si="53"/>
        <v>ลงทุนได้</v>
      </c>
      <c r="X553" s="4"/>
    </row>
    <row r="554" spans="1:24" hidden="1" x14ac:dyDescent="0.7">
      <c r="A554" s="8">
        <f>IF(ISBLANK(D554),"",COUNTA($D$10:D554))</f>
        <v>545</v>
      </c>
      <c r="B554" s="14">
        <v>8</v>
      </c>
      <c r="C554" s="14" t="s">
        <v>1140</v>
      </c>
      <c r="D554" s="14" t="s">
        <v>1141</v>
      </c>
      <c r="E554" s="14" t="s">
        <v>1142</v>
      </c>
      <c r="F554" s="14" t="s">
        <v>46</v>
      </c>
      <c r="G554" s="6">
        <f>INDEX('cash ratio เดิม'!$B:$B,MATCH(คำนวณเงินลงทุนส่วนเกิน!$D554,'cash ratio เดิม'!$A:$A,0))</f>
        <v>554470536.78999996</v>
      </c>
      <c r="H554" s="6">
        <f>INDEX('cash ratio เดิม'!$C:$C,MATCH(คำนวณเงินลงทุนส่วนเกิน!$D554,'cash ratio เดิม'!$A:$A,0))</f>
        <v>131450276.87</v>
      </c>
      <c r="I554" s="49">
        <v>4.22</v>
      </c>
      <c r="J554" s="5">
        <f t="shared" si="48"/>
        <v>4.74</v>
      </c>
      <c r="K554" s="6">
        <f t="shared" si="51"/>
        <v>69207843.105000004</v>
      </c>
      <c r="L554" s="6">
        <f>INDEX(ลูกหนี้ค่ารักษาพยาบาล!$J:$J,MATCH(คำนวณเงินลงทุนส่วนเกิน!$D554,ลูกหนี้ค่ารักษาพยาบาล!$A:$A,0))</f>
        <v>41189496.205000006</v>
      </c>
      <c r="M554" s="6">
        <f>INDEX(ลูกหนี้ค่ารักษาพยาบาล!$K:$K,MATCH(คำนวณเงินลงทุนส่วนเกิน!$D554,ลูกหนี้ค่ารักษาพยาบาล!$A:$A,0))</f>
        <v>2643832.3149999999</v>
      </c>
      <c r="N554" s="6">
        <f>INDEX(ลูกหนี้ค่ารักษาพยาบาล!$L:$L,MATCH(คำนวณเงินลงทุนส่วนเกิน!$D554,ลูกหนี้ค่ารักษาพยาบาล!$A:$A,0))</f>
        <v>24713976.835000001</v>
      </c>
      <c r="O554" s="6">
        <f>INDEX(ลูกหนี้ค่ารักษาพยาบาล!$M:$M,MATCH(คำนวณเงินลงทุนส่วนเกิน!$D554,ลูกหนี้ค่ารักษาพยาบาล!$A:$A,0))</f>
        <v>0</v>
      </c>
      <c r="P554" s="6">
        <f>INDEX(ลูกหนี้ค่ารักษาพยาบาล!$N:$N,MATCH(คำนวณเงินลงทุนส่วนเกิน!$D554,ลูกหนี้ค่ารักษาพยาบาล!$A:$A,0))</f>
        <v>660537.75</v>
      </c>
      <c r="Q554" s="49">
        <v>424390265.92000002</v>
      </c>
      <c r="R554" s="7">
        <f>INDEX('Fixed Cost'!$E:$E,MATCH(คำนวณเงินลงทุนส่วนเกิน!$D554,'Fixed Cost'!$A:$A,0))</f>
        <v>90350423.844545469</v>
      </c>
      <c r="S554" s="7">
        <f t="shared" si="49"/>
        <v>334039842.07545453</v>
      </c>
      <c r="T554" s="43" t="str">
        <f t="shared" si="52"/>
        <v>60%</v>
      </c>
      <c r="U554" s="7">
        <f t="shared" si="50"/>
        <v>200423905.24527273</v>
      </c>
      <c r="V554" s="8" t="str">
        <f t="shared" si="53"/>
        <v>ลงทุนได้</v>
      </c>
      <c r="X554" s="4"/>
    </row>
    <row r="555" spans="1:24" hidden="1" x14ac:dyDescent="0.7">
      <c r="A555" s="8">
        <f>IF(ISBLANK(D555),"",COUNTA($D$10:D555))</f>
        <v>546</v>
      </c>
      <c r="B555" s="14">
        <v>8</v>
      </c>
      <c r="C555" s="14" t="s">
        <v>1140</v>
      </c>
      <c r="D555" s="14" t="s">
        <v>1143</v>
      </c>
      <c r="E555" s="14" t="s">
        <v>1144</v>
      </c>
      <c r="F555" s="14" t="s">
        <v>8</v>
      </c>
      <c r="G555" s="6">
        <f>INDEX('cash ratio เดิม'!$B:$B,MATCH(คำนวณเงินลงทุนส่วนเกิน!$D555,'cash ratio เดิม'!$A:$A,0))</f>
        <v>28742457.300000001</v>
      </c>
      <c r="H555" s="6">
        <f>INDEX('cash ratio เดิม'!$C:$C,MATCH(คำนวณเงินลงทุนส่วนเกิน!$D555,'cash ratio เดิม'!$A:$A,0))</f>
        <v>48837845.109999999</v>
      </c>
      <c r="I555" s="49">
        <v>0.59</v>
      </c>
      <c r="J555" s="5">
        <f t="shared" si="48"/>
        <v>0.95</v>
      </c>
      <c r="K555" s="6">
        <f t="shared" si="51"/>
        <v>17845297.93</v>
      </c>
      <c r="L555" s="6">
        <f>INDEX(ลูกหนี้ค่ารักษาพยาบาล!$J:$J,MATCH(คำนวณเงินลงทุนส่วนเกิน!$D555,ลูกหนี้ค่ารักษาพยาบาล!$A:$A,0))</f>
        <v>9136364.8800000008</v>
      </c>
      <c r="M555" s="6">
        <f>INDEX(ลูกหนี้ค่ารักษาพยาบาล!$K:$K,MATCH(คำนวณเงินลงทุนส่วนเกิน!$D555,ลูกหนี้ค่ารักษาพยาบาล!$A:$A,0))</f>
        <v>2323318.395</v>
      </c>
      <c r="N555" s="6">
        <f>INDEX(ลูกหนี้ค่ารักษาพยาบาล!$L:$L,MATCH(คำนวณเงินลงทุนส่วนเกิน!$D555,ลูกหนี้ค่ารักษาพยาบาล!$A:$A,0))</f>
        <v>6134954.21</v>
      </c>
      <c r="O555" s="6">
        <f>INDEX(ลูกหนี้ค่ารักษาพยาบาล!$M:$M,MATCH(คำนวณเงินลงทุนส่วนเกิน!$D555,ลูกหนี้ค่ารักษาพยาบาล!$A:$A,0))</f>
        <v>0</v>
      </c>
      <c r="P555" s="6">
        <f>INDEX(ลูกหนี้ค่ารักษาพยาบาล!$N:$N,MATCH(คำนวณเงินลงทุนส่วนเกิน!$D555,ลูกหนี้ค่ารักษาพยาบาล!$A:$A,0))</f>
        <v>250660.44500000001</v>
      </c>
      <c r="Q555" s="49">
        <v>-20095387.809999999</v>
      </c>
      <c r="R555" s="7">
        <f>INDEX('Fixed Cost'!$E:$E,MATCH(คำนวณเงินลงทุนส่วนเกิน!$D555,'Fixed Cost'!$A:$A,0))</f>
        <v>32178236.43272727</v>
      </c>
      <c r="S555" s="7">
        <f t="shared" si="49"/>
        <v>-52273624.242727265</v>
      </c>
      <c r="T555" s="43" t="str">
        <f t="shared" si="52"/>
        <v>0%</v>
      </c>
      <c r="U555" s="7">
        <f t="shared" si="50"/>
        <v>0</v>
      </c>
      <c r="V555" s="69" t="str">
        <f t="shared" si="53"/>
        <v>ไม่ลงทุน</v>
      </c>
      <c r="X555" s="4"/>
    </row>
    <row r="556" spans="1:24" hidden="1" x14ac:dyDescent="0.7">
      <c r="A556" s="8">
        <f>IF(ISBLANK(D556),"",COUNTA($D$10:D556))</f>
        <v>547</v>
      </c>
      <c r="B556" s="14">
        <v>8</v>
      </c>
      <c r="C556" s="14" t="s">
        <v>1140</v>
      </c>
      <c r="D556" s="14" t="s">
        <v>1145</v>
      </c>
      <c r="E556" s="14" t="s">
        <v>1146</v>
      </c>
      <c r="F556" s="14" t="s">
        <v>8</v>
      </c>
      <c r="G556" s="6">
        <f>INDEX('cash ratio เดิม'!$B:$B,MATCH(คำนวณเงินลงทุนส่วนเกิน!$D556,'cash ratio เดิม'!$A:$A,0))</f>
        <v>4450631.99</v>
      </c>
      <c r="H556" s="6">
        <f>INDEX('cash ratio เดิม'!$C:$C,MATCH(คำนวณเงินลงทุนส่วนเกิน!$D556,'cash ratio เดิม'!$A:$A,0))</f>
        <v>19042691.18</v>
      </c>
      <c r="I556" s="49">
        <v>0.23</v>
      </c>
      <c r="J556" s="5">
        <f t="shared" si="48"/>
        <v>0.33</v>
      </c>
      <c r="K556" s="6">
        <f t="shared" si="51"/>
        <v>1940928.3849999998</v>
      </c>
      <c r="L556" s="6">
        <f>INDEX(ลูกหนี้ค่ารักษาพยาบาล!$J:$J,MATCH(คำนวณเงินลงทุนส่วนเกิน!$D556,ลูกหนี้ค่ารักษาพยาบาล!$A:$A,0))</f>
        <v>1149500.6950000001</v>
      </c>
      <c r="M556" s="6">
        <f>INDEX(ลูกหนี้ค่ารักษาพยาบาล!$K:$K,MATCH(คำนวณเงินลงทุนส่วนเกิน!$D556,ลูกหนี้ค่ารักษาพยาบาล!$A:$A,0))</f>
        <v>77045.14</v>
      </c>
      <c r="N556" s="6">
        <f>INDEX(ลูกหนี้ค่ารักษาพยาบาล!$L:$L,MATCH(คำนวณเงินลงทุนส่วนเกิน!$D556,ลูกหนี้ค่ารักษาพยาบาล!$A:$A,0))</f>
        <v>696710.79999999993</v>
      </c>
      <c r="O556" s="6">
        <f>INDEX(ลูกหนี้ค่ารักษาพยาบาล!$M:$M,MATCH(คำนวณเงินลงทุนส่วนเกิน!$D556,ลูกหนี้ค่ารักษาพยาบาล!$A:$A,0))</f>
        <v>0</v>
      </c>
      <c r="P556" s="6">
        <f>INDEX(ลูกหนี้ค่ารักษาพยาบาล!$N:$N,MATCH(คำนวณเงินลงทุนส่วนเกิน!$D556,ลูกหนี้ค่ารักษาพยาบาล!$A:$A,0))</f>
        <v>17671.75</v>
      </c>
      <c r="Q556" s="49">
        <v>-14750749.189999999</v>
      </c>
      <c r="R556" s="7">
        <f>INDEX('Fixed Cost'!$E:$E,MATCH(คำนวณเงินลงทุนส่วนเกิน!$D556,'Fixed Cost'!$A:$A,0))</f>
        <v>10648247.912727274</v>
      </c>
      <c r="S556" s="7">
        <f t="shared" si="49"/>
        <v>-25398997.102727272</v>
      </c>
      <c r="T556" s="43" t="str">
        <f t="shared" si="52"/>
        <v>0%</v>
      </c>
      <c r="U556" s="7">
        <f t="shared" si="50"/>
        <v>0</v>
      </c>
      <c r="V556" s="69" t="str">
        <f t="shared" si="53"/>
        <v>ไม่ลงทุน</v>
      </c>
      <c r="X556" s="4"/>
    </row>
    <row r="557" spans="1:24" hidden="1" x14ac:dyDescent="0.7">
      <c r="A557" s="8">
        <f>IF(ISBLANK(D557),"",COUNTA($D$10:D557))</f>
        <v>548</v>
      </c>
      <c r="B557" s="14">
        <v>8</v>
      </c>
      <c r="C557" s="14" t="s">
        <v>1140</v>
      </c>
      <c r="D557" s="14" t="s">
        <v>1147</v>
      </c>
      <c r="E557" s="14" t="s">
        <v>1148</v>
      </c>
      <c r="F557" s="14" t="s">
        <v>8</v>
      </c>
      <c r="G557" s="6">
        <f>INDEX('cash ratio เดิม'!$B:$B,MATCH(คำนวณเงินลงทุนส่วนเกิน!$D557,'cash ratio เดิม'!$A:$A,0))</f>
        <v>14990846.25</v>
      </c>
      <c r="H557" s="6">
        <f>INDEX('cash ratio เดิม'!$C:$C,MATCH(คำนวณเงินลงทุนส่วนเกิน!$D557,'cash ratio เดิม'!$A:$A,0))</f>
        <v>18505761.690000001</v>
      </c>
      <c r="I557" s="49">
        <v>0.81</v>
      </c>
      <c r="J557" s="5">
        <f t="shared" si="48"/>
        <v>1.0900000000000001</v>
      </c>
      <c r="K557" s="6">
        <f t="shared" si="51"/>
        <v>5200924.1000000006</v>
      </c>
      <c r="L557" s="6">
        <f>INDEX(ลูกหนี้ค่ารักษาพยาบาล!$J:$J,MATCH(คำนวณเงินลงทุนส่วนเกิน!$D557,ลูกหนี้ค่ารักษาพยาบาล!$A:$A,0))</f>
        <v>2653432.3600000003</v>
      </c>
      <c r="M557" s="6">
        <f>INDEX(ลูกหนี้ค่ารักษาพยาบาล!$K:$K,MATCH(คำนวณเงินลงทุนส่วนเกิน!$D557,ลูกหนี้ค่ารักษาพยาบาล!$A:$A,0))</f>
        <v>35589.39</v>
      </c>
      <c r="N557" s="6">
        <f>INDEX(ลูกหนี้ค่ารักษาพยาบาล!$L:$L,MATCH(คำนวณเงินลงทุนส่วนเกิน!$D557,ลูกหนี้ค่ารักษาพยาบาล!$A:$A,0))</f>
        <v>2465552.85</v>
      </c>
      <c r="O557" s="6">
        <f>INDEX(ลูกหนี้ค่ารักษาพยาบาล!$M:$M,MATCH(คำนวณเงินลงทุนส่วนเกิน!$D557,ลูกหนี้ค่ารักษาพยาบาล!$A:$A,0))</f>
        <v>0</v>
      </c>
      <c r="P557" s="6">
        <f>INDEX(ลูกหนี้ค่ารักษาพยาบาล!$N:$N,MATCH(คำนวณเงินลงทุนส่วนเกิน!$D557,ลูกหนี้ค่ารักษาพยาบาล!$A:$A,0))</f>
        <v>46349.5</v>
      </c>
      <c r="Q557" s="49">
        <v>-3514915.44</v>
      </c>
      <c r="R557" s="7">
        <f>INDEX('Fixed Cost'!$E:$E,MATCH(คำนวณเงินลงทุนส่วนเกิน!$D557,'Fixed Cost'!$A:$A,0))</f>
        <v>12240952.071818182</v>
      </c>
      <c r="S557" s="7">
        <f t="shared" si="49"/>
        <v>-15755867.511818182</v>
      </c>
      <c r="T557" s="43" t="str">
        <f t="shared" si="52"/>
        <v>0%</v>
      </c>
      <c r="U557" s="7">
        <f t="shared" si="50"/>
        <v>0</v>
      </c>
      <c r="V557" s="69" t="str">
        <f t="shared" si="53"/>
        <v>ไม่ลงทุน</v>
      </c>
      <c r="X557" s="4"/>
    </row>
    <row r="558" spans="1:24" hidden="1" x14ac:dyDescent="0.7">
      <c r="A558" s="8">
        <f>IF(ISBLANK(D558),"",COUNTA($D$10:D558))</f>
        <v>549</v>
      </c>
      <c r="B558" s="14">
        <v>8</v>
      </c>
      <c r="C558" s="14" t="s">
        <v>1140</v>
      </c>
      <c r="D558" s="14" t="s">
        <v>1149</v>
      </c>
      <c r="E558" s="14" t="s">
        <v>1150</v>
      </c>
      <c r="F558" s="14" t="s">
        <v>8</v>
      </c>
      <c r="G558" s="6">
        <f>INDEX('cash ratio เดิม'!$B:$B,MATCH(คำนวณเงินลงทุนส่วนเกิน!$D558,'cash ratio เดิม'!$A:$A,0))</f>
        <v>61299950.469999999</v>
      </c>
      <c r="H558" s="6">
        <f>INDEX('cash ratio เดิม'!$C:$C,MATCH(คำนวณเงินลงทุนส่วนเกิน!$D558,'cash ratio เดิม'!$A:$A,0))</f>
        <v>212950290.72999999</v>
      </c>
      <c r="I558" s="49">
        <v>0.28999999999999998</v>
      </c>
      <c r="J558" s="5">
        <f t="shared" si="48"/>
        <v>0.51</v>
      </c>
      <c r="K558" s="6">
        <f t="shared" si="51"/>
        <v>49411601.82</v>
      </c>
      <c r="L558" s="6">
        <f>INDEX(ลูกหนี้ค่ารักษาพยาบาล!$J:$J,MATCH(คำนวณเงินลงทุนส่วนเกิน!$D558,ลูกหนี้ค่ารักษาพยาบาล!$A:$A,0))</f>
        <v>28231718</v>
      </c>
      <c r="M558" s="6">
        <f>INDEX(ลูกหนี้ค่ารักษาพยาบาล!$K:$K,MATCH(คำนวณเงินลงทุนส่วนเกิน!$D558,ลูกหนี้ค่ารักษาพยาบาล!$A:$A,0))</f>
        <v>196507.07</v>
      </c>
      <c r="N558" s="6">
        <f>INDEX(ลูกหนี้ค่ารักษาพยาบาล!$L:$L,MATCH(คำนวณเงินลงทุนส่วนเกิน!$D558,ลูกหนี้ค่ารักษาพยาบาล!$A:$A,0))</f>
        <v>20259242.5</v>
      </c>
      <c r="O558" s="6">
        <f>INDEX(ลูกหนี้ค่ารักษาพยาบาล!$M:$M,MATCH(คำนวณเงินลงทุนส่วนเกิน!$D558,ลูกหนี้ค่ารักษาพยาบาล!$A:$A,0))</f>
        <v>0</v>
      </c>
      <c r="P558" s="6">
        <f>INDEX(ลูกหนี้ค่ารักษาพยาบาล!$N:$N,MATCH(คำนวณเงินลงทุนส่วนเกิน!$D558,ลูกหนี้ค่ารักษาพยาบาล!$A:$A,0))</f>
        <v>724134.25</v>
      </c>
      <c r="Q558" s="49">
        <v>-151744685.25999999</v>
      </c>
      <c r="R558" s="7">
        <f>INDEX('Fixed Cost'!$E:$E,MATCH(คำนวณเงินลงทุนส่วนเกิน!$D558,'Fixed Cost'!$A:$A,0))</f>
        <v>63331167.602727279</v>
      </c>
      <c r="S558" s="7">
        <f t="shared" si="49"/>
        <v>-215075852.86272728</v>
      </c>
      <c r="T558" s="43" t="str">
        <f t="shared" si="52"/>
        <v>0%</v>
      </c>
      <c r="U558" s="7">
        <f t="shared" si="50"/>
        <v>0</v>
      </c>
      <c r="V558" s="69" t="str">
        <f t="shared" si="53"/>
        <v>ไม่ลงทุน</v>
      </c>
      <c r="X558" s="4"/>
    </row>
    <row r="559" spans="1:24" hidden="1" x14ac:dyDescent="0.7">
      <c r="A559" s="8">
        <f>IF(ISBLANK(D559),"",COUNTA($D$10:D559))</f>
        <v>550</v>
      </c>
      <c r="B559" s="14">
        <v>8</v>
      </c>
      <c r="C559" s="14" t="s">
        <v>1140</v>
      </c>
      <c r="D559" s="14" t="s">
        <v>1151</v>
      </c>
      <c r="E559" s="14" t="s">
        <v>1152</v>
      </c>
      <c r="F559" s="14" t="s">
        <v>8</v>
      </c>
      <c r="G559" s="6">
        <f>INDEX('cash ratio เดิม'!$B:$B,MATCH(คำนวณเงินลงทุนส่วนเกิน!$D559,'cash ratio เดิม'!$A:$A,0))</f>
        <v>27215839.670000002</v>
      </c>
      <c r="H559" s="6">
        <f>INDEX('cash ratio เดิม'!$C:$C,MATCH(คำนวณเงินลงทุนส่วนเกิน!$D559,'cash ratio เดิม'!$A:$A,0))</f>
        <v>10395460.640000001</v>
      </c>
      <c r="I559" s="49">
        <v>2.62</v>
      </c>
      <c r="J559" s="5">
        <f t="shared" si="48"/>
        <v>2.75</v>
      </c>
      <c r="K559" s="6">
        <f t="shared" si="51"/>
        <v>1431141.4350000001</v>
      </c>
      <c r="L559" s="6">
        <f>INDEX(ลูกหนี้ค่ารักษาพยาบาล!$J:$J,MATCH(คำนวณเงินลงทุนส่วนเกิน!$D559,ลูกหนี้ค่ารักษาพยาบาล!$A:$A,0))</f>
        <v>915116.02</v>
      </c>
      <c r="M559" s="6">
        <f>INDEX(ลูกหนี้ค่ารักษาพยาบาล!$K:$K,MATCH(คำนวณเงินลงทุนส่วนเกิน!$D559,ลูกหนี้ค่ารักษาพยาบาล!$A:$A,0))</f>
        <v>70349.975000000006</v>
      </c>
      <c r="N559" s="6">
        <f>INDEX(ลูกหนี้ค่ารักษาพยาบาล!$L:$L,MATCH(คำนวณเงินลงทุนส่วนเกิน!$D559,ลูกหนี้ค่ารักษาพยาบาล!$A:$A,0))</f>
        <v>371932.94</v>
      </c>
      <c r="O559" s="6">
        <f>INDEX(ลูกหนี้ค่ารักษาพยาบาล!$M:$M,MATCH(คำนวณเงินลงทุนส่วนเกิน!$D559,ลูกหนี้ค่ารักษาพยาบาล!$A:$A,0))</f>
        <v>0</v>
      </c>
      <c r="P559" s="6">
        <f>INDEX(ลูกหนี้ค่ารักษาพยาบาล!$N:$N,MATCH(คำนวณเงินลงทุนส่วนเกิน!$D559,ลูกหนี้ค่ารักษาพยาบาล!$A:$A,0))</f>
        <v>73742.5</v>
      </c>
      <c r="Q559" s="49">
        <v>14166515.859999999</v>
      </c>
      <c r="R559" s="7">
        <f>INDEX('Fixed Cost'!$E:$E,MATCH(คำนวณเงินลงทุนส่วนเกิน!$D559,'Fixed Cost'!$A:$A,0))</f>
        <v>8590079.5500000007</v>
      </c>
      <c r="S559" s="7">
        <f t="shared" si="49"/>
        <v>5576436.3099999987</v>
      </c>
      <c r="T559" s="43" t="str">
        <f t="shared" si="52"/>
        <v>50%</v>
      </c>
      <c r="U559" s="7">
        <f t="shared" si="50"/>
        <v>2788218.1549999993</v>
      </c>
      <c r="V559" s="8" t="str">
        <f t="shared" si="53"/>
        <v>ลงทุนได้</v>
      </c>
      <c r="X559" s="4"/>
    </row>
    <row r="560" spans="1:24" hidden="1" x14ac:dyDescent="0.7">
      <c r="A560" s="8">
        <f>IF(ISBLANK(D560),"",COUNTA($D$10:D560))</f>
        <v>551</v>
      </c>
      <c r="B560" s="14">
        <v>8</v>
      </c>
      <c r="C560" s="14" t="s">
        <v>1140</v>
      </c>
      <c r="D560" s="14" t="s">
        <v>1153</v>
      </c>
      <c r="E560" s="14" t="s">
        <v>1154</v>
      </c>
      <c r="F560" s="14" t="s">
        <v>8</v>
      </c>
      <c r="G560" s="6">
        <f>INDEX('cash ratio เดิม'!$B:$B,MATCH(คำนวณเงินลงทุนส่วนเกิน!$D560,'cash ratio เดิม'!$A:$A,0))</f>
        <v>6641839.6500000004</v>
      </c>
      <c r="H560" s="6">
        <f>INDEX('cash ratio เดิม'!$C:$C,MATCH(คำนวณเงินลงทุนส่วนเกิน!$D560,'cash ratio เดิม'!$A:$A,0))</f>
        <v>15381106.23</v>
      </c>
      <c r="I560" s="49">
        <v>0.43</v>
      </c>
      <c r="J560" s="5">
        <f t="shared" si="48"/>
        <v>0.5</v>
      </c>
      <c r="K560" s="6">
        <f t="shared" si="51"/>
        <v>1058263.9750000001</v>
      </c>
      <c r="L560" s="6">
        <f>INDEX(ลูกหนี้ค่ารักษาพยาบาล!$J:$J,MATCH(คำนวณเงินลงทุนส่วนเกิน!$D560,ลูกหนี้ค่ารักษาพยาบาล!$A:$A,0))</f>
        <v>673551.54500000004</v>
      </c>
      <c r="M560" s="6">
        <f>INDEX(ลูกหนี้ค่ารักษาพยาบาล!$K:$K,MATCH(คำนวณเงินลงทุนส่วนเกิน!$D560,ลูกหนี้ค่ารักษาพยาบาล!$A:$A,0))</f>
        <v>45117.535000000003</v>
      </c>
      <c r="N560" s="6">
        <f>INDEX(ลูกหนี้ค่ารักษาพยาบาล!$L:$L,MATCH(คำนวณเงินลงทุนส่วนเกิน!$D560,ลูกหนี้ค่ารักษาพยาบาล!$A:$A,0))</f>
        <v>333870.39500000002</v>
      </c>
      <c r="O560" s="6">
        <f>INDEX(ลูกหนี้ค่ารักษาพยาบาล!$M:$M,MATCH(คำนวณเงินลงทุนส่วนเกิน!$D560,ลูกหนี้ค่ารักษาพยาบาล!$A:$A,0))</f>
        <v>0</v>
      </c>
      <c r="P560" s="6">
        <f>INDEX(ลูกหนี้ค่ารักษาพยาบาล!$N:$N,MATCH(คำนวณเงินลงทุนส่วนเกิน!$D560,ลูกหนี้ค่ารักษาพยาบาล!$A:$A,0))</f>
        <v>5724.5</v>
      </c>
      <c r="Q560" s="49">
        <v>-8739266.5800000001</v>
      </c>
      <c r="R560" s="7">
        <f>INDEX('Fixed Cost'!$E:$E,MATCH(คำนวณเงินลงทุนส่วนเกิน!$D560,'Fixed Cost'!$A:$A,0))</f>
        <v>6055156.0281818192</v>
      </c>
      <c r="S560" s="7">
        <f t="shared" si="49"/>
        <v>-14794422.608181819</v>
      </c>
      <c r="T560" s="43" t="str">
        <f t="shared" si="52"/>
        <v>0%</v>
      </c>
      <c r="U560" s="7">
        <f t="shared" si="50"/>
        <v>0</v>
      </c>
      <c r="V560" s="69" t="str">
        <f t="shared" si="53"/>
        <v>ไม่ลงทุน</v>
      </c>
      <c r="X560" s="4"/>
    </row>
    <row r="561" spans="1:24" hidden="1" x14ac:dyDescent="0.7">
      <c r="A561" s="8">
        <f>IF(ISBLANK(D561),"",COUNTA($D$10:D561))</f>
        <v>552</v>
      </c>
      <c r="B561" s="14">
        <v>8</v>
      </c>
      <c r="C561" s="14" t="s">
        <v>1140</v>
      </c>
      <c r="D561" s="14" t="s">
        <v>1155</v>
      </c>
      <c r="E561" s="14" t="s">
        <v>1156</v>
      </c>
      <c r="F561" s="14" t="s">
        <v>8</v>
      </c>
      <c r="G561" s="6">
        <f>INDEX('cash ratio เดิม'!$B:$B,MATCH(คำนวณเงินลงทุนส่วนเกิน!$D561,'cash ratio เดิม'!$A:$A,0))</f>
        <v>29724660.079999998</v>
      </c>
      <c r="H561" s="6">
        <f>INDEX('cash ratio เดิม'!$C:$C,MATCH(คำนวณเงินลงทุนส่วนเกิน!$D561,'cash ratio เดิม'!$A:$A,0))</f>
        <v>19380276.300000001</v>
      </c>
      <c r="I561" s="49">
        <v>1.53</v>
      </c>
      <c r="J561" s="5">
        <f t="shared" si="48"/>
        <v>1.62</v>
      </c>
      <c r="K561" s="6">
        <f t="shared" si="51"/>
        <v>1767450.2100000002</v>
      </c>
      <c r="L561" s="6">
        <f>INDEX(ลูกหนี้ค่ารักษาพยาบาล!$J:$J,MATCH(คำนวณเงินลงทุนส่วนเกิน!$D561,ลูกหนี้ค่ารักษาพยาบาล!$A:$A,0))</f>
        <v>1199401.32</v>
      </c>
      <c r="M561" s="6">
        <f>INDEX(ลูกหนี้ค่ารักษาพยาบาล!$K:$K,MATCH(คำนวณเงินลงทุนส่วนเกิน!$D561,ลูกหนี้ค่ารักษาพยาบาล!$A:$A,0))</f>
        <v>69748.225000000006</v>
      </c>
      <c r="N561" s="6">
        <f>INDEX(ลูกหนี้ค่ารักษาพยาบาล!$L:$L,MATCH(คำนวณเงินลงทุนส่วนเกิน!$D561,ลูกหนี้ค่ารักษาพยาบาล!$A:$A,0))</f>
        <v>498300.66500000004</v>
      </c>
      <c r="O561" s="6">
        <f>INDEX(ลูกหนี้ค่ารักษาพยาบาล!$M:$M,MATCH(คำนวณเงินลงทุนส่วนเกิน!$D561,ลูกหนี้ค่ารักษาพยาบาล!$A:$A,0))</f>
        <v>0</v>
      </c>
      <c r="P561" s="6">
        <f>INDEX(ลูกหนี้ค่ารักษาพยาบาล!$N:$N,MATCH(คำนวณเงินลงทุนส่วนเกิน!$D561,ลูกหนี้ค่ารักษาพยาบาล!$A:$A,0))</f>
        <v>0</v>
      </c>
      <c r="Q561" s="49">
        <v>9719083.7799999993</v>
      </c>
      <c r="R561" s="7">
        <f>INDEX('Fixed Cost'!$E:$E,MATCH(คำนวณเงินลงทุนส่วนเกิน!$D561,'Fixed Cost'!$A:$A,0))</f>
        <v>10538459.143636361</v>
      </c>
      <c r="S561" s="7">
        <f t="shared" si="49"/>
        <v>-819375.36363636144</v>
      </c>
      <c r="T561" s="43" t="str">
        <f t="shared" si="52"/>
        <v>30%</v>
      </c>
      <c r="U561" s="7">
        <f t="shared" si="50"/>
        <v>0</v>
      </c>
      <c r="V561" s="69" t="str">
        <f t="shared" si="53"/>
        <v>ไม่ลงทุน</v>
      </c>
      <c r="X561" s="4"/>
    </row>
    <row r="562" spans="1:24" hidden="1" x14ac:dyDescent="0.7">
      <c r="A562" s="8">
        <f>IF(ISBLANK(D562),"",COUNTA($D$10:D562))</f>
        <v>553</v>
      </c>
      <c r="B562" s="14">
        <v>8</v>
      </c>
      <c r="C562" s="14" t="s">
        <v>1140</v>
      </c>
      <c r="D562" s="14" t="s">
        <v>1157</v>
      </c>
      <c r="E562" s="14" t="s">
        <v>1158</v>
      </c>
      <c r="F562" s="14" t="s">
        <v>8</v>
      </c>
      <c r="G562" s="6">
        <f>INDEX('cash ratio เดิม'!$B:$B,MATCH(คำนวณเงินลงทุนส่วนเกิน!$D562,'cash ratio เดิม'!$A:$A,0))</f>
        <v>12993928.859999999</v>
      </c>
      <c r="H562" s="6">
        <f>INDEX('cash ratio เดิม'!$C:$C,MATCH(คำนวณเงินลงทุนส่วนเกิน!$D562,'cash ratio เดิม'!$A:$A,0))</f>
        <v>8232391.6299999999</v>
      </c>
      <c r="I562" s="49">
        <v>1.58</v>
      </c>
      <c r="J562" s="5">
        <f t="shared" si="48"/>
        <v>1.79</v>
      </c>
      <c r="K562" s="6">
        <f t="shared" si="51"/>
        <v>1824119.2549999999</v>
      </c>
      <c r="L562" s="6">
        <f>INDEX(ลูกหนี้ค่ารักษาพยาบาล!$J:$J,MATCH(คำนวณเงินลงทุนส่วนเกิน!$D562,ลูกหนี้ค่ารักษาพยาบาล!$A:$A,0))</f>
        <v>951588.98499999999</v>
      </c>
      <c r="M562" s="6">
        <f>INDEX(ลูกหนี้ค่ารักษาพยาบาล!$K:$K,MATCH(คำนวณเงินลงทุนส่วนเกิน!$D562,ลูกหนี้ค่ารักษาพยาบาล!$A:$A,0))</f>
        <v>72907.209999999992</v>
      </c>
      <c r="N562" s="6">
        <f>INDEX(ลูกหนี้ค่ารักษาพยาบาล!$L:$L,MATCH(คำนวณเงินลงทุนส่วนเกิน!$D562,ลูกหนี้ค่ารักษาพยาบาล!$A:$A,0))</f>
        <v>775064.46</v>
      </c>
      <c r="O562" s="6">
        <f>INDEX(ลูกหนี้ค่ารักษาพยาบาล!$M:$M,MATCH(คำนวณเงินลงทุนส่วนเกิน!$D562,ลูกหนี้ค่ารักษาพยาบาล!$A:$A,0))</f>
        <v>0</v>
      </c>
      <c r="P562" s="6">
        <f>INDEX(ลูกหนี้ค่ารักษาพยาบาล!$N:$N,MATCH(คำนวณเงินลงทุนส่วนเกิน!$D562,ลูกหนี้ค่ารักษาพยาบาล!$A:$A,0))</f>
        <v>24558.6</v>
      </c>
      <c r="Q562" s="49">
        <v>4761537.2300000004</v>
      </c>
      <c r="R562" s="7">
        <f>INDEX('Fixed Cost'!$E:$E,MATCH(คำนวณเงินลงทุนส่วนเกิน!$D562,'Fixed Cost'!$A:$A,0))</f>
        <v>8835323.5118181817</v>
      </c>
      <c r="S562" s="7">
        <f t="shared" si="49"/>
        <v>-4073786.2818181813</v>
      </c>
      <c r="T562" s="43" t="str">
        <f t="shared" si="52"/>
        <v>30%</v>
      </c>
      <c r="U562" s="7">
        <f t="shared" si="50"/>
        <v>0</v>
      </c>
      <c r="V562" s="69" t="str">
        <f t="shared" si="53"/>
        <v>ไม่ลงทุน</v>
      </c>
      <c r="X562" s="4"/>
    </row>
    <row r="563" spans="1:24" hidden="1" x14ac:dyDescent="0.7">
      <c r="A563" s="8">
        <f>IF(ISBLANK(D563),"",COUNTA($D$10:D563))</f>
        <v>554</v>
      </c>
      <c r="B563" s="14">
        <v>8</v>
      </c>
      <c r="C563" s="14" t="s">
        <v>1159</v>
      </c>
      <c r="D563" s="14" t="s">
        <v>1160</v>
      </c>
      <c r="E563" s="14" t="s">
        <v>1161</v>
      </c>
      <c r="F563" s="14" t="s">
        <v>46</v>
      </c>
      <c r="G563" s="6">
        <f>INDEX('cash ratio เดิม'!$B:$B,MATCH(คำนวณเงินลงทุนส่วนเกิน!$D563,'cash ratio เดิม'!$A:$A,0))</f>
        <v>312234618.57999998</v>
      </c>
      <c r="H563" s="6">
        <f>INDEX('cash ratio เดิม'!$C:$C,MATCH(คำนวณเงินลงทุนส่วนเกิน!$D563,'cash ratio เดิม'!$A:$A,0))</f>
        <v>134518566.22999999</v>
      </c>
      <c r="I563" s="49">
        <v>2.3199999999999998</v>
      </c>
      <c r="J563" s="5">
        <f t="shared" si="48"/>
        <v>2.84</v>
      </c>
      <c r="K563" s="6">
        <f t="shared" si="51"/>
        <v>71085998.064999998</v>
      </c>
      <c r="L563" s="6">
        <f>INDEX(ลูกหนี้ค่ารักษาพยาบาล!$J:$J,MATCH(คำนวณเงินลงทุนส่วนเกิน!$D563,ลูกหนี้ค่ารักษาพยาบาล!$A:$A,0))</f>
        <v>40192501.450000003</v>
      </c>
      <c r="M563" s="6">
        <f>INDEX(ลูกหนี้ค่ารักษาพยาบาล!$K:$K,MATCH(คำนวณเงินลงทุนส่วนเกิน!$D563,ลูกหนี้ค่ารักษาพยาบาล!$A:$A,0))</f>
        <v>3428928.5</v>
      </c>
      <c r="N563" s="6">
        <f>INDEX(ลูกหนี้ค่ารักษาพยาบาล!$L:$L,MATCH(คำนวณเงินลงทุนส่วนเกิน!$D563,ลูกหนี้ค่ารักษาพยาบาล!$A:$A,0))</f>
        <v>27391539.689999998</v>
      </c>
      <c r="O563" s="6">
        <f>INDEX(ลูกหนี้ค่ารักษาพยาบาล!$M:$M,MATCH(คำนวณเงินลงทุนส่วนเกิน!$D563,ลูกหนี้ค่ารักษาพยาบาล!$A:$A,0))</f>
        <v>0</v>
      </c>
      <c r="P563" s="6">
        <f>INDEX(ลูกหนี้ค่ารักษาพยาบาล!$N:$N,MATCH(คำนวณเงินลงทุนส่วนเกิน!$D563,ลูกหนี้ค่ารักษาพยาบาล!$A:$A,0))</f>
        <v>73028.425000000003</v>
      </c>
      <c r="Q563" s="49">
        <v>177716052.34999999</v>
      </c>
      <c r="R563" s="7">
        <f>INDEX('Fixed Cost'!$E:$E,MATCH(คำนวณเงินลงทุนส่วนเกิน!$D563,'Fixed Cost'!$A:$A,0))</f>
        <v>66205635.550909087</v>
      </c>
      <c r="S563" s="7">
        <f t="shared" si="49"/>
        <v>111510416.79909091</v>
      </c>
      <c r="T563" s="43" t="str">
        <f t="shared" si="52"/>
        <v>50%</v>
      </c>
      <c r="U563" s="7">
        <f t="shared" si="50"/>
        <v>55755208.399545453</v>
      </c>
      <c r="V563" s="8" t="str">
        <f t="shared" si="53"/>
        <v>ลงทุนได้</v>
      </c>
      <c r="X563" s="4"/>
    </row>
    <row r="564" spans="1:24" hidden="1" x14ac:dyDescent="0.7">
      <c r="A564" s="8">
        <f>IF(ISBLANK(D564),"",COUNTA($D$10:D564))</f>
        <v>555</v>
      </c>
      <c r="B564" s="14">
        <v>8</v>
      </c>
      <c r="C564" s="14" t="s">
        <v>1159</v>
      </c>
      <c r="D564" s="14" t="s">
        <v>1162</v>
      </c>
      <c r="E564" s="14" t="s">
        <v>1163</v>
      </c>
      <c r="F564" s="14" t="s">
        <v>8</v>
      </c>
      <c r="G564" s="6">
        <f>INDEX('cash ratio เดิม'!$B:$B,MATCH(คำนวณเงินลงทุนส่วนเกิน!$D564,'cash ratio เดิม'!$A:$A,0))</f>
        <v>50933088.43</v>
      </c>
      <c r="H564" s="6">
        <f>INDEX('cash ratio เดิม'!$C:$C,MATCH(คำนวณเงินลงทุนส่วนเกิน!$D564,'cash ratio เดิม'!$A:$A,0))</f>
        <v>35912331.109999999</v>
      </c>
      <c r="I564" s="49">
        <v>1.42</v>
      </c>
      <c r="J564" s="5">
        <f t="shared" si="48"/>
        <v>1.54</v>
      </c>
      <c r="K564" s="6">
        <f t="shared" si="51"/>
        <v>4393100.09</v>
      </c>
      <c r="L564" s="6">
        <f>INDEX(ลูกหนี้ค่ารักษาพยาบาล!$J:$J,MATCH(คำนวณเงินลงทุนส่วนเกิน!$D564,ลูกหนี้ค่ารักษาพยาบาล!$A:$A,0))</f>
        <v>2508009.085</v>
      </c>
      <c r="M564" s="6">
        <f>INDEX(ลูกหนี้ค่ารักษาพยาบาล!$K:$K,MATCH(คำนวณเงินลงทุนส่วนเกิน!$D564,ลูกหนี้ค่ารักษาพยาบาล!$A:$A,0))</f>
        <v>554607.5</v>
      </c>
      <c r="N564" s="6">
        <f>INDEX(ลูกหนี้ค่ารักษาพยาบาล!$L:$L,MATCH(คำนวณเงินลงทุนส่วนเกิน!$D564,ลูกหนี้ค่ารักษาพยาบาล!$A:$A,0))</f>
        <v>1328307.5050000001</v>
      </c>
      <c r="O564" s="6">
        <f>INDEX(ลูกหนี้ค่ารักษาพยาบาล!$M:$M,MATCH(คำนวณเงินลงทุนส่วนเกิน!$D564,ลูกหนี้ค่ารักษาพยาบาล!$A:$A,0))</f>
        <v>0</v>
      </c>
      <c r="P564" s="6">
        <f>INDEX(ลูกหนี้ค่ารักษาพยาบาล!$N:$N,MATCH(คำนวณเงินลงทุนส่วนเกิน!$D564,ลูกหนี้ค่ารักษาพยาบาล!$A:$A,0))</f>
        <v>2176</v>
      </c>
      <c r="Q564" s="49">
        <v>15020757.32</v>
      </c>
      <c r="R564" s="7">
        <f>INDEX('Fixed Cost'!$E:$E,MATCH(คำนวณเงินลงทุนส่วนเกิน!$D564,'Fixed Cost'!$A:$A,0))</f>
        <v>20313113.22818182</v>
      </c>
      <c r="S564" s="7">
        <f t="shared" si="49"/>
        <v>-5292355.9081818201</v>
      </c>
      <c r="T564" s="43" t="str">
        <f t="shared" si="52"/>
        <v>30%</v>
      </c>
      <c r="U564" s="7">
        <f t="shared" si="50"/>
        <v>0</v>
      </c>
      <c r="V564" s="69" t="str">
        <f t="shared" si="53"/>
        <v>ไม่ลงทุน</v>
      </c>
      <c r="X564" s="4"/>
    </row>
    <row r="565" spans="1:24" hidden="1" x14ac:dyDescent="0.7">
      <c r="A565" s="8">
        <f>IF(ISBLANK(D565),"",COUNTA($D$10:D565))</f>
        <v>556</v>
      </c>
      <c r="B565" s="14">
        <v>8</v>
      </c>
      <c r="C565" s="14" t="s">
        <v>1159</v>
      </c>
      <c r="D565" s="14" t="s">
        <v>1164</v>
      </c>
      <c r="E565" s="14" t="s">
        <v>1165</v>
      </c>
      <c r="F565" s="14" t="s">
        <v>8</v>
      </c>
      <c r="G565" s="6">
        <f>INDEX('cash ratio เดิม'!$B:$B,MATCH(คำนวณเงินลงทุนส่วนเกิน!$D565,'cash ratio เดิม'!$A:$A,0))</f>
        <v>37331134.880000003</v>
      </c>
      <c r="H565" s="6">
        <f>INDEX('cash ratio เดิม'!$C:$C,MATCH(คำนวณเงินลงทุนส่วนเกิน!$D565,'cash ratio เดิม'!$A:$A,0))</f>
        <v>16045288.130000001</v>
      </c>
      <c r="I565" s="49">
        <v>2.33</v>
      </c>
      <c r="J565" s="5">
        <f t="shared" si="48"/>
        <v>2.5299999999999998</v>
      </c>
      <c r="K565" s="6">
        <f t="shared" si="51"/>
        <v>3319966.36</v>
      </c>
      <c r="L565" s="6">
        <f>INDEX(ลูกหนี้ค่ารักษาพยาบาล!$J:$J,MATCH(คำนวณเงินลงทุนส่วนเกิน!$D565,ลูกหนี้ค่ารักษาพยาบาล!$A:$A,0))</f>
        <v>2037706.8</v>
      </c>
      <c r="M565" s="6">
        <f>INDEX(ลูกหนี้ค่ารักษาพยาบาล!$K:$K,MATCH(คำนวณเงินลงทุนส่วนเกิน!$D565,ลูกหนี้ค่ารักษาพยาบาล!$A:$A,0))</f>
        <v>306578.125</v>
      </c>
      <c r="N565" s="6">
        <f>INDEX(ลูกหนี้ค่ารักษาพยาบาล!$L:$L,MATCH(คำนวณเงินลงทุนส่วนเกิน!$D565,ลูกหนี้ค่ารักษาพยาบาล!$A:$A,0))</f>
        <v>975681.43499999994</v>
      </c>
      <c r="O565" s="6">
        <f>INDEX(ลูกหนี้ค่ารักษาพยาบาล!$M:$M,MATCH(คำนวณเงินลงทุนส่วนเกิน!$D565,ลูกหนี้ค่ารักษาพยาบาล!$A:$A,0))</f>
        <v>0</v>
      </c>
      <c r="P565" s="6">
        <f>INDEX(ลูกหนี้ค่ารักษาพยาบาล!$N:$N,MATCH(คำนวณเงินลงทุนส่วนเกิน!$D565,ลูกหนี้ค่ารักษาพยาบาล!$A:$A,0))</f>
        <v>0</v>
      </c>
      <c r="Q565" s="49">
        <v>21285846.75</v>
      </c>
      <c r="R565" s="7">
        <f>INDEX('Fixed Cost'!$E:$E,MATCH(คำนวณเงินลงทุนส่วนเกิน!$D565,'Fixed Cost'!$A:$A,0))</f>
        <v>12734269.502727274</v>
      </c>
      <c r="S565" s="7">
        <f t="shared" si="49"/>
        <v>8551577.2472727261</v>
      </c>
      <c r="T565" s="43" t="str">
        <f t="shared" si="52"/>
        <v>50%</v>
      </c>
      <c r="U565" s="7">
        <f t="shared" si="50"/>
        <v>4275788.6236363631</v>
      </c>
      <c r="V565" s="8" t="str">
        <f t="shared" si="53"/>
        <v>ลงทุนได้</v>
      </c>
      <c r="X565" s="4"/>
    </row>
    <row r="566" spans="1:24" hidden="1" x14ac:dyDescent="0.7">
      <c r="A566" s="8">
        <f>IF(ISBLANK(D566),"",COUNTA($D$10:D566))</f>
        <v>557</v>
      </c>
      <c r="B566" s="14">
        <v>8</v>
      </c>
      <c r="C566" s="14" t="s">
        <v>1159</v>
      </c>
      <c r="D566" s="14" t="s">
        <v>1166</v>
      </c>
      <c r="E566" s="14" t="s">
        <v>1167</v>
      </c>
      <c r="F566" s="14" t="s">
        <v>8</v>
      </c>
      <c r="G566" s="6">
        <f>INDEX('cash ratio เดิม'!$B:$B,MATCH(คำนวณเงินลงทุนส่วนเกิน!$D566,'cash ratio เดิม'!$A:$A,0))</f>
        <v>56088345.68</v>
      </c>
      <c r="H566" s="6">
        <f>INDEX('cash ratio เดิม'!$C:$C,MATCH(คำนวณเงินลงทุนส่วนเกิน!$D566,'cash ratio เดิม'!$A:$A,0))</f>
        <v>57026751.359999999</v>
      </c>
      <c r="I566" s="49">
        <v>0.98</v>
      </c>
      <c r="J566" s="5">
        <f t="shared" si="48"/>
        <v>1.1299999999999999</v>
      </c>
      <c r="K566" s="6">
        <f t="shared" si="51"/>
        <v>8890895.7100000009</v>
      </c>
      <c r="L566" s="6">
        <f>INDEX(ลูกหนี้ค่ารักษาพยาบาล!$J:$J,MATCH(คำนวณเงินลงทุนส่วนเกิน!$D566,ลูกหนี้ค่ารักษาพยาบาล!$A:$A,0))</f>
        <v>5607882.75</v>
      </c>
      <c r="M566" s="6">
        <f>INDEX(ลูกหนี้ค่ารักษาพยาบาล!$K:$K,MATCH(คำนวณเงินลงทุนส่วนเกิน!$D566,ลูกหนี้ค่ารักษาพยาบาล!$A:$A,0))</f>
        <v>540383.66499999992</v>
      </c>
      <c r="N566" s="6">
        <f>INDEX(ลูกหนี้ค่ารักษาพยาบาล!$L:$L,MATCH(คำนวณเงินลงทุนส่วนเกิน!$D566,ลูกหนี้ค่ารักษาพยาบาล!$A:$A,0))</f>
        <v>2730166.7949999999</v>
      </c>
      <c r="O566" s="6">
        <f>INDEX(ลูกหนี้ค่ารักษาพยาบาล!$M:$M,MATCH(คำนวณเงินลงทุนส่วนเกิน!$D566,ลูกหนี้ค่ารักษาพยาบาล!$A:$A,0))</f>
        <v>0</v>
      </c>
      <c r="P566" s="6">
        <f>INDEX(ลูกหนี้ค่ารักษาพยาบาล!$N:$N,MATCH(คำนวณเงินลงทุนส่วนเกิน!$D566,ลูกหนี้ค่ารักษาพยาบาล!$A:$A,0))</f>
        <v>12462.5</v>
      </c>
      <c r="Q566" s="49">
        <v>-938405.68</v>
      </c>
      <c r="R566" s="7">
        <f>INDEX('Fixed Cost'!$E:$E,MATCH(คำนวณเงินลงทุนส่วนเกิน!$D566,'Fixed Cost'!$A:$A,0))</f>
        <v>21961953.128181819</v>
      </c>
      <c r="S566" s="7">
        <f t="shared" si="49"/>
        <v>-22900358.808181819</v>
      </c>
      <c r="T566" s="43" t="str">
        <f t="shared" si="52"/>
        <v>0%</v>
      </c>
      <c r="U566" s="7">
        <f t="shared" si="50"/>
        <v>0</v>
      </c>
      <c r="V566" s="69" t="str">
        <f t="shared" si="53"/>
        <v>ไม่ลงทุน</v>
      </c>
      <c r="X566" s="4"/>
    </row>
    <row r="567" spans="1:24" hidden="1" x14ac:dyDescent="0.7">
      <c r="A567" s="8">
        <f>IF(ISBLANK(D567),"",COUNTA($D$10:D567))</f>
        <v>558</v>
      </c>
      <c r="B567" s="14">
        <v>8</v>
      </c>
      <c r="C567" s="14" t="s">
        <v>1159</v>
      </c>
      <c r="D567" s="14" t="s">
        <v>1168</v>
      </c>
      <c r="E567" s="14" t="s">
        <v>1169</v>
      </c>
      <c r="F567" s="14" t="s">
        <v>8</v>
      </c>
      <c r="G567" s="6">
        <f>INDEX('cash ratio เดิม'!$B:$B,MATCH(คำนวณเงินลงทุนส่วนเกิน!$D567,'cash ratio เดิม'!$A:$A,0))</f>
        <v>39645076.049999997</v>
      </c>
      <c r="H567" s="6">
        <f>INDEX('cash ratio เดิม'!$C:$C,MATCH(คำนวณเงินลงทุนส่วนเกิน!$D567,'cash ratio เดิม'!$A:$A,0))</f>
        <v>21765712.77</v>
      </c>
      <c r="I567" s="49">
        <v>1.82</v>
      </c>
      <c r="J567" s="5">
        <f t="shared" si="48"/>
        <v>2</v>
      </c>
      <c r="K567" s="6">
        <f t="shared" si="51"/>
        <v>4091137.5949999997</v>
      </c>
      <c r="L567" s="6">
        <f>INDEX(ลูกหนี้ค่ารักษาพยาบาล!$J:$J,MATCH(คำนวณเงินลงทุนส่วนเกิน!$D567,ลูกหนี้ค่ารักษาพยาบาล!$A:$A,0))</f>
        <v>2505121.2949999999</v>
      </c>
      <c r="M567" s="6">
        <f>INDEX(ลูกหนี้ค่ารักษาพยาบาล!$K:$K,MATCH(คำนวณเงินลงทุนส่วนเกิน!$D567,ลูกหนี้ค่ารักษาพยาบาล!$A:$A,0))</f>
        <v>217180.5</v>
      </c>
      <c r="N567" s="6">
        <f>INDEX(ลูกหนี้ค่ารักษาพยาบาล!$L:$L,MATCH(คำนวณเงินลงทุนส่วนเกิน!$D567,ลูกหนี้ค่ารักษาพยาบาล!$A:$A,0))</f>
        <v>1309540.8</v>
      </c>
      <c r="O567" s="6">
        <f>INDEX(ลูกหนี้ค่ารักษาพยาบาล!$M:$M,MATCH(คำนวณเงินลงทุนส่วนเกิน!$D567,ลูกหนี้ค่ารักษาพยาบาล!$A:$A,0))</f>
        <v>0</v>
      </c>
      <c r="P567" s="6">
        <f>INDEX(ลูกหนี้ค่ารักษาพยาบาล!$N:$N,MATCH(คำนวณเงินลงทุนส่วนเกิน!$D567,ลูกหนี้ค่ารักษาพยาบาล!$A:$A,0))</f>
        <v>59295</v>
      </c>
      <c r="Q567" s="49">
        <v>17879363.280000001</v>
      </c>
      <c r="R567" s="7">
        <f>INDEX('Fixed Cost'!$E:$E,MATCH(คำนวณเงินลงทุนส่วนเกิน!$D567,'Fixed Cost'!$A:$A,0))</f>
        <v>14111422.66909091</v>
      </c>
      <c r="S567" s="7">
        <f t="shared" si="49"/>
        <v>3767940.6109090913</v>
      </c>
      <c r="T567" s="43" t="str">
        <f t="shared" si="52"/>
        <v>30%</v>
      </c>
      <c r="U567" s="7">
        <f t="shared" si="50"/>
        <v>1130382.1832727273</v>
      </c>
      <c r="V567" s="8" t="str">
        <f t="shared" si="53"/>
        <v>ลงทุนได้</v>
      </c>
      <c r="X567" s="4"/>
    </row>
    <row r="568" spans="1:24" hidden="1" x14ac:dyDescent="0.7">
      <c r="A568" s="8">
        <f>IF(ISBLANK(D568),"",COUNTA($D$10:D568))</f>
        <v>559</v>
      </c>
      <c r="B568" s="14">
        <v>8</v>
      </c>
      <c r="C568" s="14" t="s">
        <v>1159</v>
      </c>
      <c r="D568" s="14" t="s">
        <v>1170</v>
      </c>
      <c r="E568" s="14" t="s">
        <v>1171</v>
      </c>
      <c r="F568" s="14" t="s">
        <v>8</v>
      </c>
      <c r="G568" s="6">
        <f>INDEX('cash ratio เดิม'!$B:$B,MATCH(คำนวณเงินลงทุนส่วนเกิน!$D568,'cash ratio เดิม'!$A:$A,0))</f>
        <v>25506806.989999998</v>
      </c>
      <c r="H568" s="6">
        <f>INDEX('cash ratio เดิม'!$C:$C,MATCH(คำนวณเงินลงทุนส่วนเกิน!$D568,'cash ratio เดิม'!$A:$A,0))</f>
        <v>19874363.02</v>
      </c>
      <c r="I568" s="49">
        <v>1.28</v>
      </c>
      <c r="J568" s="5">
        <f t="shared" si="48"/>
        <v>1.46</v>
      </c>
      <c r="K568" s="6">
        <f t="shared" si="51"/>
        <v>3677092.3600000003</v>
      </c>
      <c r="L568" s="6">
        <f>INDEX(ลูกหนี้ค่ารักษาพยาบาล!$J:$J,MATCH(คำนวณเงินลงทุนส่วนเกิน!$D568,ลูกหนี้ค่ารักษาพยาบาล!$A:$A,0))</f>
        <v>2016637.91</v>
      </c>
      <c r="M568" s="6">
        <f>INDEX(ลูกหนี้ค่ารักษาพยาบาล!$K:$K,MATCH(คำนวณเงินลงทุนส่วนเกิน!$D568,ลูกหนี้ค่ารักษาพยาบาล!$A:$A,0))</f>
        <v>183591.5</v>
      </c>
      <c r="N568" s="6">
        <f>INDEX(ลูกหนี้ค่ารักษาพยาบาล!$L:$L,MATCH(คำนวณเงินลงทุนส่วนเกิน!$D568,ลูกหนี้ค่ารักษาพยาบาล!$A:$A,0))</f>
        <v>1438362.45</v>
      </c>
      <c r="O568" s="6">
        <f>INDEX(ลูกหนี้ค่ารักษาพยาบาล!$M:$M,MATCH(คำนวณเงินลงทุนส่วนเกิน!$D568,ลูกหนี้ค่ารักษาพยาบาล!$A:$A,0))</f>
        <v>0</v>
      </c>
      <c r="P568" s="6">
        <f>INDEX(ลูกหนี้ค่ารักษาพยาบาล!$N:$N,MATCH(คำนวณเงินลงทุนส่วนเกิน!$D568,ลูกหนี้ค่ารักษาพยาบาล!$A:$A,0))</f>
        <v>38500.5</v>
      </c>
      <c r="Q568" s="49">
        <v>5632443.9699999997</v>
      </c>
      <c r="R568" s="7">
        <f>INDEX('Fixed Cost'!$E:$E,MATCH(คำนวณเงินลงทุนส่วนเกิน!$D568,'Fixed Cost'!$A:$A,0))</f>
        <v>11519402.675454546</v>
      </c>
      <c r="S568" s="7">
        <f t="shared" si="49"/>
        <v>-5886958.705454546</v>
      </c>
      <c r="T568" s="43" t="str">
        <f t="shared" si="52"/>
        <v>0%</v>
      </c>
      <c r="U568" s="7">
        <f t="shared" si="50"/>
        <v>0</v>
      </c>
      <c r="V568" s="69" t="str">
        <f t="shared" si="53"/>
        <v>ไม่ลงทุน</v>
      </c>
      <c r="X568" s="4"/>
    </row>
    <row r="569" spans="1:24" hidden="1" x14ac:dyDescent="0.7">
      <c r="A569" s="8">
        <f>IF(ISBLANK(D569),"",COUNTA($D$10:D569))</f>
        <v>560</v>
      </c>
      <c r="B569" s="14">
        <v>8</v>
      </c>
      <c r="C569" s="14" t="s">
        <v>1172</v>
      </c>
      <c r="D569" s="14" t="s">
        <v>1173</v>
      </c>
      <c r="E569" s="14" t="s">
        <v>1174</v>
      </c>
      <c r="F569" s="14" t="s">
        <v>5</v>
      </c>
      <c r="G569" s="6">
        <f>INDEX('cash ratio เดิม'!$B:$B,MATCH(คำนวณเงินลงทุนส่วนเกิน!$D569,'cash ratio เดิม'!$A:$A,0))</f>
        <v>1479494675.03</v>
      </c>
      <c r="H569" s="6">
        <f>INDEX('cash ratio เดิม'!$C:$C,MATCH(คำนวณเงินลงทุนส่วนเกิน!$D569,'cash ratio เดิม'!$A:$A,0))</f>
        <v>943420622.58000004</v>
      </c>
      <c r="I569" s="49">
        <v>1.57</v>
      </c>
      <c r="J569" s="5">
        <f t="shared" si="48"/>
        <v>1.97</v>
      </c>
      <c r="K569" s="6">
        <f t="shared" si="51"/>
        <v>380746639.42999995</v>
      </c>
      <c r="L569" s="6">
        <f>INDEX(ลูกหนี้ค่ารักษาพยาบาล!$J:$J,MATCH(คำนวณเงินลงทุนส่วนเกิน!$D569,ลูกหนี้ค่ารักษาพยาบาล!$A:$A,0))</f>
        <v>270089313.19499999</v>
      </c>
      <c r="M569" s="6">
        <f>INDEX(ลูกหนี้ค่ารักษาพยาบาล!$K:$K,MATCH(คำนวณเงินลงทุนส่วนเกิน!$D569,ลูกหนี้ค่ารักษาพยาบาล!$A:$A,0))</f>
        <v>30636874.344999999</v>
      </c>
      <c r="N569" s="6">
        <f>INDEX(ลูกหนี้ค่ารักษาพยาบาล!$L:$L,MATCH(คำนวณเงินลงทุนส่วนเกิน!$D569,ลูกหนี้ค่ารักษาพยาบาล!$A:$A,0))</f>
        <v>77816767.890000001</v>
      </c>
      <c r="O569" s="6">
        <f>INDEX(ลูกหนี้ค่ารักษาพยาบาล!$M:$M,MATCH(คำนวณเงินลงทุนส่วนเกิน!$D569,ลูกหนี้ค่ารักษาพยาบาล!$A:$A,0))</f>
        <v>0</v>
      </c>
      <c r="P569" s="6">
        <f>INDEX(ลูกหนี้ค่ารักษาพยาบาล!$N:$N,MATCH(คำนวณเงินลงทุนส่วนเกิน!$D569,ลูกหนี้ค่ารักษาพยาบาล!$A:$A,0))</f>
        <v>2203684</v>
      </c>
      <c r="Q569" s="49">
        <v>536644602.44999999</v>
      </c>
      <c r="R569" s="7">
        <f>INDEX('Fixed Cost'!$E:$E,MATCH(คำนวณเงินลงทุนส่วนเกิน!$D569,'Fixed Cost'!$A:$A,0))</f>
        <v>282802462.25999999</v>
      </c>
      <c r="S569" s="7">
        <f t="shared" si="49"/>
        <v>253842140.19</v>
      </c>
      <c r="T569" s="43" t="str">
        <f t="shared" si="52"/>
        <v>30%</v>
      </c>
      <c r="U569" s="7">
        <f t="shared" si="50"/>
        <v>76152642.056999996</v>
      </c>
      <c r="V569" s="8" t="str">
        <f t="shared" si="53"/>
        <v>ลงทุนได้</v>
      </c>
      <c r="X569" s="4"/>
    </row>
    <row r="570" spans="1:24" hidden="1" x14ac:dyDescent="0.7">
      <c r="A570" s="8">
        <f>IF(ISBLANK(D570),"",COUNTA($D$10:D570))</f>
        <v>561</v>
      </c>
      <c r="B570" s="14">
        <v>8</v>
      </c>
      <c r="C570" s="14" t="s">
        <v>1172</v>
      </c>
      <c r="D570" s="14" t="s">
        <v>1175</v>
      </c>
      <c r="E570" s="14" t="s">
        <v>1176</v>
      </c>
      <c r="F570" s="14" t="s">
        <v>8</v>
      </c>
      <c r="G570" s="6">
        <f>INDEX('cash ratio เดิม'!$B:$B,MATCH(คำนวณเงินลงทุนส่วนเกิน!$D570,'cash ratio เดิม'!$A:$A,0))</f>
        <v>18787310.719999999</v>
      </c>
      <c r="H570" s="6">
        <f>INDEX('cash ratio เดิม'!$C:$C,MATCH(คำนวณเงินลงทุนส่วนเกิน!$D570,'cash ratio เดิม'!$A:$A,0))</f>
        <v>30062580.760000002</v>
      </c>
      <c r="I570" s="49">
        <v>0.62</v>
      </c>
      <c r="J570" s="5">
        <f t="shared" si="48"/>
        <v>0.78</v>
      </c>
      <c r="K570" s="6">
        <f t="shared" si="51"/>
        <v>4938359.3449999997</v>
      </c>
      <c r="L570" s="6">
        <f>INDEX(ลูกหนี้ค่ารักษาพยาบาล!$J:$J,MATCH(คำนวณเงินลงทุนส่วนเกิน!$D570,ลูกหนี้ค่ารักษาพยาบาล!$A:$A,0))</f>
        <v>2863696.7050000001</v>
      </c>
      <c r="M570" s="6">
        <f>INDEX(ลูกหนี้ค่ารักษาพยาบาล!$K:$K,MATCH(คำนวณเงินลงทุนส่วนเกิน!$D570,ลูกหนี้ค่ารักษาพยาบาล!$A:$A,0))</f>
        <v>598928.5</v>
      </c>
      <c r="N570" s="6">
        <f>INDEX(ลูกหนี้ค่ารักษาพยาบาล!$L:$L,MATCH(คำนวณเงินลงทุนส่วนเกิน!$D570,ลูกหนี้ค่ารักษาพยาบาล!$A:$A,0))</f>
        <v>1475734.14</v>
      </c>
      <c r="O570" s="6">
        <f>INDEX(ลูกหนี้ค่ารักษาพยาบาล!$M:$M,MATCH(คำนวณเงินลงทุนส่วนเกิน!$D570,ลูกหนี้ค่ารักษาพยาบาล!$A:$A,0))</f>
        <v>0</v>
      </c>
      <c r="P570" s="6">
        <f>INDEX(ลูกหนี้ค่ารักษาพยาบาล!$N:$N,MATCH(คำนวณเงินลงทุนส่วนเกิน!$D570,ลูกหนี้ค่ารักษาพยาบาล!$A:$A,0))</f>
        <v>0</v>
      </c>
      <c r="Q570" s="49">
        <v>-11275270.039999999</v>
      </c>
      <c r="R570" s="7">
        <f>INDEX('Fixed Cost'!$E:$E,MATCH(คำนวณเงินลงทุนส่วนเกิน!$D570,'Fixed Cost'!$A:$A,0))</f>
        <v>18490843.941818181</v>
      </c>
      <c r="S570" s="7">
        <f t="shared" si="49"/>
        <v>-29766113.981818181</v>
      </c>
      <c r="T570" s="43" t="str">
        <f t="shared" si="52"/>
        <v>0%</v>
      </c>
      <c r="U570" s="7">
        <f t="shared" si="50"/>
        <v>0</v>
      </c>
      <c r="V570" s="69" t="str">
        <f t="shared" si="53"/>
        <v>ไม่ลงทุน</v>
      </c>
      <c r="X570" s="4"/>
    </row>
    <row r="571" spans="1:24" hidden="1" x14ac:dyDescent="0.7">
      <c r="A571" s="8">
        <f>IF(ISBLANK(D571),"",COUNTA($D$10:D571))</f>
        <v>562</v>
      </c>
      <c r="B571" s="14">
        <v>8</v>
      </c>
      <c r="C571" s="14" t="s">
        <v>1172</v>
      </c>
      <c r="D571" s="14" t="s">
        <v>1177</v>
      </c>
      <c r="E571" s="14" t="s">
        <v>1178</v>
      </c>
      <c r="F571" s="14" t="s">
        <v>8</v>
      </c>
      <c r="G571" s="6">
        <f>INDEX('cash ratio เดิม'!$B:$B,MATCH(คำนวณเงินลงทุนส่วนเกิน!$D571,'cash ratio เดิม'!$A:$A,0))</f>
        <v>8816344.7300000004</v>
      </c>
      <c r="H571" s="6">
        <f>INDEX('cash ratio เดิม'!$C:$C,MATCH(คำนวณเงินลงทุนส่วนเกิน!$D571,'cash ratio เดิม'!$A:$A,0))</f>
        <v>23146971.07</v>
      </c>
      <c r="I571" s="49">
        <v>0.38</v>
      </c>
      <c r="J571" s="5">
        <f t="shared" si="48"/>
        <v>0.51</v>
      </c>
      <c r="K571" s="6">
        <f t="shared" si="51"/>
        <v>3132604.3849999998</v>
      </c>
      <c r="L571" s="6">
        <f>INDEX(ลูกหนี้ค่ารักษาพยาบาล!$J:$J,MATCH(คำนวณเงินลงทุนส่วนเกิน!$D571,ลูกหนี้ค่ารักษาพยาบาล!$A:$A,0))</f>
        <v>1761773.44</v>
      </c>
      <c r="M571" s="6">
        <f>INDEX(ลูกหนี้ค่ารักษาพยาบาล!$K:$K,MATCH(คำนวณเงินลงทุนส่วนเกิน!$D571,ลูกหนี้ค่ารักษาพยาบาล!$A:$A,0))</f>
        <v>436508.83999999997</v>
      </c>
      <c r="N571" s="6">
        <f>INDEX(ลูกหนี้ค่ารักษาพยาบาล!$L:$L,MATCH(คำนวณเงินลงทุนส่วนเกิน!$D571,ลูกหนี้ค่ารักษาพยาบาล!$A:$A,0))</f>
        <v>934322.10499999998</v>
      </c>
      <c r="O571" s="6">
        <f>INDEX(ลูกหนี้ค่ารักษาพยาบาล!$M:$M,MATCH(คำนวณเงินลงทุนส่วนเกิน!$D571,ลูกหนี้ค่ารักษาพยาบาล!$A:$A,0))</f>
        <v>0</v>
      </c>
      <c r="P571" s="6">
        <f>INDEX(ลูกหนี้ค่ารักษาพยาบาล!$N:$N,MATCH(คำนวณเงินลงทุนส่วนเกิน!$D571,ลูกหนี้ค่ารักษาพยาบาล!$A:$A,0))</f>
        <v>0</v>
      </c>
      <c r="Q571" s="49">
        <v>-14330626.34</v>
      </c>
      <c r="R571" s="7">
        <f>INDEX('Fixed Cost'!$E:$E,MATCH(คำนวณเงินลงทุนส่วนเกิน!$D571,'Fixed Cost'!$A:$A,0))</f>
        <v>13830598.865454547</v>
      </c>
      <c r="S571" s="7">
        <f t="shared" si="49"/>
        <v>-28161225.205454547</v>
      </c>
      <c r="T571" s="43" t="str">
        <f t="shared" si="52"/>
        <v>0%</v>
      </c>
      <c r="U571" s="7">
        <f t="shared" si="50"/>
        <v>0</v>
      </c>
      <c r="V571" s="69" t="str">
        <f t="shared" si="53"/>
        <v>ไม่ลงทุน</v>
      </c>
      <c r="X571" s="4"/>
    </row>
    <row r="572" spans="1:24" hidden="1" x14ac:dyDescent="0.7">
      <c r="A572" s="8">
        <f>IF(ISBLANK(D572),"",COUNTA($D$10:D572))</f>
        <v>563</v>
      </c>
      <c r="B572" s="14">
        <v>8</v>
      </c>
      <c r="C572" s="14" t="s">
        <v>1172</v>
      </c>
      <c r="D572" s="14" t="s">
        <v>1179</v>
      </c>
      <c r="E572" s="14" t="s">
        <v>1180</v>
      </c>
      <c r="F572" s="14" t="s">
        <v>46</v>
      </c>
      <c r="G572" s="6">
        <f>INDEX('cash ratio เดิม'!$B:$B,MATCH(คำนวณเงินลงทุนส่วนเกิน!$D572,'cash ratio เดิม'!$A:$A,0))</f>
        <v>141531713.93000001</v>
      </c>
      <c r="H572" s="6">
        <f>INDEX('cash ratio เดิม'!$C:$C,MATCH(คำนวณเงินลงทุนส่วนเกิน!$D572,'cash ratio เดิม'!$A:$A,0))</f>
        <v>172871575.72</v>
      </c>
      <c r="I572" s="49">
        <v>0.82</v>
      </c>
      <c r="J572" s="5">
        <f t="shared" si="48"/>
        <v>1.08</v>
      </c>
      <c r="K572" s="6">
        <f t="shared" si="51"/>
        <v>45192327.579999998</v>
      </c>
      <c r="L572" s="6">
        <f>INDEX(ลูกหนี้ค่ารักษาพยาบาล!$J:$J,MATCH(คำนวณเงินลงทุนส่วนเกิน!$D572,ลูกหนี้ค่ารักษาพยาบาล!$A:$A,0))</f>
        <v>23736138.035</v>
      </c>
      <c r="M572" s="6">
        <f>INDEX(ลูกหนี้ค่ารักษาพยาบาล!$K:$K,MATCH(คำนวณเงินลงทุนส่วนเกิน!$D572,ลูกหนี้ค่ารักษาพยาบาล!$A:$A,0))</f>
        <v>3237499</v>
      </c>
      <c r="N572" s="6">
        <f>INDEX(ลูกหนี้ค่ารักษาพยาบาล!$L:$L,MATCH(คำนวณเงินลงทุนส่วนเกิน!$D572,ลูกหนี้ค่ารักษาพยาบาล!$A:$A,0))</f>
        <v>18150887.66</v>
      </c>
      <c r="O572" s="6">
        <f>INDEX(ลูกหนี้ค่ารักษาพยาบาล!$M:$M,MATCH(คำนวณเงินลงทุนส่วนเกิน!$D572,ลูกหนี้ค่ารักษาพยาบาล!$A:$A,0))</f>
        <v>0</v>
      </c>
      <c r="P572" s="6">
        <f>INDEX(ลูกหนี้ค่ารักษาพยาบาล!$N:$N,MATCH(คำนวณเงินลงทุนส่วนเกิน!$D572,ลูกหนี้ค่ารักษาพยาบาล!$A:$A,0))</f>
        <v>67802.884999999995</v>
      </c>
      <c r="Q572" s="49">
        <v>-31339861.789999999</v>
      </c>
      <c r="R572" s="7">
        <f>INDEX('Fixed Cost'!$E:$E,MATCH(คำนวณเงินลงทุนส่วนเกิน!$D572,'Fixed Cost'!$A:$A,0))</f>
        <v>55153096.609090917</v>
      </c>
      <c r="S572" s="7">
        <f t="shared" si="49"/>
        <v>-86492958.399090916</v>
      </c>
      <c r="T572" s="43" t="str">
        <f t="shared" si="52"/>
        <v>0%</v>
      </c>
      <c r="U572" s="7">
        <f t="shared" si="50"/>
        <v>0</v>
      </c>
      <c r="V572" s="69" t="str">
        <f t="shared" si="53"/>
        <v>ไม่ลงทุน</v>
      </c>
      <c r="X572" s="4"/>
    </row>
    <row r="573" spans="1:24" hidden="1" x14ac:dyDescent="0.7">
      <c r="A573" s="8">
        <f>IF(ISBLANK(D573),"",COUNTA($D$10:D573))</f>
        <v>564</v>
      </c>
      <c r="B573" s="14">
        <v>8</v>
      </c>
      <c r="C573" s="14" t="s">
        <v>1172</v>
      </c>
      <c r="D573" s="14" t="s">
        <v>1181</v>
      </c>
      <c r="E573" s="14" t="s">
        <v>1182</v>
      </c>
      <c r="F573" s="14" t="s">
        <v>8</v>
      </c>
      <c r="G573" s="6">
        <f>INDEX('cash ratio เดิม'!$B:$B,MATCH(คำนวณเงินลงทุนส่วนเกิน!$D573,'cash ratio เดิม'!$A:$A,0))</f>
        <v>20117793.23</v>
      </c>
      <c r="H573" s="6">
        <f>INDEX('cash ratio เดิม'!$C:$C,MATCH(คำนวณเงินลงทุนส่วนเกิน!$D573,'cash ratio เดิม'!$A:$A,0))</f>
        <v>3769069.43</v>
      </c>
      <c r="I573" s="49">
        <v>5.34</v>
      </c>
      <c r="J573" s="5">
        <f t="shared" si="48"/>
        <v>5.6</v>
      </c>
      <c r="K573" s="6">
        <f t="shared" si="51"/>
        <v>1003486.54</v>
      </c>
      <c r="L573" s="6">
        <f>INDEX(ลูกหนี้ค่ารักษาพยาบาล!$J:$J,MATCH(คำนวณเงินลงทุนส่วนเกิน!$D573,ลูกหนี้ค่ารักษาพยาบาล!$A:$A,0))</f>
        <v>18817.5</v>
      </c>
      <c r="M573" s="6">
        <f>INDEX(ลูกหนี้ค่ารักษาพยาบาล!$K:$K,MATCH(คำนวณเงินลงทุนส่วนเกิน!$D573,ลูกหนี้ค่ารักษาพยาบาล!$A:$A,0))</f>
        <v>130268.5</v>
      </c>
      <c r="N573" s="6">
        <f>INDEX(ลูกหนี้ค่ารักษาพยาบาล!$L:$L,MATCH(คำนวณเงินลงทุนส่วนเกิน!$D573,ลูกหนี้ค่ารักษาพยาบาล!$A:$A,0))</f>
        <v>854400.54</v>
      </c>
      <c r="O573" s="6">
        <f>INDEX(ลูกหนี้ค่ารักษาพยาบาล!$M:$M,MATCH(คำนวณเงินลงทุนส่วนเกิน!$D573,ลูกหนี้ค่ารักษาพยาบาล!$A:$A,0))</f>
        <v>0</v>
      </c>
      <c r="P573" s="6">
        <f>INDEX(ลูกหนี้ค่ารักษาพยาบาล!$N:$N,MATCH(คำนวณเงินลงทุนส่วนเกิน!$D573,ลูกหนี้ค่ารักษาพยาบาล!$A:$A,0))</f>
        <v>0</v>
      </c>
      <c r="Q573" s="49">
        <v>16348723.800000001</v>
      </c>
      <c r="R573" s="7">
        <f>INDEX('Fixed Cost'!$E:$E,MATCH(คำนวณเงินลงทุนส่วนเกิน!$D573,'Fixed Cost'!$A:$A,0))</f>
        <v>5029558.8845454548</v>
      </c>
      <c r="S573" s="7">
        <f t="shared" si="49"/>
        <v>11319164.915454546</v>
      </c>
      <c r="T573" s="43" t="str">
        <f t="shared" si="52"/>
        <v>60%</v>
      </c>
      <c r="U573" s="7">
        <f t="shared" si="50"/>
        <v>6791498.9492727276</v>
      </c>
      <c r="V573" s="8" t="str">
        <f t="shared" si="53"/>
        <v>ลงทุนได้</v>
      </c>
      <c r="X573" s="4"/>
    </row>
    <row r="574" spans="1:24" hidden="1" x14ac:dyDescent="0.7">
      <c r="A574" s="8">
        <f>IF(ISBLANK(D574),"",COUNTA($D$10:D574))</f>
        <v>565</v>
      </c>
      <c r="B574" s="14">
        <v>8</v>
      </c>
      <c r="C574" s="14" t="s">
        <v>1172</v>
      </c>
      <c r="D574" s="14" t="s">
        <v>1183</v>
      </c>
      <c r="E574" s="14" t="s">
        <v>1184</v>
      </c>
      <c r="F574" s="14" t="s">
        <v>8</v>
      </c>
      <c r="G574" s="6">
        <f>INDEX('cash ratio เดิม'!$B:$B,MATCH(คำนวณเงินลงทุนส่วนเกิน!$D574,'cash ratio เดิม'!$A:$A,0))</f>
        <v>17774466.489999998</v>
      </c>
      <c r="H574" s="6">
        <f>INDEX('cash ratio เดิม'!$C:$C,MATCH(คำนวณเงินลงทุนส่วนเกิน!$D574,'cash ratio เดิม'!$A:$A,0))</f>
        <v>27632908.350000001</v>
      </c>
      <c r="I574" s="49">
        <v>0.64</v>
      </c>
      <c r="J574" s="5">
        <f t="shared" si="48"/>
        <v>0.76</v>
      </c>
      <c r="K574" s="6">
        <f t="shared" si="51"/>
        <v>3329010.0200000005</v>
      </c>
      <c r="L574" s="6">
        <f>INDEX(ลูกหนี้ค่ารักษาพยาบาล!$J:$J,MATCH(คำนวณเงินลงทุนส่วนเกิน!$D574,ลูกหนี้ค่ารักษาพยาบาล!$A:$A,0))</f>
        <v>1560807.5950000002</v>
      </c>
      <c r="M574" s="6">
        <f>INDEX(ลูกหนี้ค่ารักษาพยาบาล!$K:$K,MATCH(คำนวณเงินลงทุนส่วนเกิน!$D574,ลูกหนี้ค่ารักษาพยาบาล!$A:$A,0))</f>
        <v>349203.75</v>
      </c>
      <c r="N574" s="6">
        <f>INDEX(ลูกหนี้ค่ารักษาพยาบาล!$L:$L,MATCH(คำนวณเงินลงทุนส่วนเกิน!$D574,ลูกหนี้ค่ารักษาพยาบาล!$A:$A,0))</f>
        <v>1418998.675</v>
      </c>
      <c r="O574" s="6">
        <f>INDEX(ลูกหนี้ค่ารักษาพยาบาล!$M:$M,MATCH(คำนวณเงินลงทุนส่วนเกิน!$D574,ลูกหนี้ค่ารักษาพยาบาล!$A:$A,0))</f>
        <v>0</v>
      </c>
      <c r="P574" s="6">
        <f>INDEX(ลูกหนี้ค่ารักษาพยาบาล!$N:$N,MATCH(คำนวณเงินลงทุนส่วนเกิน!$D574,ลูกหนี้ค่ารักษาพยาบาล!$A:$A,0))</f>
        <v>0</v>
      </c>
      <c r="Q574" s="49">
        <v>-9861141.8599999994</v>
      </c>
      <c r="R574" s="7">
        <f>INDEX('Fixed Cost'!$E:$E,MATCH(คำนวณเงินลงทุนส่วนเกิน!$D574,'Fixed Cost'!$A:$A,0))</f>
        <v>11576568.185454546</v>
      </c>
      <c r="S574" s="7">
        <f t="shared" si="49"/>
        <v>-21437710.045454547</v>
      </c>
      <c r="T574" s="43" t="str">
        <f t="shared" si="52"/>
        <v>0%</v>
      </c>
      <c r="U574" s="7">
        <f t="shared" si="50"/>
        <v>0</v>
      </c>
      <c r="V574" s="69" t="str">
        <f t="shared" si="53"/>
        <v>ไม่ลงทุน</v>
      </c>
      <c r="X574" s="4"/>
    </row>
    <row r="575" spans="1:24" hidden="1" x14ac:dyDescent="0.7">
      <c r="A575" s="8">
        <f>IF(ISBLANK(D575),"",COUNTA($D$10:D575))</f>
        <v>566</v>
      </c>
      <c r="B575" s="14">
        <v>8</v>
      </c>
      <c r="C575" s="14" t="s">
        <v>1172</v>
      </c>
      <c r="D575" s="14" t="s">
        <v>1185</v>
      </c>
      <c r="E575" s="14" t="s">
        <v>1186</v>
      </c>
      <c r="F575" s="14" t="s">
        <v>8</v>
      </c>
      <c r="G575" s="6">
        <f>INDEX('cash ratio เดิม'!$B:$B,MATCH(คำนวณเงินลงทุนส่วนเกิน!$D575,'cash ratio เดิม'!$A:$A,0))</f>
        <v>37312819.549999997</v>
      </c>
      <c r="H575" s="6">
        <f>INDEX('cash ratio เดิม'!$C:$C,MATCH(คำนวณเงินลงทุนส่วนเกิน!$D575,'cash ratio เดิม'!$A:$A,0))</f>
        <v>82634179.609999999</v>
      </c>
      <c r="I575" s="49">
        <v>0.45</v>
      </c>
      <c r="J575" s="5">
        <f t="shared" si="48"/>
        <v>0.63</v>
      </c>
      <c r="K575" s="6">
        <f t="shared" si="51"/>
        <v>15438813.93</v>
      </c>
      <c r="L575" s="6">
        <f>INDEX(ลูกหนี้ค่ารักษาพยาบาล!$J:$J,MATCH(คำนวณเงินลงทุนส่วนเกิน!$D575,ลูกหนี้ค่ารักษาพยาบาล!$A:$A,0))</f>
        <v>9480159.9149999991</v>
      </c>
      <c r="M575" s="6">
        <f>INDEX(ลูกหนี้ค่ารักษาพยาบาล!$K:$K,MATCH(คำนวณเงินลงทุนส่วนเกิน!$D575,ลูกหนี้ค่ารักษาพยาบาล!$A:$A,0))</f>
        <v>1120568</v>
      </c>
      <c r="N575" s="6">
        <f>INDEX(ลูกหนี้ค่ารักษาพยาบาล!$L:$L,MATCH(คำนวณเงินลงทุนส่วนเกิน!$D575,ลูกหนี้ค่ารักษาพยาบาล!$A:$A,0))</f>
        <v>4838086.0149999997</v>
      </c>
      <c r="O575" s="6">
        <f>INDEX(ลูกหนี้ค่ารักษาพยาบาล!$M:$M,MATCH(คำนวณเงินลงทุนส่วนเกิน!$D575,ลูกหนี้ค่ารักษาพยาบาล!$A:$A,0))</f>
        <v>0</v>
      </c>
      <c r="P575" s="6">
        <f>INDEX(ลูกหนี้ค่ารักษาพยาบาล!$N:$N,MATCH(คำนวณเงินลงทุนส่วนเกิน!$D575,ลูกหนี้ค่ารักษาพยาบาล!$A:$A,0))</f>
        <v>0</v>
      </c>
      <c r="Q575" s="49">
        <v>-45437810.060000002</v>
      </c>
      <c r="R575" s="7">
        <f>INDEX('Fixed Cost'!$E:$E,MATCH(คำนวณเงินลงทุนส่วนเกิน!$D575,'Fixed Cost'!$A:$A,0))</f>
        <v>37140751.401818186</v>
      </c>
      <c r="S575" s="7">
        <f t="shared" si="49"/>
        <v>-82578561.461818188</v>
      </c>
      <c r="T575" s="43" t="str">
        <f t="shared" si="52"/>
        <v>0%</v>
      </c>
      <c r="U575" s="7">
        <f t="shared" si="50"/>
        <v>0</v>
      </c>
      <c r="V575" s="69" t="str">
        <f t="shared" si="53"/>
        <v>ไม่ลงทุน</v>
      </c>
      <c r="X575" s="4"/>
    </row>
    <row r="576" spans="1:24" x14ac:dyDescent="0.7">
      <c r="A576" s="8">
        <f>IF(ISBLANK(D576),"",COUNTA($D$10:D576))</f>
        <v>567</v>
      </c>
      <c r="B576" s="14">
        <v>8</v>
      </c>
      <c r="C576" s="14" t="s">
        <v>1172</v>
      </c>
      <c r="D576" s="14" t="s">
        <v>1187</v>
      </c>
      <c r="E576" s="14" t="s">
        <v>1188</v>
      </c>
      <c r="F576" s="14" t="s">
        <v>8</v>
      </c>
      <c r="G576" s="6">
        <f>INDEX('cash ratio เดิม'!$B:$B,MATCH(คำนวณเงินลงทุนส่วนเกิน!$D576,'cash ratio เดิม'!$A:$A,0))</f>
        <v>9748847.7599999998</v>
      </c>
      <c r="H576" s="6">
        <f>INDEX('cash ratio เดิม'!$C:$C,MATCH(คำนวณเงินลงทุนส่วนเกิน!$D576,'cash ratio เดิม'!$A:$A,0))</f>
        <v>12477189.26</v>
      </c>
      <c r="I576" s="49">
        <v>0.78</v>
      </c>
      <c r="J576" s="5">
        <f t="shared" si="48"/>
        <v>0.9</v>
      </c>
      <c r="K576" s="6">
        <f>SUM(L576:P576)</f>
        <v>1600962.12</v>
      </c>
      <c r="L576" s="6">
        <f>INDEX(ลูกหนี้ค่ารักษาพยาบาล!$J:$J,MATCH(คำนวณเงินลงทุนส่วนเกิน!$D576,ลูกหนี้ค่ารักษาพยาบาล!$A:$A,0))</f>
        <v>734632.04</v>
      </c>
      <c r="M576" s="6">
        <f>INDEX(ลูกหนี้ค่ารักษาพยาบาล!$K:$K,MATCH(คำนวณเงินลงทุนส่วนเกิน!$D576,ลูกหนี้ค่ารักษาพยาบาล!$A:$A,0))</f>
        <v>278792.39999999997</v>
      </c>
      <c r="N576" s="6">
        <f>INDEX(ลูกหนี้ค่ารักษาพยาบาล!$L:$L,MATCH(คำนวณเงินลงทุนส่วนเกิน!$D576,ลูกหนี้ค่ารักษาพยาบาล!$A:$A,0))</f>
        <v>587537.68000000005</v>
      </c>
      <c r="O576" s="6">
        <f>INDEX(ลูกหนี้ค่ารักษาพยาบาล!$M:$M,MATCH(คำนวณเงินลงทุนส่วนเกิน!$D576,ลูกหนี้ค่ารักษาพยาบาล!$A:$A,0))</f>
        <v>0</v>
      </c>
      <c r="P576" s="6">
        <f>INDEX(ลูกหนี้ค่ารักษาพยาบาล!$N:$N,MATCH(คำนวณเงินลงทุนส่วนเกิน!$D576,ลูกหนี้ค่ารักษาพยาบาล!$A:$A,0))</f>
        <v>0</v>
      </c>
      <c r="Q576" s="49">
        <v>-2728341.5</v>
      </c>
      <c r="R576" s="7">
        <f>INDEX('Fixed Cost'!$E:$E,MATCH(คำนวณเงินลงทุนส่วนเกิน!$D576,'Fixed Cost'!$A:$A,0))</f>
        <v>9350668.1290909089</v>
      </c>
      <c r="S576" s="7">
        <f t="shared" si="49"/>
        <v>-12079009.629090909</v>
      </c>
      <c r="T576" s="43" t="str">
        <f t="shared" si="52"/>
        <v>0%</v>
      </c>
      <c r="U576" s="7">
        <f t="shared" si="50"/>
        <v>0</v>
      </c>
      <c r="V576" s="69" t="str">
        <f t="shared" si="53"/>
        <v>ไม่ลงทุน</v>
      </c>
      <c r="X576" s="4"/>
    </row>
    <row r="577" spans="1:24" hidden="1" x14ac:dyDescent="0.7">
      <c r="A577" s="8">
        <f>IF(ISBLANK(D577),"",COUNTA($D$10:D577))</f>
        <v>568</v>
      </c>
      <c r="B577" s="14">
        <v>8</v>
      </c>
      <c r="C577" s="14" t="s">
        <v>1172</v>
      </c>
      <c r="D577" s="14" t="s">
        <v>1189</v>
      </c>
      <c r="E577" s="14" t="s">
        <v>1190</v>
      </c>
      <c r="F577" s="14" t="s">
        <v>8</v>
      </c>
      <c r="G577" s="6">
        <f>INDEX('cash ratio เดิม'!$B:$B,MATCH(คำนวณเงินลงทุนส่วนเกิน!$D577,'cash ratio เดิม'!$A:$A,0))</f>
        <v>5359940.0999999996</v>
      </c>
      <c r="H577" s="6">
        <f>INDEX('cash ratio เดิม'!$C:$C,MATCH(คำนวณเงินลงทุนส่วนเกิน!$D577,'cash ratio เดิม'!$A:$A,0))</f>
        <v>14325887.630000001</v>
      </c>
      <c r="I577" s="49">
        <v>0.37</v>
      </c>
      <c r="J577" s="5">
        <f t="shared" si="48"/>
        <v>0.49</v>
      </c>
      <c r="K577" s="6">
        <f t="shared" si="51"/>
        <v>1784803.37</v>
      </c>
      <c r="L577" s="6">
        <f>INDEX(ลูกหนี้ค่ารักษาพยาบาล!$J:$J,MATCH(คำนวณเงินลงทุนส่วนเกิน!$D577,ลูกหนี้ค่ารักษาพยาบาล!$A:$A,0))</f>
        <v>1001880.52</v>
      </c>
      <c r="M577" s="6">
        <f>INDEX(ลูกหนี้ค่ารักษาพยาบาล!$K:$K,MATCH(คำนวณเงินลงทุนส่วนเกิน!$D577,ลูกหนี้ค่ารักษาพยาบาล!$A:$A,0))</f>
        <v>312452</v>
      </c>
      <c r="N577" s="6">
        <f>INDEX(ลูกหนี้ค่ารักษาพยาบาล!$L:$L,MATCH(คำนวณเงินลงทุนส่วนเกิน!$D577,ลูกหนี้ค่ารักษาพยาบาล!$A:$A,0))</f>
        <v>470470.85</v>
      </c>
      <c r="O577" s="6">
        <f>INDEX(ลูกหนี้ค่ารักษาพยาบาล!$M:$M,MATCH(คำนวณเงินลงทุนส่วนเกิน!$D577,ลูกหนี้ค่ารักษาพยาบาล!$A:$A,0))</f>
        <v>0</v>
      </c>
      <c r="P577" s="6">
        <f>INDEX(ลูกหนี้ค่ารักษาพยาบาล!$N:$N,MATCH(คำนวณเงินลงทุนส่วนเกิน!$D577,ลูกหนี้ค่ารักษาพยาบาล!$A:$A,0))</f>
        <v>0</v>
      </c>
      <c r="Q577" s="49">
        <v>-8965947.5299999993</v>
      </c>
      <c r="R577" s="7">
        <f>INDEX('Fixed Cost'!$E:$E,MATCH(คำนวณเงินลงทุนส่วนเกิน!$D577,'Fixed Cost'!$A:$A,0))</f>
        <v>9803558.9645454567</v>
      </c>
      <c r="S577" s="7">
        <f t="shared" si="49"/>
        <v>-18769506.494545456</v>
      </c>
      <c r="T577" s="43" t="str">
        <f t="shared" si="52"/>
        <v>0%</v>
      </c>
      <c r="U577" s="7">
        <f t="shared" si="50"/>
        <v>0</v>
      </c>
      <c r="V577" s="69" t="str">
        <f t="shared" si="53"/>
        <v>ไม่ลงทุน</v>
      </c>
      <c r="X577" s="4"/>
    </row>
    <row r="578" spans="1:24" hidden="1" x14ac:dyDescent="0.7">
      <c r="A578" s="8">
        <f>IF(ISBLANK(D578),"",COUNTA($D$10:D578))</f>
        <v>569</v>
      </c>
      <c r="B578" s="14">
        <v>8</v>
      </c>
      <c r="C578" s="14" t="s">
        <v>1172</v>
      </c>
      <c r="D578" s="14" t="s">
        <v>1191</v>
      </c>
      <c r="E578" s="14" t="s">
        <v>1192</v>
      </c>
      <c r="F578" s="14" t="s">
        <v>8</v>
      </c>
      <c r="G578" s="6">
        <f>INDEX('cash ratio เดิม'!$B:$B,MATCH(คำนวณเงินลงทุนส่วนเกิน!$D578,'cash ratio เดิม'!$A:$A,0))</f>
        <v>35299044.030000001</v>
      </c>
      <c r="H578" s="6">
        <f>INDEX('cash ratio เดิม'!$C:$C,MATCH(คำนวณเงินลงทุนส่วนเกิน!$D578,'cash ratio เดิม'!$A:$A,0))</f>
        <v>21629757.100000001</v>
      </c>
      <c r="I578" s="49">
        <v>1.63</v>
      </c>
      <c r="J578" s="5">
        <f t="shared" si="48"/>
        <v>1.76</v>
      </c>
      <c r="K578" s="6">
        <f t="shared" si="51"/>
        <v>2855395.8849999998</v>
      </c>
      <c r="L578" s="6">
        <f>INDEX(ลูกหนี้ค่ารักษาพยาบาล!$J:$J,MATCH(คำนวณเงินลงทุนส่วนเกิน!$D578,ลูกหนี้ค่ารักษาพยาบาล!$A:$A,0))</f>
        <v>1462478.5</v>
      </c>
      <c r="M578" s="6">
        <f>INDEX(ลูกหนี้ค่ารักษาพยาบาล!$K:$K,MATCH(คำนวณเงินลงทุนส่วนเกิน!$D578,ลูกหนี้ค่ารักษาพยาบาล!$A:$A,0))</f>
        <v>296060.5</v>
      </c>
      <c r="N578" s="6">
        <f>INDEX(ลูกหนี้ค่ารักษาพยาบาล!$L:$L,MATCH(คำนวณเงินลงทุนส่วนเกิน!$D578,ลูกหนี้ค่ารักษาพยาบาล!$A:$A,0))</f>
        <v>1096856.885</v>
      </c>
      <c r="O578" s="6">
        <f>INDEX(ลูกหนี้ค่ารักษาพยาบาล!$M:$M,MATCH(คำนวณเงินลงทุนส่วนเกิน!$D578,ลูกหนี้ค่ารักษาพยาบาล!$A:$A,0))</f>
        <v>0</v>
      </c>
      <c r="P578" s="6">
        <f>INDEX(ลูกหนี้ค่ารักษาพยาบาล!$N:$N,MATCH(คำนวณเงินลงทุนส่วนเกิน!$D578,ลูกหนี้ค่ารักษาพยาบาล!$A:$A,0))</f>
        <v>0</v>
      </c>
      <c r="Q578" s="49">
        <v>13669286.93</v>
      </c>
      <c r="R578" s="7">
        <f>INDEX('Fixed Cost'!$E:$E,MATCH(คำนวณเงินลงทุนส่วนเกิน!$D578,'Fixed Cost'!$A:$A,0))</f>
        <v>12203195.757272728</v>
      </c>
      <c r="S578" s="7">
        <f t="shared" si="49"/>
        <v>1466091.1727272719</v>
      </c>
      <c r="T578" s="43" t="str">
        <f t="shared" si="52"/>
        <v>30%</v>
      </c>
      <c r="U578" s="7">
        <f t="shared" si="50"/>
        <v>439827.35181818157</v>
      </c>
      <c r="V578" s="8" t="str">
        <f t="shared" si="53"/>
        <v>ลงทุนได้</v>
      </c>
      <c r="X578" s="4"/>
    </row>
    <row r="579" spans="1:24" hidden="1" x14ac:dyDescent="0.7">
      <c r="A579" s="8">
        <f>IF(ISBLANK(D579),"",COUNTA($D$10:D579))</f>
        <v>570</v>
      </c>
      <c r="B579" s="14">
        <v>8</v>
      </c>
      <c r="C579" s="14" t="s">
        <v>1172</v>
      </c>
      <c r="D579" s="14" t="s">
        <v>1193</v>
      </c>
      <c r="E579" s="14" t="s">
        <v>1194</v>
      </c>
      <c r="F579" s="14" t="s">
        <v>8</v>
      </c>
      <c r="G579" s="6">
        <f>INDEX('cash ratio เดิม'!$B:$B,MATCH(คำนวณเงินลงทุนส่วนเกิน!$D579,'cash ratio เดิม'!$A:$A,0))</f>
        <v>20949433.149999999</v>
      </c>
      <c r="H579" s="6">
        <f>INDEX('cash ratio เดิม'!$C:$C,MATCH(คำนวณเงินลงทุนส่วนเกิน!$D579,'cash ratio เดิม'!$A:$A,0))</f>
        <v>29685067.539999999</v>
      </c>
      <c r="I579" s="49">
        <v>0.71</v>
      </c>
      <c r="J579" s="5">
        <f t="shared" si="48"/>
        <v>1.26</v>
      </c>
      <c r="K579" s="6">
        <f t="shared" si="51"/>
        <v>16750592</v>
      </c>
      <c r="L579" s="6">
        <f>INDEX(ลูกหนี้ค่ารักษาพยาบาล!$J:$J,MATCH(คำนวณเงินลงทุนส่วนเกิน!$D579,ลูกหนี้ค่ารักษาพยาบาล!$A:$A,0))</f>
        <v>11383231.369999999</v>
      </c>
      <c r="M579" s="6">
        <f>INDEX(ลูกหนี้ค่ารักษาพยาบาล!$K:$K,MATCH(คำนวณเงินลงทุนส่วนเกิน!$D579,ลูกหนี้ค่ารักษาพยาบาล!$A:$A,0))</f>
        <v>133712.345</v>
      </c>
      <c r="N579" s="6">
        <f>INDEX(ลูกหนี้ค่ารักษาพยาบาล!$L:$L,MATCH(คำนวณเงินลงทุนส่วนเกิน!$D579,ลูกหนี้ค่ารักษาพยาบาล!$A:$A,0))</f>
        <v>5226507.2850000001</v>
      </c>
      <c r="O579" s="6">
        <f>INDEX(ลูกหนี้ค่ารักษาพยาบาล!$M:$M,MATCH(คำนวณเงินลงทุนส่วนเกิน!$D579,ลูกหนี้ค่ารักษาพยาบาล!$A:$A,0))</f>
        <v>0</v>
      </c>
      <c r="P579" s="6">
        <f>INDEX(ลูกหนี้ค่ารักษาพยาบาล!$N:$N,MATCH(คำนวณเงินลงทุนส่วนเกิน!$D579,ลูกหนี้ค่ารักษาพยาบาล!$A:$A,0))</f>
        <v>7141</v>
      </c>
      <c r="Q579" s="49">
        <v>-8735634.3900000006</v>
      </c>
      <c r="R579" s="7">
        <f>INDEX('Fixed Cost'!$E:$E,MATCH(คำนวณเงินลงทุนส่วนเกิน!$D579,'Fixed Cost'!$A:$A,0))</f>
        <v>15826355.762727272</v>
      </c>
      <c r="S579" s="7">
        <f t="shared" si="49"/>
        <v>-24561990.152727272</v>
      </c>
      <c r="T579" s="43" t="str">
        <f t="shared" si="52"/>
        <v>0%</v>
      </c>
      <c r="U579" s="7">
        <f t="shared" si="50"/>
        <v>0</v>
      </c>
      <c r="V579" s="69" t="str">
        <f t="shared" si="53"/>
        <v>ไม่ลงทุน</v>
      </c>
      <c r="X579" s="4"/>
    </row>
    <row r="580" spans="1:24" hidden="1" x14ac:dyDescent="0.7">
      <c r="A580" s="8">
        <f>IF(ISBLANK(D580),"",COUNTA($D$10:D580))</f>
        <v>571</v>
      </c>
      <c r="B580" s="14">
        <v>8</v>
      </c>
      <c r="C580" s="14" t="s">
        <v>1172</v>
      </c>
      <c r="D580" s="14" t="s">
        <v>1195</v>
      </c>
      <c r="E580" s="14" t="s">
        <v>1196</v>
      </c>
      <c r="F580" s="14" t="s">
        <v>8</v>
      </c>
      <c r="G580" s="6">
        <f>INDEX('cash ratio เดิม'!$B:$B,MATCH(คำนวณเงินลงทุนส่วนเกิน!$D580,'cash ratio เดิม'!$A:$A,0))</f>
        <v>41120769.060000002</v>
      </c>
      <c r="H580" s="6">
        <f>INDEX('cash ratio เดิม'!$C:$C,MATCH(คำนวณเงินลงทุนส่วนเกิน!$D580,'cash ratio เดิม'!$A:$A,0))</f>
        <v>79128039.780000001</v>
      </c>
      <c r="I580" s="49">
        <v>0.52</v>
      </c>
      <c r="J580" s="5">
        <f t="shared" si="48"/>
        <v>0.66</v>
      </c>
      <c r="K580" s="6">
        <f t="shared" si="51"/>
        <v>11521370.93</v>
      </c>
      <c r="L580" s="6">
        <f>INDEX(ลูกหนี้ค่ารักษาพยาบาล!$J:$J,MATCH(คำนวณเงินลงทุนส่วนเกิน!$D580,ลูกหนี้ค่ารักษาพยาบาล!$A:$A,0))</f>
        <v>7598780.6149999993</v>
      </c>
      <c r="M580" s="6">
        <f>INDEX(ลูกหนี้ค่ารักษาพยาบาล!$K:$K,MATCH(คำนวณเงินลงทุนส่วนเกิน!$D580,ลูกหนี้ค่ารักษาพยาบาล!$A:$A,0))</f>
        <v>1065481.875</v>
      </c>
      <c r="N580" s="6">
        <f>INDEX(ลูกหนี้ค่ารักษาพยาบาล!$L:$L,MATCH(คำนวณเงินลงทุนส่วนเกิน!$D580,ลูกหนี้ค่ารักษาพยาบาล!$A:$A,0))</f>
        <v>2848118.64</v>
      </c>
      <c r="O580" s="6">
        <f>INDEX(ลูกหนี้ค่ารักษาพยาบาล!$M:$M,MATCH(คำนวณเงินลงทุนส่วนเกิน!$D580,ลูกหนี้ค่ารักษาพยาบาล!$A:$A,0))</f>
        <v>0</v>
      </c>
      <c r="P580" s="6">
        <f>INDEX(ลูกหนี้ค่ารักษาพยาบาล!$N:$N,MATCH(คำนวณเงินลงทุนส่วนเกิน!$D580,ลูกหนี้ค่ารักษาพยาบาล!$A:$A,0))</f>
        <v>8989.7999999999993</v>
      </c>
      <c r="Q580" s="49">
        <v>-38007270.719999999</v>
      </c>
      <c r="R580" s="7">
        <f>INDEX('Fixed Cost'!$E:$E,MATCH(คำนวณเงินลงทุนส่วนเกิน!$D580,'Fixed Cost'!$A:$A,0))</f>
        <v>38186754.046363629</v>
      </c>
      <c r="S580" s="7">
        <f t="shared" si="49"/>
        <v>-76194024.766363621</v>
      </c>
      <c r="T580" s="43" t="str">
        <f t="shared" si="52"/>
        <v>0%</v>
      </c>
      <c r="U580" s="7">
        <f t="shared" si="50"/>
        <v>0</v>
      </c>
      <c r="V580" s="69" t="str">
        <f t="shared" si="53"/>
        <v>ไม่ลงทุน</v>
      </c>
      <c r="X580" s="4"/>
    </row>
    <row r="581" spans="1:24" hidden="1" x14ac:dyDescent="0.7">
      <c r="A581" s="8">
        <f>IF(ISBLANK(D581),"",COUNTA($D$10:D581))</f>
        <v>572</v>
      </c>
      <c r="B581" s="14">
        <v>8</v>
      </c>
      <c r="C581" s="14" t="s">
        <v>1172</v>
      </c>
      <c r="D581" s="14" t="s">
        <v>1197</v>
      </c>
      <c r="E581" s="14" t="s">
        <v>1198</v>
      </c>
      <c r="F581" s="14" t="s">
        <v>8</v>
      </c>
      <c r="G581" s="6">
        <f>INDEX('cash ratio เดิม'!$B:$B,MATCH(คำนวณเงินลงทุนส่วนเกิน!$D581,'cash ratio เดิม'!$A:$A,0))</f>
        <v>54133643.700000003</v>
      </c>
      <c r="H581" s="6">
        <f>INDEX('cash ratio เดิม'!$C:$C,MATCH(คำนวณเงินลงทุนส่วนเกิน!$D581,'cash ratio เดิม'!$A:$A,0))</f>
        <v>24267947.890000001</v>
      </c>
      <c r="I581" s="49">
        <v>2.23</v>
      </c>
      <c r="J581" s="5">
        <f t="shared" si="48"/>
        <v>2.44</v>
      </c>
      <c r="K581" s="6">
        <f t="shared" si="51"/>
        <v>5304385.75</v>
      </c>
      <c r="L581" s="6">
        <f>INDEX(ลูกหนี้ค่ารักษาพยาบาล!$J:$J,MATCH(คำนวณเงินลงทุนส่วนเกิน!$D581,ลูกหนี้ค่ารักษาพยาบาล!$A:$A,0))</f>
        <v>3105593.3849999998</v>
      </c>
      <c r="M581" s="6">
        <f>INDEX(ลูกหนี้ค่ารักษาพยาบาล!$K:$K,MATCH(คำนวณเงินลงทุนส่วนเกิน!$D581,ลูกหนี้ค่ารักษาพยาบาล!$A:$A,0))</f>
        <v>544345.43999999994</v>
      </c>
      <c r="N581" s="6">
        <f>INDEX(ลูกหนี้ค่ารักษาพยาบาล!$L:$L,MATCH(คำนวณเงินลงทุนส่วนเกิน!$D581,ลูกหนี้ค่ารักษาพยาบาล!$A:$A,0))</f>
        <v>1627947.425</v>
      </c>
      <c r="O581" s="6">
        <f>INDEX(ลูกหนี้ค่ารักษาพยาบาล!$M:$M,MATCH(คำนวณเงินลงทุนส่วนเกิน!$D581,ลูกหนี้ค่ารักษาพยาบาล!$A:$A,0))</f>
        <v>0</v>
      </c>
      <c r="P581" s="6">
        <f>INDEX(ลูกหนี้ค่ารักษาพยาบาล!$N:$N,MATCH(คำนวณเงินลงทุนส่วนเกิน!$D581,ลูกหนี้ค่ารักษาพยาบาล!$A:$A,0))</f>
        <v>26499.5</v>
      </c>
      <c r="Q581" s="49">
        <v>29865695.809999999</v>
      </c>
      <c r="R581" s="7">
        <f>INDEX('Fixed Cost'!$E:$E,MATCH(คำนวณเงินลงทุนส่วนเกิน!$D581,'Fixed Cost'!$A:$A,0))</f>
        <v>16263710.948181819</v>
      </c>
      <c r="S581" s="7">
        <f t="shared" si="49"/>
        <v>13601984.861818179</v>
      </c>
      <c r="T581" s="43" t="str">
        <f t="shared" si="52"/>
        <v>40%</v>
      </c>
      <c r="U581" s="7">
        <f t="shared" si="50"/>
        <v>5440793.9447272718</v>
      </c>
      <c r="V581" s="8" t="str">
        <f t="shared" si="53"/>
        <v>ลงทุนได้</v>
      </c>
      <c r="X581" s="4"/>
    </row>
    <row r="582" spans="1:24" hidden="1" x14ac:dyDescent="0.7">
      <c r="A582" s="8">
        <f>IF(ISBLANK(D582),"",COUNTA($D$10:D582))</f>
        <v>573</v>
      </c>
      <c r="B582" s="14">
        <v>8</v>
      </c>
      <c r="C582" s="14" t="s">
        <v>1172</v>
      </c>
      <c r="D582" s="14" t="s">
        <v>1199</v>
      </c>
      <c r="E582" s="14" t="s">
        <v>1200</v>
      </c>
      <c r="F582" s="14" t="s">
        <v>8</v>
      </c>
      <c r="G582" s="6">
        <f>INDEX('cash ratio เดิม'!$B:$B,MATCH(คำนวณเงินลงทุนส่วนเกิน!$D582,'cash ratio เดิม'!$A:$A,0))</f>
        <v>61570442.100000001</v>
      </c>
      <c r="H582" s="6">
        <f>INDEX('cash ratio เดิม'!$C:$C,MATCH(คำนวณเงินลงทุนส่วนเกิน!$D582,'cash ratio เดิม'!$A:$A,0))</f>
        <v>46005766.469999999</v>
      </c>
      <c r="I582" s="49">
        <v>1.34</v>
      </c>
      <c r="J582" s="5">
        <f t="shared" si="48"/>
        <v>1.51</v>
      </c>
      <c r="K582" s="6">
        <f t="shared" si="51"/>
        <v>8354938.335</v>
      </c>
      <c r="L582" s="6">
        <f>INDEX(ลูกหนี้ค่ารักษาพยาบาล!$J:$J,MATCH(คำนวณเงินลงทุนส่วนเกิน!$D582,ลูกหนี้ค่ารักษาพยาบาล!$A:$A,0))</f>
        <v>4708150.13</v>
      </c>
      <c r="M582" s="6">
        <f>INDEX(ลูกหนี้ค่ารักษาพยาบาล!$K:$K,MATCH(คำนวณเงินลงทุนส่วนเกิน!$D582,ลูกหนี้ค่ารักษาพยาบาล!$A:$A,0))</f>
        <v>1123609.5</v>
      </c>
      <c r="N582" s="6">
        <f>INDEX(ลูกหนี้ค่ารักษาพยาบาล!$L:$L,MATCH(คำนวณเงินลงทุนส่วนเกิน!$D582,ลูกหนี้ค่ารักษาพยาบาล!$A:$A,0))</f>
        <v>2523178.7050000001</v>
      </c>
      <c r="O582" s="6">
        <f>INDEX(ลูกหนี้ค่ารักษาพยาบาล!$M:$M,MATCH(คำนวณเงินลงทุนส่วนเกิน!$D582,ลูกหนี้ค่ารักษาพยาบาล!$A:$A,0))</f>
        <v>0</v>
      </c>
      <c r="P582" s="6">
        <f>INDEX(ลูกหนี้ค่ารักษาพยาบาล!$N:$N,MATCH(คำนวณเงินลงทุนส่วนเกิน!$D582,ลูกหนี้ค่ารักษาพยาบาล!$A:$A,0))</f>
        <v>0</v>
      </c>
      <c r="Q582" s="49">
        <v>15564675.630000001</v>
      </c>
      <c r="R582" s="7">
        <f>INDEX('Fixed Cost'!$E:$E,MATCH(คำนวณเงินลงทุนส่วนเกิน!$D582,'Fixed Cost'!$A:$A,0))</f>
        <v>34609154.32363636</v>
      </c>
      <c r="S582" s="7">
        <f t="shared" si="49"/>
        <v>-19044478.693636358</v>
      </c>
      <c r="T582" s="43" t="str">
        <f t="shared" si="52"/>
        <v>30%</v>
      </c>
      <c r="U582" s="7">
        <f t="shared" si="50"/>
        <v>0</v>
      </c>
      <c r="V582" s="69" t="str">
        <f t="shared" si="53"/>
        <v>ไม่ลงทุน</v>
      </c>
      <c r="X582" s="4"/>
    </row>
    <row r="583" spans="1:24" hidden="1" x14ac:dyDescent="0.7">
      <c r="A583" s="8">
        <f>IF(ISBLANK(D583),"",COUNTA($D$10:D583))</f>
        <v>574</v>
      </c>
      <c r="B583" s="14">
        <v>8</v>
      </c>
      <c r="C583" s="14" t="s">
        <v>1172</v>
      </c>
      <c r="D583" s="14" t="s">
        <v>1201</v>
      </c>
      <c r="E583" s="14" t="s">
        <v>1202</v>
      </c>
      <c r="F583" s="14" t="s">
        <v>8</v>
      </c>
      <c r="G583" s="6">
        <f>INDEX('cash ratio เดิม'!$B:$B,MATCH(คำนวณเงินลงทุนส่วนเกิน!$D583,'cash ratio เดิม'!$A:$A,0))</f>
        <v>20281381.219999999</v>
      </c>
      <c r="H583" s="6">
        <f>INDEX('cash ratio เดิม'!$C:$C,MATCH(คำนวณเงินลงทุนส่วนเกิน!$D583,'cash ratio เดิม'!$A:$A,0))</f>
        <v>20179410.030000001</v>
      </c>
      <c r="I583" s="49">
        <v>1.01</v>
      </c>
      <c r="J583" s="5">
        <f t="shared" si="48"/>
        <v>1.0900000000000001</v>
      </c>
      <c r="K583" s="6">
        <f t="shared" si="51"/>
        <v>1772131.0299999998</v>
      </c>
      <c r="L583" s="6">
        <f>INDEX(ลูกหนี้ค่ารักษาพยาบาล!$J:$J,MATCH(คำนวณเงินลงทุนส่วนเกิน!$D583,ลูกหนี้ค่ารักษาพยาบาล!$A:$A,0))</f>
        <v>847489.54500000004</v>
      </c>
      <c r="M583" s="6">
        <f>INDEX(ลูกหนี้ค่ารักษาพยาบาล!$K:$K,MATCH(คำนวณเงินลงทุนส่วนเกิน!$D583,ลูกหนี้ค่ารักษาพยาบาล!$A:$A,0))</f>
        <v>276929</v>
      </c>
      <c r="N583" s="6">
        <f>INDEX(ลูกหนี้ค่ารักษาพยาบาล!$L:$L,MATCH(คำนวณเงินลงทุนส่วนเกิน!$D583,ลูกหนี้ค่ารักษาพยาบาล!$A:$A,0))</f>
        <v>647315.48499999999</v>
      </c>
      <c r="O583" s="6">
        <f>INDEX(ลูกหนี้ค่ารักษาพยาบาล!$M:$M,MATCH(คำนวณเงินลงทุนส่วนเกิน!$D583,ลูกหนี้ค่ารักษาพยาบาล!$A:$A,0))</f>
        <v>0</v>
      </c>
      <c r="P583" s="6">
        <f>INDEX(ลูกหนี้ค่ารักษาพยาบาล!$N:$N,MATCH(คำนวณเงินลงทุนส่วนเกิน!$D583,ลูกหนี้ค่ารักษาพยาบาล!$A:$A,0))</f>
        <v>397</v>
      </c>
      <c r="Q583" s="49">
        <v>101971.19</v>
      </c>
      <c r="R583" s="7">
        <f>INDEX('Fixed Cost'!$E:$E,MATCH(คำนวณเงินลงทุนส่วนเกิน!$D583,'Fixed Cost'!$A:$A,0))</f>
        <v>11540580.700909093</v>
      </c>
      <c r="S583" s="7">
        <f t="shared" si="49"/>
        <v>-11438609.510909094</v>
      </c>
      <c r="T583" s="43" t="str">
        <f t="shared" si="52"/>
        <v>0%</v>
      </c>
      <c r="U583" s="7">
        <f t="shared" si="50"/>
        <v>0</v>
      </c>
      <c r="V583" s="69" t="str">
        <f t="shared" si="53"/>
        <v>ไม่ลงทุน</v>
      </c>
      <c r="X583" s="4"/>
    </row>
    <row r="584" spans="1:24" hidden="1" x14ac:dyDescent="0.7">
      <c r="A584" s="8">
        <f>IF(ISBLANK(D584),"",COUNTA($D$10:D584))</f>
        <v>575</v>
      </c>
      <c r="B584" s="14">
        <v>8</v>
      </c>
      <c r="C584" s="14" t="s">
        <v>1172</v>
      </c>
      <c r="D584" s="14" t="s">
        <v>1203</v>
      </c>
      <c r="E584" s="14" t="s">
        <v>1204</v>
      </c>
      <c r="F584" s="14" t="s">
        <v>8</v>
      </c>
      <c r="G584" s="6">
        <f>INDEX('cash ratio เดิม'!$B:$B,MATCH(คำนวณเงินลงทุนส่วนเกิน!$D584,'cash ratio เดิม'!$A:$A,0))</f>
        <v>11914374.289999999</v>
      </c>
      <c r="H584" s="6">
        <f>INDEX('cash ratio เดิม'!$C:$C,MATCH(คำนวณเงินลงทุนส่วนเกิน!$D584,'cash ratio เดิม'!$A:$A,0))</f>
        <v>18044713.41</v>
      </c>
      <c r="I584" s="49">
        <v>0.66</v>
      </c>
      <c r="J584" s="5">
        <f t="shared" si="48"/>
        <v>0.73</v>
      </c>
      <c r="K584" s="6">
        <f t="shared" si="51"/>
        <v>1312484.52</v>
      </c>
      <c r="L584" s="6">
        <f>INDEX(ลูกหนี้ค่ารักษาพยาบาล!$J:$J,MATCH(คำนวณเงินลงทุนส่วนเกิน!$D584,ลูกหนี้ค่ารักษาพยาบาล!$A:$A,0))</f>
        <v>498286.4</v>
      </c>
      <c r="M584" s="6">
        <f>INDEX(ลูกหนี้ค่ารักษาพยาบาล!$K:$K,MATCH(คำนวณเงินลงทุนส่วนเกิน!$D584,ลูกหนี้ค่ารักษาพยาบาล!$A:$A,0))</f>
        <v>321226.625</v>
      </c>
      <c r="N584" s="6">
        <f>INDEX(ลูกหนี้ค่ารักษาพยาบาล!$L:$L,MATCH(คำนวณเงินลงทุนส่วนเกิน!$D584,ลูกหนี้ค่ารักษาพยาบาล!$A:$A,0))</f>
        <v>492971.495</v>
      </c>
      <c r="O584" s="6">
        <f>INDEX(ลูกหนี้ค่ารักษาพยาบาล!$M:$M,MATCH(คำนวณเงินลงทุนส่วนเกิน!$D584,ลูกหนี้ค่ารักษาพยาบาล!$A:$A,0))</f>
        <v>0</v>
      </c>
      <c r="P584" s="6">
        <f>INDEX(ลูกหนี้ค่ารักษาพยาบาล!$N:$N,MATCH(คำนวณเงินลงทุนส่วนเกิน!$D584,ลูกหนี้ค่ารักษาพยาบาล!$A:$A,0))</f>
        <v>0</v>
      </c>
      <c r="Q584" s="49">
        <v>-6151839.1200000001</v>
      </c>
      <c r="R584" s="7">
        <f>INDEX('Fixed Cost'!$E:$E,MATCH(คำนวณเงินลงทุนส่วนเกิน!$D584,'Fixed Cost'!$A:$A,0))</f>
        <v>8786951.5118181817</v>
      </c>
      <c r="S584" s="7">
        <f t="shared" si="49"/>
        <v>-14938790.631818183</v>
      </c>
      <c r="T584" s="43" t="str">
        <f t="shared" si="52"/>
        <v>0%</v>
      </c>
      <c r="U584" s="7">
        <f t="shared" si="50"/>
        <v>0</v>
      </c>
      <c r="V584" s="69" t="str">
        <f t="shared" si="53"/>
        <v>ไม่ลงทุน</v>
      </c>
      <c r="X584" s="4"/>
    </row>
    <row r="585" spans="1:24" hidden="1" x14ac:dyDescent="0.7">
      <c r="A585" s="8">
        <f>IF(ISBLANK(D585),"",COUNTA($D$10:D585))</f>
        <v>576</v>
      </c>
      <c r="B585" s="14">
        <v>8</v>
      </c>
      <c r="C585" s="14" t="s">
        <v>1172</v>
      </c>
      <c r="D585" s="14" t="s">
        <v>1205</v>
      </c>
      <c r="E585" s="14" t="s">
        <v>1206</v>
      </c>
      <c r="F585" s="14" t="s">
        <v>8</v>
      </c>
      <c r="G585" s="6">
        <f>INDEX('cash ratio เดิม'!$B:$B,MATCH(คำนวณเงินลงทุนส่วนเกิน!$D585,'cash ratio เดิม'!$A:$A,0))</f>
        <v>19121183.809999999</v>
      </c>
      <c r="H585" s="6">
        <f>INDEX('cash ratio เดิม'!$C:$C,MATCH(คำนวณเงินลงทุนส่วนเกิน!$D585,'cash ratio เดิม'!$A:$A,0))</f>
        <v>14307155.52</v>
      </c>
      <c r="I585" s="49">
        <v>1.34</v>
      </c>
      <c r="J585" s="5">
        <f t="shared" si="48"/>
        <v>1.42</v>
      </c>
      <c r="K585" s="6">
        <f t="shared" si="51"/>
        <v>1251724.22</v>
      </c>
      <c r="L585" s="6">
        <f>INDEX(ลูกหนี้ค่ารักษาพยาบาล!$J:$J,MATCH(คำนวณเงินลงทุนส่วนเกิน!$D585,ลูกหนี้ค่ารักษาพยาบาล!$A:$A,0))</f>
        <v>590896.5</v>
      </c>
      <c r="M585" s="6">
        <f>INDEX(ลูกหนี้ค่ารักษาพยาบาล!$K:$K,MATCH(คำนวณเงินลงทุนส่วนเกิน!$D585,ลูกหนี้ค่ารักษาพยาบาล!$A:$A,0))</f>
        <v>182488.5</v>
      </c>
      <c r="N585" s="6">
        <f>INDEX(ลูกหนี้ค่ารักษาพยาบาล!$L:$L,MATCH(คำนวณเงินลงทุนส่วนเกิน!$D585,ลูกหนี้ค่ารักษาพยาบาล!$A:$A,0))</f>
        <v>468746.77499999997</v>
      </c>
      <c r="O585" s="6">
        <f>INDEX(ลูกหนี้ค่ารักษาพยาบาล!$M:$M,MATCH(คำนวณเงินลงทุนส่วนเกิน!$D585,ลูกหนี้ค่ารักษาพยาบาล!$A:$A,0))</f>
        <v>0</v>
      </c>
      <c r="P585" s="6">
        <f>INDEX(ลูกหนี้ค่ารักษาพยาบาล!$N:$N,MATCH(คำนวณเงินลงทุนส่วนเกิน!$D585,ลูกหนี้ค่ารักษาพยาบาล!$A:$A,0))</f>
        <v>9592.4449999999997</v>
      </c>
      <c r="Q585" s="49">
        <v>4814028.29</v>
      </c>
      <c r="R585" s="7">
        <f>INDEX('Fixed Cost'!$E:$E,MATCH(คำนวณเงินลงทุนส่วนเกิน!$D585,'Fixed Cost'!$A:$A,0))</f>
        <v>8522707.4290909097</v>
      </c>
      <c r="S585" s="7">
        <f t="shared" si="49"/>
        <v>-3708679.1390909096</v>
      </c>
      <c r="T585" s="43" t="str">
        <f t="shared" si="52"/>
        <v>0%</v>
      </c>
      <c r="U585" s="7">
        <f t="shared" si="50"/>
        <v>0</v>
      </c>
      <c r="V585" s="69" t="str">
        <f t="shared" si="53"/>
        <v>ไม่ลงทุน</v>
      </c>
      <c r="X585" s="4"/>
    </row>
    <row r="586" spans="1:24" hidden="1" x14ac:dyDescent="0.7">
      <c r="A586" s="8">
        <f>IF(ISBLANK(D586),"",COUNTA($D$10:D586))</f>
        <v>577</v>
      </c>
      <c r="B586" s="14">
        <v>8</v>
      </c>
      <c r="C586" s="14" t="s">
        <v>1172</v>
      </c>
      <c r="D586" s="14" t="s">
        <v>1207</v>
      </c>
      <c r="E586" s="14" t="s">
        <v>1208</v>
      </c>
      <c r="F586" s="14" t="s">
        <v>8</v>
      </c>
      <c r="G586" s="6">
        <f>INDEX('cash ratio เดิม'!$B:$B,MATCH(คำนวณเงินลงทุนส่วนเกิน!$D586,'cash ratio เดิม'!$A:$A,0))</f>
        <v>15049485.75</v>
      </c>
      <c r="H586" s="6">
        <f>INDEX('cash ratio เดิม'!$C:$C,MATCH(คำนวณเงินลงทุนส่วนเกิน!$D586,'cash ratio เดิม'!$A:$A,0))</f>
        <v>17169179.82</v>
      </c>
      <c r="I586" s="49">
        <v>0.88</v>
      </c>
      <c r="J586" s="5">
        <f t="shared" ref="J586:J649" si="54">TRUNC((G586+K586)/H586,2)</f>
        <v>0.96</v>
      </c>
      <c r="K586" s="6">
        <f t="shared" si="51"/>
        <v>1441861.05</v>
      </c>
      <c r="L586" s="6">
        <f>INDEX(ลูกหนี้ค่ารักษาพยาบาล!$J:$J,MATCH(คำนวณเงินลงทุนส่วนเกิน!$D586,ลูกหนี้ค่ารักษาพยาบาล!$A:$A,0))</f>
        <v>732294.89</v>
      </c>
      <c r="M586" s="6">
        <f>INDEX(ลูกหนี้ค่ารักษาพยาบาล!$K:$K,MATCH(คำนวณเงินลงทุนส่วนเกิน!$D586,ลูกหนี้ค่ารักษาพยาบาล!$A:$A,0))</f>
        <v>245952.5</v>
      </c>
      <c r="N586" s="6">
        <f>INDEX(ลูกหนี้ค่ารักษาพยาบาล!$L:$L,MATCH(คำนวณเงินลงทุนส่วนเกิน!$D586,ลูกหนี้ค่ารักษาพยาบาล!$A:$A,0))</f>
        <v>463613.66000000003</v>
      </c>
      <c r="O586" s="6">
        <f>INDEX(ลูกหนี้ค่ารักษาพยาบาล!$M:$M,MATCH(คำนวณเงินลงทุนส่วนเกิน!$D586,ลูกหนี้ค่ารักษาพยาบาล!$A:$A,0))</f>
        <v>0</v>
      </c>
      <c r="P586" s="6">
        <f>INDEX(ลูกหนี้ค่ารักษาพยาบาล!$N:$N,MATCH(คำนวณเงินลงทุนส่วนเกิน!$D586,ลูกหนี้ค่ารักษาพยาบาล!$A:$A,0))</f>
        <v>0</v>
      </c>
      <c r="Q586" s="49">
        <v>-2119694.0699999998</v>
      </c>
      <c r="R586" s="7">
        <f>INDEX('Fixed Cost'!$E:$E,MATCH(คำนวณเงินลงทุนส่วนเกิน!$D586,'Fixed Cost'!$A:$A,0))</f>
        <v>8944799.1327272728</v>
      </c>
      <c r="S586" s="7">
        <f t="shared" ref="S586:S649" si="55">Q586-R586</f>
        <v>-11064493.202727273</v>
      </c>
      <c r="T586" s="43" t="str">
        <f t="shared" si="52"/>
        <v>0%</v>
      </c>
      <c r="U586" s="7">
        <f t="shared" ref="U586:U649" si="56">IF(S586&gt;0,S586*T586,0)</f>
        <v>0</v>
      </c>
      <c r="V586" s="69" t="str">
        <f t="shared" si="53"/>
        <v>ไม่ลงทุน</v>
      </c>
      <c r="X586" s="4"/>
    </row>
    <row r="587" spans="1:24" hidden="1" x14ac:dyDescent="0.7">
      <c r="A587" s="8">
        <f>IF(ISBLANK(D587),"",COUNTA($D$10:D587))</f>
        <v>578</v>
      </c>
      <c r="B587" s="14">
        <v>8</v>
      </c>
      <c r="C587" s="14" t="s">
        <v>1172</v>
      </c>
      <c r="D587" s="14" t="s">
        <v>1209</v>
      </c>
      <c r="E587" s="14" t="s">
        <v>1210</v>
      </c>
      <c r="F587" s="14" t="s">
        <v>8</v>
      </c>
      <c r="G587" s="6">
        <f>INDEX('cash ratio เดิม'!$B:$B,MATCH(คำนวณเงินลงทุนส่วนเกิน!$D587,'cash ratio เดิม'!$A:$A,0))</f>
        <v>33643334.799999997</v>
      </c>
      <c r="H587" s="6">
        <f>INDEX('cash ratio เดิม'!$C:$C,MATCH(คำนวณเงินลงทุนส่วนเกิน!$D587,'cash ratio เดิม'!$A:$A,0))</f>
        <v>88870008.920000002</v>
      </c>
      <c r="I587" s="49">
        <v>0.38</v>
      </c>
      <c r="J587" s="5">
        <f t="shared" si="54"/>
        <v>0.56000000000000005</v>
      </c>
      <c r="K587" s="6">
        <f t="shared" ref="K587:K650" si="57">SUM(L587:P587)</f>
        <v>16314793.255000003</v>
      </c>
      <c r="L587" s="6">
        <f>INDEX(ลูกหนี้ค่ารักษาพยาบาล!$J:$J,MATCH(คำนวณเงินลงทุนส่วนเกิน!$D587,ลูกหนี้ค่ารักษาพยาบาล!$A:$A,0))</f>
        <v>11243943.280000001</v>
      </c>
      <c r="M587" s="6">
        <f>INDEX(ลูกหนี้ค่ารักษาพยาบาล!$K:$K,MATCH(คำนวณเงินลงทุนส่วนเกิน!$D587,ลูกหนี้ค่ารักษาพยาบาล!$A:$A,0))</f>
        <v>7298.71</v>
      </c>
      <c r="N587" s="6">
        <f>INDEX(ลูกหนี้ค่ารักษาพยาบาล!$L:$L,MATCH(คำนวณเงินลงทุนส่วนเกิน!$D587,ลูกหนี้ค่ารักษาพยาบาล!$A:$A,0))</f>
        <v>5060925.0150000006</v>
      </c>
      <c r="O587" s="6">
        <f>INDEX(ลูกหนี้ค่ารักษาพยาบาล!$M:$M,MATCH(คำนวณเงินลงทุนส่วนเกิน!$D587,ลูกหนี้ค่ารักษาพยาบาล!$A:$A,0))</f>
        <v>0</v>
      </c>
      <c r="P587" s="6">
        <f>INDEX(ลูกหนี้ค่ารักษาพยาบาล!$N:$N,MATCH(คำนวณเงินลงทุนส่วนเกิน!$D587,ลูกหนี้ค่ารักษาพยาบาล!$A:$A,0))</f>
        <v>2626.25</v>
      </c>
      <c r="Q587" s="49">
        <v>-55226674.119999997</v>
      </c>
      <c r="R587" s="7">
        <f>INDEX('Fixed Cost'!$E:$E,MATCH(คำนวณเงินลงทุนส่วนเกิน!$D587,'Fixed Cost'!$A:$A,0))</f>
        <v>44111060.239090905</v>
      </c>
      <c r="S587" s="7">
        <f t="shared" si="55"/>
        <v>-99337734.359090894</v>
      </c>
      <c r="T587" s="43" t="str">
        <f t="shared" ref="T587:T650" si="58">IF(J587&gt;3,"60%",IF(J587&gt;=2.51,"50%",IF(J587&gt;=2.01,"40%",IF(J587&gt;=1.51,"30%","0%"))))</f>
        <v>0%</v>
      </c>
      <c r="U587" s="7">
        <f t="shared" si="56"/>
        <v>0</v>
      </c>
      <c r="V587" s="69" t="str">
        <f t="shared" ref="V587:V650" si="59">IF(U587&gt;0,"ลงทุนได้","ไม่ลงทุน")</f>
        <v>ไม่ลงทุน</v>
      </c>
      <c r="X587" s="4"/>
    </row>
    <row r="588" spans="1:24" hidden="1" x14ac:dyDescent="0.7">
      <c r="A588" s="8">
        <f>IF(ISBLANK(D588),"",COUNTA($D$10:D588))</f>
        <v>579</v>
      </c>
      <c r="B588" s="14">
        <v>8</v>
      </c>
      <c r="C588" s="14" t="s">
        <v>1172</v>
      </c>
      <c r="D588" s="14" t="s">
        <v>1211</v>
      </c>
      <c r="E588" s="14" t="s">
        <v>1212</v>
      </c>
      <c r="F588" s="14" t="s">
        <v>8</v>
      </c>
      <c r="G588" s="6">
        <f>INDEX('cash ratio เดิม'!$B:$B,MATCH(คำนวณเงินลงทุนส่วนเกิน!$D588,'cash ratio เดิม'!$A:$A,0))</f>
        <v>9025303.1400000006</v>
      </c>
      <c r="H588" s="6">
        <f>INDEX('cash ratio เดิม'!$C:$C,MATCH(คำนวณเงินลงทุนส่วนเกิน!$D588,'cash ratio เดิม'!$A:$A,0))</f>
        <v>13714063.9</v>
      </c>
      <c r="I588" s="49">
        <v>0.66</v>
      </c>
      <c r="J588" s="5">
        <f t="shared" si="54"/>
        <v>0.79</v>
      </c>
      <c r="K588" s="6">
        <f t="shared" si="57"/>
        <v>1860046.7349999999</v>
      </c>
      <c r="L588" s="6">
        <f>INDEX(ลูกหนี้ค่ารักษาพยาบาล!$J:$J,MATCH(คำนวณเงินลงทุนส่วนเกิน!$D588,ลูกหนี้ค่ารักษาพยาบาล!$A:$A,0))</f>
        <v>554149.64</v>
      </c>
      <c r="M588" s="6">
        <f>INDEX(ลูกหนี้ค่ารักษาพยาบาล!$K:$K,MATCH(คำนวณเงินลงทุนส่วนเกิน!$D588,ลูกหนี้ค่ารักษาพยาบาล!$A:$A,0))</f>
        <v>664612.92499999993</v>
      </c>
      <c r="N588" s="6">
        <f>INDEX(ลูกหนี้ค่ารักษาพยาบาล!$L:$L,MATCH(คำนวณเงินลงทุนส่วนเกิน!$D588,ลูกหนี้ค่ารักษาพยาบาล!$A:$A,0))</f>
        <v>641284.17000000004</v>
      </c>
      <c r="O588" s="6">
        <f>INDEX(ลูกหนี้ค่ารักษาพยาบาล!$M:$M,MATCH(คำนวณเงินลงทุนส่วนเกิน!$D588,ลูกหนี้ค่ารักษาพยาบาล!$A:$A,0))</f>
        <v>0</v>
      </c>
      <c r="P588" s="6">
        <f>INDEX(ลูกหนี้ค่ารักษาพยาบาล!$N:$N,MATCH(คำนวณเงินลงทุนส่วนเกิน!$D588,ลูกหนี้ค่ารักษาพยาบาล!$A:$A,0))</f>
        <v>0</v>
      </c>
      <c r="Q588" s="49">
        <v>-4688760.76</v>
      </c>
      <c r="R588" s="7">
        <f>INDEX('Fixed Cost'!$E:$E,MATCH(คำนวณเงินลงทุนส่วนเกิน!$D588,'Fixed Cost'!$A:$A,0))</f>
        <v>8942593.1618181821</v>
      </c>
      <c r="S588" s="7">
        <f t="shared" si="55"/>
        <v>-13631353.921818182</v>
      </c>
      <c r="T588" s="43" t="str">
        <f t="shared" si="58"/>
        <v>0%</v>
      </c>
      <c r="U588" s="7">
        <f t="shared" si="56"/>
        <v>0</v>
      </c>
      <c r="V588" s="69" t="str">
        <f t="shared" si="59"/>
        <v>ไม่ลงทุน</v>
      </c>
      <c r="X588" s="4"/>
    </row>
    <row r="589" spans="1:24" hidden="1" x14ac:dyDescent="0.7">
      <c r="A589" s="8">
        <f>IF(ISBLANK(D589),"",COUNTA($D$10:D589))</f>
        <v>580</v>
      </c>
      <c r="B589" s="14">
        <v>8</v>
      </c>
      <c r="C589" s="14" t="s">
        <v>1172</v>
      </c>
      <c r="D589" s="14" t="s">
        <v>1213</v>
      </c>
      <c r="E589" s="14" t="s">
        <v>1214</v>
      </c>
      <c r="F589" s="14" t="s">
        <v>8</v>
      </c>
      <c r="G589" s="6">
        <f>INDEX('cash ratio เดิม'!$B:$B,MATCH(คำนวณเงินลงทุนส่วนเกิน!$D589,'cash ratio เดิม'!$A:$A,0))</f>
        <v>17882730.66</v>
      </c>
      <c r="H589" s="6">
        <f>INDEX('cash ratio เดิม'!$C:$C,MATCH(คำนวณเงินลงทุนส่วนเกิน!$D589,'cash ratio เดิม'!$A:$A,0))</f>
        <v>11238248.99</v>
      </c>
      <c r="I589" s="49">
        <v>1.59</v>
      </c>
      <c r="J589" s="5">
        <f t="shared" si="54"/>
        <v>1.71</v>
      </c>
      <c r="K589" s="6">
        <f t="shared" si="57"/>
        <v>1394392.9100000001</v>
      </c>
      <c r="L589" s="6">
        <f>INDEX(ลูกหนี้ค่ารักษาพยาบาล!$J:$J,MATCH(คำนวณเงินลงทุนส่วนเกิน!$D589,ลูกหนี้ค่ารักษาพยาบาล!$A:$A,0))</f>
        <v>747670.83500000008</v>
      </c>
      <c r="M589" s="6">
        <f>INDEX(ลูกหนี้ค่ารักษาพยาบาล!$K:$K,MATCH(คำนวณเงินลงทุนส่วนเกิน!$D589,ลูกหนี้ค่ารักษาพยาบาล!$A:$A,0))</f>
        <v>265174.75</v>
      </c>
      <c r="N589" s="6">
        <f>INDEX(ลูกหนี้ค่ารักษาพยาบาล!$L:$L,MATCH(คำนวณเงินลงทุนส่วนเกิน!$D589,ลูกหนี้ค่ารักษาพยาบาล!$A:$A,0))</f>
        <v>381547.32500000001</v>
      </c>
      <c r="O589" s="6">
        <f>INDEX(ลูกหนี้ค่ารักษาพยาบาล!$M:$M,MATCH(คำนวณเงินลงทุนส่วนเกิน!$D589,ลูกหนี้ค่ารักษาพยาบาล!$A:$A,0))</f>
        <v>0</v>
      </c>
      <c r="P589" s="6">
        <f>INDEX(ลูกหนี้ค่ารักษาพยาบาล!$N:$N,MATCH(คำนวณเงินลงทุนส่วนเกิน!$D589,ลูกหนี้ค่ารักษาพยาบาล!$A:$A,0))</f>
        <v>0</v>
      </c>
      <c r="Q589" s="49">
        <v>6644481.6699999999</v>
      </c>
      <c r="R589" s="7">
        <f>INDEX('Fixed Cost'!$E:$E,MATCH(คำนวณเงินลงทุนส่วนเกิน!$D589,'Fixed Cost'!$A:$A,0))</f>
        <v>7498479.4936363641</v>
      </c>
      <c r="S589" s="7">
        <f t="shared" si="55"/>
        <v>-853997.82363636419</v>
      </c>
      <c r="T589" s="43" t="str">
        <f t="shared" si="58"/>
        <v>30%</v>
      </c>
      <c r="U589" s="7">
        <f t="shared" si="56"/>
        <v>0</v>
      </c>
      <c r="V589" s="69" t="str">
        <f t="shared" si="59"/>
        <v>ไม่ลงทุน</v>
      </c>
      <c r="X589" s="4"/>
    </row>
    <row r="590" spans="1:24" hidden="1" x14ac:dyDescent="0.7">
      <c r="A590" s="8">
        <f>IF(ISBLANK(D590),"",COUNTA($D$10:D590))</f>
        <v>581</v>
      </c>
      <c r="B590" s="14">
        <v>9</v>
      </c>
      <c r="C590" s="14" t="s">
        <v>1215</v>
      </c>
      <c r="D590" s="14" t="s">
        <v>1216</v>
      </c>
      <c r="E590" s="14" t="s">
        <v>1217</v>
      </c>
      <c r="F590" s="14" t="s">
        <v>8</v>
      </c>
      <c r="G590" s="6">
        <f>INDEX('cash ratio เดิม'!$B:$B,MATCH(คำนวณเงินลงทุนส่วนเกิน!$D590,'cash ratio เดิม'!$A:$A,0))</f>
        <v>11851320.5</v>
      </c>
      <c r="H590" s="6">
        <f>INDEX('cash ratio เดิม'!$C:$C,MATCH(คำนวณเงินลงทุนส่วนเกิน!$D590,'cash ratio เดิม'!$A:$A,0))</f>
        <v>4979287.8499999996</v>
      </c>
      <c r="I590" s="49">
        <v>2.38</v>
      </c>
      <c r="J590" s="5">
        <f t="shared" si="54"/>
        <v>3.24</v>
      </c>
      <c r="K590" s="6">
        <f t="shared" si="57"/>
        <v>4283974.6849999996</v>
      </c>
      <c r="L590" s="6">
        <f>INDEX(ลูกหนี้ค่ารักษาพยาบาล!$J:$J,MATCH(คำนวณเงินลงทุนส่วนเกิน!$D590,ลูกหนี้ค่ารักษาพยาบาล!$A:$A,0))</f>
        <v>2137868.52</v>
      </c>
      <c r="M590" s="6">
        <f>INDEX(ลูกหนี้ค่ารักษาพยาบาล!$K:$K,MATCH(คำนวณเงินลงทุนส่วนเกิน!$D590,ลูกหนี้ค่ารักษาพยาบาล!$A:$A,0))</f>
        <v>1562695.0449999999</v>
      </c>
      <c r="N590" s="6">
        <f>INDEX(ลูกหนี้ค่ารักษาพยาบาล!$L:$L,MATCH(คำนวณเงินลงทุนส่วนเกิน!$D590,ลูกหนี้ค่ารักษาพยาบาล!$A:$A,0))</f>
        <v>583411.12</v>
      </c>
      <c r="O590" s="6">
        <f>INDEX(ลูกหนี้ค่ารักษาพยาบาล!$M:$M,MATCH(คำนวณเงินลงทุนส่วนเกิน!$D590,ลูกหนี้ค่ารักษาพยาบาล!$A:$A,0))</f>
        <v>0</v>
      </c>
      <c r="P590" s="6">
        <f>INDEX(ลูกหนี้ค่ารักษาพยาบาล!$N:$N,MATCH(คำนวณเงินลงทุนส่วนเกิน!$D590,ลูกหนี้ค่ารักษาพยาบาล!$A:$A,0))</f>
        <v>0</v>
      </c>
      <c r="Q590" s="49">
        <v>6872032.6500000004</v>
      </c>
      <c r="R590" s="7">
        <f>INDEX('Fixed Cost'!$E:$E,MATCH(คำนวณเงินลงทุนส่วนเกิน!$D590,'Fixed Cost'!$A:$A,0))</f>
        <v>5883526.2463636361</v>
      </c>
      <c r="S590" s="7">
        <f t="shared" si="55"/>
        <v>988506.40363636427</v>
      </c>
      <c r="T590" s="43" t="str">
        <f t="shared" si="58"/>
        <v>60%</v>
      </c>
      <c r="U590" s="7">
        <f t="shared" si="56"/>
        <v>593103.84218181856</v>
      </c>
      <c r="V590" s="8" t="str">
        <f t="shared" si="59"/>
        <v>ลงทุนได้</v>
      </c>
      <c r="X590" s="4"/>
    </row>
    <row r="591" spans="1:24" hidden="1" x14ac:dyDescent="0.7">
      <c r="A591" s="8">
        <f>IF(ISBLANK(D591),"",COUNTA($D$10:D591))</f>
        <v>582</v>
      </c>
      <c r="B591" s="14">
        <v>9</v>
      </c>
      <c r="C591" s="14" t="s">
        <v>1215</v>
      </c>
      <c r="D591" s="14" t="s">
        <v>1218</v>
      </c>
      <c r="E591" s="14" t="s">
        <v>2034</v>
      </c>
      <c r="F591" s="14" t="s">
        <v>5</v>
      </c>
      <c r="G591" s="6">
        <f>INDEX('cash ratio เดิม'!$B:$B,MATCH(คำนวณเงินลงทุนส่วนเกิน!$D591,'cash ratio เดิม'!$A:$A,0))</f>
        <v>262388481.52000001</v>
      </c>
      <c r="H591" s="6">
        <f>INDEX('cash ratio เดิม'!$C:$C,MATCH(คำนวณเงินลงทุนส่วนเกิน!$D591,'cash ratio เดิม'!$A:$A,0))</f>
        <v>471740414.56999999</v>
      </c>
      <c r="I591" s="49">
        <v>0.56000000000000005</v>
      </c>
      <c r="J591" s="5">
        <f t="shared" si="54"/>
        <v>0.86</v>
      </c>
      <c r="K591" s="6">
        <f t="shared" si="57"/>
        <v>143568034.86500001</v>
      </c>
      <c r="L591" s="6">
        <f>INDEX(ลูกหนี้ค่ารักษาพยาบาล!$J:$J,MATCH(คำนวณเงินลงทุนส่วนเกิน!$D591,ลูกหนี้ค่ารักษาพยาบาล!$A:$A,0))</f>
        <v>105110269.23</v>
      </c>
      <c r="M591" s="6">
        <f>INDEX(ลูกหนี้ค่ารักษาพยาบาล!$K:$K,MATCH(คำนวณเงินลงทุนส่วนเกิน!$D591,ลูกหนี้ค่ารักษาพยาบาล!$A:$A,0))</f>
        <v>7994290.7450000001</v>
      </c>
      <c r="N591" s="6">
        <f>INDEX(ลูกหนี้ค่ารักษาพยาบาล!$L:$L,MATCH(คำนวณเงินลงทุนส่วนเกิน!$D591,ลูกหนี้ค่ารักษาพยาบาล!$A:$A,0))</f>
        <v>30113883.390000001</v>
      </c>
      <c r="O591" s="6">
        <f>INDEX(ลูกหนี้ค่ารักษาพยาบาล!$M:$M,MATCH(คำนวณเงินลงทุนส่วนเกิน!$D591,ลูกหนี้ค่ารักษาพยาบาล!$A:$A,0))</f>
        <v>0</v>
      </c>
      <c r="P591" s="6">
        <f>INDEX(ลูกหนี้ค่ารักษาพยาบาล!$N:$N,MATCH(คำนวณเงินลงทุนส่วนเกิน!$D591,ลูกหนี้ค่ารักษาพยาบาล!$A:$A,0))</f>
        <v>349591.5</v>
      </c>
      <c r="Q591" s="49">
        <v>-223661736.05000001</v>
      </c>
      <c r="R591" s="7">
        <f>INDEX('Fixed Cost'!$E:$E,MATCH(คำนวณเงินลงทุนส่วนเกิน!$D591,'Fixed Cost'!$A:$A,0))</f>
        <v>159291778.80545458</v>
      </c>
      <c r="S591" s="7">
        <f t="shared" si="55"/>
        <v>-382953514.85545456</v>
      </c>
      <c r="T591" s="43" t="str">
        <f t="shared" si="58"/>
        <v>0%</v>
      </c>
      <c r="U591" s="7">
        <f t="shared" si="56"/>
        <v>0</v>
      </c>
      <c r="V591" s="69" t="str">
        <f t="shared" si="59"/>
        <v>ไม่ลงทุน</v>
      </c>
      <c r="X591" s="4"/>
    </row>
    <row r="592" spans="1:24" hidden="1" x14ac:dyDescent="0.7">
      <c r="A592" s="8">
        <f>IF(ISBLANK(D592),"",COUNTA($D$10:D592))</f>
        <v>583</v>
      </c>
      <c r="B592" s="14">
        <v>9</v>
      </c>
      <c r="C592" s="14" t="s">
        <v>1215</v>
      </c>
      <c r="D592" s="14" t="s">
        <v>1219</v>
      </c>
      <c r="E592" s="14" t="s">
        <v>1220</v>
      </c>
      <c r="F592" s="14" t="s">
        <v>8</v>
      </c>
      <c r="G592" s="6">
        <f>INDEX('cash ratio เดิม'!$B:$B,MATCH(คำนวณเงินลงทุนส่วนเกิน!$D592,'cash ratio เดิม'!$A:$A,0))</f>
        <v>34527111.32</v>
      </c>
      <c r="H592" s="6">
        <f>INDEX('cash ratio เดิม'!$C:$C,MATCH(คำนวณเงินลงทุนส่วนเกิน!$D592,'cash ratio เดิม'!$A:$A,0))</f>
        <v>19520984.030000001</v>
      </c>
      <c r="I592" s="49">
        <v>1.77</v>
      </c>
      <c r="J592" s="5">
        <f t="shared" si="54"/>
        <v>2.19</v>
      </c>
      <c r="K592" s="6">
        <f t="shared" si="57"/>
        <v>8324880.1349999998</v>
      </c>
      <c r="L592" s="6">
        <f>INDEX(ลูกหนี้ค่ารักษาพยาบาล!$J:$J,MATCH(คำนวณเงินลงทุนส่วนเกิน!$D592,ลูกหนี้ค่ารักษาพยาบาล!$A:$A,0))</f>
        <v>3904260.75</v>
      </c>
      <c r="M592" s="6">
        <f>INDEX(ลูกหนี้ค่ารักษาพยาบาล!$K:$K,MATCH(คำนวณเงินลงทุนส่วนเกิน!$D592,ลูกหนี้ค่ารักษาพยาบาล!$A:$A,0))</f>
        <v>476870.03500000003</v>
      </c>
      <c r="N592" s="6">
        <f>INDEX(ลูกหนี้ค่ารักษาพยาบาล!$L:$L,MATCH(คำนวณเงินลงทุนส่วนเกิน!$D592,ลูกหนี้ค่ารักษาพยาบาล!$A:$A,0))</f>
        <v>3943749.3499999996</v>
      </c>
      <c r="O592" s="6">
        <f>INDEX(ลูกหนี้ค่ารักษาพยาบาล!$M:$M,MATCH(คำนวณเงินลงทุนส่วนเกิน!$D592,ลูกหนี้ค่ารักษาพยาบาล!$A:$A,0))</f>
        <v>0</v>
      </c>
      <c r="P592" s="6">
        <f>INDEX(ลูกหนี้ค่ารักษาพยาบาล!$N:$N,MATCH(คำนวณเงินลงทุนส่วนเกิน!$D592,ลูกหนี้ค่ารักษาพยาบาล!$A:$A,0))</f>
        <v>0</v>
      </c>
      <c r="Q592" s="49">
        <v>14694627.289999999</v>
      </c>
      <c r="R592" s="7">
        <f>INDEX('Fixed Cost'!$E:$E,MATCH(คำนวณเงินลงทุนส่วนเกิน!$D592,'Fixed Cost'!$A:$A,0))</f>
        <v>12113412.951818183</v>
      </c>
      <c r="S592" s="7">
        <f t="shared" si="55"/>
        <v>2581214.338181816</v>
      </c>
      <c r="T592" s="43" t="str">
        <f t="shared" si="58"/>
        <v>40%</v>
      </c>
      <c r="U592" s="7">
        <f t="shared" si="56"/>
        <v>1032485.7352727265</v>
      </c>
      <c r="V592" s="8" t="str">
        <f t="shared" si="59"/>
        <v>ลงทุนได้</v>
      </c>
      <c r="X592" s="4"/>
    </row>
    <row r="593" spans="1:24" hidden="1" x14ac:dyDescent="0.7">
      <c r="A593" s="8">
        <f>IF(ISBLANK(D593),"",COUNTA($D$10:D593))</f>
        <v>584</v>
      </c>
      <c r="B593" s="14">
        <v>9</v>
      </c>
      <c r="C593" s="14" t="s">
        <v>1215</v>
      </c>
      <c r="D593" s="14" t="s">
        <v>1221</v>
      </c>
      <c r="E593" s="14" t="s">
        <v>1222</v>
      </c>
      <c r="F593" s="14" t="s">
        <v>8</v>
      </c>
      <c r="G593" s="6">
        <f>INDEX('cash ratio เดิม'!$B:$B,MATCH(คำนวณเงินลงทุนส่วนเกิน!$D593,'cash ratio เดิม'!$A:$A,0))</f>
        <v>62907080.189999998</v>
      </c>
      <c r="H593" s="6">
        <f>INDEX('cash ratio เดิม'!$C:$C,MATCH(คำนวณเงินลงทุนส่วนเกิน!$D593,'cash ratio เดิม'!$A:$A,0))</f>
        <v>15109221.25</v>
      </c>
      <c r="I593" s="49">
        <v>4.16</v>
      </c>
      <c r="J593" s="5">
        <f t="shared" si="54"/>
        <v>4.4000000000000004</v>
      </c>
      <c r="K593" s="6">
        <f t="shared" si="57"/>
        <v>3699287.68</v>
      </c>
      <c r="L593" s="6">
        <f>INDEX(ลูกหนี้ค่ารักษาพยาบาล!$J:$J,MATCH(คำนวณเงินลงทุนส่วนเกิน!$D593,ลูกหนี้ค่ารักษาพยาบาล!$A:$A,0))</f>
        <v>1699061.77</v>
      </c>
      <c r="M593" s="6">
        <f>INDEX(ลูกหนี้ค่ารักษาพยาบาล!$K:$K,MATCH(คำนวณเงินลงทุนส่วนเกิน!$D593,ลูกหนี้ค่ารักษาพยาบาล!$A:$A,0))</f>
        <v>822214.59000000008</v>
      </c>
      <c r="N593" s="6">
        <f>INDEX(ลูกหนี้ค่ารักษาพยาบาล!$L:$L,MATCH(คำนวณเงินลงทุนส่วนเกิน!$D593,ลูกหนี้ค่ารักษาพยาบาล!$A:$A,0))</f>
        <v>1178011.3199999998</v>
      </c>
      <c r="O593" s="6">
        <f>INDEX(ลูกหนี้ค่ารักษาพยาบาล!$M:$M,MATCH(คำนวณเงินลงทุนส่วนเกิน!$D593,ลูกหนี้ค่ารักษาพยาบาล!$A:$A,0))</f>
        <v>0</v>
      </c>
      <c r="P593" s="6">
        <f>INDEX(ลูกหนี้ค่ารักษาพยาบาล!$N:$N,MATCH(คำนวณเงินลงทุนส่วนเกิน!$D593,ลูกหนี้ค่ารักษาพยาบาล!$A:$A,0))</f>
        <v>0</v>
      </c>
      <c r="Q593" s="49">
        <v>47797858.939999998</v>
      </c>
      <c r="R593" s="7">
        <f>INDEX('Fixed Cost'!$E:$E,MATCH(คำนวณเงินลงทุนส่วนเกิน!$D593,'Fixed Cost'!$A:$A,0))</f>
        <v>10621901.165454544</v>
      </c>
      <c r="S593" s="7">
        <f t="shared" si="55"/>
        <v>37175957.774545453</v>
      </c>
      <c r="T593" s="43" t="str">
        <f t="shared" si="58"/>
        <v>60%</v>
      </c>
      <c r="U593" s="7">
        <f t="shared" si="56"/>
        <v>22305574.664727271</v>
      </c>
      <c r="V593" s="8" t="str">
        <f t="shared" si="59"/>
        <v>ลงทุนได้</v>
      </c>
      <c r="X593" s="4"/>
    </row>
    <row r="594" spans="1:24" hidden="1" x14ac:dyDescent="0.7">
      <c r="A594" s="8">
        <f>IF(ISBLANK(D594),"",COUNTA($D$10:D594))</f>
        <v>585</v>
      </c>
      <c r="B594" s="14">
        <v>9</v>
      </c>
      <c r="C594" s="14" t="s">
        <v>1215</v>
      </c>
      <c r="D594" s="14" t="s">
        <v>1223</v>
      </c>
      <c r="E594" s="14" t="s">
        <v>1224</v>
      </c>
      <c r="F594" s="14" t="s">
        <v>8</v>
      </c>
      <c r="G594" s="6">
        <f>INDEX('cash ratio เดิม'!$B:$B,MATCH(คำนวณเงินลงทุนส่วนเกิน!$D594,'cash ratio เดิม'!$A:$A,0))</f>
        <v>52302233.579999998</v>
      </c>
      <c r="H594" s="6">
        <f>INDEX('cash ratio เดิม'!$C:$C,MATCH(คำนวณเงินลงทุนส่วนเกิน!$D594,'cash ratio เดิม'!$A:$A,0))</f>
        <v>29952024.579999998</v>
      </c>
      <c r="I594" s="49">
        <v>1.75</v>
      </c>
      <c r="J594" s="5">
        <f t="shared" si="54"/>
        <v>2.1800000000000002</v>
      </c>
      <c r="K594" s="6">
        <f t="shared" si="57"/>
        <v>13231644.475000001</v>
      </c>
      <c r="L594" s="6">
        <f>INDEX(ลูกหนี้ค่ารักษาพยาบาล!$J:$J,MATCH(คำนวณเงินลงทุนส่วนเกิน!$D594,ลูกหนี้ค่ารักษาพยาบาล!$A:$A,0))</f>
        <v>7982957.25</v>
      </c>
      <c r="M594" s="6">
        <f>INDEX(ลูกหนี้ค่ารักษาพยาบาล!$K:$K,MATCH(คำนวณเงินลงทุนส่วนเกิน!$D594,ลูกหนี้ค่ารักษาพยาบาล!$A:$A,0))</f>
        <v>735891.76</v>
      </c>
      <c r="N594" s="6">
        <f>INDEX(ลูกหนี้ค่ารักษาพยาบาล!$L:$L,MATCH(คำนวณเงินลงทุนส่วนเกิน!$D594,ลูกหนี้ค่ารักษาพยาบาล!$A:$A,0))</f>
        <v>4511012.4650000008</v>
      </c>
      <c r="O594" s="6">
        <f>INDEX(ลูกหนี้ค่ารักษาพยาบาล!$M:$M,MATCH(คำนวณเงินลงทุนส่วนเกิน!$D594,ลูกหนี้ค่ารักษาพยาบาล!$A:$A,0))</f>
        <v>0</v>
      </c>
      <c r="P594" s="6">
        <f>INDEX(ลูกหนี้ค่ารักษาพยาบาล!$N:$N,MATCH(คำนวณเงินลงทุนส่วนเกิน!$D594,ลูกหนี้ค่ารักษาพยาบาล!$A:$A,0))</f>
        <v>1783</v>
      </c>
      <c r="Q594" s="49">
        <v>22254309</v>
      </c>
      <c r="R594" s="7">
        <f>INDEX('Fixed Cost'!$E:$E,MATCH(คำนวณเงินลงทุนส่วนเกิน!$D594,'Fixed Cost'!$A:$A,0))</f>
        <v>31693222.115454547</v>
      </c>
      <c r="S594" s="7">
        <f t="shared" si="55"/>
        <v>-9438913.1154545471</v>
      </c>
      <c r="T594" s="43" t="str">
        <f t="shared" si="58"/>
        <v>40%</v>
      </c>
      <c r="U594" s="7">
        <f t="shared" si="56"/>
        <v>0</v>
      </c>
      <c r="V594" s="69" t="str">
        <f t="shared" si="59"/>
        <v>ไม่ลงทุน</v>
      </c>
      <c r="X594" s="4"/>
    </row>
    <row r="595" spans="1:24" hidden="1" x14ac:dyDescent="0.7">
      <c r="A595" s="8">
        <f>IF(ISBLANK(D595),"",COUNTA($D$10:D595))</f>
        <v>586</v>
      </c>
      <c r="B595" s="14">
        <v>9</v>
      </c>
      <c r="C595" s="14" t="s">
        <v>1215</v>
      </c>
      <c r="D595" s="14" t="s">
        <v>1225</v>
      </c>
      <c r="E595" s="14" t="s">
        <v>1226</v>
      </c>
      <c r="F595" s="14" t="s">
        <v>8</v>
      </c>
      <c r="G595" s="6">
        <f>INDEX('cash ratio เดิม'!$B:$B,MATCH(คำนวณเงินลงทุนส่วนเกิน!$D595,'cash ratio เดิม'!$A:$A,0))</f>
        <v>30849950.649999999</v>
      </c>
      <c r="H595" s="6">
        <f>INDEX('cash ratio เดิม'!$C:$C,MATCH(คำนวณเงินลงทุนส่วนเกิน!$D595,'cash ratio เดิม'!$A:$A,0))</f>
        <v>32429727.579999998</v>
      </c>
      <c r="I595" s="49">
        <v>0.95</v>
      </c>
      <c r="J595" s="5">
        <f t="shared" si="54"/>
        <v>1.48</v>
      </c>
      <c r="K595" s="6">
        <f t="shared" si="57"/>
        <v>17189003.229999997</v>
      </c>
      <c r="L595" s="6">
        <f>INDEX(ลูกหนี้ค่ารักษาพยาบาล!$J:$J,MATCH(คำนวณเงินลงทุนส่วนเกิน!$D595,ลูกหนี้ค่ารักษาพยาบาล!$A:$A,0))</f>
        <v>5582816.9099999992</v>
      </c>
      <c r="M595" s="6">
        <f>INDEX(ลูกหนี้ค่ารักษาพยาบาล!$K:$K,MATCH(คำนวณเงินลงทุนส่วนเกิน!$D595,ลูกหนี้ค่ารักษาพยาบาล!$A:$A,0))</f>
        <v>1458523.08</v>
      </c>
      <c r="N595" s="6">
        <f>INDEX(ลูกหนี้ค่ารักษาพยาบาล!$L:$L,MATCH(คำนวณเงินลงทุนส่วนเกิน!$D595,ลูกหนี้ค่ารักษาพยาบาล!$A:$A,0))</f>
        <v>10014989.504999999</v>
      </c>
      <c r="O595" s="6">
        <f>INDEX(ลูกหนี้ค่ารักษาพยาบาล!$M:$M,MATCH(คำนวณเงินลงทุนส่วนเกิน!$D595,ลูกหนี้ค่ารักษาพยาบาล!$A:$A,0))</f>
        <v>0</v>
      </c>
      <c r="P595" s="6">
        <f>INDEX(ลูกหนี้ค่ารักษาพยาบาล!$N:$N,MATCH(คำนวณเงินลงทุนส่วนเกิน!$D595,ลูกหนี้ค่ารักษาพยาบาล!$A:$A,0))</f>
        <v>132673.73499999999</v>
      </c>
      <c r="Q595" s="49">
        <v>-1579776.93</v>
      </c>
      <c r="R595" s="7">
        <f>INDEX('Fixed Cost'!$E:$E,MATCH(คำนวณเงินลงทุนส่วนเกิน!$D595,'Fixed Cost'!$A:$A,0))</f>
        <v>29316099.100909092</v>
      </c>
      <c r="S595" s="7">
        <f t="shared" si="55"/>
        <v>-30895876.030909091</v>
      </c>
      <c r="T595" s="43" t="str">
        <f t="shared" si="58"/>
        <v>0%</v>
      </c>
      <c r="U595" s="7">
        <f t="shared" si="56"/>
        <v>0</v>
      </c>
      <c r="V595" s="69" t="str">
        <f t="shared" si="59"/>
        <v>ไม่ลงทุน</v>
      </c>
      <c r="X595" s="4"/>
    </row>
    <row r="596" spans="1:24" hidden="1" x14ac:dyDescent="0.7">
      <c r="A596" s="8">
        <f>IF(ISBLANK(D596),"",COUNTA($D$10:D596))</f>
        <v>587</v>
      </c>
      <c r="B596" s="14">
        <v>9</v>
      </c>
      <c r="C596" s="14" t="s">
        <v>1215</v>
      </c>
      <c r="D596" s="14" t="s">
        <v>1227</v>
      </c>
      <c r="E596" s="14" t="s">
        <v>1228</v>
      </c>
      <c r="F596" s="14" t="s">
        <v>8</v>
      </c>
      <c r="G596" s="6">
        <f>INDEX('cash ratio เดิม'!$B:$B,MATCH(คำนวณเงินลงทุนส่วนเกิน!$D596,'cash ratio เดิม'!$A:$A,0))</f>
        <v>41139341.609999999</v>
      </c>
      <c r="H596" s="6">
        <f>INDEX('cash ratio เดิม'!$C:$C,MATCH(คำนวณเงินลงทุนส่วนเกิน!$D596,'cash ratio เดิม'!$A:$A,0))</f>
        <v>45136883.210000001</v>
      </c>
      <c r="I596" s="49">
        <v>0.91</v>
      </c>
      <c r="J596" s="5">
        <f t="shared" si="54"/>
        <v>1.1200000000000001</v>
      </c>
      <c r="K596" s="6">
        <f t="shared" si="57"/>
        <v>9766053.0399999991</v>
      </c>
      <c r="L596" s="6">
        <f>INDEX(ลูกหนี้ค่ารักษาพยาบาล!$J:$J,MATCH(คำนวณเงินลงทุนส่วนเกิน!$D596,ลูกหนี้ค่ารักษาพยาบาล!$A:$A,0))</f>
        <v>6576609.2949999999</v>
      </c>
      <c r="M596" s="6">
        <f>INDEX(ลูกหนี้ค่ารักษาพยาบาล!$K:$K,MATCH(คำนวณเงินลงทุนส่วนเกิน!$D596,ลูกหนี้ค่ารักษาพยาบาล!$A:$A,0))</f>
        <v>1048662.835</v>
      </c>
      <c r="N596" s="6">
        <f>INDEX(ลูกหนี้ค่ารักษาพยาบาล!$L:$L,MATCH(คำนวณเงินลงทุนส่วนเกิน!$D596,ลูกหนี้ค่ารักษาพยาบาล!$A:$A,0))</f>
        <v>2140780.91</v>
      </c>
      <c r="O596" s="6">
        <f>INDEX(ลูกหนี้ค่ารักษาพยาบาล!$M:$M,MATCH(คำนวณเงินลงทุนส่วนเกิน!$D596,ลูกหนี้ค่ารักษาพยาบาล!$A:$A,0))</f>
        <v>0</v>
      </c>
      <c r="P596" s="6">
        <f>INDEX(ลูกหนี้ค่ารักษาพยาบาล!$N:$N,MATCH(คำนวณเงินลงทุนส่วนเกิน!$D596,ลูกหนี้ค่ารักษาพยาบาล!$A:$A,0))</f>
        <v>0</v>
      </c>
      <c r="Q596" s="49">
        <v>-3997541.6</v>
      </c>
      <c r="R596" s="7">
        <f>INDEX('Fixed Cost'!$E:$E,MATCH(คำนวณเงินลงทุนส่วนเกิน!$D596,'Fixed Cost'!$A:$A,0))</f>
        <v>27131419.922727272</v>
      </c>
      <c r="S596" s="7">
        <f t="shared" si="55"/>
        <v>-31128961.522727273</v>
      </c>
      <c r="T596" s="43" t="str">
        <f t="shared" si="58"/>
        <v>0%</v>
      </c>
      <c r="U596" s="7">
        <f t="shared" si="56"/>
        <v>0</v>
      </c>
      <c r="V596" s="69" t="str">
        <f t="shared" si="59"/>
        <v>ไม่ลงทุน</v>
      </c>
      <c r="X596" s="4"/>
    </row>
    <row r="597" spans="1:24" hidden="1" x14ac:dyDescent="0.7">
      <c r="A597" s="8">
        <f>IF(ISBLANK(D597),"",COUNTA($D$10:D597))</f>
        <v>588</v>
      </c>
      <c r="B597" s="14">
        <v>9</v>
      </c>
      <c r="C597" s="14" t="s">
        <v>1215</v>
      </c>
      <c r="D597" s="14" t="s">
        <v>1229</v>
      </c>
      <c r="E597" s="14" t="s">
        <v>1230</v>
      </c>
      <c r="F597" s="14" t="s">
        <v>8</v>
      </c>
      <c r="G597" s="6">
        <f>INDEX('cash ratio เดิม'!$B:$B,MATCH(คำนวณเงินลงทุนส่วนเกิน!$D597,'cash ratio เดิม'!$A:$A,0))</f>
        <v>46628036.100000001</v>
      </c>
      <c r="H597" s="6">
        <f>INDEX('cash ratio เดิม'!$C:$C,MATCH(คำนวณเงินลงทุนส่วนเกิน!$D597,'cash ratio เดิม'!$A:$A,0))</f>
        <v>17842494.98</v>
      </c>
      <c r="I597" s="49">
        <v>2.61</v>
      </c>
      <c r="J597" s="5">
        <f t="shared" si="54"/>
        <v>3.07</v>
      </c>
      <c r="K597" s="6">
        <f t="shared" si="57"/>
        <v>8178601.3949999996</v>
      </c>
      <c r="L597" s="6">
        <f>INDEX(ลูกหนี้ค่ารักษาพยาบาล!$J:$J,MATCH(คำนวณเงินลงทุนส่วนเกิน!$D597,ลูกหนี้ค่ารักษาพยาบาล!$A:$A,0))</f>
        <v>6210273.4849999994</v>
      </c>
      <c r="M597" s="6">
        <f>INDEX(ลูกหนี้ค่ารักษาพยาบาล!$K:$K,MATCH(คำนวณเงินลงทุนส่วนเกิน!$D597,ลูกหนี้ค่ารักษาพยาบาล!$A:$A,0))</f>
        <v>805001.5</v>
      </c>
      <c r="N597" s="6">
        <f>INDEX(ลูกหนี้ค่ารักษาพยาบาล!$L:$L,MATCH(คำนวณเงินลงทุนส่วนเกิน!$D597,ลูกหนี้ค่ารักษาพยาบาล!$A:$A,0))</f>
        <v>1163326.4099999999</v>
      </c>
      <c r="O597" s="6">
        <f>INDEX(ลูกหนี้ค่ารักษาพยาบาล!$M:$M,MATCH(คำนวณเงินลงทุนส่วนเกิน!$D597,ลูกหนี้ค่ารักษาพยาบาล!$A:$A,0))</f>
        <v>0</v>
      </c>
      <c r="P597" s="6">
        <f>INDEX(ลูกหนี้ค่ารักษาพยาบาล!$N:$N,MATCH(คำนวณเงินลงทุนส่วนเกิน!$D597,ลูกหนี้ค่ารักษาพยาบาล!$A:$A,0))</f>
        <v>0</v>
      </c>
      <c r="Q597" s="49">
        <v>28785541.120000001</v>
      </c>
      <c r="R597" s="7">
        <f>INDEX('Fixed Cost'!$E:$E,MATCH(คำนวณเงินลงทุนส่วนเกิน!$D597,'Fixed Cost'!$A:$A,0))</f>
        <v>17673623.809090909</v>
      </c>
      <c r="S597" s="7">
        <f t="shared" si="55"/>
        <v>11111917.310909092</v>
      </c>
      <c r="T597" s="43" t="str">
        <f t="shared" si="58"/>
        <v>60%</v>
      </c>
      <c r="U597" s="7">
        <f t="shared" si="56"/>
        <v>6667150.3865454551</v>
      </c>
      <c r="V597" s="8" t="str">
        <f t="shared" si="59"/>
        <v>ลงทุนได้</v>
      </c>
      <c r="X597" s="4"/>
    </row>
    <row r="598" spans="1:24" hidden="1" x14ac:dyDescent="0.7">
      <c r="A598" s="8">
        <f>IF(ISBLANK(D598),"",COUNTA($D$10:D598))</f>
        <v>589</v>
      </c>
      <c r="B598" s="14">
        <v>9</v>
      </c>
      <c r="C598" s="14" t="s">
        <v>1215</v>
      </c>
      <c r="D598" s="14" t="s">
        <v>1231</v>
      </c>
      <c r="E598" s="14" t="s">
        <v>1232</v>
      </c>
      <c r="F598" s="14" t="s">
        <v>8</v>
      </c>
      <c r="G598" s="6">
        <f>INDEX('cash ratio เดิม'!$B:$B,MATCH(คำนวณเงินลงทุนส่วนเกิน!$D598,'cash ratio เดิม'!$A:$A,0))</f>
        <v>14058937.02</v>
      </c>
      <c r="H598" s="6">
        <f>INDEX('cash ratio เดิม'!$C:$C,MATCH(คำนวณเงินลงทุนส่วนเกิน!$D598,'cash ratio เดิม'!$A:$A,0))</f>
        <v>14349852.02</v>
      </c>
      <c r="I598" s="49">
        <v>0.98</v>
      </c>
      <c r="J598" s="5">
        <f t="shared" si="54"/>
        <v>1.29</v>
      </c>
      <c r="K598" s="6">
        <f t="shared" si="57"/>
        <v>4458431.1899999995</v>
      </c>
      <c r="L598" s="6">
        <f>INDEX(ลูกหนี้ค่ารักษาพยาบาล!$J:$J,MATCH(คำนวณเงินลงทุนส่วนเกิน!$D598,ลูกหนี้ค่ารักษาพยาบาล!$A:$A,0))</f>
        <v>2821929.165</v>
      </c>
      <c r="M598" s="6">
        <f>INDEX(ลูกหนี้ค่ารักษาพยาบาล!$K:$K,MATCH(คำนวณเงินลงทุนส่วนเกิน!$D598,ลูกหนี้ค่ารักษาพยาบาล!$A:$A,0))</f>
        <v>510811.37</v>
      </c>
      <c r="N598" s="6">
        <f>INDEX(ลูกหนี้ค่ารักษาพยาบาล!$L:$L,MATCH(คำนวณเงินลงทุนส่วนเกิน!$D598,ลูกหนี้ค่ารักษาพยาบาล!$A:$A,0))</f>
        <v>1125690.6549999998</v>
      </c>
      <c r="O598" s="6">
        <f>INDEX(ลูกหนี้ค่ารักษาพยาบาล!$M:$M,MATCH(คำนวณเงินลงทุนส่วนเกิน!$D598,ลูกหนี้ค่ารักษาพยาบาล!$A:$A,0))</f>
        <v>0</v>
      </c>
      <c r="P598" s="6">
        <f>INDEX(ลูกหนี้ค่ารักษาพยาบาล!$N:$N,MATCH(คำนวณเงินลงทุนส่วนเกิน!$D598,ลูกหนี้ค่ารักษาพยาบาล!$A:$A,0))</f>
        <v>0</v>
      </c>
      <c r="Q598" s="49">
        <v>-290915</v>
      </c>
      <c r="R598" s="7">
        <f>INDEX('Fixed Cost'!$E:$E,MATCH(คำนวณเงินลงทุนส่วนเกิน!$D598,'Fixed Cost'!$A:$A,0))</f>
        <v>11621255.217272727</v>
      </c>
      <c r="S598" s="7">
        <f t="shared" si="55"/>
        <v>-11912170.217272727</v>
      </c>
      <c r="T598" s="43" t="str">
        <f t="shared" si="58"/>
        <v>0%</v>
      </c>
      <c r="U598" s="7">
        <f t="shared" si="56"/>
        <v>0</v>
      </c>
      <c r="V598" s="69" t="str">
        <f t="shared" si="59"/>
        <v>ไม่ลงทุน</v>
      </c>
      <c r="X598" s="4"/>
    </row>
    <row r="599" spans="1:24" hidden="1" x14ac:dyDescent="0.7">
      <c r="A599" s="8">
        <f>IF(ISBLANK(D599),"",COUNTA($D$10:D599))</f>
        <v>590</v>
      </c>
      <c r="B599" s="14">
        <v>9</v>
      </c>
      <c r="C599" s="14" t="s">
        <v>1215</v>
      </c>
      <c r="D599" s="14" t="s">
        <v>1233</v>
      </c>
      <c r="E599" s="14" t="s">
        <v>1234</v>
      </c>
      <c r="F599" s="14" t="s">
        <v>8</v>
      </c>
      <c r="G599" s="6">
        <f>INDEX('cash ratio เดิม'!$B:$B,MATCH(คำนวณเงินลงทุนส่วนเกิน!$D599,'cash ratio เดิม'!$A:$A,0))</f>
        <v>33329838.859999999</v>
      </c>
      <c r="H599" s="6">
        <f>INDEX('cash ratio เดิม'!$C:$C,MATCH(คำนวณเงินลงทุนส่วนเกิน!$D599,'cash ratio เดิม'!$A:$A,0))</f>
        <v>28214399.539999999</v>
      </c>
      <c r="I599" s="49">
        <v>1.18</v>
      </c>
      <c r="J599" s="5">
        <f t="shared" si="54"/>
        <v>1.8</v>
      </c>
      <c r="K599" s="6">
        <f t="shared" si="57"/>
        <v>17586428.855</v>
      </c>
      <c r="L599" s="6">
        <f>INDEX(ลูกหนี้ค่ารักษาพยาบาล!$J:$J,MATCH(คำนวณเงินลงทุนส่วนเกิน!$D599,ลูกหนี้ค่ารักษาพยาบาล!$A:$A,0))</f>
        <v>9844447.5549999997</v>
      </c>
      <c r="M599" s="6">
        <f>INDEX(ลูกหนี้ค่ารักษาพยาบาล!$K:$K,MATCH(คำนวณเงินลงทุนส่วนเกิน!$D599,ลูกหนี้ค่ารักษาพยาบาล!$A:$A,0))</f>
        <v>2501813.3149999999</v>
      </c>
      <c r="N599" s="6">
        <f>INDEX(ลูกหนี้ค่ารักษาพยาบาล!$L:$L,MATCH(คำนวณเงินลงทุนส่วนเกิน!$D599,ลูกหนี้ค่ารักษาพยาบาล!$A:$A,0))</f>
        <v>5240167.9850000003</v>
      </c>
      <c r="O599" s="6">
        <f>INDEX(ลูกหนี้ค่ารักษาพยาบาล!$M:$M,MATCH(คำนวณเงินลงทุนส่วนเกิน!$D599,ลูกหนี้ค่ารักษาพยาบาล!$A:$A,0))</f>
        <v>0</v>
      </c>
      <c r="P599" s="6">
        <f>INDEX(ลูกหนี้ค่ารักษาพยาบาล!$N:$N,MATCH(คำนวณเงินลงทุนส่วนเกิน!$D599,ลูกหนี้ค่ารักษาพยาบาล!$A:$A,0))</f>
        <v>0</v>
      </c>
      <c r="Q599" s="49">
        <v>5115439.32</v>
      </c>
      <c r="R599" s="7">
        <f>INDEX('Fixed Cost'!$E:$E,MATCH(คำนวณเงินลงทุนส่วนเกิน!$D599,'Fixed Cost'!$A:$A,0))</f>
        <v>17481008.866363637</v>
      </c>
      <c r="S599" s="7">
        <f t="shared" si="55"/>
        <v>-12365569.546363637</v>
      </c>
      <c r="T599" s="43" t="str">
        <f t="shared" si="58"/>
        <v>30%</v>
      </c>
      <c r="U599" s="7">
        <f t="shared" si="56"/>
        <v>0</v>
      </c>
      <c r="V599" s="69" t="str">
        <f t="shared" si="59"/>
        <v>ไม่ลงทุน</v>
      </c>
      <c r="X599" s="4"/>
    </row>
    <row r="600" spans="1:24" hidden="1" x14ac:dyDescent="0.7">
      <c r="A600" s="8">
        <f>IF(ISBLANK(D600),"",COUNTA($D$10:D600))</f>
        <v>591</v>
      </c>
      <c r="B600" s="14">
        <v>9</v>
      </c>
      <c r="C600" s="14" t="s">
        <v>1215</v>
      </c>
      <c r="D600" s="14" t="s">
        <v>1235</v>
      </c>
      <c r="E600" s="14" t="s">
        <v>1236</v>
      </c>
      <c r="F600" s="14" t="s">
        <v>46</v>
      </c>
      <c r="G600" s="6">
        <f>INDEX('cash ratio เดิม'!$B:$B,MATCH(คำนวณเงินลงทุนส่วนเกิน!$D600,'cash ratio เดิม'!$A:$A,0))</f>
        <v>126992283.36</v>
      </c>
      <c r="H600" s="6">
        <f>INDEX('cash ratio เดิม'!$C:$C,MATCH(คำนวณเงินลงทุนส่วนเกิน!$D600,'cash ratio เดิม'!$A:$A,0))</f>
        <v>97726355.230000004</v>
      </c>
      <c r="I600" s="49">
        <v>1.3</v>
      </c>
      <c r="J600" s="5">
        <f t="shared" si="54"/>
        <v>1.76</v>
      </c>
      <c r="K600" s="6">
        <f t="shared" si="57"/>
        <v>45199894.099999994</v>
      </c>
      <c r="L600" s="6">
        <f>INDEX(ลูกหนี้ค่ารักษาพยาบาล!$J:$J,MATCH(คำนวณเงินลงทุนส่วนเกิน!$D600,ลูกหนี้ค่ารักษาพยาบาล!$A:$A,0))</f>
        <v>31940757.234999996</v>
      </c>
      <c r="M600" s="6">
        <f>INDEX(ลูกหนี้ค่ารักษาพยาบาล!$K:$K,MATCH(คำนวณเงินลงทุนส่วนเกิน!$D600,ลูกหนี้ค่ารักษาพยาบาล!$A:$A,0))</f>
        <v>2713923.2149999999</v>
      </c>
      <c r="N600" s="6">
        <f>INDEX(ลูกหนี้ค่ารักษาพยาบาล!$L:$L,MATCH(คำนวณเงินลงทุนส่วนเกิน!$D600,ลูกหนี้ค่ารักษาพยาบาล!$A:$A,0))</f>
        <v>10282975.650000002</v>
      </c>
      <c r="O600" s="6">
        <f>INDEX(ลูกหนี้ค่ารักษาพยาบาล!$M:$M,MATCH(คำนวณเงินลงทุนส่วนเกิน!$D600,ลูกหนี้ค่ารักษาพยาบาล!$A:$A,0))</f>
        <v>0</v>
      </c>
      <c r="P600" s="6">
        <f>INDEX(ลูกหนี้ค่ารักษาพยาบาล!$N:$N,MATCH(คำนวณเงินลงทุนส่วนเกิน!$D600,ลูกหนี้ค่ารักษาพยาบาล!$A:$A,0))</f>
        <v>262238</v>
      </c>
      <c r="Q600" s="49">
        <v>29265928.129999999</v>
      </c>
      <c r="R600" s="7">
        <f>INDEX('Fixed Cost'!$E:$E,MATCH(คำนวณเงินลงทุนส่วนเกิน!$D600,'Fixed Cost'!$A:$A,0))</f>
        <v>70639859.181818187</v>
      </c>
      <c r="S600" s="7">
        <f t="shared" si="55"/>
        <v>-41373931.051818192</v>
      </c>
      <c r="T600" s="43" t="str">
        <f t="shared" si="58"/>
        <v>30%</v>
      </c>
      <c r="U600" s="7">
        <f t="shared" si="56"/>
        <v>0</v>
      </c>
      <c r="V600" s="69" t="str">
        <f t="shared" si="59"/>
        <v>ไม่ลงทุน</v>
      </c>
      <c r="X600" s="4"/>
    </row>
    <row r="601" spans="1:24" hidden="1" x14ac:dyDescent="0.7">
      <c r="A601" s="8">
        <f>IF(ISBLANK(D601),"",COUNTA($D$10:D601))</f>
        <v>592</v>
      </c>
      <c r="B601" s="14">
        <v>9</v>
      </c>
      <c r="C601" s="14" t="s">
        <v>1215</v>
      </c>
      <c r="D601" s="14" t="s">
        <v>1237</v>
      </c>
      <c r="E601" s="14" t="s">
        <v>1238</v>
      </c>
      <c r="F601" s="14" t="s">
        <v>8</v>
      </c>
      <c r="G601" s="6">
        <f>INDEX('cash ratio เดิม'!$B:$B,MATCH(คำนวณเงินลงทุนส่วนเกิน!$D601,'cash ratio เดิม'!$A:$A,0))</f>
        <v>48371841.619999997</v>
      </c>
      <c r="H601" s="6">
        <f>INDEX('cash ratio เดิม'!$C:$C,MATCH(คำนวณเงินลงทุนส่วนเกิน!$D601,'cash ratio เดิม'!$A:$A,0))</f>
        <v>17467447.140000001</v>
      </c>
      <c r="I601" s="49">
        <v>2.77</v>
      </c>
      <c r="J601" s="5">
        <f t="shared" si="54"/>
        <v>3.15</v>
      </c>
      <c r="K601" s="6">
        <f t="shared" si="57"/>
        <v>6784490.9249999998</v>
      </c>
      <c r="L601" s="6">
        <f>INDEX(ลูกหนี้ค่ารักษาพยาบาล!$J:$J,MATCH(คำนวณเงินลงทุนส่วนเกิน!$D601,ลูกหนี้ค่ารักษาพยาบาล!$A:$A,0))</f>
        <v>4226725.4050000003</v>
      </c>
      <c r="M601" s="6">
        <f>INDEX(ลูกหนี้ค่ารักษาพยาบาล!$K:$K,MATCH(คำนวณเงินลงทุนส่วนเกิน!$D601,ลูกหนี้ค่ารักษาพยาบาล!$A:$A,0))</f>
        <v>394779</v>
      </c>
      <c r="N601" s="6">
        <f>INDEX(ลูกหนี้ค่ารักษาพยาบาล!$L:$L,MATCH(คำนวณเงินลงทุนส่วนเกิน!$D601,ลูกหนี้ค่ารักษาพยาบาล!$A:$A,0))</f>
        <v>2153400.0049999999</v>
      </c>
      <c r="O601" s="6">
        <f>INDEX(ลูกหนี้ค่ารักษาพยาบาล!$M:$M,MATCH(คำนวณเงินลงทุนส่วนเกิน!$D601,ลูกหนี้ค่ารักษาพยาบาล!$A:$A,0))</f>
        <v>0</v>
      </c>
      <c r="P601" s="6">
        <f>INDEX(ลูกหนี้ค่ารักษาพยาบาล!$N:$N,MATCH(คำนวณเงินลงทุนส่วนเกิน!$D601,ลูกหนี้ค่ารักษาพยาบาล!$A:$A,0))</f>
        <v>9586.5149999999994</v>
      </c>
      <c r="Q601" s="49">
        <v>30904394.48</v>
      </c>
      <c r="R601" s="7">
        <f>INDEX('Fixed Cost'!$E:$E,MATCH(คำนวณเงินลงทุนส่วนเกิน!$D601,'Fixed Cost'!$A:$A,0))</f>
        <v>12610608.870000001</v>
      </c>
      <c r="S601" s="7">
        <f t="shared" si="55"/>
        <v>18293785.609999999</v>
      </c>
      <c r="T601" s="43" t="str">
        <f t="shared" si="58"/>
        <v>60%</v>
      </c>
      <c r="U601" s="7">
        <f t="shared" si="56"/>
        <v>10976271.365999999</v>
      </c>
      <c r="V601" s="8" t="str">
        <f t="shared" si="59"/>
        <v>ลงทุนได้</v>
      </c>
      <c r="X601" s="4"/>
    </row>
    <row r="602" spans="1:24" hidden="1" x14ac:dyDescent="0.7">
      <c r="A602" s="8">
        <f>IF(ISBLANK(D602),"",COUNTA($D$10:D602))</f>
        <v>593</v>
      </c>
      <c r="B602" s="14">
        <v>9</v>
      </c>
      <c r="C602" s="14" t="s">
        <v>1215</v>
      </c>
      <c r="D602" s="14" t="s">
        <v>1239</v>
      </c>
      <c r="E602" s="14" t="s">
        <v>1240</v>
      </c>
      <c r="F602" s="14" t="s">
        <v>8</v>
      </c>
      <c r="G602" s="6">
        <f>INDEX('cash ratio เดิม'!$B:$B,MATCH(คำนวณเงินลงทุนส่วนเกิน!$D602,'cash ratio เดิม'!$A:$A,0))</f>
        <v>126987150.98</v>
      </c>
      <c r="H602" s="6">
        <f>INDEX('cash ratio เดิม'!$C:$C,MATCH(คำนวณเงินลงทุนส่วนเกิน!$D602,'cash ratio เดิม'!$A:$A,0))</f>
        <v>32146605.140000001</v>
      </c>
      <c r="I602" s="49">
        <v>3.95</v>
      </c>
      <c r="J602" s="5">
        <f t="shared" si="54"/>
        <v>4.82</v>
      </c>
      <c r="K602" s="6">
        <f t="shared" si="57"/>
        <v>28049979.075000003</v>
      </c>
      <c r="L602" s="6">
        <f>INDEX(ลูกหนี้ค่ารักษาพยาบาล!$J:$J,MATCH(คำนวณเงินลงทุนส่วนเกิน!$D602,ลูกหนี้ค่ารักษาพยาบาล!$A:$A,0))</f>
        <v>19440180.835000001</v>
      </c>
      <c r="M602" s="6">
        <f>INDEX(ลูกหนี้ค่ารักษาพยาบาล!$K:$K,MATCH(คำนวณเงินลงทุนส่วนเกิน!$D602,ลูกหนี้ค่ารักษาพยาบาล!$A:$A,0))</f>
        <v>1766199.7949999999</v>
      </c>
      <c r="N602" s="6">
        <f>INDEX(ลูกหนี้ค่ารักษาพยาบาล!$L:$L,MATCH(คำนวณเงินลงทุนส่วนเกิน!$D602,ลูกหนี้ค่ารักษาพยาบาล!$A:$A,0))</f>
        <v>6843598.4449999994</v>
      </c>
      <c r="O602" s="6">
        <f>INDEX(ลูกหนี้ค่ารักษาพยาบาล!$M:$M,MATCH(คำนวณเงินลงทุนส่วนเกิน!$D602,ลูกหนี้ค่ารักษาพยาบาล!$A:$A,0))</f>
        <v>0</v>
      </c>
      <c r="P602" s="6">
        <f>INDEX(ลูกหนี้ค่ารักษาพยาบาล!$N:$N,MATCH(คำนวณเงินลงทุนส่วนเกิน!$D602,ลูกหนี้ค่ารักษาพยาบาล!$A:$A,0))</f>
        <v>0</v>
      </c>
      <c r="Q602" s="49">
        <v>94840545.840000004</v>
      </c>
      <c r="R602" s="7">
        <f>INDEX('Fixed Cost'!$E:$E,MATCH(คำนวณเงินลงทุนส่วนเกิน!$D602,'Fixed Cost'!$A:$A,0))</f>
        <v>30698741.419090912</v>
      </c>
      <c r="S602" s="7">
        <f t="shared" si="55"/>
        <v>64141804.420909092</v>
      </c>
      <c r="T602" s="43" t="str">
        <f t="shared" si="58"/>
        <v>60%</v>
      </c>
      <c r="U602" s="7">
        <f t="shared" si="56"/>
        <v>38485082.652545452</v>
      </c>
      <c r="V602" s="8" t="str">
        <f t="shared" si="59"/>
        <v>ลงทุนได้</v>
      </c>
      <c r="X602" s="4"/>
    </row>
    <row r="603" spans="1:24" hidden="1" x14ac:dyDescent="0.7">
      <c r="A603" s="8">
        <f>IF(ISBLANK(D603),"",COUNTA($D$10:D603))</f>
        <v>594</v>
      </c>
      <c r="B603" s="14">
        <v>9</v>
      </c>
      <c r="C603" s="14" t="s">
        <v>1215</v>
      </c>
      <c r="D603" s="14" t="s">
        <v>1241</v>
      </c>
      <c r="E603" s="14" t="s">
        <v>1242</v>
      </c>
      <c r="F603" s="14" t="s">
        <v>8</v>
      </c>
      <c r="G603" s="6">
        <f>INDEX('cash ratio เดิม'!$B:$B,MATCH(คำนวณเงินลงทุนส่วนเกิน!$D603,'cash ratio เดิม'!$A:$A,0))</f>
        <v>39220663.490000002</v>
      </c>
      <c r="H603" s="6">
        <f>INDEX('cash ratio เดิม'!$C:$C,MATCH(คำนวณเงินลงทุนส่วนเกิน!$D603,'cash ratio เดิม'!$A:$A,0))</f>
        <v>23103886.16</v>
      </c>
      <c r="I603" s="49">
        <v>1.7</v>
      </c>
      <c r="J603" s="5">
        <f t="shared" si="54"/>
        <v>1.88</v>
      </c>
      <c r="K603" s="6">
        <f t="shared" si="57"/>
        <v>4395348.5549999997</v>
      </c>
      <c r="L603" s="6">
        <f>INDEX(ลูกหนี้ค่ารักษาพยาบาล!$J:$J,MATCH(คำนวณเงินลงทุนส่วนเกิน!$D603,ลูกหนี้ค่ารักษาพยาบาล!$A:$A,0))</f>
        <v>2977148.0649999999</v>
      </c>
      <c r="M603" s="6">
        <f>INDEX(ลูกหนี้ค่ารักษาพยาบาล!$K:$K,MATCH(คำนวณเงินลงทุนส่วนเกิน!$D603,ลูกหนี้ค่ารักษาพยาบาล!$A:$A,0))</f>
        <v>460847.82000000007</v>
      </c>
      <c r="N603" s="6">
        <f>INDEX(ลูกหนี้ค่ารักษาพยาบาล!$L:$L,MATCH(คำนวณเงินลงทุนส่วนเกิน!$D603,ลูกหนี้ค่ารักษาพยาบาล!$A:$A,0))</f>
        <v>930232.67</v>
      </c>
      <c r="O603" s="6">
        <f>INDEX(ลูกหนี้ค่ารักษาพยาบาล!$M:$M,MATCH(คำนวณเงินลงทุนส่วนเกิน!$D603,ลูกหนี้ค่ารักษาพยาบาล!$A:$A,0))</f>
        <v>0</v>
      </c>
      <c r="P603" s="6">
        <f>INDEX(ลูกหนี้ค่ารักษาพยาบาล!$N:$N,MATCH(คำนวณเงินลงทุนส่วนเกิน!$D603,ลูกหนี้ค่ารักษาพยาบาล!$A:$A,0))</f>
        <v>27120</v>
      </c>
      <c r="Q603" s="49">
        <v>16116777.33</v>
      </c>
      <c r="R603" s="7">
        <f>INDEX('Fixed Cost'!$E:$E,MATCH(คำนวณเงินลงทุนส่วนเกิน!$D603,'Fixed Cost'!$A:$A,0))</f>
        <v>15884344.649999999</v>
      </c>
      <c r="S603" s="7">
        <f t="shared" si="55"/>
        <v>232432.68000000156</v>
      </c>
      <c r="T603" s="43" t="str">
        <f t="shared" si="58"/>
        <v>30%</v>
      </c>
      <c r="U603" s="7">
        <f t="shared" si="56"/>
        <v>69729.804000000469</v>
      </c>
      <c r="V603" s="8" t="str">
        <f t="shared" si="59"/>
        <v>ลงทุนได้</v>
      </c>
      <c r="X603" s="4"/>
    </row>
    <row r="604" spans="1:24" hidden="1" x14ac:dyDescent="0.7">
      <c r="A604" s="8">
        <f>IF(ISBLANK(D604),"",COUNTA($D$10:D604))</f>
        <v>595</v>
      </c>
      <c r="B604" s="14">
        <v>9</v>
      </c>
      <c r="C604" s="14" t="s">
        <v>1215</v>
      </c>
      <c r="D604" s="14" t="s">
        <v>1243</v>
      </c>
      <c r="E604" s="14" t="s">
        <v>1244</v>
      </c>
      <c r="F604" s="14" t="s">
        <v>8</v>
      </c>
      <c r="G604" s="6">
        <f>INDEX('cash ratio เดิม'!$B:$B,MATCH(คำนวณเงินลงทุนส่วนเกิน!$D604,'cash ratio เดิม'!$A:$A,0))</f>
        <v>55742650.990000002</v>
      </c>
      <c r="H604" s="6">
        <f>INDEX('cash ratio เดิม'!$C:$C,MATCH(คำนวณเงินลงทุนส่วนเกิน!$D604,'cash ratio เดิม'!$A:$A,0))</f>
        <v>10621325.58</v>
      </c>
      <c r="I604" s="49">
        <v>5.25</v>
      </c>
      <c r="J604" s="5">
        <f t="shared" si="54"/>
        <v>5.48</v>
      </c>
      <c r="K604" s="6">
        <f t="shared" si="57"/>
        <v>2472834.96</v>
      </c>
      <c r="L604" s="6">
        <f>INDEX(ลูกหนี้ค่ารักษาพยาบาล!$J:$J,MATCH(คำนวณเงินลงทุนส่วนเกิน!$D604,ลูกหนี้ค่ารักษาพยาบาล!$A:$A,0))</f>
        <v>1426129.75</v>
      </c>
      <c r="M604" s="6">
        <f>INDEX(ลูกหนี้ค่ารักษาพยาบาล!$K:$K,MATCH(คำนวณเงินลงทุนส่วนเกิน!$D604,ลูกหนี้ค่ารักษาพยาบาล!$A:$A,0))</f>
        <v>294202.625</v>
      </c>
      <c r="N604" s="6">
        <f>INDEX(ลูกหนี้ค่ารักษาพยาบาล!$L:$L,MATCH(คำนวณเงินลงทุนส่วนเกิน!$D604,ลูกหนี้ค่ารักษาพยาบาล!$A:$A,0))</f>
        <v>752502.58499999996</v>
      </c>
      <c r="O604" s="6">
        <f>INDEX(ลูกหนี้ค่ารักษาพยาบาล!$M:$M,MATCH(คำนวณเงินลงทุนส่วนเกิน!$D604,ลูกหนี้ค่ารักษาพยาบาล!$A:$A,0))</f>
        <v>0</v>
      </c>
      <c r="P604" s="6">
        <f>INDEX(ลูกหนี้ค่ารักษาพยาบาล!$N:$N,MATCH(คำนวณเงินลงทุนส่วนเกิน!$D604,ลูกหนี้ค่ารักษาพยาบาล!$A:$A,0))</f>
        <v>0</v>
      </c>
      <c r="Q604" s="49">
        <v>45121325.409999996</v>
      </c>
      <c r="R604" s="7">
        <f>INDEX('Fixed Cost'!$E:$E,MATCH(คำนวณเงินลงทุนส่วนเกิน!$D604,'Fixed Cost'!$A:$A,0))</f>
        <v>11909147.503636362</v>
      </c>
      <c r="S604" s="7">
        <f t="shared" si="55"/>
        <v>33212177.906363636</v>
      </c>
      <c r="T604" s="43" t="str">
        <f t="shared" si="58"/>
        <v>60%</v>
      </c>
      <c r="U604" s="7">
        <f t="shared" si="56"/>
        <v>19927306.743818182</v>
      </c>
      <c r="V604" s="8" t="str">
        <f t="shared" si="59"/>
        <v>ลงทุนได้</v>
      </c>
      <c r="X604" s="4"/>
    </row>
    <row r="605" spans="1:24" hidden="1" x14ac:dyDescent="0.7">
      <c r="A605" s="8">
        <f>IF(ISBLANK(D605),"",COUNTA($D$10:D605))</f>
        <v>596</v>
      </c>
      <c r="B605" s="14">
        <v>9</v>
      </c>
      <c r="C605" s="14" t="s">
        <v>1215</v>
      </c>
      <c r="D605" s="14" t="s">
        <v>1245</v>
      </c>
      <c r="E605" s="14" t="s">
        <v>1246</v>
      </c>
      <c r="F605" s="14" t="s">
        <v>8</v>
      </c>
      <c r="G605" s="6">
        <f>INDEX('cash ratio เดิม'!$B:$B,MATCH(คำนวณเงินลงทุนส่วนเกิน!$D605,'cash ratio เดิม'!$A:$A,0))</f>
        <v>16436937.550000001</v>
      </c>
      <c r="H605" s="6">
        <f>INDEX('cash ratio เดิม'!$C:$C,MATCH(คำนวณเงินลงทุนส่วนเกิน!$D605,'cash ratio เดิม'!$A:$A,0))</f>
        <v>19276879.760000002</v>
      </c>
      <c r="I605" s="49">
        <v>0.85</v>
      </c>
      <c r="J605" s="5">
        <f t="shared" si="54"/>
        <v>1.1299999999999999</v>
      </c>
      <c r="K605" s="6">
        <f t="shared" si="57"/>
        <v>5443174.5649999995</v>
      </c>
      <c r="L605" s="6">
        <f>INDEX(ลูกหนี้ค่ารักษาพยาบาล!$J:$J,MATCH(คำนวณเงินลงทุนส่วนเกิน!$D605,ลูกหนี้ค่ารักษาพยาบาล!$A:$A,0))</f>
        <v>3549058.42</v>
      </c>
      <c r="M605" s="6">
        <f>INDEX(ลูกหนี้ค่ารักษาพยาบาล!$K:$K,MATCH(คำนวณเงินลงทุนส่วนเกิน!$D605,ลูกหนี้ค่ารักษาพยาบาล!$A:$A,0))</f>
        <v>663325.06499999994</v>
      </c>
      <c r="N605" s="6">
        <f>INDEX(ลูกหนี้ค่ารักษาพยาบาล!$L:$L,MATCH(คำนวณเงินลงทุนส่วนเกิน!$D605,ลูกหนี้ค่ารักษาพยาบาล!$A:$A,0))</f>
        <v>1230791.0799999998</v>
      </c>
      <c r="O605" s="6">
        <f>INDEX(ลูกหนี้ค่ารักษาพยาบาล!$M:$M,MATCH(คำนวณเงินลงทุนส่วนเกิน!$D605,ลูกหนี้ค่ารักษาพยาบาล!$A:$A,0))</f>
        <v>0</v>
      </c>
      <c r="P605" s="6">
        <f>INDEX(ลูกหนี้ค่ารักษาพยาบาล!$N:$N,MATCH(คำนวณเงินลงทุนส่วนเกิน!$D605,ลูกหนี้ค่ารักษาพยาบาล!$A:$A,0))</f>
        <v>0</v>
      </c>
      <c r="Q605" s="49">
        <v>-2839942.21</v>
      </c>
      <c r="R605" s="7">
        <f>INDEX('Fixed Cost'!$E:$E,MATCH(คำนวณเงินลงทุนส่วนเกิน!$D605,'Fixed Cost'!$A:$A,0))</f>
        <v>7667374.6799999997</v>
      </c>
      <c r="S605" s="7">
        <f t="shared" si="55"/>
        <v>-10507316.890000001</v>
      </c>
      <c r="T605" s="43" t="str">
        <f t="shared" si="58"/>
        <v>0%</v>
      </c>
      <c r="U605" s="7">
        <f t="shared" si="56"/>
        <v>0</v>
      </c>
      <c r="V605" s="69" t="str">
        <f t="shared" si="59"/>
        <v>ไม่ลงทุน</v>
      </c>
      <c r="X605" s="4"/>
    </row>
    <row r="606" spans="1:24" hidden="1" x14ac:dyDescent="0.7">
      <c r="A606" s="8">
        <f>IF(ISBLANK(D606),"",COUNTA($D$10:D606))</f>
        <v>597</v>
      </c>
      <c r="B606" s="14">
        <v>9</v>
      </c>
      <c r="C606" s="14" t="s">
        <v>1247</v>
      </c>
      <c r="D606" s="14" t="s">
        <v>1249</v>
      </c>
      <c r="E606" s="14" t="s">
        <v>1250</v>
      </c>
      <c r="F606" s="14" t="s">
        <v>5</v>
      </c>
      <c r="G606" s="6">
        <f>INDEX('cash ratio เดิม'!$B:$B,MATCH(คำนวณเงินลงทุนส่วนเกิน!$D606,'cash ratio เดิม'!$A:$A,0))</f>
        <v>2529693493.8899999</v>
      </c>
      <c r="H606" s="6">
        <f>INDEX('cash ratio เดิม'!$C:$C,MATCH(คำนวณเงินลงทุนส่วนเกิน!$D606,'cash ratio เดิม'!$A:$A,0))</f>
        <v>944998141.05999994</v>
      </c>
      <c r="I606" s="49">
        <v>2.68</v>
      </c>
      <c r="J606" s="5">
        <f t="shared" si="54"/>
        <v>3.03</v>
      </c>
      <c r="K606" s="6">
        <f t="shared" si="57"/>
        <v>338167357.13</v>
      </c>
      <c r="L606" s="6">
        <f>INDEX(ลูกหนี้ค่ารักษาพยาบาล!$J:$J,MATCH(คำนวณเงินลงทุนส่วนเกิน!$D606,ลูกหนี้ค่ารักษาพยาบาล!$A:$A,0))</f>
        <v>160288525.50999999</v>
      </c>
      <c r="M606" s="6">
        <f>INDEX(ลูกหนี้ค่ารักษาพยาบาล!$K:$K,MATCH(คำนวณเงินลงทุนส่วนเกิน!$D606,ลูกหนี้ค่ารักษาพยาบาล!$A:$A,0))</f>
        <v>30706324.77</v>
      </c>
      <c r="N606" s="6">
        <f>INDEX(ลูกหนี้ค่ารักษาพยาบาล!$L:$L,MATCH(คำนวณเงินลงทุนส่วนเกิน!$D606,ลูกหนี้ค่ารักษาพยาบาล!$A:$A,0))</f>
        <v>143265509.36500001</v>
      </c>
      <c r="O606" s="6">
        <f>INDEX(ลูกหนี้ค่ารักษาพยาบาล!$M:$M,MATCH(คำนวณเงินลงทุนส่วนเกิน!$D606,ลูกหนี้ค่ารักษาพยาบาล!$A:$A,0))</f>
        <v>0</v>
      </c>
      <c r="P606" s="6">
        <f>INDEX(ลูกหนี้ค่ารักษาพยาบาล!$N:$N,MATCH(คำนวณเงินลงทุนส่วนเกิน!$D606,ลูกหนี้ค่ารักษาพยาบาล!$A:$A,0))</f>
        <v>3906997.4849999999</v>
      </c>
      <c r="Q606" s="49">
        <v>1790831531.8299999</v>
      </c>
      <c r="R606" s="7">
        <f>INDEX('Fixed Cost'!$E:$E,MATCH(คำนวณเงินลงทุนส่วนเกิน!$D606,'Fixed Cost'!$A:$A,0))</f>
        <v>436466145.58090907</v>
      </c>
      <c r="S606" s="7">
        <f t="shared" si="55"/>
        <v>1354365386.2490909</v>
      </c>
      <c r="T606" s="43" t="str">
        <f t="shared" si="58"/>
        <v>60%</v>
      </c>
      <c r="U606" s="7">
        <f t="shared" si="56"/>
        <v>812619231.7494545</v>
      </c>
      <c r="V606" s="8" t="str">
        <f t="shared" si="59"/>
        <v>ลงทุนได้</v>
      </c>
      <c r="X606" s="4"/>
    </row>
    <row r="607" spans="1:24" hidden="1" x14ac:dyDescent="0.7">
      <c r="A607" s="8">
        <f>IF(ISBLANK(D607),"",COUNTA($D$10:D607))</f>
        <v>598</v>
      </c>
      <c r="B607" s="14">
        <v>9</v>
      </c>
      <c r="C607" s="14" t="s">
        <v>1247</v>
      </c>
      <c r="D607" s="14" t="s">
        <v>1251</v>
      </c>
      <c r="E607" s="14" t="s">
        <v>1252</v>
      </c>
      <c r="F607" s="14" t="s">
        <v>8</v>
      </c>
      <c r="G607" s="6">
        <f>INDEX('cash ratio เดิม'!$B:$B,MATCH(คำนวณเงินลงทุนส่วนเกิน!$D607,'cash ratio เดิม'!$A:$A,0))</f>
        <v>78576857.450000003</v>
      </c>
      <c r="H607" s="6">
        <f>INDEX('cash ratio เดิม'!$C:$C,MATCH(คำนวณเงินลงทุนส่วนเกิน!$D607,'cash ratio เดิม'!$A:$A,0))</f>
        <v>32623947.109999999</v>
      </c>
      <c r="I607" s="49">
        <v>2.41</v>
      </c>
      <c r="J607" s="5">
        <f t="shared" si="54"/>
        <v>2.88</v>
      </c>
      <c r="K607" s="6">
        <f t="shared" si="57"/>
        <v>15628476.51</v>
      </c>
      <c r="L607" s="6">
        <f>INDEX(ลูกหนี้ค่ารักษาพยาบาล!$J:$J,MATCH(คำนวณเงินลงทุนส่วนเกิน!$D607,ลูกหนี้ค่ารักษาพยาบาล!$A:$A,0))</f>
        <v>9660739.1099999994</v>
      </c>
      <c r="M607" s="6">
        <f>INDEX(ลูกหนี้ค่ารักษาพยาบาล!$K:$K,MATCH(คำนวณเงินลงทุนส่วนเกิน!$D607,ลูกหนี้ค่ารักษาพยาบาล!$A:$A,0))</f>
        <v>2386563.1949999994</v>
      </c>
      <c r="N607" s="6">
        <f>INDEX(ลูกหนี้ค่ารักษาพยาบาล!$L:$L,MATCH(คำนวณเงินลงทุนส่วนเกิน!$D607,ลูกหนี้ค่ารักษาพยาบาล!$A:$A,0))</f>
        <v>3361018.83</v>
      </c>
      <c r="O607" s="6">
        <f>INDEX(ลูกหนี้ค่ารักษาพยาบาล!$M:$M,MATCH(คำนวณเงินลงทุนส่วนเกิน!$D607,ลูกหนี้ค่ารักษาพยาบาล!$A:$A,0))</f>
        <v>0</v>
      </c>
      <c r="P607" s="6">
        <f>INDEX(ลูกหนี้ค่ารักษาพยาบาล!$N:$N,MATCH(คำนวณเงินลงทุนส่วนเกิน!$D607,ลูกหนี้ค่ารักษาพยาบาล!$A:$A,0))</f>
        <v>220155.375</v>
      </c>
      <c r="Q607" s="49">
        <v>45952910.340000004</v>
      </c>
      <c r="R607" s="7">
        <f>INDEX('Fixed Cost'!$E:$E,MATCH(คำนวณเงินลงทุนส่วนเกิน!$D607,'Fixed Cost'!$A:$A,0))</f>
        <v>27635279.770909093</v>
      </c>
      <c r="S607" s="7">
        <f t="shared" si="55"/>
        <v>18317630.56909091</v>
      </c>
      <c r="T607" s="43" t="str">
        <f t="shared" si="58"/>
        <v>50%</v>
      </c>
      <c r="U607" s="7">
        <f t="shared" si="56"/>
        <v>9158815.2845454551</v>
      </c>
      <c r="V607" s="8" t="str">
        <f t="shared" si="59"/>
        <v>ลงทุนได้</v>
      </c>
      <c r="X607" s="4"/>
    </row>
    <row r="608" spans="1:24" hidden="1" x14ac:dyDescent="0.7">
      <c r="A608" s="8">
        <f>IF(ISBLANK(D608),"",COUNTA($D$10:D608))</f>
        <v>599</v>
      </c>
      <c r="B608" s="14">
        <v>9</v>
      </c>
      <c r="C608" s="14" t="s">
        <v>1247</v>
      </c>
      <c r="D608" s="14" t="s">
        <v>1253</v>
      </c>
      <c r="E608" s="14" t="s">
        <v>1254</v>
      </c>
      <c r="F608" s="14" t="s">
        <v>8</v>
      </c>
      <c r="G608" s="6">
        <f>INDEX('cash ratio เดิม'!$B:$B,MATCH(คำนวณเงินลงทุนส่วนเกิน!$D608,'cash ratio เดิม'!$A:$A,0))</f>
        <v>93203981.969999999</v>
      </c>
      <c r="H608" s="6">
        <f>INDEX('cash ratio เดิม'!$C:$C,MATCH(คำนวณเงินลงทุนส่วนเกิน!$D608,'cash ratio เดิม'!$A:$A,0))</f>
        <v>16391550.17</v>
      </c>
      <c r="I608" s="49">
        <v>5.69</v>
      </c>
      <c r="J608" s="5">
        <f t="shared" si="54"/>
        <v>5.93</v>
      </c>
      <c r="K608" s="6">
        <f t="shared" si="57"/>
        <v>4154454.26</v>
      </c>
      <c r="L608" s="6">
        <f>INDEX(ลูกหนี้ค่ารักษาพยาบาล!$J:$J,MATCH(คำนวณเงินลงทุนส่วนเกิน!$D608,ลูกหนี้ค่ารักษาพยาบาล!$A:$A,0))</f>
        <v>2408262.52</v>
      </c>
      <c r="M608" s="6">
        <f>INDEX(ลูกหนี้ค่ารักษาพยาบาล!$K:$K,MATCH(คำนวณเงินลงทุนส่วนเกิน!$D608,ลูกหนี้ค่ารักษาพยาบาล!$A:$A,0))</f>
        <v>854278.07499999995</v>
      </c>
      <c r="N608" s="6">
        <f>INDEX(ลูกหนี้ค่ารักษาพยาบาล!$L:$L,MATCH(คำนวณเงินลงทุนส่วนเกิน!$D608,ลูกหนี้ค่ารักษาพยาบาล!$A:$A,0))</f>
        <v>887927.66500000004</v>
      </c>
      <c r="O608" s="6">
        <f>INDEX(ลูกหนี้ค่ารักษาพยาบาล!$M:$M,MATCH(คำนวณเงินลงทุนส่วนเกิน!$D608,ลูกหนี้ค่ารักษาพยาบาล!$A:$A,0))</f>
        <v>0</v>
      </c>
      <c r="P608" s="6">
        <f>INDEX(ลูกหนี้ค่ารักษาพยาบาล!$N:$N,MATCH(คำนวณเงินลงทุนส่วนเกิน!$D608,ลูกหนี้ค่ารักษาพยาบาล!$A:$A,0))</f>
        <v>3986</v>
      </c>
      <c r="Q608" s="49">
        <v>76812431.799999997</v>
      </c>
      <c r="R608" s="7">
        <f>INDEX('Fixed Cost'!$E:$E,MATCH(คำนวณเงินลงทุนส่วนเกิน!$D608,'Fixed Cost'!$A:$A,0))</f>
        <v>16610171.198181819</v>
      </c>
      <c r="S608" s="7">
        <f t="shared" si="55"/>
        <v>60202260.601818174</v>
      </c>
      <c r="T608" s="43" t="str">
        <f t="shared" si="58"/>
        <v>60%</v>
      </c>
      <c r="U608" s="7">
        <f t="shared" si="56"/>
        <v>36121356.361090906</v>
      </c>
      <c r="V608" s="8" t="str">
        <f t="shared" si="59"/>
        <v>ลงทุนได้</v>
      </c>
      <c r="X608" s="4"/>
    </row>
    <row r="609" spans="1:24" hidden="1" x14ac:dyDescent="0.7">
      <c r="A609" s="8">
        <f>IF(ISBLANK(D609),"",COUNTA($D$10:D609))</f>
        <v>600</v>
      </c>
      <c r="B609" s="14">
        <v>9</v>
      </c>
      <c r="C609" s="14" t="s">
        <v>1247</v>
      </c>
      <c r="D609" s="14" t="s">
        <v>1255</v>
      </c>
      <c r="E609" s="14" t="s">
        <v>1256</v>
      </c>
      <c r="F609" s="14" t="s">
        <v>8</v>
      </c>
      <c r="G609" s="6">
        <f>INDEX('cash ratio เดิม'!$B:$B,MATCH(คำนวณเงินลงทุนส่วนเกิน!$D609,'cash ratio เดิม'!$A:$A,0))</f>
        <v>107979563.56999999</v>
      </c>
      <c r="H609" s="6">
        <f>INDEX('cash ratio เดิม'!$C:$C,MATCH(คำนวณเงินลงทุนส่วนเกิน!$D609,'cash ratio เดิม'!$A:$A,0))</f>
        <v>11217206.560000001</v>
      </c>
      <c r="I609" s="49">
        <v>9.6300000000000008</v>
      </c>
      <c r="J609" s="5">
        <f t="shared" si="54"/>
        <v>9.82</v>
      </c>
      <c r="K609" s="6">
        <f t="shared" si="57"/>
        <v>2197954.73</v>
      </c>
      <c r="L609" s="6">
        <f>INDEX(ลูกหนี้ค่ารักษาพยาบาล!$J:$J,MATCH(คำนวณเงินลงทุนส่วนเกิน!$D609,ลูกหนี้ค่ารักษาพยาบาล!$A:$A,0))</f>
        <v>652723.01500000001</v>
      </c>
      <c r="M609" s="6">
        <f>INDEX(ลูกหนี้ค่ารักษาพยาบาล!$K:$K,MATCH(คำนวณเงินลงทุนส่วนเกิน!$D609,ลูกหนี้ค่ารักษาพยาบาล!$A:$A,0))</f>
        <v>568335.5</v>
      </c>
      <c r="N609" s="6">
        <f>INDEX(ลูกหนี้ค่ารักษาพยาบาล!$L:$L,MATCH(คำนวณเงินลงทุนส่วนเกิน!$D609,ลูกหนี้ค่ารักษาพยาบาล!$A:$A,0))</f>
        <v>976896.21499999997</v>
      </c>
      <c r="O609" s="6">
        <f>INDEX(ลูกหนี้ค่ารักษาพยาบาล!$M:$M,MATCH(คำนวณเงินลงทุนส่วนเกิน!$D609,ลูกหนี้ค่ารักษาพยาบาล!$A:$A,0))</f>
        <v>0</v>
      </c>
      <c r="P609" s="6">
        <f>INDEX(ลูกหนี้ค่ารักษาพยาบาล!$N:$N,MATCH(คำนวณเงินลงทุนส่วนเกิน!$D609,ลูกหนี้ค่ารักษาพยาบาล!$A:$A,0))</f>
        <v>0</v>
      </c>
      <c r="Q609" s="49">
        <v>96762357.010000005</v>
      </c>
      <c r="R609" s="7">
        <f>INDEX('Fixed Cost'!$E:$E,MATCH(คำนวณเงินลงทุนส่วนเกิน!$D609,'Fixed Cost'!$A:$A,0))</f>
        <v>15021358.862727273</v>
      </c>
      <c r="S609" s="7">
        <f t="shared" si="55"/>
        <v>81740998.147272736</v>
      </c>
      <c r="T609" s="43" t="str">
        <f t="shared" si="58"/>
        <v>60%</v>
      </c>
      <c r="U609" s="7">
        <f t="shared" si="56"/>
        <v>49044598.888363637</v>
      </c>
      <c r="V609" s="8" t="str">
        <f t="shared" si="59"/>
        <v>ลงทุนได้</v>
      </c>
      <c r="X609" s="4"/>
    </row>
    <row r="610" spans="1:24" hidden="1" x14ac:dyDescent="0.7">
      <c r="A610" s="8">
        <f>IF(ISBLANK(D610),"",COUNTA($D$10:D610))</f>
        <v>601</v>
      </c>
      <c r="B610" s="14">
        <v>9</v>
      </c>
      <c r="C610" s="14" t="s">
        <v>1247</v>
      </c>
      <c r="D610" s="14" t="s">
        <v>1257</v>
      </c>
      <c r="E610" s="14" t="s">
        <v>1258</v>
      </c>
      <c r="F610" s="14" t="s">
        <v>8</v>
      </c>
      <c r="G610" s="6">
        <f>INDEX('cash ratio เดิม'!$B:$B,MATCH(คำนวณเงินลงทุนส่วนเกิน!$D610,'cash ratio เดิม'!$A:$A,0))</f>
        <v>55318430.229999997</v>
      </c>
      <c r="H610" s="6">
        <f>INDEX('cash ratio เดิม'!$C:$C,MATCH(คำนวณเงินลงทุนส่วนเกิน!$D610,'cash ratio เดิม'!$A:$A,0))</f>
        <v>6494399.3700000001</v>
      </c>
      <c r="I610" s="49">
        <v>8.52</v>
      </c>
      <c r="J610" s="5">
        <f t="shared" si="54"/>
        <v>8.7100000000000009</v>
      </c>
      <c r="K610" s="6">
        <f t="shared" si="57"/>
        <v>1294909.2350000001</v>
      </c>
      <c r="L610" s="6">
        <f>INDEX(ลูกหนี้ค่ารักษาพยาบาล!$J:$J,MATCH(คำนวณเงินลงทุนส่วนเกิน!$D610,ลูกหนี้ค่ารักษาพยาบาล!$A:$A,0))</f>
        <v>683348.41500000004</v>
      </c>
      <c r="M610" s="6">
        <f>INDEX(ลูกหนี้ค่ารักษาพยาบาล!$K:$K,MATCH(คำนวณเงินลงทุนส่วนเกิน!$D610,ลูกหนี้ค่ารักษาพยาบาล!$A:$A,0))</f>
        <v>22829.525000000001</v>
      </c>
      <c r="N610" s="6">
        <f>INDEX(ลูกหนี้ค่ารักษาพยาบาล!$L:$L,MATCH(คำนวณเงินลงทุนส่วนเกิน!$D610,ลูกหนี้ค่ารักษาพยาบาล!$A:$A,0))</f>
        <v>588489.39</v>
      </c>
      <c r="O610" s="6">
        <f>INDEX(ลูกหนี้ค่ารักษาพยาบาล!$M:$M,MATCH(คำนวณเงินลงทุนส่วนเกิน!$D610,ลูกหนี้ค่ารักษาพยาบาล!$A:$A,0))</f>
        <v>0</v>
      </c>
      <c r="P610" s="6">
        <f>INDEX(ลูกหนี้ค่ารักษาพยาบาล!$N:$N,MATCH(คำนวณเงินลงทุนส่วนเกิน!$D610,ลูกหนี้ค่ารักษาพยาบาล!$A:$A,0))</f>
        <v>241.905</v>
      </c>
      <c r="Q610" s="49">
        <v>48823953.729999997</v>
      </c>
      <c r="R610" s="7">
        <f>INDEX('Fixed Cost'!$E:$E,MATCH(คำนวณเงินลงทุนส่วนเกิน!$D610,'Fixed Cost'!$A:$A,0))</f>
        <v>9510962.3590909112</v>
      </c>
      <c r="S610" s="7">
        <f t="shared" si="55"/>
        <v>39312991.370909087</v>
      </c>
      <c r="T610" s="43" t="str">
        <f t="shared" si="58"/>
        <v>60%</v>
      </c>
      <c r="U610" s="7">
        <f t="shared" si="56"/>
        <v>23587794.82254545</v>
      </c>
      <c r="V610" s="8" t="str">
        <f t="shared" si="59"/>
        <v>ลงทุนได้</v>
      </c>
      <c r="X610" s="4"/>
    </row>
    <row r="611" spans="1:24" hidden="1" x14ac:dyDescent="0.7">
      <c r="A611" s="8">
        <f>IF(ISBLANK(D611),"",COUNTA($D$10:D611))</f>
        <v>602</v>
      </c>
      <c r="B611" s="14">
        <v>9</v>
      </c>
      <c r="C611" s="14" t="s">
        <v>1247</v>
      </c>
      <c r="D611" s="14" t="s">
        <v>1259</v>
      </c>
      <c r="E611" s="14" t="s">
        <v>1260</v>
      </c>
      <c r="F611" s="14" t="s">
        <v>8</v>
      </c>
      <c r="G611" s="6">
        <f>INDEX('cash ratio เดิม'!$B:$B,MATCH(คำนวณเงินลงทุนส่วนเกิน!$D611,'cash ratio เดิม'!$A:$A,0))</f>
        <v>26411352.73</v>
      </c>
      <c r="H611" s="6">
        <f>INDEX('cash ratio เดิม'!$C:$C,MATCH(คำนวณเงินลงทุนส่วนเกิน!$D611,'cash ratio เดิม'!$A:$A,0))</f>
        <v>20962348.66</v>
      </c>
      <c r="I611" s="49">
        <v>1.26</v>
      </c>
      <c r="J611" s="5">
        <f t="shared" si="54"/>
        <v>1.43</v>
      </c>
      <c r="K611" s="6">
        <f t="shared" si="57"/>
        <v>3716586.5399999996</v>
      </c>
      <c r="L611" s="6">
        <f>INDEX(ลูกหนี้ค่ารักษาพยาบาล!$J:$J,MATCH(คำนวณเงินลงทุนส่วนเกิน!$D611,ลูกหนี้ค่ารักษาพยาบาล!$A:$A,0))</f>
        <v>1647251.8149999999</v>
      </c>
      <c r="M611" s="6">
        <f>INDEX(ลูกหนี้ค่ารักษาพยาบาล!$K:$K,MATCH(คำนวณเงินลงทุนส่วนเกิน!$D611,ลูกหนี้ค่ารักษาพยาบาล!$A:$A,0))</f>
        <v>1033032.9099999999</v>
      </c>
      <c r="N611" s="6">
        <f>INDEX(ลูกหนี้ค่ารักษาพยาบาล!$L:$L,MATCH(คำนวณเงินลงทุนส่วนเกิน!$D611,ลูกหนี้ค่ารักษาพยาบาล!$A:$A,0))</f>
        <v>1033967.8149999999</v>
      </c>
      <c r="O611" s="6">
        <f>INDEX(ลูกหนี้ค่ารักษาพยาบาล!$M:$M,MATCH(คำนวณเงินลงทุนส่วนเกิน!$D611,ลูกหนี้ค่ารักษาพยาบาล!$A:$A,0))</f>
        <v>0</v>
      </c>
      <c r="P611" s="6">
        <f>INDEX(ลูกหนี้ค่ารักษาพยาบาล!$N:$N,MATCH(คำนวณเงินลงทุนส่วนเกิน!$D611,ลูกหนี้ค่ารักษาพยาบาล!$A:$A,0))</f>
        <v>2334</v>
      </c>
      <c r="Q611" s="49">
        <v>5449004.0700000003</v>
      </c>
      <c r="R611" s="7">
        <f>INDEX('Fixed Cost'!$E:$E,MATCH(คำนวณเงินลงทุนส่วนเกิน!$D611,'Fixed Cost'!$A:$A,0))</f>
        <v>16218753.619090911</v>
      </c>
      <c r="S611" s="7">
        <f t="shared" si="55"/>
        <v>-10769749.549090911</v>
      </c>
      <c r="T611" s="43" t="str">
        <f t="shared" si="58"/>
        <v>0%</v>
      </c>
      <c r="U611" s="7">
        <f t="shared" si="56"/>
        <v>0</v>
      </c>
      <c r="V611" s="69" t="str">
        <f t="shared" si="59"/>
        <v>ไม่ลงทุน</v>
      </c>
      <c r="X611" s="4"/>
    </row>
    <row r="612" spans="1:24" hidden="1" x14ac:dyDescent="0.7">
      <c r="A612" s="8">
        <f>IF(ISBLANK(D612),"",COUNTA($D$10:D612))</f>
        <v>603</v>
      </c>
      <c r="B612" s="14">
        <v>9</v>
      </c>
      <c r="C612" s="14" t="s">
        <v>1247</v>
      </c>
      <c r="D612" s="14" t="s">
        <v>1261</v>
      </c>
      <c r="E612" s="14" t="s">
        <v>1262</v>
      </c>
      <c r="F612" s="14" t="s">
        <v>8</v>
      </c>
      <c r="G612" s="6">
        <f>INDEX('cash ratio เดิม'!$B:$B,MATCH(คำนวณเงินลงทุนส่วนเกิน!$D612,'cash ratio เดิม'!$A:$A,0))</f>
        <v>50741440.460000001</v>
      </c>
      <c r="H612" s="6">
        <f>INDEX('cash ratio เดิม'!$C:$C,MATCH(คำนวณเงินลงทุนส่วนเกิน!$D612,'cash ratio เดิม'!$A:$A,0))</f>
        <v>62352521.810000002</v>
      </c>
      <c r="I612" s="49">
        <v>0.81</v>
      </c>
      <c r="J612" s="5">
        <f t="shared" si="54"/>
        <v>1.06</v>
      </c>
      <c r="K612" s="6">
        <f t="shared" si="57"/>
        <v>15894359.175000001</v>
      </c>
      <c r="L612" s="6">
        <f>INDEX(ลูกหนี้ค่ารักษาพยาบาล!$J:$J,MATCH(คำนวณเงินลงทุนส่วนเกิน!$D612,ลูกหนี้ค่ารักษาพยาบาล!$A:$A,0))</f>
        <v>11695902.220000001</v>
      </c>
      <c r="M612" s="6">
        <f>INDEX(ลูกหนี้ค่ารักษาพยาบาล!$K:$K,MATCH(คำนวณเงินลงทุนส่วนเกิน!$D612,ลูกหนี้ค่ารักษาพยาบาล!$A:$A,0))</f>
        <v>2560350.42</v>
      </c>
      <c r="N612" s="6">
        <f>INDEX(ลูกหนี้ค่ารักษาพยาบาล!$L:$L,MATCH(คำนวณเงินลงทุนส่วนเกิน!$D612,ลูกหนี้ค่ารักษาพยาบาล!$A:$A,0))</f>
        <v>1429738.2949999999</v>
      </c>
      <c r="O612" s="6">
        <f>INDEX(ลูกหนี้ค่ารักษาพยาบาล!$M:$M,MATCH(คำนวณเงินลงทุนส่วนเกิน!$D612,ลูกหนี้ค่ารักษาพยาบาล!$A:$A,0))</f>
        <v>0</v>
      </c>
      <c r="P612" s="6">
        <f>INDEX(ลูกหนี้ค่ารักษาพยาบาล!$N:$N,MATCH(คำนวณเงินลงทุนส่วนเกิน!$D612,ลูกหนี้ค่ารักษาพยาบาล!$A:$A,0))</f>
        <v>208368.24</v>
      </c>
      <c r="Q612" s="49">
        <v>-11611081.35</v>
      </c>
      <c r="R612" s="7">
        <f>INDEX('Fixed Cost'!$E:$E,MATCH(คำนวณเงินลงทุนส่วนเกิน!$D612,'Fixed Cost'!$A:$A,0))</f>
        <v>28221240.63545455</v>
      </c>
      <c r="S612" s="7">
        <f t="shared" si="55"/>
        <v>-39832321.985454552</v>
      </c>
      <c r="T612" s="43" t="str">
        <f t="shared" si="58"/>
        <v>0%</v>
      </c>
      <c r="U612" s="7">
        <f t="shared" si="56"/>
        <v>0</v>
      </c>
      <c r="V612" s="69" t="str">
        <f t="shared" si="59"/>
        <v>ไม่ลงทุน</v>
      </c>
      <c r="X612" s="4"/>
    </row>
    <row r="613" spans="1:24" hidden="1" x14ac:dyDescent="0.7">
      <c r="A613" s="8">
        <f>IF(ISBLANK(D613),"",COUNTA($D$10:D613))</f>
        <v>604</v>
      </c>
      <c r="B613" s="14">
        <v>9</v>
      </c>
      <c r="C613" s="14" t="s">
        <v>1247</v>
      </c>
      <c r="D613" s="14" t="s">
        <v>1263</v>
      </c>
      <c r="E613" s="14" t="s">
        <v>2035</v>
      </c>
      <c r="F613" s="14" t="s">
        <v>8</v>
      </c>
      <c r="G613" s="6">
        <f>INDEX('cash ratio เดิม'!$B:$B,MATCH(คำนวณเงินลงทุนส่วนเกิน!$D613,'cash ratio เดิม'!$A:$A,0))</f>
        <v>57664675.57</v>
      </c>
      <c r="H613" s="6">
        <f>INDEX('cash ratio เดิม'!$C:$C,MATCH(คำนวณเงินลงทุนส่วนเกิน!$D613,'cash ratio เดิม'!$A:$A,0))</f>
        <v>39380986.450000003</v>
      </c>
      <c r="I613" s="49">
        <v>1.46</v>
      </c>
      <c r="J613" s="5">
        <f t="shared" si="54"/>
        <v>1.72</v>
      </c>
      <c r="K613" s="6">
        <f t="shared" si="57"/>
        <v>10369743.324999999</v>
      </c>
      <c r="L613" s="6">
        <f>INDEX(ลูกหนี้ค่ารักษาพยาบาล!$J:$J,MATCH(คำนวณเงินลงทุนส่วนเกิน!$D613,ลูกหนี้ค่ารักษาพยาบาล!$A:$A,0))</f>
        <v>5343519.8049999997</v>
      </c>
      <c r="M613" s="6">
        <f>INDEX(ลูกหนี้ค่ารักษาพยาบาล!$K:$K,MATCH(คำนวณเงินลงทุนส่วนเกิน!$D613,ลูกหนี้ค่ารักษาพยาบาล!$A:$A,0))</f>
        <v>881250.77</v>
      </c>
      <c r="N613" s="6">
        <f>INDEX(ลูกหนี้ค่ารักษาพยาบาล!$L:$L,MATCH(คำนวณเงินลงทุนส่วนเกิน!$D613,ลูกหนี้ค่ารักษาพยาบาล!$A:$A,0))</f>
        <v>3973019.75</v>
      </c>
      <c r="O613" s="6">
        <f>INDEX(ลูกหนี้ค่ารักษาพยาบาล!$M:$M,MATCH(คำนวณเงินลงทุนส่วนเกิน!$D613,ลูกหนี้ค่ารักษาพยาบาล!$A:$A,0))</f>
        <v>0</v>
      </c>
      <c r="P613" s="6">
        <f>INDEX(ลูกหนี้ค่ารักษาพยาบาล!$N:$N,MATCH(คำนวณเงินลงทุนส่วนเกิน!$D613,ลูกหนี้ค่ารักษาพยาบาล!$A:$A,0))</f>
        <v>171953</v>
      </c>
      <c r="Q613" s="49">
        <v>18283689.120000001</v>
      </c>
      <c r="R613" s="7">
        <f>INDEX('Fixed Cost'!$E:$E,MATCH(คำนวณเงินลงทุนส่วนเกิน!$D613,'Fixed Cost'!$A:$A,0))</f>
        <v>31462305.897272728</v>
      </c>
      <c r="S613" s="7">
        <f t="shared" si="55"/>
        <v>-13178616.777272727</v>
      </c>
      <c r="T613" s="43" t="str">
        <f t="shared" si="58"/>
        <v>30%</v>
      </c>
      <c r="U613" s="7">
        <f t="shared" si="56"/>
        <v>0</v>
      </c>
      <c r="V613" s="69" t="str">
        <f t="shared" si="59"/>
        <v>ไม่ลงทุน</v>
      </c>
      <c r="X613" s="4"/>
    </row>
    <row r="614" spans="1:24" hidden="1" x14ac:dyDescent="0.7">
      <c r="A614" s="8">
        <f>IF(ISBLANK(D614),"",COUNTA($D$10:D614))</f>
        <v>605</v>
      </c>
      <c r="B614" s="14">
        <v>9</v>
      </c>
      <c r="C614" s="14" t="s">
        <v>1247</v>
      </c>
      <c r="D614" s="14" t="s">
        <v>1264</v>
      </c>
      <c r="E614" s="14" t="s">
        <v>1265</v>
      </c>
      <c r="F614" s="14" t="s">
        <v>8</v>
      </c>
      <c r="G614" s="6">
        <f>INDEX('cash ratio เดิม'!$B:$B,MATCH(คำนวณเงินลงทุนส่วนเกิน!$D614,'cash ratio เดิม'!$A:$A,0))</f>
        <v>70490641.569999993</v>
      </c>
      <c r="H614" s="6">
        <f>INDEX('cash ratio เดิม'!$C:$C,MATCH(คำนวณเงินลงทุนส่วนเกิน!$D614,'cash ratio เดิม'!$A:$A,0))</f>
        <v>12695388.369999999</v>
      </c>
      <c r="I614" s="49">
        <v>5.55</v>
      </c>
      <c r="J614" s="5">
        <f t="shared" si="54"/>
        <v>6.02</v>
      </c>
      <c r="K614" s="6">
        <f t="shared" si="57"/>
        <v>6004324.620000001</v>
      </c>
      <c r="L614" s="6">
        <f>INDEX(ลูกหนี้ค่ารักษาพยาบาล!$J:$J,MATCH(คำนวณเงินลงทุนส่วนเกิน!$D614,ลูกหนี้ค่ารักษาพยาบาล!$A:$A,0))</f>
        <v>3777610.45</v>
      </c>
      <c r="M614" s="6">
        <f>INDEX(ลูกหนี้ค่ารักษาพยาบาล!$K:$K,MATCH(คำนวณเงินลงทุนส่วนเกิน!$D614,ลูกหนี้ค่ารักษาพยาบาล!$A:$A,0))</f>
        <v>900628.27</v>
      </c>
      <c r="N614" s="6">
        <f>INDEX(ลูกหนี้ค่ารักษาพยาบาล!$L:$L,MATCH(คำนวณเงินลงทุนส่วนเกิน!$D614,ลูกหนี้ค่ารักษาพยาบาล!$A:$A,0))</f>
        <v>1273211.3999999999</v>
      </c>
      <c r="O614" s="6">
        <f>INDEX(ลูกหนี้ค่ารักษาพยาบาล!$M:$M,MATCH(คำนวณเงินลงทุนส่วนเกิน!$D614,ลูกหนี้ค่ารักษาพยาบาล!$A:$A,0))</f>
        <v>0</v>
      </c>
      <c r="P614" s="6">
        <f>INDEX(ลูกหนี้ค่ารักษาพยาบาล!$N:$N,MATCH(คำนวณเงินลงทุนส่วนเกิน!$D614,ลูกหนี้ค่ารักษาพยาบาล!$A:$A,0))</f>
        <v>52874.5</v>
      </c>
      <c r="Q614" s="49">
        <v>57795253.200000003</v>
      </c>
      <c r="R614" s="7">
        <f>INDEX('Fixed Cost'!$E:$E,MATCH(คำนวณเงินลงทุนส่วนเกิน!$D614,'Fixed Cost'!$A:$A,0))</f>
        <v>15802407.679090906</v>
      </c>
      <c r="S614" s="7">
        <f t="shared" si="55"/>
        <v>41992845.520909101</v>
      </c>
      <c r="T614" s="43" t="str">
        <f t="shared" si="58"/>
        <v>60%</v>
      </c>
      <c r="U614" s="7">
        <f t="shared" si="56"/>
        <v>25195707.31254546</v>
      </c>
      <c r="V614" s="8" t="str">
        <f t="shared" si="59"/>
        <v>ลงทุนได้</v>
      </c>
      <c r="X614" s="4"/>
    </row>
    <row r="615" spans="1:24" hidden="1" x14ac:dyDescent="0.7">
      <c r="A615" s="8">
        <f>IF(ISBLANK(D615),"",COUNTA($D$10:D615))</f>
        <v>606</v>
      </c>
      <c r="B615" s="14">
        <v>9</v>
      </c>
      <c r="C615" s="14" t="s">
        <v>1247</v>
      </c>
      <c r="D615" s="14" t="s">
        <v>1266</v>
      </c>
      <c r="E615" s="14" t="s">
        <v>1267</v>
      </c>
      <c r="F615" s="14" t="s">
        <v>8</v>
      </c>
      <c r="G615" s="6">
        <f>INDEX('cash ratio เดิม'!$B:$B,MATCH(คำนวณเงินลงทุนส่วนเกิน!$D615,'cash ratio เดิม'!$A:$A,0))</f>
        <v>72684225.209999993</v>
      </c>
      <c r="H615" s="6">
        <f>INDEX('cash ratio เดิม'!$C:$C,MATCH(คำนวณเงินลงทุนส่วนเกิน!$D615,'cash ratio เดิม'!$A:$A,0))</f>
        <v>39372305.909999996</v>
      </c>
      <c r="I615" s="49">
        <v>1.85</v>
      </c>
      <c r="J615" s="5">
        <f t="shared" si="54"/>
        <v>2.04</v>
      </c>
      <c r="K615" s="6">
        <f t="shared" si="57"/>
        <v>7712273.6400000006</v>
      </c>
      <c r="L615" s="6">
        <f>INDEX(ลูกหนี้ค่ารักษาพยาบาล!$J:$J,MATCH(คำนวณเงินลงทุนส่วนเกิน!$D615,ลูกหนี้ค่ารักษาพยาบาล!$A:$A,0))</f>
        <v>3968015.77</v>
      </c>
      <c r="M615" s="6">
        <f>INDEX(ลูกหนี้ค่ารักษาพยาบาล!$K:$K,MATCH(คำนวณเงินลงทุนส่วนเกิน!$D615,ลูกหนี้ค่ารักษาพยาบาล!$A:$A,0))</f>
        <v>1785915.69</v>
      </c>
      <c r="N615" s="6">
        <f>INDEX(ลูกหนี้ค่ารักษาพยาบาล!$L:$L,MATCH(คำนวณเงินลงทุนส่วนเกิน!$D615,ลูกหนี้ค่ารักษาพยาบาล!$A:$A,0))</f>
        <v>1958342.1800000002</v>
      </c>
      <c r="O615" s="6">
        <f>INDEX(ลูกหนี้ค่ารักษาพยาบาล!$M:$M,MATCH(คำนวณเงินลงทุนส่วนเกิน!$D615,ลูกหนี้ค่ารักษาพยาบาล!$A:$A,0))</f>
        <v>0</v>
      </c>
      <c r="P615" s="6">
        <f>INDEX(ลูกหนี้ค่ารักษาพยาบาล!$N:$N,MATCH(คำนวณเงินลงทุนส่วนเกิน!$D615,ลูกหนี้ค่ารักษาพยาบาล!$A:$A,0))</f>
        <v>0</v>
      </c>
      <c r="Q615" s="49">
        <v>33288447.34</v>
      </c>
      <c r="R615" s="7">
        <f>INDEX('Fixed Cost'!$E:$E,MATCH(คำนวณเงินลงทุนส่วนเกิน!$D615,'Fixed Cost'!$A:$A,0))</f>
        <v>21252960.717272725</v>
      </c>
      <c r="S615" s="7">
        <f t="shared" si="55"/>
        <v>12035486.622727275</v>
      </c>
      <c r="T615" s="43" t="str">
        <f t="shared" si="58"/>
        <v>40%</v>
      </c>
      <c r="U615" s="7">
        <f t="shared" si="56"/>
        <v>4814194.6490909103</v>
      </c>
      <c r="V615" s="8" t="str">
        <f t="shared" si="59"/>
        <v>ลงทุนได้</v>
      </c>
      <c r="X615" s="4"/>
    </row>
    <row r="616" spans="1:24" hidden="1" x14ac:dyDescent="0.7">
      <c r="A616" s="8">
        <f>IF(ISBLANK(D616),"",COUNTA($D$10:D616))</f>
        <v>607</v>
      </c>
      <c r="B616" s="14">
        <v>9</v>
      </c>
      <c r="C616" s="14" t="s">
        <v>1247</v>
      </c>
      <c r="D616" s="14" t="s">
        <v>1268</v>
      </c>
      <c r="E616" s="14" t="s">
        <v>1269</v>
      </c>
      <c r="F616" s="14" t="s">
        <v>8</v>
      </c>
      <c r="G616" s="6">
        <f>INDEX('cash ratio เดิม'!$B:$B,MATCH(คำนวณเงินลงทุนส่วนเกิน!$D616,'cash ratio เดิม'!$A:$A,0))</f>
        <v>9527083.5199999996</v>
      </c>
      <c r="H616" s="6">
        <f>INDEX('cash ratio เดิม'!$C:$C,MATCH(คำนวณเงินลงทุนส่วนเกิน!$D616,'cash ratio เดิม'!$A:$A,0))</f>
        <v>11086576.34</v>
      </c>
      <c r="I616" s="49">
        <v>0.86</v>
      </c>
      <c r="J616" s="5">
        <f t="shared" si="54"/>
        <v>1.1000000000000001</v>
      </c>
      <c r="K616" s="6">
        <f t="shared" si="57"/>
        <v>2742183.1550000003</v>
      </c>
      <c r="L616" s="6">
        <f>INDEX(ลูกหนี้ค่ารักษาพยาบาล!$J:$J,MATCH(คำนวณเงินลงทุนส่วนเกิน!$D616,ลูกหนี้ค่ารักษาพยาบาล!$A:$A,0))</f>
        <v>1082271.5</v>
      </c>
      <c r="M616" s="6">
        <f>INDEX(ลูกหนี้ค่ารักษาพยาบาล!$K:$K,MATCH(คำนวณเงินลงทุนส่วนเกิน!$D616,ลูกหนี้ค่ารักษาพยาบาล!$A:$A,0))</f>
        <v>647250.5</v>
      </c>
      <c r="N616" s="6">
        <f>INDEX(ลูกหนี้ค่ารักษาพยาบาล!$L:$L,MATCH(คำนวณเงินลงทุนส่วนเกิน!$D616,ลูกหนี้ค่ารักษาพยาบาล!$A:$A,0))</f>
        <v>1012661.155</v>
      </c>
      <c r="O616" s="6">
        <f>INDEX(ลูกหนี้ค่ารักษาพยาบาล!$M:$M,MATCH(คำนวณเงินลงทุนส่วนเกิน!$D616,ลูกหนี้ค่ารักษาพยาบาล!$A:$A,0))</f>
        <v>0</v>
      </c>
      <c r="P616" s="6">
        <f>INDEX(ลูกหนี้ค่ารักษาพยาบาล!$N:$N,MATCH(คำนวณเงินลงทุนส่วนเกิน!$D616,ลูกหนี้ค่ารักษาพยาบาล!$A:$A,0))</f>
        <v>0</v>
      </c>
      <c r="Q616" s="49">
        <v>-1571592.82</v>
      </c>
      <c r="R616" s="7">
        <f>INDEX('Fixed Cost'!$E:$E,MATCH(คำนวณเงินลงทุนส่วนเกิน!$D616,'Fixed Cost'!$A:$A,0))</f>
        <v>11652823.780909091</v>
      </c>
      <c r="S616" s="7">
        <f t="shared" si="55"/>
        <v>-13224416.600909092</v>
      </c>
      <c r="T616" s="43" t="str">
        <f t="shared" si="58"/>
        <v>0%</v>
      </c>
      <c r="U616" s="7">
        <f t="shared" si="56"/>
        <v>0</v>
      </c>
      <c r="V616" s="69" t="str">
        <f t="shared" si="59"/>
        <v>ไม่ลงทุน</v>
      </c>
      <c r="X616" s="4"/>
    </row>
    <row r="617" spans="1:24" hidden="1" x14ac:dyDescent="0.7">
      <c r="A617" s="8">
        <f>IF(ISBLANK(D617),"",COUNTA($D$10:D617))</f>
        <v>608</v>
      </c>
      <c r="B617" s="14">
        <v>9</v>
      </c>
      <c r="C617" s="14" t="s">
        <v>1247</v>
      </c>
      <c r="D617" s="14" t="s">
        <v>1270</v>
      </c>
      <c r="E617" s="14" t="s">
        <v>1271</v>
      </c>
      <c r="F617" s="14" t="s">
        <v>8</v>
      </c>
      <c r="G617" s="6">
        <f>INDEX('cash ratio เดิม'!$B:$B,MATCH(คำนวณเงินลงทุนส่วนเกิน!$D617,'cash ratio เดิม'!$A:$A,0))</f>
        <v>47328799.880000003</v>
      </c>
      <c r="H617" s="6">
        <f>INDEX('cash ratio เดิม'!$C:$C,MATCH(คำนวณเงินลงทุนส่วนเกิน!$D617,'cash ratio เดิม'!$A:$A,0))</f>
        <v>73399941.810000002</v>
      </c>
      <c r="I617" s="49">
        <v>0.64</v>
      </c>
      <c r="J617" s="5">
        <f t="shared" si="54"/>
        <v>0.9</v>
      </c>
      <c r="K617" s="6">
        <f t="shared" si="57"/>
        <v>19211216.285000004</v>
      </c>
      <c r="L617" s="6">
        <f>INDEX(ลูกหนี้ค่ารักษาพยาบาล!$J:$J,MATCH(คำนวณเงินลงทุนส่วนเกิน!$D617,ลูกหนี้ค่ารักษาพยาบาล!$A:$A,0))</f>
        <v>8565091</v>
      </c>
      <c r="M617" s="6">
        <f>INDEX(ลูกหนี้ค่ารักษาพยาบาล!$K:$K,MATCH(คำนวณเงินลงทุนส่วนเกิน!$D617,ลูกหนี้ค่ารักษาพยาบาล!$A:$A,0))</f>
        <v>1311928.2050000001</v>
      </c>
      <c r="N617" s="6">
        <f>INDEX(ลูกหนี้ค่ารักษาพยาบาล!$L:$L,MATCH(คำนวณเงินลงทุนส่วนเกิน!$D617,ลูกหนี้ค่ารักษาพยาบาล!$A:$A,0))</f>
        <v>9281557.1050000004</v>
      </c>
      <c r="O617" s="6">
        <f>INDEX(ลูกหนี้ค่ารักษาพยาบาล!$M:$M,MATCH(คำนวณเงินลงทุนส่วนเกิน!$D617,ลูกหนี้ค่ารักษาพยาบาล!$A:$A,0))</f>
        <v>0</v>
      </c>
      <c r="P617" s="6">
        <f>INDEX(ลูกหนี้ค่ารักษาพยาบาล!$N:$N,MATCH(คำนวณเงินลงทุนส่วนเกิน!$D617,ลูกหนี้ค่ารักษาพยาบาล!$A:$A,0))</f>
        <v>52639.974999999999</v>
      </c>
      <c r="Q617" s="49">
        <v>-26071141.93</v>
      </c>
      <c r="R617" s="7">
        <f>INDEX('Fixed Cost'!$E:$E,MATCH(คำนวณเงินลงทุนส่วนเกิน!$D617,'Fixed Cost'!$A:$A,0))</f>
        <v>43092926.582727276</v>
      </c>
      <c r="S617" s="7">
        <f t="shared" si="55"/>
        <v>-69164068.512727275</v>
      </c>
      <c r="T617" s="43" t="str">
        <f t="shared" si="58"/>
        <v>0%</v>
      </c>
      <c r="U617" s="7">
        <f t="shared" si="56"/>
        <v>0</v>
      </c>
      <c r="V617" s="69" t="str">
        <f t="shared" si="59"/>
        <v>ไม่ลงทุน</v>
      </c>
      <c r="X617" s="4"/>
    </row>
    <row r="618" spans="1:24" hidden="1" x14ac:dyDescent="0.7">
      <c r="A618" s="8">
        <f>IF(ISBLANK(D618),"",COUNTA($D$10:D618))</f>
        <v>609</v>
      </c>
      <c r="B618" s="14">
        <v>9</v>
      </c>
      <c r="C618" s="14" t="s">
        <v>1247</v>
      </c>
      <c r="D618" s="14" t="s">
        <v>1272</v>
      </c>
      <c r="E618" s="14" t="s">
        <v>1273</v>
      </c>
      <c r="F618" s="14" t="s">
        <v>8</v>
      </c>
      <c r="G618" s="6">
        <f>INDEX('cash ratio เดิม'!$B:$B,MATCH(คำนวณเงินลงทุนส่วนเกิน!$D618,'cash ratio เดิม'!$A:$A,0))</f>
        <v>89406190.569999993</v>
      </c>
      <c r="H618" s="6">
        <f>INDEX('cash ratio เดิม'!$C:$C,MATCH(คำนวณเงินลงทุนส่วนเกิน!$D618,'cash ratio เดิม'!$A:$A,0))</f>
        <v>25832754.800000001</v>
      </c>
      <c r="I618" s="49">
        <v>3.46</v>
      </c>
      <c r="J618" s="5">
        <f t="shared" si="54"/>
        <v>3.59</v>
      </c>
      <c r="K618" s="6">
        <f t="shared" si="57"/>
        <v>3470426.5</v>
      </c>
      <c r="L618" s="6">
        <f>INDEX(ลูกหนี้ค่ารักษาพยาบาล!$J:$J,MATCH(คำนวณเงินลงทุนส่วนเกิน!$D618,ลูกหนี้ค่ารักษาพยาบาล!$A:$A,0))</f>
        <v>1503090.385</v>
      </c>
      <c r="M618" s="6">
        <f>INDEX(ลูกหนี้ค่ารักษาพยาบาล!$K:$K,MATCH(คำนวณเงินลงทุนส่วนเกิน!$D618,ลูกหนี้ค่ารักษาพยาบาล!$A:$A,0))</f>
        <v>467322.9</v>
      </c>
      <c r="N618" s="6">
        <f>INDEX(ลูกหนี้ค่ารักษาพยาบาล!$L:$L,MATCH(คำนวณเงินลงทุนส่วนเกิน!$D618,ลูกหนี้ค่ารักษาพยาบาล!$A:$A,0))</f>
        <v>1496458.7749999999</v>
      </c>
      <c r="O618" s="6">
        <f>INDEX(ลูกหนี้ค่ารักษาพยาบาล!$M:$M,MATCH(คำนวณเงินลงทุนส่วนเกิน!$D618,ลูกหนี้ค่ารักษาพยาบาล!$A:$A,0))</f>
        <v>0</v>
      </c>
      <c r="P618" s="6">
        <f>INDEX(ลูกหนี้ค่ารักษาพยาบาล!$N:$N,MATCH(คำนวณเงินลงทุนส่วนเกิน!$D618,ลูกหนี้ค่ารักษาพยาบาล!$A:$A,0))</f>
        <v>3554.44</v>
      </c>
      <c r="Q618" s="49">
        <v>63573435.770000003</v>
      </c>
      <c r="R618" s="7">
        <f>INDEX('Fixed Cost'!$E:$E,MATCH(คำนวณเงินลงทุนส่วนเกิน!$D618,'Fixed Cost'!$A:$A,0))</f>
        <v>15572759.168181818</v>
      </c>
      <c r="S618" s="7">
        <f t="shared" si="55"/>
        <v>48000676.601818189</v>
      </c>
      <c r="T618" s="43" t="str">
        <f t="shared" si="58"/>
        <v>60%</v>
      </c>
      <c r="U618" s="7">
        <f t="shared" si="56"/>
        <v>28800405.961090911</v>
      </c>
      <c r="V618" s="8" t="str">
        <f t="shared" si="59"/>
        <v>ลงทุนได้</v>
      </c>
      <c r="X618" s="4"/>
    </row>
    <row r="619" spans="1:24" hidden="1" x14ac:dyDescent="0.7">
      <c r="A619" s="8">
        <f>IF(ISBLANK(D619),"",COUNTA($D$10:D619))</f>
        <v>610</v>
      </c>
      <c r="B619" s="14">
        <v>9</v>
      </c>
      <c r="C619" s="14" t="s">
        <v>1247</v>
      </c>
      <c r="D619" s="14" t="s">
        <v>1274</v>
      </c>
      <c r="E619" s="14" t="s">
        <v>1275</v>
      </c>
      <c r="F619" s="14" t="s">
        <v>8</v>
      </c>
      <c r="G619" s="6">
        <f>INDEX('cash ratio เดิม'!$B:$B,MATCH(คำนวณเงินลงทุนส่วนเกิน!$D619,'cash ratio เดิม'!$A:$A,0))</f>
        <v>94732809.340000004</v>
      </c>
      <c r="H619" s="6">
        <f>INDEX('cash ratio เดิม'!$C:$C,MATCH(คำนวณเงินลงทุนส่วนเกิน!$D619,'cash ratio เดิม'!$A:$A,0))</f>
        <v>68206780.599999994</v>
      </c>
      <c r="I619" s="49">
        <v>1.39</v>
      </c>
      <c r="J619" s="5">
        <f t="shared" si="54"/>
        <v>1.62</v>
      </c>
      <c r="K619" s="6">
        <f t="shared" si="57"/>
        <v>16038345.664999999</v>
      </c>
      <c r="L619" s="6">
        <f>INDEX(ลูกหนี้ค่ารักษาพยาบาล!$J:$J,MATCH(คำนวณเงินลงทุนส่วนเกิน!$D619,ลูกหนี้ค่ารักษาพยาบาล!$A:$A,0))</f>
        <v>10316906.404999997</v>
      </c>
      <c r="M619" s="6">
        <f>INDEX(ลูกหนี้ค่ารักษาพยาบาล!$K:$K,MATCH(คำนวณเงินลงทุนส่วนเกิน!$D619,ลูกหนี้ค่ารักษาพยาบาล!$A:$A,0))</f>
        <v>1782209.2800000003</v>
      </c>
      <c r="N619" s="6">
        <f>INDEX(ลูกหนี้ค่ารักษาพยาบาล!$L:$L,MATCH(คำนวณเงินลงทุนส่วนเกิน!$D619,ลูกหนี้ค่ารักษาพยาบาล!$A:$A,0))</f>
        <v>3939043.98</v>
      </c>
      <c r="O619" s="6">
        <f>INDEX(ลูกหนี้ค่ารักษาพยาบาล!$M:$M,MATCH(คำนวณเงินลงทุนส่วนเกิน!$D619,ลูกหนี้ค่ารักษาพยาบาล!$A:$A,0))</f>
        <v>0</v>
      </c>
      <c r="P619" s="6">
        <f>INDEX(ลูกหนี้ค่ารักษาพยาบาล!$N:$N,MATCH(คำนวณเงินลงทุนส่วนเกิน!$D619,ลูกหนี้ค่ารักษาพยาบาล!$A:$A,0))</f>
        <v>186</v>
      </c>
      <c r="Q619" s="49">
        <v>25871311.239999998</v>
      </c>
      <c r="R619" s="7">
        <f>INDEX('Fixed Cost'!$E:$E,MATCH(คำนวณเงินลงทุนส่วนเกิน!$D619,'Fixed Cost'!$A:$A,0))</f>
        <v>26359457.121818181</v>
      </c>
      <c r="S619" s="7">
        <f t="shared" si="55"/>
        <v>-488145.88181818277</v>
      </c>
      <c r="T619" s="43" t="str">
        <f t="shared" si="58"/>
        <v>30%</v>
      </c>
      <c r="U619" s="7">
        <f t="shared" si="56"/>
        <v>0</v>
      </c>
      <c r="V619" s="69" t="str">
        <f t="shared" si="59"/>
        <v>ไม่ลงทุน</v>
      </c>
      <c r="X619" s="4"/>
    </row>
    <row r="620" spans="1:24" hidden="1" x14ac:dyDescent="0.7">
      <c r="A620" s="8">
        <f>IF(ISBLANK(D620),"",COUNTA($D$10:D620))</f>
        <v>611</v>
      </c>
      <c r="B620" s="14">
        <v>9</v>
      </c>
      <c r="C620" s="14" t="s">
        <v>1247</v>
      </c>
      <c r="D620" s="14" t="s">
        <v>1276</v>
      </c>
      <c r="E620" s="14" t="s">
        <v>1277</v>
      </c>
      <c r="F620" s="14" t="s">
        <v>46</v>
      </c>
      <c r="G620" s="6">
        <f>INDEX('cash ratio เดิม'!$B:$B,MATCH(คำนวณเงินลงทุนส่วนเกิน!$D620,'cash ratio เดิม'!$A:$A,0))</f>
        <v>115655129.06</v>
      </c>
      <c r="H620" s="6">
        <f>INDEX('cash ratio เดิม'!$C:$C,MATCH(คำนวณเงินลงทุนส่วนเกิน!$D620,'cash ratio เดิม'!$A:$A,0))</f>
        <v>65747327.259999998</v>
      </c>
      <c r="I620" s="49">
        <v>1.76</v>
      </c>
      <c r="J620" s="5">
        <f t="shared" si="54"/>
        <v>2.5</v>
      </c>
      <c r="K620" s="6">
        <f t="shared" si="57"/>
        <v>49254477.139999993</v>
      </c>
      <c r="L620" s="6">
        <f>INDEX(ลูกหนี้ค่ารักษาพยาบาล!$J:$J,MATCH(คำนวณเงินลงทุนส่วนเกิน!$D620,ลูกหนี้ค่ารักษาพยาบาล!$A:$A,0))</f>
        <v>35203455.689999998</v>
      </c>
      <c r="M620" s="6">
        <f>INDEX(ลูกหนี้ค่ารักษาพยาบาล!$K:$K,MATCH(คำนวณเงินลงทุนส่วนเกิน!$D620,ลูกหนี้ค่ารักษาพยาบาล!$A:$A,0))</f>
        <v>5695747.9950000001</v>
      </c>
      <c r="N620" s="6">
        <f>INDEX(ลูกหนี้ค่ารักษาพยาบาล!$L:$L,MATCH(คำนวณเงินลงทุนส่วนเกิน!$D620,ลูกหนี้ค่ารักษาพยาบาล!$A:$A,0))</f>
        <v>8342965.455000001</v>
      </c>
      <c r="O620" s="6">
        <f>INDEX(ลูกหนี้ค่ารักษาพยาบาล!$M:$M,MATCH(คำนวณเงินลงทุนส่วนเกิน!$D620,ลูกหนี้ค่ารักษาพยาบาล!$A:$A,0))</f>
        <v>0</v>
      </c>
      <c r="P620" s="6">
        <f>INDEX(ลูกหนี้ค่ารักษาพยาบาล!$N:$N,MATCH(คำนวณเงินลงทุนส่วนเกิน!$D620,ลูกหนี้ค่ารักษาพยาบาล!$A:$A,0))</f>
        <v>12308</v>
      </c>
      <c r="Q620" s="49">
        <v>49907801.799999997</v>
      </c>
      <c r="R620" s="7">
        <f>INDEX('Fixed Cost'!$E:$E,MATCH(คำนวณเงินลงทุนส่วนเกิน!$D620,'Fixed Cost'!$A:$A,0))</f>
        <v>46040427.327272736</v>
      </c>
      <c r="S620" s="7">
        <f t="shared" si="55"/>
        <v>3867374.4727272615</v>
      </c>
      <c r="T620" s="43" t="str">
        <f t="shared" si="58"/>
        <v>40%</v>
      </c>
      <c r="U620" s="7">
        <f t="shared" si="56"/>
        <v>1546949.7890909046</v>
      </c>
      <c r="V620" s="8" t="str">
        <f t="shared" si="59"/>
        <v>ลงทุนได้</v>
      </c>
      <c r="X620" s="4"/>
    </row>
    <row r="621" spans="1:24" hidden="1" x14ac:dyDescent="0.7">
      <c r="A621" s="8">
        <f>IF(ISBLANK(D621),"",COUNTA($D$10:D621))</f>
        <v>612</v>
      </c>
      <c r="B621" s="14">
        <v>9</v>
      </c>
      <c r="C621" s="14" t="s">
        <v>1247</v>
      </c>
      <c r="D621" s="14" t="s">
        <v>1278</v>
      </c>
      <c r="E621" s="14" t="s">
        <v>1279</v>
      </c>
      <c r="F621" s="14" t="s">
        <v>8</v>
      </c>
      <c r="G621" s="6">
        <f>INDEX('cash ratio เดิม'!$B:$B,MATCH(คำนวณเงินลงทุนส่วนเกิน!$D621,'cash ratio เดิม'!$A:$A,0))</f>
        <v>91957259.519999996</v>
      </c>
      <c r="H621" s="6">
        <f>INDEX('cash ratio เดิม'!$C:$C,MATCH(คำนวณเงินลงทุนส่วนเกิน!$D621,'cash ratio เดิม'!$A:$A,0))</f>
        <v>12616603.439999999</v>
      </c>
      <c r="I621" s="49">
        <v>7.29</v>
      </c>
      <c r="J621" s="5">
        <f t="shared" si="54"/>
        <v>8.11</v>
      </c>
      <c r="K621" s="6">
        <f t="shared" si="57"/>
        <v>10371806.615</v>
      </c>
      <c r="L621" s="6">
        <f>INDEX(ลูกหนี้ค่ารักษาพยาบาล!$J:$J,MATCH(คำนวณเงินลงทุนส่วนเกิน!$D621,ลูกหนี้ค่ารักษาพยาบาล!$A:$A,0))</f>
        <v>8060029.5149999997</v>
      </c>
      <c r="M621" s="6">
        <f>INDEX(ลูกหนี้ค่ารักษาพยาบาล!$K:$K,MATCH(คำนวณเงินลงทุนส่วนเกิน!$D621,ลูกหนี้ค่ารักษาพยาบาล!$A:$A,0))</f>
        <v>914890.89500000002</v>
      </c>
      <c r="N621" s="6">
        <f>INDEX(ลูกหนี้ค่ารักษาพยาบาล!$L:$L,MATCH(คำนวณเงินลงทุนส่วนเกิน!$D621,ลูกหนี้ค่ารักษาพยาบาล!$A:$A,0))</f>
        <v>1386575.2050000001</v>
      </c>
      <c r="O621" s="6">
        <f>INDEX(ลูกหนี้ค่ารักษาพยาบาล!$M:$M,MATCH(คำนวณเงินลงทุนส่วนเกิน!$D621,ลูกหนี้ค่ารักษาพยาบาล!$A:$A,0))</f>
        <v>0</v>
      </c>
      <c r="P621" s="6">
        <f>INDEX(ลูกหนี้ค่ารักษาพยาบาล!$N:$N,MATCH(คำนวณเงินลงทุนส่วนเกิน!$D621,ลูกหนี้ค่ารักษาพยาบาล!$A:$A,0))</f>
        <v>10311</v>
      </c>
      <c r="Q621" s="49">
        <v>79340656.079999998</v>
      </c>
      <c r="R621" s="7">
        <f>INDEX('Fixed Cost'!$E:$E,MATCH(คำนวณเงินลงทุนส่วนเกิน!$D621,'Fixed Cost'!$A:$A,0))</f>
        <v>18211200.959999997</v>
      </c>
      <c r="S621" s="7">
        <f t="shared" si="55"/>
        <v>61129455.120000005</v>
      </c>
      <c r="T621" s="43" t="str">
        <f t="shared" si="58"/>
        <v>60%</v>
      </c>
      <c r="U621" s="7">
        <f t="shared" si="56"/>
        <v>36677673.072000004</v>
      </c>
      <c r="V621" s="8" t="str">
        <f t="shared" si="59"/>
        <v>ลงทุนได้</v>
      </c>
      <c r="X621" s="4"/>
    </row>
    <row r="622" spans="1:24" hidden="1" x14ac:dyDescent="0.7">
      <c r="A622" s="8">
        <f>IF(ISBLANK(D622),"",COUNTA($D$10:D622))</f>
        <v>613</v>
      </c>
      <c r="B622" s="14">
        <v>9</v>
      </c>
      <c r="C622" s="14" t="s">
        <v>1247</v>
      </c>
      <c r="D622" s="14" t="s">
        <v>1280</v>
      </c>
      <c r="E622" s="14" t="s">
        <v>1281</v>
      </c>
      <c r="F622" s="14" t="s">
        <v>8</v>
      </c>
      <c r="G622" s="6">
        <f>INDEX('cash ratio เดิม'!$B:$B,MATCH(คำนวณเงินลงทุนส่วนเกิน!$D622,'cash ratio เดิม'!$A:$A,0))</f>
        <v>32570267.256999999</v>
      </c>
      <c r="H622" s="6">
        <f>INDEX('cash ratio เดิม'!$C:$C,MATCH(คำนวณเงินลงทุนส่วนเกิน!$D622,'cash ratio เดิม'!$A:$A,0))</f>
        <v>20415791.017000001</v>
      </c>
      <c r="I622" s="49">
        <v>1.6</v>
      </c>
      <c r="J622" s="5">
        <f t="shared" si="54"/>
        <v>1.88</v>
      </c>
      <c r="K622" s="6">
        <f t="shared" si="57"/>
        <v>5893396.5350000001</v>
      </c>
      <c r="L622" s="6">
        <f>INDEX(ลูกหนี้ค่ารักษาพยาบาล!$J:$J,MATCH(คำนวณเงินลงทุนส่วนเกิน!$D622,ลูกหนี้ค่ารักษาพยาบาล!$A:$A,0))</f>
        <v>3175371.5400000005</v>
      </c>
      <c r="M622" s="6">
        <f>INDEX(ลูกหนี้ค่ารักษาพยาบาล!$K:$K,MATCH(คำนวณเงินลงทุนส่วนเกิน!$D622,ลูกหนี้ค่ารักษาพยาบาล!$A:$A,0))</f>
        <v>915900.12</v>
      </c>
      <c r="N622" s="6">
        <f>INDEX(ลูกหนี้ค่ารักษาพยาบาล!$L:$L,MATCH(คำนวณเงินลงทุนส่วนเกิน!$D622,ลูกหนี้ค่ารักษาพยาบาล!$A:$A,0))</f>
        <v>1789653.875</v>
      </c>
      <c r="O622" s="6">
        <f>INDEX(ลูกหนี้ค่ารักษาพยาบาล!$M:$M,MATCH(คำนวณเงินลงทุนส่วนเกิน!$D622,ลูกหนี้ค่ารักษาพยาบาล!$A:$A,0))</f>
        <v>0</v>
      </c>
      <c r="P622" s="6">
        <f>INDEX(ลูกหนี้ค่ารักษาพยาบาล!$N:$N,MATCH(คำนวณเงินลงทุนส่วนเกิน!$D622,ลูกหนี้ค่ารักษาพยาบาล!$A:$A,0))</f>
        <v>12471</v>
      </c>
      <c r="Q622" s="49">
        <v>12154476.24</v>
      </c>
      <c r="R622" s="7">
        <f>INDEX('Fixed Cost'!$E:$E,MATCH(คำนวณเงินลงทุนส่วนเกิน!$D622,'Fixed Cost'!$A:$A,0))</f>
        <v>21244783.442727271</v>
      </c>
      <c r="S622" s="7">
        <f t="shared" si="55"/>
        <v>-9090307.2027272712</v>
      </c>
      <c r="T622" s="43" t="str">
        <f t="shared" si="58"/>
        <v>30%</v>
      </c>
      <c r="U622" s="7">
        <f t="shared" si="56"/>
        <v>0</v>
      </c>
      <c r="V622" s="69" t="str">
        <f t="shared" si="59"/>
        <v>ไม่ลงทุน</v>
      </c>
      <c r="X622" s="4"/>
    </row>
    <row r="623" spans="1:24" hidden="1" x14ac:dyDescent="0.7">
      <c r="A623" s="8">
        <f>IF(ISBLANK(D623),"",COUNTA($D$10:D623))</f>
        <v>614</v>
      </c>
      <c r="B623" s="14">
        <v>9</v>
      </c>
      <c r="C623" s="14" t="s">
        <v>1247</v>
      </c>
      <c r="D623" s="14" t="s">
        <v>1282</v>
      </c>
      <c r="E623" s="14" t="s">
        <v>1283</v>
      </c>
      <c r="F623" s="14" t="s">
        <v>8</v>
      </c>
      <c r="G623" s="6">
        <f>INDEX('cash ratio เดิม'!$B:$B,MATCH(คำนวณเงินลงทุนส่วนเกิน!$D623,'cash ratio เดิม'!$A:$A,0))</f>
        <v>102764508.34</v>
      </c>
      <c r="H623" s="6">
        <f>INDEX('cash ratio เดิม'!$C:$C,MATCH(คำนวณเงินลงทุนส่วนเกิน!$D623,'cash ratio เดิม'!$A:$A,0))</f>
        <v>28558644.390000001</v>
      </c>
      <c r="I623" s="49">
        <v>3.6</v>
      </c>
      <c r="J623" s="5">
        <f t="shared" si="54"/>
        <v>4.1100000000000003</v>
      </c>
      <c r="K623" s="6">
        <f t="shared" si="57"/>
        <v>14711874.77</v>
      </c>
      <c r="L623" s="6">
        <f>INDEX(ลูกหนี้ค่ารักษาพยาบาล!$J:$J,MATCH(คำนวณเงินลงทุนส่วนเกิน!$D623,ลูกหนี้ค่ารักษาพยาบาล!$A:$A,0))</f>
        <v>4937968.96</v>
      </c>
      <c r="M623" s="6">
        <f>INDEX(ลูกหนี้ค่ารักษาพยาบาล!$K:$K,MATCH(คำนวณเงินลงทุนส่วนเกิน!$D623,ลูกหนี้ค่ารักษาพยาบาล!$A:$A,0))</f>
        <v>7851252.8700000001</v>
      </c>
      <c r="N623" s="6">
        <f>INDEX(ลูกหนี้ค่ารักษาพยาบาล!$L:$L,MATCH(คำนวณเงินลงทุนส่วนเกิน!$D623,ลูกหนี้ค่ารักษาพยาบาล!$A:$A,0))</f>
        <v>1922652.94</v>
      </c>
      <c r="O623" s="6">
        <f>INDEX(ลูกหนี้ค่ารักษาพยาบาล!$M:$M,MATCH(คำนวณเงินลงทุนส่วนเกิน!$D623,ลูกหนี้ค่ารักษาพยาบาล!$A:$A,0))</f>
        <v>0</v>
      </c>
      <c r="P623" s="6">
        <f>INDEX(ลูกหนี้ค่ารักษาพยาบาล!$N:$N,MATCH(คำนวณเงินลงทุนส่วนเกิน!$D623,ลูกหนี้ค่ารักษาพยาบาล!$A:$A,0))</f>
        <v>0</v>
      </c>
      <c r="Q623" s="49">
        <v>74205863.950000003</v>
      </c>
      <c r="R623" s="7">
        <f>INDEX('Fixed Cost'!$E:$E,MATCH(คำนวณเงินลงทุนส่วนเกิน!$D623,'Fixed Cost'!$A:$A,0))</f>
        <v>23240243.702727277</v>
      </c>
      <c r="S623" s="7">
        <f t="shared" si="55"/>
        <v>50965620.24727273</v>
      </c>
      <c r="T623" s="43" t="str">
        <f t="shared" si="58"/>
        <v>60%</v>
      </c>
      <c r="U623" s="7">
        <f t="shared" si="56"/>
        <v>30579372.148363635</v>
      </c>
      <c r="V623" s="8" t="str">
        <f t="shared" si="59"/>
        <v>ลงทุนได้</v>
      </c>
      <c r="X623" s="4"/>
    </row>
    <row r="624" spans="1:24" hidden="1" x14ac:dyDescent="0.7">
      <c r="A624" s="8">
        <f>IF(ISBLANK(D624),"",COUNTA($D$10:D624))</f>
        <v>615</v>
      </c>
      <c r="B624" s="14">
        <v>9</v>
      </c>
      <c r="C624" s="14" t="s">
        <v>1247</v>
      </c>
      <c r="D624" s="14" t="s">
        <v>1284</v>
      </c>
      <c r="E624" s="14" t="s">
        <v>1285</v>
      </c>
      <c r="F624" s="14" t="s">
        <v>8</v>
      </c>
      <c r="G624" s="6">
        <f>INDEX('cash ratio เดิม'!$B:$B,MATCH(คำนวณเงินลงทุนส่วนเกิน!$D624,'cash ratio เดิม'!$A:$A,0))</f>
        <v>41268535.600000001</v>
      </c>
      <c r="H624" s="6">
        <f>INDEX('cash ratio เดิม'!$C:$C,MATCH(คำนวณเงินลงทุนส่วนเกิน!$D624,'cash ratio เดิม'!$A:$A,0))</f>
        <v>9560418.6699999999</v>
      </c>
      <c r="I624" s="49">
        <v>4.32</v>
      </c>
      <c r="J624" s="5">
        <f t="shared" si="54"/>
        <v>4.71</v>
      </c>
      <c r="K624" s="6">
        <f t="shared" si="57"/>
        <v>3838723.85</v>
      </c>
      <c r="L624" s="6">
        <f>INDEX(ลูกหนี้ค่ารักษาพยาบาล!$J:$J,MATCH(คำนวณเงินลงทุนส่วนเกิน!$D624,ลูกหนี้ค่ารักษาพยาบาล!$A:$A,0))</f>
        <v>1360757.44</v>
      </c>
      <c r="M624" s="6">
        <f>INDEX(ลูกหนี้ค่ารักษาพยาบาล!$K:$K,MATCH(คำนวณเงินลงทุนส่วนเกิน!$D624,ลูกหนี้ค่ารักษาพยาบาล!$A:$A,0))</f>
        <v>1373490.85</v>
      </c>
      <c r="N624" s="6">
        <f>INDEX(ลูกหนี้ค่ารักษาพยาบาล!$L:$L,MATCH(คำนวณเงินลงทุนส่วนเกิน!$D624,ลูกหนี้ค่ารักษาพยาบาล!$A:$A,0))</f>
        <v>1104475.56</v>
      </c>
      <c r="O624" s="6">
        <f>INDEX(ลูกหนี้ค่ารักษาพยาบาล!$M:$M,MATCH(คำนวณเงินลงทุนส่วนเกิน!$D624,ลูกหนี้ค่ารักษาพยาบาล!$A:$A,0))</f>
        <v>0</v>
      </c>
      <c r="P624" s="6">
        <f>INDEX(ลูกหนี้ค่ารักษาพยาบาล!$N:$N,MATCH(คำนวณเงินลงทุนส่วนเกิน!$D624,ลูกหนี้ค่ารักษาพยาบาล!$A:$A,0))</f>
        <v>0</v>
      </c>
      <c r="Q624" s="49">
        <v>31708116.93</v>
      </c>
      <c r="R624" s="7">
        <f>INDEX('Fixed Cost'!$E:$E,MATCH(คำนวณเงินลงทุนส่วนเกิน!$D624,'Fixed Cost'!$A:$A,0))</f>
        <v>9931340.7272727285</v>
      </c>
      <c r="S624" s="7">
        <f t="shared" si="55"/>
        <v>21776776.202727273</v>
      </c>
      <c r="T624" s="43" t="str">
        <f t="shared" si="58"/>
        <v>60%</v>
      </c>
      <c r="U624" s="7">
        <f t="shared" si="56"/>
        <v>13066065.721636364</v>
      </c>
      <c r="V624" s="8" t="str">
        <f t="shared" si="59"/>
        <v>ลงทุนได้</v>
      </c>
      <c r="X624" s="4"/>
    </row>
    <row r="625" spans="1:24" hidden="1" x14ac:dyDescent="0.7">
      <c r="A625" s="8">
        <f>IF(ISBLANK(D625),"",COUNTA($D$10:D625))</f>
        <v>616</v>
      </c>
      <c r="B625" s="14">
        <v>9</v>
      </c>
      <c r="C625" s="14" t="s">
        <v>1247</v>
      </c>
      <c r="D625" s="14" t="s">
        <v>1286</v>
      </c>
      <c r="E625" s="14" t="s">
        <v>1287</v>
      </c>
      <c r="F625" s="14" t="s">
        <v>8</v>
      </c>
      <c r="G625" s="6">
        <f>INDEX('cash ratio เดิม'!$B:$B,MATCH(คำนวณเงินลงทุนส่วนเกิน!$D625,'cash ratio เดิม'!$A:$A,0))</f>
        <v>86803527.319999993</v>
      </c>
      <c r="H625" s="6">
        <f>INDEX('cash ratio เดิม'!$C:$C,MATCH(คำนวณเงินลงทุนส่วนเกิน!$D625,'cash ratio เดิม'!$A:$A,0))</f>
        <v>38009820.329999998</v>
      </c>
      <c r="I625" s="49">
        <v>2.2799999999999998</v>
      </c>
      <c r="J625" s="5">
        <f t="shared" si="54"/>
        <v>2.74</v>
      </c>
      <c r="K625" s="6">
        <f t="shared" si="57"/>
        <v>17534482.435000002</v>
      </c>
      <c r="L625" s="6">
        <f>INDEX(ลูกหนี้ค่ารักษาพยาบาล!$J:$J,MATCH(คำนวณเงินลงทุนส่วนเกิน!$D625,ลูกหนี้ค่ารักษาพยาบาล!$A:$A,0))</f>
        <v>12658448.845000003</v>
      </c>
      <c r="M625" s="6">
        <f>INDEX(ลูกหนี้ค่ารักษาพยาบาล!$K:$K,MATCH(คำนวณเงินลงทุนส่วนเกิน!$D625,ลูกหนี้ค่ารักษาพยาบาล!$A:$A,0))</f>
        <v>1801757.5549999999</v>
      </c>
      <c r="N625" s="6">
        <f>INDEX(ลูกหนี้ค่ารักษาพยาบาล!$L:$L,MATCH(คำนวณเงินลงทุนส่วนเกิน!$D625,ลูกหนี้ค่ารักษาพยาบาล!$A:$A,0))</f>
        <v>2866797.0649999999</v>
      </c>
      <c r="O625" s="6">
        <f>INDEX(ลูกหนี้ค่ารักษาพยาบาล!$M:$M,MATCH(คำนวณเงินลงทุนส่วนเกิน!$D625,ลูกหนี้ค่ารักษาพยาบาล!$A:$A,0))</f>
        <v>0</v>
      </c>
      <c r="P625" s="6">
        <f>INDEX(ลูกหนี้ค่ารักษาพยาบาล!$N:$N,MATCH(คำนวณเงินลงทุนส่วนเกิน!$D625,ลูกหนี้ค่ารักษาพยาบาล!$A:$A,0))</f>
        <v>207478.97</v>
      </c>
      <c r="Q625" s="49">
        <v>48793706.990000002</v>
      </c>
      <c r="R625" s="7">
        <f>INDEX('Fixed Cost'!$E:$E,MATCH(คำนวณเงินลงทุนส่วนเกิน!$D625,'Fixed Cost'!$A:$A,0))</f>
        <v>35884586.811818182</v>
      </c>
      <c r="S625" s="7">
        <f t="shared" si="55"/>
        <v>12909120.17818182</v>
      </c>
      <c r="T625" s="43" t="str">
        <f t="shared" si="58"/>
        <v>50%</v>
      </c>
      <c r="U625" s="7">
        <f t="shared" si="56"/>
        <v>6454560.0890909098</v>
      </c>
      <c r="V625" s="8" t="str">
        <f t="shared" si="59"/>
        <v>ลงทุนได้</v>
      </c>
      <c r="X625" s="4"/>
    </row>
    <row r="626" spans="1:24" hidden="1" x14ac:dyDescent="0.7">
      <c r="A626" s="8">
        <f>IF(ISBLANK(D626),"",COUNTA($D$10:D626))</f>
        <v>617</v>
      </c>
      <c r="B626" s="14">
        <v>9</v>
      </c>
      <c r="C626" s="14" t="s">
        <v>1247</v>
      </c>
      <c r="D626" s="14" t="s">
        <v>1288</v>
      </c>
      <c r="E626" s="14" t="s">
        <v>1289</v>
      </c>
      <c r="F626" s="14" t="s">
        <v>46</v>
      </c>
      <c r="G626" s="6">
        <f>INDEX('cash ratio เดิม'!$B:$B,MATCH(คำนวณเงินลงทุนส่วนเกิน!$D626,'cash ratio เดิม'!$A:$A,0))</f>
        <v>150050805.55000001</v>
      </c>
      <c r="H626" s="6">
        <f>INDEX('cash ratio เดิม'!$C:$C,MATCH(คำนวณเงินลงทุนส่วนเกิน!$D626,'cash ratio เดิม'!$A:$A,0))</f>
        <v>122179357.2</v>
      </c>
      <c r="I626" s="49">
        <v>1.23</v>
      </c>
      <c r="J626" s="5">
        <f t="shared" si="54"/>
        <v>1.49</v>
      </c>
      <c r="K626" s="6">
        <f t="shared" si="57"/>
        <v>33202348.870000005</v>
      </c>
      <c r="L626" s="6">
        <f>INDEX(ลูกหนี้ค่ารักษาพยาบาล!$J:$J,MATCH(คำนวณเงินลงทุนส่วนเกิน!$D626,ลูกหนี้ค่ารักษาพยาบาล!$A:$A,0))</f>
        <v>16333690.15</v>
      </c>
      <c r="M626" s="6">
        <f>INDEX(ลูกหนี้ค่ารักษาพยาบาล!$K:$K,MATCH(คำนวณเงินลงทุนส่วนเกิน!$D626,ลูกหนี้ค่ารักษาพยาบาล!$A:$A,0))</f>
        <v>8123742.5199999996</v>
      </c>
      <c r="N626" s="6">
        <f>INDEX(ลูกหนี้ค่ารักษาพยาบาล!$L:$L,MATCH(คำนวณเงินลงทุนส่วนเกิน!$D626,ลูกหนี้ค่ารักษาพยาบาล!$A:$A,0))</f>
        <v>8655555.8250000011</v>
      </c>
      <c r="O626" s="6">
        <f>INDEX(ลูกหนี้ค่ารักษาพยาบาล!$M:$M,MATCH(คำนวณเงินลงทุนส่วนเกิน!$D626,ลูกหนี้ค่ารักษาพยาบาล!$A:$A,0))</f>
        <v>0</v>
      </c>
      <c r="P626" s="6">
        <f>INDEX(ลูกหนี้ค่ารักษาพยาบาล!$N:$N,MATCH(คำนวณเงินลงทุนส่วนเกิน!$D626,ลูกหนี้ค่ารักษาพยาบาล!$A:$A,0))</f>
        <v>89360.375</v>
      </c>
      <c r="Q626" s="49">
        <v>37162760.350000001</v>
      </c>
      <c r="R626" s="7">
        <f>INDEX('Fixed Cost'!$E:$E,MATCH(คำนวณเงินลงทุนส่วนเกิน!$D626,'Fixed Cost'!$A:$A,0))</f>
        <v>79281834.215454534</v>
      </c>
      <c r="S626" s="7">
        <f t="shared" si="55"/>
        <v>-42119073.865454532</v>
      </c>
      <c r="T626" s="43" t="str">
        <f t="shared" si="58"/>
        <v>0%</v>
      </c>
      <c r="U626" s="7">
        <f t="shared" si="56"/>
        <v>0</v>
      </c>
      <c r="V626" s="69" t="str">
        <f t="shared" si="59"/>
        <v>ไม่ลงทุน</v>
      </c>
      <c r="X626" s="4"/>
    </row>
    <row r="627" spans="1:24" hidden="1" x14ac:dyDescent="0.7">
      <c r="A627" s="8">
        <f>IF(ISBLANK(D627),"",COUNTA($D$10:D627))</f>
        <v>618</v>
      </c>
      <c r="B627" s="14">
        <v>9</v>
      </c>
      <c r="C627" s="14" t="s">
        <v>1247</v>
      </c>
      <c r="D627" s="14" t="s">
        <v>1290</v>
      </c>
      <c r="E627" s="14" t="s">
        <v>1291</v>
      </c>
      <c r="F627" s="14" t="s">
        <v>8</v>
      </c>
      <c r="G627" s="6">
        <f>INDEX('cash ratio เดิม'!$B:$B,MATCH(คำนวณเงินลงทุนส่วนเกิน!$D627,'cash ratio เดิม'!$A:$A,0))</f>
        <v>33383237.280000001</v>
      </c>
      <c r="H627" s="6">
        <f>INDEX('cash ratio เดิม'!$C:$C,MATCH(คำนวณเงินลงทุนส่วนเกิน!$D627,'cash ratio เดิม'!$A:$A,0))</f>
        <v>35015834.960000001</v>
      </c>
      <c r="I627" s="49">
        <v>0.95</v>
      </c>
      <c r="J627" s="5">
        <f t="shared" si="54"/>
        <v>1.27</v>
      </c>
      <c r="K627" s="6">
        <f t="shared" si="57"/>
        <v>11230680.66</v>
      </c>
      <c r="L627" s="6">
        <f>INDEX(ลูกหนี้ค่ารักษาพยาบาล!$J:$J,MATCH(คำนวณเงินลงทุนส่วนเกิน!$D627,ลูกหนี้ค่ารักษาพยาบาล!$A:$A,0))</f>
        <v>6882044.0799999991</v>
      </c>
      <c r="M627" s="6">
        <f>INDEX(ลูกหนี้ค่ารักษาพยาบาล!$K:$K,MATCH(คำนวณเงินลงทุนส่วนเกิน!$D627,ลูกหนี้ค่ารักษาพยาบาล!$A:$A,0))</f>
        <v>3486431.1500000004</v>
      </c>
      <c r="N627" s="6">
        <f>INDEX(ลูกหนี้ค่ารักษาพยาบาล!$L:$L,MATCH(คำนวณเงินลงทุนส่วนเกิน!$D627,ลูกหนี้ค่ารักษาพยาบาล!$A:$A,0))</f>
        <v>838809.51</v>
      </c>
      <c r="O627" s="6">
        <f>INDEX(ลูกหนี้ค่ารักษาพยาบาล!$M:$M,MATCH(คำนวณเงินลงทุนส่วนเกิน!$D627,ลูกหนี้ค่ารักษาพยาบาล!$A:$A,0))</f>
        <v>0</v>
      </c>
      <c r="P627" s="6">
        <f>INDEX(ลูกหนี้ค่ารักษาพยาบาล!$N:$N,MATCH(คำนวณเงินลงทุนส่วนเกิน!$D627,ลูกหนี้ค่ารักษาพยาบาล!$A:$A,0))</f>
        <v>23395.919999999998</v>
      </c>
      <c r="Q627" s="49">
        <v>-1634222.68</v>
      </c>
      <c r="R627" s="7">
        <f>INDEX('Fixed Cost'!$E:$E,MATCH(คำนวณเงินลงทุนส่วนเกิน!$D627,'Fixed Cost'!$A:$A,0))</f>
        <v>14249734.955454547</v>
      </c>
      <c r="S627" s="7">
        <f t="shared" si="55"/>
        <v>-15883957.635454547</v>
      </c>
      <c r="T627" s="43" t="str">
        <f t="shared" si="58"/>
        <v>0%</v>
      </c>
      <c r="U627" s="7">
        <f t="shared" si="56"/>
        <v>0</v>
      </c>
      <c r="V627" s="69" t="str">
        <f t="shared" si="59"/>
        <v>ไม่ลงทุน</v>
      </c>
      <c r="X627" s="4"/>
    </row>
    <row r="628" spans="1:24" hidden="1" x14ac:dyDescent="0.7">
      <c r="A628" s="8">
        <f>IF(ISBLANK(D628),"",COUNTA($D$10:D628))</f>
        <v>619</v>
      </c>
      <c r="B628" s="14">
        <v>9</v>
      </c>
      <c r="C628" s="14" t="s">
        <v>1247</v>
      </c>
      <c r="D628" s="14" t="s">
        <v>1292</v>
      </c>
      <c r="E628" s="14" t="s">
        <v>1293</v>
      </c>
      <c r="F628" s="14" t="s">
        <v>8</v>
      </c>
      <c r="G628" s="6">
        <f>INDEX('cash ratio เดิม'!$B:$B,MATCH(คำนวณเงินลงทุนส่วนเกิน!$D628,'cash ratio เดิม'!$A:$A,0))</f>
        <v>43627604.719999999</v>
      </c>
      <c r="H628" s="6">
        <f>INDEX('cash ratio เดิม'!$C:$C,MATCH(คำนวณเงินลงทุนส่วนเกิน!$D628,'cash ratio เดิม'!$A:$A,0))</f>
        <v>17211898.879999999</v>
      </c>
      <c r="I628" s="49">
        <v>2.5299999999999998</v>
      </c>
      <c r="J628" s="5">
        <f t="shared" si="54"/>
        <v>2.6</v>
      </c>
      <c r="K628" s="6">
        <f t="shared" si="57"/>
        <v>1292084.77</v>
      </c>
      <c r="L628" s="6">
        <f>INDEX(ลูกหนี้ค่ารักษาพยาบาล!$J:$J,MATCH(คำนวณเงินลงทุนส่วนเกิน!$D628,ลูกหนี้ค่ารักษาพยาบาล!$A:$A,0))</f>
        <v>621839.5</v>
      </c>
      <c r="M628" s="6">
        <f>INDEX(ลูกหนี้ค่ารักษาพยาบาล!$K:$K,MATCH(คำนวณเงินลงทุนส่วนเกิน!$D628,ลูกหนี้ค่ารักษาพยาบาล!$A:$A,0))</f>
        <v>268873</v>
      </c>
      <c r="N628" s="6">
        <f>INDEX(ลูกหนี้ค่ารักษาพยาบาล!$L:$L,MATCH(คำนวณเงินลงทุนส่วนเกิน!$D628,ลูกหนี้ค่ารักษาพยาบาล!$A:$A,0))</f>
        <v>401372.27</v>
      </c>
      <c r="O628" s="6">
        <f>INDEX(ลูกหนี้ค่ารักษาพยาบาล!$M:$M,MATCH(คำนวณเงินลงทุนส่วนเกิน!$D628,ลูกหนี้ค่ารักษาพยาบาล!$A:$A,0))</f>
        <v>0</v>
      </c>
      <c r="P628" s="6">
        <f>INDEX(ลูกหนี้ค่ารักษาพยาบาล!$N:$N,MATCH(คำนวณเงินลงทุนส่วนเกิน!$D628,ลูกหนี้ค่ารักษาพยาบาล!$A:$A,0))</f>
        <v>0</v>
      </c>
      <c r="Q628" s="49">
        <v>26372955.84</v>
      </c>
      <c r="R628" s="7">
        <f>INDEX('Fixed Cost'!$E:$E,MATCH(คำนวณเงินลงทุนส่วนเกิน!$D628,'Fixed Cost'!$A:$A,0))</f>
        <v>9558413.7845454551</v>
      </c>
      <c r="S628" s="7">
        <f t="shared" si="55"/>
        <v>16814542.055454545</v>
      </c>
      <c r="T628" s="43" t="str">
        <f t="shared" si="58"/>
        <v>50%</v>
      </c>
      <c r="U628" s="7">
        <f t="shared" si="56"/>
        <v>8407271.0277272724</v>
      </c>
      <c r="V628" s="8" t="str">
        <f t="shared" si="59"/>
        <v>ลงทุนได้</v>
      </c>
      <c r="X628" s="4"/>
    </row>
    <row r="629" spans="1:24" hidden="1" x14ac:dyDescent="0.7">
      <c r="A629" s="8">
        <f>IF(ISBLANK(D629),"",COUNTA($D$10:D629))</f>
        <v>620</v>
      </c>
      <c r="B629" s="14">
        <v>9</v>
      </c>
      <c r="C629" s="14" t="s">
        <v>1247</v>
      </c>
      <c r="D629" s="14" t="s">
        <v>1294</v>
      </c>
      <c r="E629" s="14" t="s">
        <v>1295</v>
      </c>
      <c r="F629" s="14" t="s">
        <v>8</v>
      </c>
      <c r="G629" s="6">
        <f>INDEX('cash ratio เดิม'!$B:$B,MATCH(คำนวณเงินลงทุนส่วนเกิน!$D629,'cash ratio เดิม'!$A:$A,0))</f>
        <v>20747903.949999999</v>
      </c>
      <c r="H629" s="6">
        <f>INDEX('cash ratio เดิม'!$C:$C,MATCH(คำนวณเงินลงทุนส่วนเกิน!$D629,'cash ratio เดิม'!$A:$A,0))</f>
        <v>9492729.1300000008</v>
      </c>
      <c r="I629" s="49">
        <v>2.19</v>
      </c>
      <c r="J629" s="5">
        <f t="shared" si="54"/>
        <v>2.4</v>
      </c>
      <c r="K629" s="6">
        <f t="shared" si="57"/>
        <v>2093757.85</v>
      </c>
      <c r="L629" s="6">
        <f>INDEX(ลูกหนี้ค่ารักษาพยาบาล!$J:$J,MATCH(คำนวณเงินลงทุนส่วนเกิน!$D629,ลูกหนี้ค่ารักษาพยาบาล!$A:$A,0))</f>
        <v>893612.47</v>
      </c>
      <c r="M629" s="6">
        <f>INDEX(ลูกหนี้ค่ารักษาพยาบาล!$K:$K,MATCH(คำนวณเงินลงทุนส่วนเกิน!$D629,ลูกหนี้ค่ารักษาพยาบาล!$A:$A,0))</f>
        <v>373078</v>
      </c>
      <c r="N629" s="6">
        <f>INDEX(ลูกหนี้ค่ารักษาพยาบาล!$L:$L,MATCH(คำนวณเงินลงทุนส่วนเกิน!$D629,ลูกหนี้ค่ารักษาพยาบาล!$A:$A,0))</f>
        <v>827067.38000000012</v>
      </c>
      <c r="O629" s="6">
        <f>INDEX(ลูกหนี้ค่ารักษาพยาบาล!$M:$M,MATCH(คำนวณเงินลงทุนส่วนเกิน!$D629,ลูกหนี้ค่ารักษาพยาบาล!$A:$A,0))</f>
        <v>0</v>
      </c>
      <c r="P629" s="6">
        <f>INDEX(ลูกหนี้ค่ารักษาพยาบาล!$N:$N,MATCH(คำนวณเงินลงทุนส่วนเกิน!$D629,ลูกหนี้ค่ารักษาพยาบาล!$A:$A,0))</f>
        <v>0</v>
      </c>
      <c r="Q629" s="49">
        <v>11255174.82</v>
      </c>
      <c r="R629" s="7">
        <f>INDEX('Fixed Cost'!$E:$E,MATCH(คำนวณเงินลงทุนส่วนเกิน!$D629,'Fixed Cost'!$A:$A,0))</f>
        <v>8841259.0063636359</v>
      </c>
      <c r="S629" s="7">
        <f t="shared" si="55"/>
        <v>2413915.8136363644</v>
      </c>
      <c r="T629" s="43" t="str">
        <f t="shared" si="58"/>
        <v>40%</v>
      </c>
      <c r="U629" s="7">
        <f t="shared" si="56"/>
        <v>965566.32545454579</v>
      </c>
      <c r="V629" s="8" t="str">
        <f t="shared" si="59"/>
        <v>ลงทุนได้</v>
      </c>
      <c r="X629" s="4"/>
    </row>
    <row r="630" spans="1:24" hidden="1" x14ac:dyDescent="0.7">
      <c r="A630" s="8">
        <f>IF(ISBLANK(D630),"",COUNTA($D$10:D630))</f>
        <v>621</v>
      </c>
      <c r="B630" s="14">
        <v>9</v>
      </c>
      <c r="C630" s="14" t="s">
        <v>1247</v>
      </c>
      <c r="D630" s="14" t="s">
        <v>1296</v>
      </c>
      <c r="E630" s="14" t="s">
        <v>1297</v>
      </c>
      <c r="F630" s="14" t="s">
        <v>8</v>
      </c>
      <c r="G630" s="6">
        <f>INDEX('cash ratio เดิม'!$B:$B,MATCH(คำนวณเงินลงทุนส่วนเกิน!$D630,'cash ratio เดิม'!$A:$A,0))</f>
        <v>51829537.82</v>
      </c>
      <c r="H630" s="6">
        <f>INDEX('cash ratio เดิม'!$C:$C,MATCH(คำนวณเงินลงทุนส่วนเกิน!$D630,'cash ratio เดิม'!$A:$A,0))</f>
        <v>13430081.050000001</v>
      </c>
      <c r="I630" s="49">
        <v>3.86</v>
      </c>
      <c r="J630" s="5">
        <f t="shared" si="54"/>
        <v>3.97</v>
      </c>
      <c r="K630" s="6">
        <f t="shared" si="57"/>
        <v>1552782.4449999998</v>
      </c>
      <c r="L630" s="6">
        <f>INDEX(ลูกหนี้ค่ารักษาพยาบาล!$J:$J,MATCH(คำนวณเงินลงทุนส่วนเกิน!$D630,ลูกหนี้ค่ารักษาพยาบาล!$A:$A,0))</f>
        <v>778819.125</v>
      </c>
      <c r="M630" s="6">
        <f>INDEX(ลูกหนี้ค่ารักษาพยาบาล!$K:$K,MATCH(คำนวณเงินลงทุนส่วนเกิน!$D630,ลูกหนี้ค่ารักษาพยาบาล!$A:$A,0))</f>
        <v>220771.66999999998</v>
      </c>
      <c r="N630" s="6">
        <f>INDEX(ลูกหนี้ค่ารักษาพยาบาล!$L:$L,MATCH(คำนวณเงินลงทุนส่วนเกิน!$D630,ลูกหนี้ค่ารักษาพยาบาล!$A:$A,0))</f>
        <v>553191.65</v>
      </c>
      <c r="O630" s="6">
        <f>INDEX(ลูกหนี้ค่ารักษาพยาบาล!$M:$M,MATCH(คำนวณเงินลงทุนส่วนเกิน!$D630,ลูกหนี้ค่ารักษาพยาบาล!$A:$A,0))</f>
        <v>0</v>
      </c>
      <c r="P630" s="6">
        <f>INDEX(ลูกหนี้ค่ารักษาพยาบาล!$N:$N,MATCH(คำนวณเงินลงทุนส่วนเกิน!$D630,ลูกหนี้ค่ารักษาพยาบาล!$A:$A,0))</f>
        <v>0</v>
      </c>
      <c r="Q630" s="49">
        <v>38399456.770000003</v>
      </c>
      <c r="R630" s="7">
        <f>INDEX('Fixed Cost'!$E:$E,MATCH(คำนวณเงินลงทุนส่วนเกิน!$D630,'Fixed Cost'!$A:$A,0))</f>
        <v>13558510.426363636</v>
      </c>
      <c r="S630" s="7">
        <f t="shared" si="55"/>
        <v>24840946.343636367</v>
      </c>
      <c r="T630" s="43" t="str">
        <f t="shared" si="58"/>
        <v>60%</v>
      </c>
      <c r="U630" s="7">
        <f t="shared" si="56"/>
        <v>14904567.80618182</v>
      </c>
      <c r="V630" s="8" t="str">
        <f t="shared" si="59"/>
        <v>ลงทุนได้</v>
      </c>
      <c r="X630" s="4"/>
    </row>
    <row r="631" spans="1:24" hidden="1" x14ac:dyDescent="0.7">
      <c r="A631" s="8">
        <f>IF(ISBLANK(D631),"",COUNTA($D$10:D631))</f>
        <v>622</v>
      </c>
      <c r="B631" s="14">
        <v>9</v>
      </c>
      <c r="C631" s="14" t="s">
        <v>1247</v>
      </c>
      <c r="D631" s="14" t="s">
        <v>1298</v>
      </c>
      <c r="E631" s="14" t="s">
        <v>1299</v>
      </c>
      <c r="F631" s="14" t="s">
        <v>8</v>
      </c>
      <c r="G631" s="6">
        <f>INDEX('cash ratio เดิม'!$B:$B,MATCH(คำนวณเงินลงทุนส่วนเกิน!$D631,'cash ratio เดิม'!$A:$A,0))</f>
        <v>11964117.130000001</v>
      </c>
      <c r="H631" s="6">
        <f>INDEX('cash ratio เดิม'!$C:$C,MATCH(คำนวณเงินลงทุนส่วนเกิน!$D631,'cash ratio เดิม'!$A:$A,0))</f>
        <v>8761553.3800000008</v>
      </c>
      <c r="I631" s="49">
        <v>1.37</v>
      </c>
      <c r="J631" s="5">
        <f t="shared" si="54"/>
        <v>1.83</v>
      </c>
      <c r="K631" s="6">
        <f t="shared" si="57"/>
        <v>4091532.8100000005</v>
      </c>
      <c r="L631" s="6">
        <f>INDEX(ลูกหนี้ค่ารักษาพยาบาล!$J:$J,MATCH(คำนวณเงินลงทุนส่วนเกิน!$D631,ลูกหนี้ค่ารักษาพยาบาล!$A:$A,0))</f>
        <v>2721368.45</v>
      </c>
      <c r="M631" s="6">
        <f>INDEX(ลูกหนี้ค่ารักษาพยาบาล!$K:$K,MATCH(คำนวณเงินลงทุนส่วนเกิน!$D631,ลูกหนี้ค่ารักษาพยาบาล!$A:$A,0))</f>
        <v>185686.32500000001</v>
      </c>
      <c r="N631" s="6">
        <f>INDEX(ลูกหนี้ค่ารักษาพยาบาล!$L:$L,MATCH(คำนวณเงินลงทุนส่วนเกิน!$D631,ลูกหนี้ค่ารักษาพยาบาล!$A:$A,0))</f>
        <v>1184458.0350000001</v>
      </c>
      <c r="O631" s="6">
        <f>INDEX(ลูกหนี้ค่ารักษาพยาบาล!$M:$M,MATCH(คำนวณเงินลงทุนส่วนเกิน!$D631,ลูกหนี้ค่ารักษาพยาบาล!$A:$A,0))</f>
        <v>0</v>
      </c>
      <c r="P631" s="6">
        <f>INDEX(ลูกหนี้ค่ารักษาพยาบาล!$N:$N,MATCH(คำนวณเงินลงทุนส่วนเกิน!$D631,ลูกหนี้ค่ารักษาพยาบาล!$A:$A,0))</f>
        <v>20</v>
      </c>
      <c r="Q631" s="49">
        <v>3202563.75</v>
      </c>
      <c r="R631" s="7">
        <f>INDEX('Fixed Cost'!$E:$E,MATCH(คำนวณเงินลงทุนส่วนเกิน!$D631,'Fixed Cost'!$A:$A,0))</f>
        <v>9887351.5445454549</v>
      </c>
      <c r="S631" s="7">
        <f t="shared" si="55"/>
        <v>-6684787.7945454549</v>
      </c>
      <c r="T631" s="43" t="str">
        <f t="shared" si="58"/>
        <v>30%</v>
      </c>
      <c r="U631" s="7">
        <f t="shared" si="56"/>
        <v>0</v>
      </c>
      <c r="V631" s="69" t="str">
        <f t="shared" si="59"/>
        <v>ไม่ลงทุน</v>
      </c>
      <c r="X631" s="4"/>
    </row>
    <row r="632" spans="1:24" hidden="1" x14ac:dyDescent="0.7">
      <c r="A632" s="8">
        <f>IF(ISBLANK(D632),"",COUNTA($D$10:D632))</f>
        <v>623</v>
      </c>
      <c r="B632" s="14">
        <v>9</v>
      </c>
      <c r="C632" s="14" t="s">
        <v>1247</v>
      </c>
      <c r="D632" s="14" t="s">
        <v>1300</v>
      </c>
      <c r="E632" s="14" t="s">
        <v>1301</v>
      </c>
      <c r="F632" s="14" t="s">
        <v>8</v>
      </c>
      <c r="G632" s="6">
        <f>INDEX('cash ratio เดิม'!$B:$B,MATCH(คำนวณเงินลงทุนส่วนเกิน!$D632,'cash ratio เดิม'!$A:$A,0))</f>
        <v>6749762.1600000001</v>
      </c>
      <c r="H632" s="6">
        <f>INDEX('cash ratio เดิม'!$C:$C,MATCH(คำนวณเงินลงทุนส่วนเกิน!$D632,'cash ratio เดิม'!$A:$A,0))</f>
        <v>8810577.4600000009</v>
      </c>
      <c r="I632" s="49">
        <v>0.77</v>
      </c>
      <c r="J632" s="5">
        <f t="shared" si="54"/>
        <v>1.1399999999999999</v>
      </c>
      <c r="K632" s="6">
        <f t="shared" si="57"/>
        <v>3310254.8600000003</v>
      </c>
      <c r="L632" s="6">
        <f>INDEX(ลูกหนี้ค่ารักษาพยาบาล!$J:$J,MATCH(คำนวณเงินลงทุนส่วนเกิน!$D632,ลูกหนี้ค่ารักษาพยาบาล!$A:$A,0))</f>
        <v>2140533.2650000001</v>
      </c>
      <c r="M632" s="6">
        <f>INDEX(ลูกหนี้ค่ารักษาพยาบาล!$K:$K,MATCH(คำนวณเงินลงทุนส่วนเกิน!$D632,ลูกหนี้ค่ารักษาพยาบาล!$A:$A,0))</f>
        <v>322466.81</v>
      </c>
      <c r="N632" s="6">
        <f>INDEX(ลูกหนี้ค่ารักษาพยาบาล!$L:$L,MATCH(คำนวณเงินลงทุนส่วนเกิน!$D632,ลูกหนี้ค่ารักษาพยาบาล!$A:$A,0))</f>
        <v>847254.78500000003</v>
      </c>
      <c r="O632" s="6">
        <f>INDEX(ลูกหนี้ค่ารักษาพยาบาล!$M:$M,MATCH(คำนวณเงินลงทุนส่วนเกิน!$D632,ลูกหนี้ค่ารักษาพยาบาล!$A:$A,0))</f>
        <v>0</v>
      </c>
      <c r="P632" s="6">
        <f>INDEX(ลูกหนี้ค่ารักษาพยาบาล!$N:$N,MATCH(คำนวณเงินลงทุนส่วนเกิน!$D632,ลูกหนี้ค่ารักษาพยาบาล!$A:$A,0))</f>
        <v>0</v>
      </c>
      <c r="Q632" s="49">
        <v>-2060815.3</v>
      </c>
      <c r="R632" s="7">
        <f>INDEX('Fixed Cost'!$E:$E,MATCH(คำนวณเงินลงทุนส่วนเกิน!$D632,'Fixed Cost'!$A:$A,0))</f>
        <v>9657484.333636364</v>
      </c>
      <c r="S632" s="7">
        <f t="shared" si="55"/>
        <v>-11718299.633636365</v>
      </c>
      <c r="T632" s="43" t="str">
        <f t="shared" si="58"/>
        <v>0%</v>
      </c>
      <c r="U632" s="7">
        <f t="shared" si="56"/>
        <v>0</v>
      </c>
      <c r="V632" s="69" t="str">
        <f t="shared" si="59"/>
        <v>ไม่ลงทุน</v>
      </c>
      <c r="X632" s="4"/>
    </row>
    <row r="633" spans="1:24" hidden="1" x14ac:dyDescent="0.7">
      <c r="A633" s="8">
        <f>IF(ISBLANK(D633),"",COUNTA($D$10:D633))</f>
        <v>624</v>
      </c>
      <c r="B633" s="14">
        <v>9</v>
      </c>
      <c r="C633" s="14" t="s">
        <v>1247</v>
      </c>
      <c r="D633" s="14" t="s">
        <v>1304</v>
      </c>
      <c r="E633" s="14" t="s">
        <v>1305</v>
      </c>
      <c r="F633" s="14" t="s">
        <v>8</v>
      </c>
      <c r="G633" s="6">
        <f>INDEX('cash ratio เดิม'!$B:$B,MATCH(คำนวณเงินลงทุนส่วนเกิน!$D633,'cash ratio เดิม'!$A:$A,0))</f>
        <v>35914824.229999997</v>
      </c>
      <c r="H633" s="6">
        <f>INDEX('cash ratio เดิม'!$C:$C,MATCH(คำนวณเงินลงทุนส่วนเกิน!$D633,'cash ratio เดิม'!$A:$A,0))</f>
        <v>13018682.25</v>
      </c>
      <c r="I633" s="49">
        <v>2.76</v>
      </c>
      <c r="J633" s="5">
        <f t="shared" si="54"/>
        <v>3.06</v>
      </c>
      <c r="K633" s="6">
        <f t="shared" si="57"/>
        <v>4040829.7949999999</v>
      </c>
      <c r="L633" s="6">
        <f>INDEX(ลูกหนี้ค่ารักษาพยาบาล!$J:$J,MATCH(คำนวณเงินลงทุนส่วนเกิน!$D633,ลูกหนี้ค่ารักษาพยาบาล!$A:$A,0))</f>
        <v>2790315.2199999997</v>
      </c>
      <c r="M633" s="6">
        <f>INDEX(ลูกหนี้ค่ารักษาพยาบาล!$K:$K,MATCH(คำนวณเงินลงทุนส่วนเกิน!$D633,ลูกหนี้ค่ารักษาพยาบาล!$A:$A,0))</f>
        <v>463223.35</v>
      </c>
      <c r="N633" s="6">
        <f>INDEX(ลูกหนี้ค่ารักษาพยาบาล!$L:$L,MATCH(คำนวณเงินลงทุนส่วนเกิน!$D633,ลูกหนี้ค่ารักษาพยาบาล!$A:$A,0))</f>
        <v>787291.22499999998</v>
      </c>
      <c r="O633" s="6">
        <f>INDEX(ลูกหนี้ค่ารักษาพยาบาล!$M:$M,MATCH(คำนวณเงินลงทุนส่วนเกิน!$D633,ลูกหนี้ค่ารักษาพยาบาล!$A:$A,0))</f>
        <v>0</v>
      </c>
      <c r="P633" s="6">
        <f>INDEX(ลูกหนี้ค่ารักษาพยาบาล!$N:$N,MATCH(คำนวณเงินลงทุนส่วนเกิน!$D633,ลูกหนี้ค่ารักษาพยาบาล!$A:$A,0))</f>
        <v>0</v>
      </c>
      <c r="Q633" s="49">
        <v>22891141.98</v>
      </c>
      <c r="R633" s="7">
        <f>INDEX('Fixed Cost'!$E:$E,MATCH(คำนวณเงินลงทุนส่วนเกิน!$D633,'Fixed Cost'!$A:$A,0))</f>
        <v>9671194.8927272726</v>
      </c>
      <c r="S633" s="7">
        <f t="shared" si="55"/>
        <v>13219947.087272728</v>
      </c>
      <c r="T633" s="43" t="str">
        <f t="shared" si="58"/>
        <v>60%</v>
      </c>
      <c r="U633" s="7">
        <f t="shared" si="56"/>
        <v>7931968.2523636362</v>
      </c>
      <c r="V633" s="8" t="str">
        <f t="shared" si="59"/>
        <v>ลงทุนได้</v>
      </c>
      <c r="X633" s="4"/>
    </row>
    <row r="634" spans="1:24" hidden="1" x14ac:dyDescent="0.7">
      <c r="A634" s="8">
        <f>IF(ISBLANK(D634),"",COUNTA($D$10:D634))</f>
        <v>625</v>
      </c>
      <c r="B634" s="14">
        <v>9</v>
      </c>
      <c r="C634" s="14" t="s">
        <v>1247</v>
      </c>
      <c r="D634" s="14" t="s">
        <v>1306</v>
      </c>
      <c r="E634" s="14" t="s">
        <v>1307</v>
      </c>
      <c r="F634" s="14" t="s">
        <v>46</v>
      </c>
      <c r="G634" s="6">
        <f>INDEX('cash ratio เดิม'!$B:$B,MATCH(คำนวณเงินลงทุนส่วนเกิน!$D634,'cash ratio เดิม'!$A:$A,0))</f>
        <v>161418739.12</v>
      </c>
      <c r="H634" s="6">
        <f>INDEX('cash ratio เดิม'!$C:$C,MATCH(คำนวณเงินลงทุนส่วนเกิน!$D634,'cash ratio เดิม'!$A:$A,0))</f>
        <v>128806473.73</v>
      </c>
      <c r="I634" s="49">
        <v>1.25</v>
      </c>
      <c r="J634" s="5">
        <f t="shared" si="54"/>
        <v>2.12</v>
      </c>
      <c r="K634" s="6">
        <f t="shared" si="57"/>
        <v>112768015.13000001</v>
      </c>
      <c r="L634" s="6">
        <f>INDEX(ลูกหนี้ค่ารักษาพยาบาล!$J:$J,MATCH(คำนวณเงินลงทุนส่วนเกิน!$D634,ลูกหนี้ค่ารักษาพยาบาล!$A:$A,0))</f>
        <v>80281348.99000001</v>
      </c>
      <c r="M634" s="6">
        <f>INDEX(ลูกหนี้ค่ารักษาพยาบาล!$K:$K,MATCH(คำนวณเงินลงทุนส่วนเกิน!$D634,ลูกหนี้ค่ารักษาพยาบาล!$A:$A,0))</f>
        <v>15690746.625</v>
      </c>
      <c r="N634" s="6">
        <f>INDEX(ลูกหนี้ค่ารักษาพยาบาล!$L:$L,MATCH(คำนวณเงินลงทุนส่วนเกิน!$D634,ลูกหนี้ค่ารักษาพยาบาล!$A:$A,0))</f>
        <v>16790597.015000001</v>
      </c>
      <c r="O634" s="6">
        <f>INDEX(ลูกหนี้ค่ารักษาพยาบาล!$M:$M,MATCH(คำนวณเงินลงทุนส่วนเกิน!$D634,ลูกหนี้ค่ารักษาพยาบาล!$A:$A,0))</f>
        <v>0</v>
      </c>
      <c r="P634" s="6">
        <f>INDEX(ลูกหนี้ค่ารักษาพยาบาล!$N:$N,MATCH(คำนวณเงินลงทุนส่วนเกิน!$D634,ลูกหนี้ค่ารักษาพยาบาล!$A:$A,0))</f>
        <v>5322.5</v>
      </c>
      <c r="Q634" s="49">
        <v>32612265.390000001</v>
      </c>
      <c r="R634" s="7">
        <f>INDEX('Fixed Cost'!$E:$E,MATCH(คำนวณเงินลงทุนส่วนเกิน!$D634,'Fixed Cost'!$A:$A,0))</f>
        <v>66269720.680909097</v>
      </c>
      <c r="S634" s="7">
        <f t="shared" si="55"/>
        <v>-33657455.290909097</v>
      </c>
      <c r="T634" s="43" t="str">
        <f t="shared" si="58"/>
        <v>40%</v>
      </c>
      <c r="U634" s="7">
        <f t="shared" si="56"/>
        <v>0</v>
      </c>
      <c r="V634" s="69" t="str">
        <f t="shared" si="59"/>
        <v>ไม่ลงทุน</v>
      </c>
      <c r="X634" s="4"/>
    </row>
    <row r="635" spans="1:24" hidden="1" x14ac:dyDescent="0.7">
      <c r="A635" s="8">
        <f>IF(ISBLANK(D635),"",COUNTA($D$10:D635))</f>
        <v>626</v>
      </c>
      <c r="B635" s="14">
        <v>9</v>
      </c>
      <c r="C635" s="14" t="s">
        <v>1247</v>
      </c>
      <c r="D635" s="14" t="s">
        <v>1308</v>
      </c>
      <c r="E635" s="14" t="s">
        <v>1309</v>
      </c>
      <c r="F635" s="14" t="s">
        <v>8</v>
      </c>
      <c r="G635" s="6">
        <f>INDEX('cash ratio เดิม'!$B:$B,MATCH(คำนวณเงินลงทุนส่วนเกิน!$D635,'cash ratio เดิม'!$A:$A,0))</f>
        <v>12133841.83</v>
      </c>
      <c r="H635" s="6">
        <f>INDEX('cash ratio เดิม'!$C:$C,MATCH(คำนวณเงินลงทุนส่วนเกิน!$D635,'cash ratio เดิม'!$A:$A,0))</f>
        <v>18948957.48</v>
      </c>
      <c r="I635" s="49">
        <v>0.64</v>
      </c>
      <c r="J635" s="5">
        <f t="shared" si="54"/>
        <v>1.26</v>
      </c>
      <c r="K635" s="6">
        <f t="shared" si="57"/>
        <v>11909078.984999999</v>
      </c>
      <c r="L635" s="6">
        <f>INDEX(ลูกหนี้ค่ารักษาพยาบาล!$J:$J,MATCH(คำนวณเงินลงทุนส่วนเกิน!$D635,ลูกหนี้ค่ารักษาพยาบาล!$A:$A,0))</f>
        <v>4542513.01</v>
      </c>
      <c r="M635" s="6">
        <f>INDEX(ลูกหนี้ค่ารักษาพยาบาล!$K:$K,MATCH(คำนวณเงินลงทุนส่วนเกิน!$D635,ลูกหนี้ค่ารักษาพยาบาล!$A:$A,0))</f>
        <v>4232733.2850000001</v>
      </c>
      <c r="N635" s="6">
        <f>INDEX(ลูกหนี้ค่ารักษาพยาบาล!$L:$L,MATCH(คำนวณเงินลงทุนส่วนเกิน!$D635,ลูกหนี้ค่ารักษาพยาบาล!$A:$A,0))</f>
        <v>3132725.69</v>
      </c>
      <c r="O635" s="6">
        <f>INDEX(ลูกหนี้ค่ารักษาพยาบาล!$M:$M,MATCH(คำนวณเงินลงทุนส่วนเกิน!$D635,ลูกหนี้ค่ารักษาพยาบาล!$A:$A,0))</f>
        <v>0</v>
      </c>
      <c r="P635" s="6">
        <f>INDEX(ลูกหนี้ค่ารักษาพยาบาล!$N:$N,MATCH(คำนวณเงินลงทุนส่วนเกิน!$D635,ลูกหนี้ค่ารักษาพยาบาล!$A:$A,0))</f>
        <v>1107</v>
      </c>
      <c r="Q635" s="49">
        <v>-6815115.6500000004</v>
      </c>
      <c r="R635" s="7">
        <f>INDEX('Fixed Cost'!$E:$E,MATCH(คำนวณเงินลงทุนส่วนเกิน!$D635,'Fixed Cost'!$A:$A,0))</f>
        <v>8439384.9463636354</v>
      </c>
      <c r="S635" s="7">
        <f t="shared" si="55"/>
        <v>-15254500.596363636</v>
      </c>
      <c r="T635" s="43" t="str">
        <f t="shared" si="58"/>
        <v>0%</v>
      </c>
      <c r="U635" s="7">
        <f t="shared" si="56"/>
        <v>0</v>
      </c>
      <c r="V635" s="69" t="str">
        <f t="shared" si="59"/>
        <v>ไม่ลงทุน</v>
      </c>
      <c r="X635" s="4"/>
    </row>
    <row r="636" spans="1:24" hidden="1" x14ac:dyDescent="0.7">
      <c r="A636" s="8">
        <f>IF(ISBLANK(D636),"",COUNTA($D$10:D636))</f>
        <v>627</v>
      </c>
      <c r="B636" s="14">
        <v>9</v>
      </c>
      <c r="C636" s="14" t="s">
        <v>1247</v>
      </c>
      <c r="D636" s="14" t="s">
        <v>1310</v>
      </c>
      <c r="E636" s="14" t="s">
        <v>1311</v>
      </c>
      <c r="F636" s="14" t="s">
        <v>8</v>
      </c>
      <c r="G636" s="6">
        <f>INDEX('cash ratio เดิม'!$B:$B,MATCH(คำนวณเงินลงทุนส่วนเกิน!$D636,'cash ratio เดิม'!$A:$A,0))</f>
        <v>45243643.289999999</v>
      </c>
      <c r="H636" s="6">
        <f>INDEX('cash ratio เดิม'!$C:$C,MATCH(คำนวณเงินลงทุนส่วนเกิน!$D636,'cash ratio เดิม'!$A:$A,0))</f>
        <v>4610730.4400000004</v>
      </c>
      <c r="I636" s="49">
        <v>9.81</v>
      </c>
      <c r="J636" s="5">
        <f t="shared" si="54"/>
        <v>10.039999999999999</v>
      </c>
      <c r="K636" s="6">
        <f t="shared" si="57"/>
        <v>1064873.22</v>
      </c>
      <c r="L636" s="6">
        <f>INDEX(ลูกหนี้ค่ารักษาพยาบาล!$J:$J,MATCH(คำนวณเงินลงทุนส่วนเกิน!$D636,ลูกหนี้ค่ารักษาพยาบาล!$A:$A,0))</f>
        <v>393881</v>
      </c>
      <c r="M636" s="6">
        <f>INDEX(ลูกหนี้ค่ารักษาพยาบาล!$K:$K,MATCH(คำนวณเงินลงทุนส่วนเกิน!$D636,ลูกหนี้ค่ารักษาพยาบาล!$A:$A,0))</f>
        <v>170011</v>
      </c>
      <c r="N636" s="6">
        <f>INDEX(ลูกหนี้ค่ารักษาพยาบาล!$L:$L,MATCH(คำนวณเงินลงทุนส่วนเกิน!$D636,ลูกหนี้ค่ารักษาพยาบาล!$A:$A,0))</f>
        <v>500981.22000000003</v>
      </c>
      <c r="O636" s="6">
        <f>INDEX(ลูกหนี้ค่ารักษาพยาบาล!$M:$M,MATCH(คำนวณเงินลงทุนส่วนเกิน!$D636,ลูกหนี้ค่ารักษาพยาบาล!$A:$A,0))</f>
        <v>0</v>
      </c>
      <c r="P636" s="6">
        <f>INDEX(ลูกหนี้ค่ารักษาพยาบาล!$N:$N,MATCH(คำนวณเงินลงทุนส่วนเกิน!$D636,ลูกหนี้ค่ารักษาพยาบาล!$A:$A,0))</f>
        <v>0</v>
      </c>
      <c r="Q636" s="49">
        <v>40632912.850000001</v>
      </c>
      <c r="R636" s="7">
        <f>INDEX('Fixed Cost'!$E:$E,MATCH(คำนวณเงินลงทุนส่วนเกิน!$D636,'Fixed Cost'!$A:$A,0))</f>
        <v>6147876.8509090915</v>
      </c>
      <c r="S636" s="7">
        <f t="shared" si="55"/>
        <v>34485035.99909091</v>
      </c>
      <c r="T636" s="43" t="str">
        <f t="shared" si="58"/>
        <v>60%</v>
      </c>
      <c r="U636" s="7">
        <f t="shared" si="56"/>
        <v>20691021.599454544</v>
      </c>
      <c r="V636" s="8" t="str">
        <f t="shared" si="59"/>
        <v>ลงทุนได้</v>
      </c>
      <c r="X636" s="4"/>
    </row>
    <row r="637" spans="1:24" hidden="1" x14ac:dyDescent="0.7">
      <c r="A637" s="8">
        <f>IF(ISBLANK(D637),"",COUNTA($D$10:D637))</f>
        <v>628</v>
      </c>
      <c r="B637" s="14">
        <v>9</v>
      </c>
      <c r="C637" s="14" t="s">
        <v>1247</v>
      </c>
      <c r="D637" s="14" t="s">
        <v>1312</v>
      </c>
      <c r="E637" s="14" t="s">
        <v>1313</v>
      </c>
      <c r="F637" s="14" t="s">
        <v>8</v>
      </c>
      <c r="G637" s="6">
        <f>INDEX('cash ratio เดิม'!$B:$B,MATCH(คำนวณเงินลงทุนส่วนเกิน!$D637,'cash ratio เดิม'!$A:$A,0))</f>
        <v>15141638.289999999</v>
      </c>
      <c r="H637" s="6">
        <f>INDEX('cash ratio เดิม'!$C:$C,MATCH(คำนวณเงินลงทุนส่วนเกิน!$D637,'cash ratio เดิม'!$A:$A,0))</f>
        <v>4276955.4000000004</v>
      </c>
      <c r="I637" s="49">
        <v>3.54</v>
      </c>
      <c r="J637" s="5">
        <f t="shared" si="54"/>
        <v>3.78</v>
      </c>
      <c r="K637" s="6">
        <f t="shared" si="57"/>
        <v>1047981</v>
      </c>
      <c r="L637" s="6">
        <f>INDEX(ลูกหนี้ค่ารักษาพยาบาล!$J:$J,MATCH(คำนวณเงินลงทุนส่วนเกิน!$D637,ลูกหนี้ค่ารักษาพยาบาล!$A:$A,0))</f>
        <v>605643</v>
      </c>
      <c r="M637" s="6">
        <f>INDEX(ลูกหนี้ค่ารักษาพยาบาล!$K:$K,MATCH(คำนวณเงินลงทุนส่วนเกิน!$D637,ลูกหนี้ค่ารักษาพยาบาล!$A:$A,0))</f>
        <v>30691.5</v>
      </c>
      <c r="N637" s="6">
        <f>INDEX(ลูกหนี้ค่ารักษาพยาบาล!$L:$L,MATCH(คำนวณเงินลงทุนส่วนเกิน!$D637,ลูกหนี้ค่ารักษาพยาบาล!$A:$A,0))</f>
        <v>411646.5</v>
      </c>
      <c r="O637" s="6">
        <f>INDEX(ลูกหนี้ค่ารักษาพยาบาล!$M:$M,MATCH(คำนวณเงินลงทุนส่วนเกิน!$D637,ลูกหนี้ค่ารักษาพยาบาล!$A:$A,0))</f>
        <v>0</v>
      </c>
      <c r="P637" s="6">
        <f>INDEX(ลูกหนี้ค่ารักษาพยาบาล!$N:$N,MATCH(คำนวณเงินลงทุนส่วนเกิน!$D637,ลูกหนี้ค่ารักษาพยาบาล!$A:$A,0))</f>
        <v>0</v>
      </c>
      <c r="Q637" s="49">
        <v>10864682.890000001</v>
      </c>
      <c r="R637" s="7">
        <f>INDEX('Fixed Cost'!$E:$E,MATCH(คำนวณเงินลงทุนส่วนเกิน!$D637,'Fixed Cost'!$A:$A,0))</f>
        <v>6453126.7663636375</v>
      </c>
      <c r="S637" s="7">
        <f t="shared" si="55"/>
        <v>4411556.1236363631</v>
      </c>
      <c r="T637" s="43" t="str">
        <f t="shared" si="58"/>
        <v>60%</v>
      </c>
      <c r="U637" s="7">
        <f t="shared" si="56"/>
        <v>2646933.6741818176</v>
      </c>
      <c r="V637" s="8" t="str">
        <f t="shared" si="59"/>
        <v>ลงทุนได้</v>
      </c>
      <c r="X637" s="4"/>
    </row>
    <row r="638" spans="1:24" hidden="1" x14ac:dyDescent="0.7">
      <c r="A638" s="8">
        <f>IF(ISBLANK(D638),"",COUNTA($D$10:D638))</f>
        <v>629</v>
      </c>
      <c r="B638" s="14">
        <v>9</v>
      </c>
      <c r="C638" s="14" t="s">
        <v>1247</v>
      </c>
      <c r="D638" s="14" t="s">
        <v>1314</v>
      </c>
      <c r="E638" s="14" t="s">
        <v>1315</v>
      </c>
      <c r="F638" s="14" t="s">
        <v>8</v>
      </c>
      <c r="G638" s="6">
        <f>INDEX('cash ratio เดิม'!$B:$B,MATCH(คำนวณเงินลงทุนส่วนเกิน!$D638,'cash ratio เดิม'!$A:$A,0))</f>
        <v>8201254.8099999996</v>
      </c>
      <c r="H638" s="6">
        <f>INDEX('cash ratio เดิม'!$C:$C,MATCH(คำนวณเงินลงทุนส่วนเกิน!$D638,'cash ratio เดิม'!$A:$A,0))</f>
        <v>10877159.539999999</v>
      </c>
      <c r="I638" s="49">
        <v>0.75</v>
      </c>
      <c r="J638" s="5">
        <f t="shared" si="54"/>
        <v>1.1599999999999999</v>
      </c>
      <c r="K638" s="6">
        <f t="shared" si="57"/>
        <v>4504938.3149999995</v>
      </c>
      <c r="L638" s="6">
        <f>INDEX(ลูกหนี้ค่ารักษาพยาบาล!$J:$J,MATCH(คำนวณเงินลงทุนส่วนเกิน!$D638,ลูกหนี้ค่ารักษาพยาบาล!$A:$A,0))</f>
        <v>1612602.87</v>
      </c>
      <c r="M638" s="6">
        <f>INDEX(ลูกหนี้ค่ารักษาพยาบาล!$K:$K,MATCH(คำนวณเงินลงทุนส่วนเกิน!$D638,ลูกหนี้ค่ารักษาพยาบาล!$A:$A,0))</f>
        <v>845810.93</v>
      </c>
      <c r="N638" s="6">
        <f>INDEX(ลูกหนี้ค่ารักษาพยาบาล!$L:$L,MATCH(คำนวณเงินลงทุนส่วนเกิน!$D638,ลูกหนี้ค่ารักษาพยาบาล!$A:$A,0))</f>
        <v>2046465.5499999998</v>
      </c>
      <c r="O638" s="6">
        <f>INDEX(ลูกหนี้ค่ารักษาพยาบาล!$M:$M,MATCH(คำนวณเงินลงทุนส่วนเกิน!$D638,ลูกหนี้ค่ารักษาพยาบาล!$A:$A,0))</f>
        <v>0</v>
      </c>
      <c r="P638" s="6">
        <f>INDEX(ลูกหนี้ค่ารักษาพยาบาล!$N:$N,MATCH(คำนวณเงินลงทุนส่วนเกิน!$D638,ลูกหนี้ค่ารักษาพยาบาล!$A:$A,0))</f>
        <v>58.965000000000003</v>
      </c>
      <c r="Q638" s="49">
        <v>-2740824.73</v>
      </c>
      <c r="R638" s="7">
        <f>INDEX('Fixed Cost'!$E:$E,MATCH(คำนวณเงินลงทุนส่วนเกิน!$D638,'Fixed Cost'!$A:$A,0))</f>
        <v>6508815.7881818181</v>
      </c>
      <c r="S638" s="7">
        <f t="shared" si="55"/>
        <v>-9249640.5181818176</v>
      </c>
      <c r="T638" s="43" t="str">
        <f t="shared" si="58"/>
        <v>0%</v>
      </c>
      <c r="U638" s="7">
        <f t="shared" si="56"/>
        <v>0</v>
      </c>
      <c r="V638" s="69" t="str">
        <f t="shared" si="59"/>
        <v>ไม่ลงทุน</v>
      </c>
      <c r="X638" s="4"/>
    </row>
    <row r="639" spans="1:24" hidden="1" x14ac:dyDescent="0.7">
      <c r="A639" s="8">
        <f>IF(ISBLANK(D639),"",COUNTA($D$10:D639))</f>
        <v>630</v>
      </c>
      <c r="B639" s="14">
        <v>9</v>
      </c>
      <c r="C639" s="14" t="s">
        <v>1316</v>
      </c>
      <c r="D639" s="14" t="s">
        <v>1317</v>
      </c>
      <c r="E639" s="14" t="s">
        <v>1318</v>
      </c>
      <c r="F639" s="14" t="s">
        <v>5</v>
      </c>
      <c r="G639" s="6">
        <f>INDEX('cash ratio เดิม'!$B:$B,MATCH(คำนวณเงินลงทุนส่วนเกิน!$D639,'cash ratio เดิม'!$A:$A,0))</f>
        <v>1429568680.3699999</v>
      </c>
      <c r="H639" s="6">
        <f>INDEX('cash ratio เดิม'!$C:$C,MATCH(คำนวณเงินลงทุนส่วนเกิน!$D639,'cash ratio เดิม'!$A:$A,0))</f>
        <v>341189823.16000003</v>
      </c>
      <c r="I639" s="49">
        <v>4.1900000000000004</v>
      </c>
      <c r="J639" s="5">
        <f t="shared" si="54"/>
        <v>4.72</v>
      </c>
      <c r="K639" s="6">
        <f t="shared" si="57"/>
        <v>182457400.38</v>
      </c>
      <c r="L639" s="6">
        <f>INDEX(ลูกหนี้ค่ารักษาพยาบาล!$J:$J,MATCH(คำนวณเงินลงทุนส่วนเกิน!$D639,ลูกหนี้ค่ารักษาพยาบาล!$A:$A,0))</f>
        <v>77148024.905000001</v>
      </c>
      <c r="M639" s="6">
        <f>INDEX(ลูกหนี้ค่ารักษาพยาบาล!$K:$K,MATCH(คำนวณเงินลงทุนส่วนเกิน!$D639,ลูกหนี้ค่ารักษาพยาบาล!$A:$A,0))</f>
        <v>3823273.31</v>
      </c>
      <c r="N639" s="6">
        <f>INDEX(ลูกหนี้ค่ารักษาพยาบาล!$L:$L,MATCH(คำนวณเงินลงทุนส่วนเกิน!$D639,ลูกหนี้ค่ารักษาพยาบาล!$A:$A,0))</f>
        <v>101126243.04000001</v>
      </c>
      <c r="O639" s="6">
        <f>INDEX(ลูกหนี้ค่ารักษาพยาบาล!$M:$M,MATCH(คำนวณเงินลงทุนส่วนเกิน!$D639,ลูกหนี้ค่ารักษาพยาบาล!$A:$A,0))</f>
        <v>0</v>
      </c>
      <c r="P639" s="6">
        <f>INDEX(ลูกหนี้ค่ารักษาพยาบาล!$N:$N,MATCH(คำนวณเงินลงทุนส่วนเกิน!$D639,ลูกหนี้ค่ารักษาพยาบาล!$A:$A,0))</f>
        <v>359859.125</v>
      </c>
      <c r="Q639" s="49">
        <v>1088401327.21</v>
      </c>
      <c r="R639" s="7">
        <f>INDEX('Fixed Cost'!$E:$E,MATCH(คำนวณเงินลงทุนส่วนเกิน!$D639,'Fixed Cost'!$A:$A,0))</f>
        <v>243282640.78636363</v>
      </c>
      <c r="S639" s="7">
        <f t="shared" si="55"/>
        <v>845118686.42363644</v>
      </c>
      <c r="T639" s="43" t="str">
        <f t="shared" si="58"/>
        <v>60%</v>
      </c>
      <c r="U639" s="7">
        <f t="shared" si="56"/>
        <v>507071211.85418183</v>
      </c>
      <c r="V639" s="8" t="str">
        <f t="shared" si="59"/>
        <v>ลงทุนได้</v>
      </c>
      <c r="X639" s="4"/>
    </row>
    <row r="640" spans="1:24" hidden="1" x14ac:dyDescent="0.7">
      <c r="A640" s="8">
        <f>IF(ISBLANK(D640),"",COUNTA($D$10:D640))</f>
        <v>631</v>
      </c>
      <c r="B640" s="14">
        <v>9</v>
      </c>
      <c r="C640" s="14" t="s">
        <v>1316</v>
      </c>
      <c r="D640" s="14" t="s">
        <v>1319</v>
      </c>
      <c r="E640" s="14" t="s">
        <v>1320</v>
      </c>
      <c r="F640" s="14" t="s">
        <v>8</v>
      </c>
      <c r="G640" s="6">
        <f>INDEX('cash ratio เดิม'!$B:$B,MATCH(คำนวณเงินลงทุนส่วนเกิน!$D640,'cash ratio เดิม'!$A:$A,0))</f>
        <v>137888757.50999999</v>
      </c>
      <c r="H640" s="6">
        <f>INDEX('cash ratio เดิม'!$C:$C,MATCH(คำนวณเงินลงทุนส่วนเกิน!$D640,'cash ratio เดิม'!$A:$A,0))</f>
        <v>29020238.300000001</v>
      </c>
      <c r="I640" s="49">
        <v>4.75</v>
      </c>
      <c r="J640" s="5">
        <f t="shared" si="54"/>
        <v>5</v>
      </c>
      <c r="K640" s="6">
        <f t="shared" si="57"/>
        <v>7484634.1050000004</v>
      </c>
      <c r="L640" s="6">
        <f>INDEX(ลูกหนี้ค่ารักษาพยาบาล!$J:$J,MATCH(คำนวณเงินลงทุนส่วนเกิน!$D640,ลูกหนี้ค่ารักษาพยาบาล!$A:$A,0))</f>
        <v>4933179.07</v>
      </c>
      <c r="M640" s="6">
        <f>INDEX(ลูกหนี้ค่ารักษาพยาบาล!$K:$K,MATCH(คำนวณเงินลงทุนส่วนเกิน!$D640,ลูกหนี้ค่ารักษาพยาบาล!$A:$A,0))</f>
        <v>524445.04499999993</v>
      </c>
      <c r="N640" s="6">
        <f>INDEX(ลูกหนี้ค่ารักษาพยาบาล!$L:$L,MATCH(คำนวณเงินลงทุนส่วนเกิน!$D640,ลูกหนี้ค่ารักษาพยาบาล!$A:$A,0))</f>
        <v>2027009.9900000002</v>
      </c>
      <c r="O640" s="6">
        <f>INDEX(ลูกหนี้ค่ารักษาพยาบาล!$M:$M,MATCH(คำนวณเงินลงทุนส่วนเกิน!$D640,ลูกหนี้ค่ารักษาพยาบาล!$A:$A,0))</f>
        <v>0</v>
      </c>
      <c r="P640" s="6">
        <f>INDEX(ลูกหนี้ค่ารักษาพยาบาล!$N:$N,MATCH(คำนวณเงินลงทุนส่วนเกิน!$D640,ลูกหนี้ค่ารักษาพยาบาล!$A:$A,0))</f>
        <v>0</v>
      </c>
      <c r="Q640" s="49">
        <v>108868519.20999999</v>
      </c>
      <c r="R640" s="7">
        <f>INDEX('Fixed Cost'!$E:$E,MATCH(คำนวณเงินลงทุนส่วนเกิน!$D640,'Fixed Cost'!$A:$A,0))</f>
        <v>30162044.563636363</v>
      </c>
      <c r="S640" s="7">
        <f t="shared" si="55"/>
        <v>78706474.646363631</v>
      </c>
      <c r="T640" s="43" t="str">
        <f t="shared" si="58"/>
        <v>60%</v>
      </c>
      <c r="U640" s="7">
        <f t="shared" si="56"/>
        <v>47223884.787818179</v>
      </c>
      <c r="V640" s="8" t="str">
        <f t="shared" si="59"/>
        <v>ลงทุนได้</v>
      </c>
      <c r="X640" s="4"/>
    </row>
    <row r="641" spans="1:24" hidden="1" x14ac:dyDescent="0.7">
      <c r="A641" s="8">
        <f>IF(ISBLANK(D641),"",COUNTA($D$10:D641))</f>
        <v>632</v>
      </c>
      <c r="B641" s="14">
        <v>9</v>
      </c>
      <c r="C641" s="14" t="s">
        <v>1316</v>
      </c>
      <c r="D641" s="14" t="s">
        <v>1321</v>
      </c>
      <c r="E641" s="14" t="s">
        <v>1322</v>
      </c>
      <c r="F641" s="14" t="s">
        <v>8</v>
      </c>
      <c r="G641" s="6">
        <f>INDEX('cash ratio เดิม'!$B:$B,MATCH(คำนวณเงินลงทุนส่วนเกิน!$D641,'cash ratio เดิม'!$A:$A,0))</f>
        <v>153550276.87</v>
      </c>
      <c r="H641" s="6">
        <f>INDEX('cash ratio เดิม'!$C:$C,MATCH(คำนวณเงินลงทุนส่วนเกิน!$D641,'cash ratio เดิม'!$A:$A,0))</f>
        <v>32659662.149999999</v>
      </c>
      <c r="I641" s="49">
        <v>4.7</v>
      </c>
      <c r="J641" s="5">
        <f t="shared" si="54"/>
        <v>4.88</v>
      </c>
      <c r="K641" s="6">
        <f t="shared" si="57"/>
        <v>6146658.9900000002</v>
      </c>
      <c r="L641" s="6">
        <f>INDEX(ลูกหนี้ค่ารักษาพยาบาล!$J:$J,MATCH(คำนวณเงินลงทุนส่วนเกิน!$D641,ลูกหนี้ค่ารักษาพยาบาล!$A:$A,0))</f>
        <v>4518910.9050000003</v>
      </c>
      <c r="M641" s="6">
        <f>INDEX(ลูกหนี้ค่ารักษาพยาบาล!$K:$K,MATCH(คำนวณเงินลงทุนส่วนเกิน!$D641,ลูกหนี้ค่ารักษาพยาบาล!$A:$A,0))</f>
        <v>207466.375</v>
      </c>
      <c r="N641" s="6">
        <f>INDEX(ลูกหนี้ค่ารักษาพยาบาล!$L:$L,MATCH(คำนวณเงินลงทุนส่วนเกิน!$D641,ลูกหนี้ค่ารักษาพยาบาล!$A:$A,0))</f>
        <v>1411646.21</v>
      </c>
      <c r="O641" s="6">
        <f>INDEX(ลูกหนี้ค่ารักษาพยาบาล!$M:$M,MATCH(คำนวณเงินลงทุนส่วนเกิน!$D641,ลูกหนี้ค่ารักษาพยาบาล!$A:$A,0))</f>
        <v>0</v>
      </c>
      <c r="P641" s="6">
        <f>INDEX(ลูกหนี้ค่ารักษาพยาบาล!$N:$N,MATCH(คำนวณเงินลงทุนส่วนเกิน!$D641,ลูกหนี้ค่ารักษาพยาบาล!$A:$A,0))</f>
        <v>8635.5</v>
      </c>
      <c r="Q641" s="49">
        <v>120890614.72</v>
      </c>
      <c r="R641" s="7">
        <f>INDEX('Fixed Cost'!$E:$E,MATCH(คำนวณเงินลงทุนส่วนเกิน!$D641,'Fixed Cost'!$A:$A,0))</f>
        <v>30390301.636363633</v>
      </c>
      <c r="S641" s="7">
        <f t="shared" si="55"/>
        <v>90500313.083636373</v>
      </c>
      <c r="T641" s="43" t="str">
        <f t="shared" si="58"/>
        <v>60%</v>
      </c>
      <c r="U641" s="7">
        <f t="shared" si="56"/>
        <v>54300187.850181825</v>
      </c>
      <c r="V641" s="8" t="str">
        <f t="shared" si="59"/>
        <v>ลงทุนได้</v>
      </c>
      <c r="X641" s="4"/>
    </row>
    <row r="642" spans="1:24" hidden="1" x14ac:dyDescent="0.7">
      <c r="A642" s="8">
        <f>IF(ISBLANK(D642),"",COUNTA($D$10:D642))</f>
        <v>633</v>
      </c>
      <c r="B642" s="14">
        <v>9</v>
      </c>
      <c r="C642" s="14" t="s">
        <v>1316</v>
      </c>
      <c r="D642" s="14" t="s">
        <v>1323</v>
      </c>
      <c r="E642" s="14" t="s">
        <v>1324</v>
      </c>
      <c r="F642" s="14" t="s">
        <v>46</v>
      </c>
      <c r="G642" s="6">
        <f>INDEX('cash ratio เดิม'!$B:$B,MATCH(คำนวณเงินลงทุนส่วนเกิน!$D642,'cash ratio เดิม'!$A:$A,0))</f>
        <v>183701788.97999999</v>
      </c>
      <c r="H642" s="6">
        <f>INDEX('cash ratio เดิม'!$C:$C,MATCH(คำนวณเงินลงทุนส่วนเกิน!$D642,'cash ratio เดิม'!$A:$A,0))</f>
        <v>150925042.86000001</v>
      </c>
      <c r="I642" s="49">
        <v>1.22</v>
      </c>
      <c r="J642" s="5">
        <f t="shared" si="54"/>
        <v>1.63</v>
      </c>
      <c r="K642" s="6">
        <f t="shared" si="57"/>
        <v>63066693.344999999</v>
      </c>
      <c r="L642" s="6">
        <f>INDEX(ลูกหนี้ค่ารักษาพยาบาล!$J:$J,MATCH(คำนวณเงินลงทุนส่วนเกิน!$D642,ลูกหนี้ค่ารักษาพยาบาล!$A:$A,0))</f>
        <v>28358269.5</v>
      </c>
      <c r="M642" s="6">
        <f>INDEX(ลูกหนี้ค่ารักษาพยาบาล!$K:$K,MATCH(คำนวณเงินลงทุนส่วนเกิน!$D642,ลูกหนี้ค่ารักษาพยาบาล!$A:$A,0))</f>
        <v>2432527.5</v>
      </c>
      <c r="N642" s="6">
        <f>INDEX(ลูกหนี้ค่ารักษาพยาบาล!$L:$L,MATCH(คำนวณเงินลงทุนส่วนเกิน!$D642,ลูกหนี้ค่ารักษาพยาบาล!$A:$A,0))</f>
        <v>32202164.844999999</v>
      </c>
      <c r="O642" s="6">
        <f>INDEX(ลูกหนี้ค่ารักษาพยาบาล!$M:$M,MATCH(คำนวณเงินลงทุนส่วนเกิน!$D642,ลูกหนี้ค่ารักษาพยาบาล!$A:$A,0))</f>
        <v>0</v>
      </c>
      <c r="P642" s="6">
        <f>INDEX(ลูกหนี้ค่ารักษาพยาบาล!$N:$N,MATCH(คำนวณเงินลงทุนส่วนเกิน!$D642,ลูกหนี้ค่ารักษาพยาบาล!$A:$A,0))</f>
        <v>73731.5</v>
      </c>
      <c r="Q642" s="49">
        <v>38291046.119999997</v>
      </c>
      <c r="R642" s="7">
        <f>INDEX('Fixed Cost'!$E:$E,MATCH(คำนวณเงินลงทุนส่วนเกิน!$D642,'Fixed Cost'!$A:$A,0))</f>
        <v>94923003.193636373</v>
      </c>
      <c r="S642" s="7">
        <f t="shared" si="55"/>
        <v>-56631957.073636375</v>
      </c>
      <c r="T642" s="43" t="str">
        <f t="shared" si="58"/>
        <v>30%</v>
      </c>
      <c r="U642" s="7">
        <f t="shared" si="56"/>
        <v>0</v>
      </c>
      <c r="V642" s="69" t="str">
        <f t="shared" si="59"/>
        <v>ไม่ลงทุน</v>
      </c>
      <c r="X642" s="4"/>
    </row>
    <row r="643" spans="1:24" hidden="1" x14ac:dyDescent="0.7">
      <c r="A643" s="8">
        <f>IF(ISBLANK(D643),"",COUNTA($D$10:D643))</f>
        <v>634</v>
      </c>
      <c r="B643" s="14">
        <v>9</v>
      </c>
      <c r="C643" s="14" t="s">
        <v>1316</v>
      </c>
      <c r="D643" s="14" t="s">
        <v>1325</v>
      </c>
      <c r="E643" s="14" t="s">
        <v>1326</v>
      </c>
      <c r="F643" s="14" t="s">
        <v>8</v>
      </c>
      <c r="G643" s="6">
        <f>INDEX('cash ratio เดิม'!$B:$B,MATCH(คำนวณเงินลงทุนส่วนเกิน!$D643,'cash ratio เดิม'!$A:$A,0))</f>
        <v>54150430.960000001</v>
      </c>
      <c r="H643" s="6">
        <f>INDEX('cash ratio เดิม'!$C:$C,MATCH(คำนวณเงินลงทุนส่วนเกิน!$D643,'cash ratio เดิม'!$A:$A,0))</f>
        <v>26207088.77</v>
      </c>
      <c r="I643" s="49">
        <v>2.0699999999999998</v>
      </c>
      <c r="J643" s="5">
        <f t="shared" si="54"/>
        <v>2.3199999999999998</v>
      </c>
      <c r="K643" s="6">
        <f t="shared" si="57"/>
        <v>6844756.3250000011</v>
      </c>
      <c r="L643" s="6">
        <f>INDEX(ลูกหนี้ค่ารักษาพยาบาล!$J:$J,MATCH(คำนวณเงินลงทุนส่วนเกิน!$D643,ลูกหนี้ค่ารักษาพยาบาล!$A:$A,0))</f>
        <v>4501400.0950000007</v>
      </c>
      <c r="M643" s="6">
        <f>INDEX(ลูกหนี้ค่ารักษาพยาบาล!$K:$K,MATCH(คำนวณเงินลงทุนส่วนเกิน!$D643,ลูกหนี้ค่ารักษาพยาบาล!$A:$A,0))</f>
        <v>401635.37</v>
      </c>
      <c r="N643" s="6">
        <f>INDEX(ลูกหนี้ค่ารักษาพยาบาล!$L:$L,MATCH(คำนวณเงินลงทุนส่วนเกิน!$D643,ลูกหนี้ค่ารักษาพยาบาล!$A:$A,0))</f>
        <v>1940903.36</v>
      </c>
      <c r="O643" s="6">
        <f>INDEX(ลูกหนี้ค่ารักษาพยาบาล!$M:$M,MATCH(คำนวณเงินลงทุนส่วนเกิน!$D643,ลูกหนี้ค่ารักษาพยาบาล!$A:$A,0))</f>
        <v>0</v>
      </c>
      <c r="P643" s="6">
        <f>INDEX(ลูกหนี้ค่ารักษาพยาบาล!$N:$N,MATCH(คำนวณเงินลงทุนส่วนเกิน!$D643,ลูกหนี้ค่ารักษาพยาบาล!$A:$A,0))</f>
        <v>817.5</v>
      </c>
      <c r="Q643" s="49">
        <v>27943342.190000001</v>
      </c>
      <c r="R643" s="7">
        <f>INDEX('Fixed Cost'!$E:$E,MATCH(คำนวณเงินลงทุนส่วนเกิน!$D643,'Fixed Cost'!$A:$A,0))</f>
        <v>24937697.948181819</v>
      </c>
      <c r="S643" s="7">
        <f t="shared" si="55"/>
        <v>3005644.2418181822</v>
      </c>
      <c r="T643" s="43" t="str">
        <f t="shared" si="58"/>
        <v>40%</v>
      </c>
      <c r="U643" s="7">
        <f t="shared" si="56"/>
        <v>1202257.6967272728</v>
      </c>
      <c r="V643" s="8" t="str">
        <f t="shared" si="59"/>
        <v>ลงทุนได้</v>
      </c>
      <c r="X643" s="4"/>
    </row>
    <row r="644" spans="1:24" hidden="1" x14ac:dyDescent="0.7">
      <c r="A644" s="8">
        <f>IF(ISBLANK(D644),"",COUNTA($D$10:D644))</f>
        <v>635</v>
      </c>
      <c r="B644" s="14">
        <v>9</v>
      </c>
      <c r="C644" s="14" t="s">
        <v>1316</v>
      </c>
      <c r="D644" s="14" t="s">
        <v>1327</v>
      </c>
      <c r="E644" s="14" t="s">
        <v>1328</v>
      </c>
      <c r="F644" s="14" t="s">
        <v>8</v>
      </c>
      <c r="G644" s="6">
        <f>INDEX('cash ratio เดิม'!$B:$B,MATCH(คำนวณเงินลงทุนส่วนเกิน!$D644,'cash ratio เดิม'!$A:$A,0))</f>
        <v>61111829.75</v>
      </c>
      <c r="H644" s="6">
        <f>INDEX('cash ratio เดิม'!$C:$C,MATCH(คำนวณเงินลงทุนส่วนเกิน!$D644,'cash ratio เดิม'!$A:$A,0))</f>
        <v>19250110.350000001</v>
      </c>
      <c r="I644" s="49">
        <v>3.17</v>
      </c>
      <c r="J644" s="5">
        <f t="shared" si="54"/>
        <v>3.52</v>
      </c>
      <c r="K644" s="6">
        <f t="shared" si="57"/>
        <v>6777561.6099999994</v>
      </c>
      <c r="L644" s="6">
        <f>INDEX(ลูกหนี้ค่ารักษาพยาบาล!$J:$J,MATCH(คำนวณเงินลงทุนส่วนเกิน!$D644,ลูกหนี้ค่ารักษาพยาบาล!$A:$A,0))</f>
        <v>4879533.5</v>
      </c>
      <c r="M644" s="6">
        <f>INDEX(ลูกหนี้ค่ารักษาพยาบาล!$K:$K,MATCH(คำนวณเงินลงทุนส่วนเกิน!$D644,ลูกหนี้ค่ารักษาพยาบาล!$A:$A,0))</f>
        <v>281326.125</v>
      </c>
      <c r="N644" s="6">
        <f>INDEX(ลูกหนี้ค่ารักษาพยาบาล!$L:$L,MATCH(คำนวณเงินลงทุนส่วนเกิน!$D644,ลูกหนี้ค่ารักษาพยาบาล!$A:$A,0))</f>
        <v>1616701.9849999999</v>
      </c>
      <c r="O644" s="6">
        <f>INDEX(ลูกหนี้ค่ารักษาพยาบาล!$M:$M,MATCH(คำนวณเงินลงทุนส่วนเกิน!$D644,ลูกหนี้ค่ารักษาพยาบาล!$A:$A,0))</f>
        <v>0</v>
      </c>
      <c r="P644" s="6">
        <f>INDEX(ลูกหนี้ค่ารักษาพยาบาล!$N:$N,MATCH(คำนวณเงินลงทุนส่วนเกิน!$D644,ลูกหนี้ค่ารักษาพยาบาล!$A:$A,0))</f>
        <v>0</v>
      </c>
      <c r="Q644" s="49">
        <v>41861719.399999999</v>
      </c>
      <c r="R644" s="7">
        <f>INDEX('Fixed Cost'!$E:$E,MATCH(คำนวณเงินลงทุนส่วนเกิน!$D644,'Fixed Cost'!$A:$A,0))</f>
        <v>26544553.126363635</v>
      </c>
      <c r="S644" s="7">
        <f t="shared" si="55"/>
        <v>15317166.273636363</v>
      </c>
      <c r="T644" s="43" t="str">
        <f t="shared" si="58"/>
        <v>60%</v>
      </c>
      <c r="U644" s="7">
        <f t="shared" si="56"/>
        <v>9190299.764181817</v>
      </c>
      <c r="V644" s="8" t="str">
        <f t="shared" si="59"/>
        <v>ลงทุนได้</v>
      </c>
      <c r="X644" s="4"/>
    </row>
    <row r="645" spans="1:24" hidden="1" x14ac:dyDescent="0.7">
      <c r="A645" s="8">
        <f>IF(ISBLANK(D645),"",COUNTA($D$10:D645))</f>
        <v>636</v>
      </c>
      <c r="B645" s="14">
        <v>9</v>
      </c>
      <c r="C645" s="14" t="s">
        <v>1316</v>
      </c>
      <c r="D645" s="14" t="s">
        <v>1329</v>
      </c>
      <c r="E645" s="14" t="s">
        <v>1330</v>
      </c>
      <c r="F645" s="14" t="s">
        <v>8</v>
      </c>
      <c r="G645" s="6">
        <f>INDEX('cash ratio เดิม'!$B:$B,MATCH(คำนวณเงินลงทุนส่วนเกิน!$D645,'cash ratio เดิม'!$A:$A,0))</f>
        <v>127637665.65000001</v>
      </c>
      <c r="H645" s="6">
        <f>INDEX('cash ratio เดิม'!$C:$C,MATCH(คำนวณเงินลงทุนส่วนเกิน!$D645,'cash ratio เดิม'!$A:$A,0))</f>
        <v>38591604.409999996</v>
      </c>
      <c r="I645" s="49">
        <v>3.31</v>
      </c>
      <c r="J645" s="5">
        <f t="shared" si="54"/>
        <v>3.65</v>
      </c>
      <c r="K645" s="6">
        <f t="shared" si="57"/>
        <v>13584921.489999998</v>
      </c>
      <c r="L645" s="6">
        <f>INDEX(ลูกหนี้ค่ารักษาพยาบาล!$J:$J,MATCH(คำนวณเงินลงทุนส่วนเกิน!$D645,ลูกหนี้ค่ารักษาพยาบาล!$A:$A,0))</f>
        <v>7784692.4500000002</v>
      </c>
      <c r="M645" s="6">
        <f>INDEX(ลูกหนี้ค่ารักษาพยาบาล!$K:$K,MATCH(คำนวณเงินลงทุนส่วนเกิน!$D645,ลูกหนี้ค่ารักษาพยาบาล!$A:$A,0))</f>
        <v>779064.07499999995</v>
      </c>
      <c r="N645" s="6">
        <f>INDEX(ลูกหนี้ค่ารักษาพยาบาล!$L:$L,MATCH(คำนวณเงินลงทุนส่วนเกิน!$D645,ลูกหนี้ค่ารักษาพยาบาล!$A:$A,0))</f>
        <v>5021164.9649999989</v>
      </c>
      <c r="O645" s="6">
        <f>INDEX(ลูกหนี้ค่ารักษาพยาบาล!$M:$M,MATCH(คำนวณเงินลงทุนส่วนเกิน!$D645,ลูกหนี้ค่ารักษาพยาบาล!$A:$A,0))</f>
        <v>0</v>
      </c>
      <c r="P645" s="6">
        <f>INDEX(ลูกหนี้ค่ารักษาพยาบาล!$N:$N,MATCH(คำนวณเงินลงทุนส่วนเกิน!$D645,ลูกหนี้ค่ารักษาพยาบาล!$A:$A,0))</f>
        <v>0</v>
      </c>
      <c r="Q645" s="49">
        <v>89046061.239999995</v>
      </c>
      <c r="R645" s="7">
        <f>INDEX('Fixed Cost'!$E:$E,MATCH(คำนวณเงินลงทุนส่วนเกิน!$D645,'Fixed Cost'!$A:$A,0))</f>
        <v>53360572.535454541</v>
      </c>
      <c r="S645" s="7">
        <f t="shared" si="55"/>
        <v>35685488.704545453</v>
      </c>
      <c r="T645" s="43" t="str">
        <f t="shared" si="58"/>
        <v>60%</v>
      </c>
      <c r="U645" s="7">
        <f t="shared" si="56"/>
        <v>21411293.222727273</v>
      </c>
      <c r="V645" s="8" t="str">
        <f t="shared" si="59"/>
        <v>ลงทุนได้</v>
      </c>
      <c r="X645" s="4"/>
    </row>
    <row r="646" spans="1:24" hidden="1" x14ac:dyDescent="0.7">
      <c r="A646" s="8">
        <f>IF(ISBLANK(D646),"",COUNTA($D$10:D646))</f>
        <v>637</v>
      </c>
      <c r="B646" s="14">
        <v>9</v>
      </c>
      <c r="C646" s="14" t="s">
        <v>1316</v>
      </c>
      <c r="D646" s="14" t="s">
        <v>1331</v>
      </c>
      <c r="E646" s="14" t="s">
        <v>1332</v>
      </c>
      <c r="F646" s="14" t="s">
        <v>8</v>
      </c>
      <c r="G646" s="6">
        <f>INDEX('cash ratio เดิม'!$B:$B,MATCH(คำนวณเงินลงทุนส่วนเกิน!$D646,'cash ratio เดิม'!$A:$A,0))</f>
        <v>135627616.03999999</v>
      </c>
      <c r="H646" s="6">
        <f>INDEX('cash ratio เดิม'!$C:$C,MATCH(คำนวณเงินลงทุนส่วนเกิน!$D646,'cash ratio เดิม'!$A:$A,0))</f>
        <v>21779976.84</v>
      </c>
      <c r="I646" s="49">
        <v>6.23</v>
      </c>
      <c r="J646" s="5">
        <f t="shared" si="54"/>
        <v>6.5</v>
      </c>
      <c r="K646" s="6">
        <f t="shared" si="57"/>
        <v>5996521.3149999995</v>
      </c>
      <c r="L646" s="6">
        <f>INDEX(ลูกหนี้ค่ารักษาพยาบาล!$J:$J,MATCH(คำนวณเงินลงทุนส่วนเกิน!$D646,ลูกหนี้ค่ารักษาพยาบาล!$A:$A,0))</f>
        <v>3882281.28</v>
      </c>
      <c r="M646" s="6">
        <f>INDEX(ลูกหนี้ค่ารักษาพยาบาล!$K:$K,MATCH(คำนวณเงินลงทุนส่วนเกิน!$D646,ลูกหนี้ค่ารักษาพยาบาล!$A:$A,0))</f>
        <v>322825</v>
      </c>
      <c r="N646" s="6">
        <f>INDEX(ลูกหนี้ค่ารักษาพยาบาล!$L:$L,MATCH(คำนวณเงินลงทุนส่วนเกิน!$D646,ลูกหนี้ค่ารักษาพยาบาล!$A:$A,0))</f>
        <v>1786080.7849999999</v>
      </c>
      <c r="O646" s="6">
        <f>INDEX(ลูกหนี้ค่ารักษาพยาบาล!$M:$M,MATCH(คำนวณเงินลงทุนส่วนเกิน!$D646,ลูกหนี้ค่ารักษาพยาบาล!$A:$A,0))</f>
        <v>0</v>
      </c>
      <c r="P646" s="6">
        <f>INDEX(ลูกหนี้ค่ารักษาพยาบาล!$N:$N,MATCH(คำนวณเงินลงทุนส่วนเกิน!$D646,ลูกหนี้ค่ารักษาพยาบาล!$A:$A,0))</f>
        <v>5334.25</v>
      </c>
      <c r="Q646" s="49">
        <v>113847639.2</v>
      </c>
      <c r="R646" s="7">
        <f>INDEX('Fixed Cost'!$E:$E,MATCH(คำนวณเงินลงทุนส่วนเกิน!$D646,'Fixed Cost'!$A:$A,0))</f>
        <v>26861914.759090908</v>
      </c>
      <c r="S646" s="7">
        <f t="shared" si="55"/>
        <v>86985724.440909088</v>
      </c>
      <c r="T646" s="43" t="str">
        <f t="shared" si="58"/>
        <v>60%</v>
      </c>
      <c r="U646" s="7">
        <f t="shared" si="56"/>
        <v>52191434.664545454</v>
      </c>
      <c r="V646" s="8" t="str">
        <f t="shared" si="59"/>
        <v>ลงทุนได้</v>
      </c>
      <c r="X646" s="4"/>
    </row>
    <row r="647" spans="1:24" hidden="1" x14ac:dyDescent="0.7">
      <c r="A647" s="8">
        <f>IF(ISBLANK(D647),"",COUNTA($D$10:D647))</f>
        <v>638</v>
      </c>
      <c r="B647" s="14">
        <v>9</v>
      </c>
      <c r="C647" s="14" t="s">
        <v>1316</v>
      </c>
      <c r="D647" s="14" t="s">
        <v>1333</v>
      </c>
      <c r="E647" s="14" t="s">
        <v>1334</v>
      </c>
      <c r="F647" s="14" t="s">
        <v>8</v>
      </c>
      <c r="G647" s="6">
        <f>INDEX('cash ratio เดิม'!$B:$B,MATCH(คำนวณเงินลงทุนส่วนเกิน!$D647,'cash ratio เดิม'!$A:$A,0))</f>
        <v>42219029.990000002</v>
      </c>
      <c r="H647" s="6">
        <f>INDEX('cash ratio เดิม'!$C:$C,MATCH(คำนวณเงินลงทุนส่วนเกิน!$D647,'cash ratio เดิม'!$A:$A,0))</f>
        <v>13716944.24</v>
      </c>
      <c r="I647" s="49">
        <v>3.08</v>
      </c>
      <c r="J647" s="5">
        <f t="shared" si="54"/>
        <v>3.61</v>
      </c>
      <c r="K647" s="6">
        <f t="shared" si="57"/>
        <v>7361147</v>
      </c>
      <c r="L647" s="6">
        <f>INDEX(ลูกหนี้ค่ารักษาพยาบาล!$J:$J,MATCH(คำนวณเงินลงทุนส่วนเกิน!$D647,ลูกหนี้ค่ารักษาพยาบาล!$A:$A,0))</f>
        <v>3727821.5</v>
      </c>
      <c r="M647" s="6">
        <f>INDEX(ลูกหนี้ค่ารักษาพยาบาล!$K:$K,MATCH(คำนวณเงินลงทุนส่วนเกิน!$D647,ลูกหนี้ค่ารักษาพยาบาล!$A:$A,0))</f>
        <v>332709.5</v>
      </c>
      <c r="N647" s="6">
        <f>INDEX(ลูกหนี้ค่ารักษาพยาบาล!$L:$L,MATCH(คำนวณเงินลงทุนส่วนเกิน!$D647,ลูกหนี้ค่ารักษาพยาบาล!$A:$A,0))</f>
        <v>3298576.5</v>
      </c>
      <c r="O647" s="6">
        <f>INDEX(ลูกหนี้ค่ารักษาพยาบาล!$M:$M,MATCH(คำนวณเงินลงทุนส่วนเกิน!$D647,ลูกหนี้ค่ารักษาพยาบาล!$A:$A,0))</f>
        <v>0</v>
      </c>
      <c r="P647" s="6">
        <f>INDEX(ลูกหนี้ค่ารักษาพยาบาล!$N:$N,MATCH(คำนวณเงินลงทุนส่วนเกิน!$D647,ลูกหนี้ค่ารักษาพยาบาล!$A:$A,0))</f>
        <v>2039.5</v>
      </c>
      <c r="Q647" s="49">
        <v>28502085.75</v>
      </c>
      <c r="R647" s="7">
        <f>INDEX('Fixed Cost'!$E:$E,MATCH(คำนวณเงินลงทุนส่วนเกิน!$D647,'Fixed Cost'!$A:$A,0))</f>
        <v>20127972.076363642</v>
      </c>
      <c r="S647" s="7">
        <f t="shared" si="55"/>
        <v>8374113.6736363582</v>
      </c>
      <c r="T647" s="43" t="str">
        <f t="shared" si="58"/>
        <v>60%</v>
      </c>
      <c r="U647" s="7">
        <f t="shared" si="56"/>
        <v>5024468.2041818146</v>
      </c>
      <c r="V647" s="8" t="str">
        <f t="shared" si="59"/>
        <v>ลงทุนได้</v>
      </c>
      <c r="X647" s="4"/>
    </row>
    <row r="648" spans="1:24" hidden="1" x14ac:dyDescent="0.7">
      <c r="A648" s="8">
        <f>IF(ISBLANK(D648),"",COUNTA($D$10:D648))</f>
        <v>639</v>
      </c>
      <c r="B648" s="14">
        <v>9</v>
      </c>
      <c r="C648" s="14" t="s">
        <v>1316</v>
      </c>
      <c r="D648" s="14" t="s">
        <v>1335</v>
      </c>
      <c r="E648" s="14" t="s">
        <v>1336</v>
      </c>
      <c r="F648" s="14" t="s">
        <v>8</v>
      </c>
      <c r="G648" s="6">
        <f>INDEX('cash ratio เดิม'!$B:$B,MATCH(คำนวณเงินลงทุนส่วนเกิน!$D648,'cash ratio เดิม'!$A:$A,0))</f>
        <v>143592116.06999999</v>
      </c>
      <c r="H648" s="6">
        <f>INDEX('cash ratio เดิม'!$C:$C,MATCH(คำนวณเงินลงทุนส่วนเกิน!$D648,'cash ratio เดิม'!$A:$A,0))</f>
        <v>34398497.859999999</v>
      </c>
      <c r="I648" s="49">
        <v>4.17</v>
      </c>
      <c r="J648" s="5">
        <f t="shared" si="54"/>
        <v>4.57</v>
      </c>
      <c r="K648" s="6">
        <f t="shared" si="57"/>
        <v>13940480.600000001</v>
      </c>
      <c r="L648" s="6">
        <f>INDEX(ลูกหนี้ค่ารักษาพยาบาล!$J:$J,MATCH(คำนวณเงินลงทุนส่วนเกิน!$D648,ลูกหนี้ค่ารักษาพยาบาล!$A:$A,0))</f>
        <v>7947834.4399999995</v>
      </c>
      <c r="M648" s="6">
        <f>INDEX(ลูกหนี้ค่ารักษาพยาบาล!$K:$K,MATCH(คำนวณเงินลงทุนส่วนเกิน!$D648,ลูกหนี้ค่ารักษาพยาบาล!$A:$A,0))</f>
        <v>612866.13</v>
      </c>
      <c r="N648" s="6">
        <f>INDEX(ลูกหนี้ค่ารักษาพยาบาล!$L:$L,MATCH(คำนวณเงินลงทุนส่วนเกิน!$D648,ลูกหนี้ค่ารักษาพยาบาล!$A:$A,0))</f>
        <v>5378695.7800000003</v>
      </c>
      <c r="O648" s="6">
        <f>INDEX(ลูกหนี้ค่ารักษาพยาบาล!$M:$M,MATCH(คำนวณเงินลงทุนส่วนเกิน!$D648,ลูกหนี้ค่ารักษาพยาบาล!$A:$A,0))</f>
        <v>0</v>
      </c>
      <c r="P648" s="6">
        <f>INDEX(ลูกหนี้ค่ารักษาพยาบาล!$N:$N,MATCH(คำนวณเงินลงทุนส่วนเกิน!$D648,ลูกหนี้ค่ารักษาพยาบาล!$A:$A,0))</f>
        <v>1084.25</v>
      </c>
      <c r="Q648" s="49">
        <v>109193618.20999999</v>
      </c>
      <c r="R648" s="7">
        <f>INDEX('Fixed Cost'!$E:$E,MATCH(คำนวณเงินลงทุนส่วนเกิน!$D648,'Fixed Cost'!$A:$A,0))</f>
        <v>53930104.805454545</v>
      </c>
      <c r="S648" s="7">
        <f t="shared" si="55"/>
        <v>55263513.404545449</v>
      </c>
      <c r="T648" s="43" t="str">
        <f t="shared" si="58"/>
        <v>60%</v>
      </c>
      <c r="U648" s="7">
        <f t="shared" si="56"/>
        <v>33158108.042727269</v>
      </c>
      <c r="V648" s="8" t="str">
        <f t="shared" si="59"/>
        <v>ลงทุนได้</v>
      </c>
      <c r="X648" s="4"/>
    </row>
    <row r="649" spans="1:24" hidden="1" x14ac:dyDescent="0.7">
      <c r="A649" s="8">
        <f>IF(ISBLANK(D649),"",COUNTA($D$10:D649))</f>
        <v>640</v>
      </c>
      <c r="B649" s="14">
        <v>9</v>
      </c>
      <c r="C649" s="14" t="s">
        <v>1316</v>
      </c>
      <c r="D649" s="14" t="s">
        <v>1337</v>
      </c>
      <c r="E649" s="14" t="s">
        <v>1338</v>
      </c>
      <c r="F649" s="14" t="s">
        <v>8</v>
      </c>
      <c r="G649" s="6">
        <f>INDEX('cash ratio เดิม'!$B:$B,MATCH(คำนวณเงินลงทุนส่วนเกิน!$D649,'cash ratio เดิม'!$A:$A,0))</f>
        <v>134647398.58000001</v>
      </c>
      <c r="H649" s="6">
        <f>INDEX('cash ratio เดิม'!$C:$C,MATCH(คำนวณเงินลงทุนส่วนเกิน!$D649,'cash ratio เดิม'!$A:$A,0))</f>
        <v>47993479.990000002</v>
      </c>
      <c r="I649" s="49">
        <v>2.81</v>
      </c>
      <c r="J649" s="5">
        <f t="shared" si="54"/>
        <v>3.15</v>
      </c>
      <c r="K649" s="6">
        <f t="shared" si="57"/>
        <v>16581794.039999999</v>
      </c>
      <c r="L649" s="6">
        <f>INDEX(ลูกหนี้ค่ารักษาพยาบาล!$J:$J,MATCH(คำนวณเงินลงทุนส่วนเกิน!$D649,ลูกหนี้ค่ารักษาพยาบาล!$A:$A,0))</f>
        <v>11398509.234999999</v>
      </c>
      <c r="M649" s="6">
        <f>INDEX(ลูกหนี้ค่ารักษาพยาบาล!$K:$K,MATCH(คำนวณเงินลงทุนส่วนเกิน!$D649,ลูกหนี้ค่ารักษาพยาบาล!$A:$A,0))</f>
        <v>538226.59000000008</v>
      </c>
      <c r="N649" s="6">
        <f>INDEX(ลูกหนี้ค่ารักษาพยาบาล!$L:$L,MATCH(คำนวณเงินลงทุนส่วนเกิน!$D649,ลูกหนี้ค่ารักษาพยาบาล!$A:$A,0))</f>
        <v>4627109.5950000007</v>
      </c>
      <c r="O649" s="6">
        <f>INDEX(ลูกหนี้ค่ารักษาพยาบาล!$M:$M,MATCH(คำนวณเงินลงทุนส่วนเกิน!$D649,ลูกหนี้ค่ารักษาพยาบาล!$A:$A,0))</f>
        <v>0</v>
      </c>
      <c r="P649" s="6">
        <f>INDEX(ลูกหนี้ค่ารักษาพยาบาล!$N:$N,MATCH(คำนวณเงินลงทุนส่วนเกิน!$D649,ลูกหนี้ค่ารักษาพยาบาล!$A:$A,0))</f>
        <v>17948.62</v>
      </c>
      <c r="Q649" s="49">
        <v>86653918.590000004</v>
      </c>
      <c r="R649" s="7">
        <f>INDEX('Fixed Cost'!$E:$E,MATCH(คำนวณเงินลงทุนส่วนเกิน!$D649,'Fixed Cost'!$A:$A,0))</f>
        <v>45409884.395454541</v>
      </c>
      <c r="S649" s="7">
        <f t="shared" si="55"/>
        <v>41244034.194545463</v>
      </c>
      <c r="T649" s="43" t="str">
        <f t="shared" si="58"/>
        <v>60%</v>
      </c>
      <c r="U649" s="7">
        <f t="shared" si="56"/>
        <v>24746420.516727276</v>
      </c>
      <c r="V649" s="8" t="str">
        <f t="shared" si="59"/>
        <v>ลงทุนได้</v>
      </c>
      <c r="X649" s="4"/>
    </row>
    <row r="650" spans="1:24" hidden="1" x14ac:dyDescent="0.7">
      <c r="A650" s="8">
        <f>IF(ISBLANK(D650),"",COUNTA($D$10:D650))</f>
        <v>641</v>
      </c>
      <c r="B650" s="14">
        <v>9</v>
      </c>
      <c r="C650" s="14" t="s">
        <v>1316</v>
      </c>
      <c r="D650" s="14" t="s">
        <v>1339</v>
      </c>
      <c r="E650" s="14" t="s">
        <v>1340</v>
      </c>
      <c r="F650" s="14" t="s">
        <v>8</v>
      </c>
      <c r="G650" s="6">
        <f>INDEX('cash ratio เดิม'!$B:$B,MATCH(คำนวณเงินลงทุนส่วนเกิน!$D650,'cash ratio เดิม'!$A:$A,0))</f>
        <v>39326939.030000001</v>
      </c>
      <c r="H650" s="6">
        <f>INDEX('cash ratio เดิม'!$C:$C,MATCH(คำนวณเงินลงทุนส่วนเกิน!$D650,'cash ratio เดิม'!$A:$A,0))</f>
        <v>14458722.460000001</v>
      </c>
      <c r="I650" s="49">
        <v>2.72</v>
      </c>
      <c r="J650" s="5">
        <f t="shared" ref="J650:J713" si="60">TRUNC((G650+K650)/H650,2)</f>
        <v>2.86</v>
      </c>
      <c r="K650" s="6">
        <f t="shared" si="57"/>
        <v>2166030.94</v>
      </c>
      <c r="L650" s="6">
        <f>INDEX(ลูกหนี้ค่ารักษาพยาบาล!$J:$J,MATCH(คำนวณเงินลงทุนส่วนเกิน!$D650,ลูกหนี้ค่ารักษาพยาบาล!$A:$A,0))</f>
        <v>1226674.1299999999</v>
      </c>
      <c r="M650" s="6">
        <f>INDEX(ลูกหนี้ค่ารักษาพยาบาล!$K:$K,MATCH(คำนวณเงินลงทุนส่วนเกิน!$D650,ลูกหนี้ค่ารักษาพยาบาล!$A:$A,0))</f>
        <v>149673.5</v>
      </c>
      <c r="N650" s="6">
        <f>INDEX(ลูกหนี้ค่ารักษาพยาบาล!$L:$L,MATCH(คำนวณเงินลงทุนส่วนเกิน!$D650,ลูกหนี้ค่ารักษาพยาบาล!$A:$A,0))</f>
        <v>789683.30999999994</v>
      </c>
      <c r="O650" s="6">
        <f>INDEX(ลูกหนี้ค่ารักษาพยาบาล!$M:$M,MATCH(คำนวณเงินลงทุนส่วนเกิน!$D650,ลูกหนี้ค่ารักษาพยาบาล!$A:$A,0))</f>
        <v>0</v>
      </c>
      <c r="P650" s="6">
        <f>INDEX(ลูกหนี้ค่ารักษาพยาบาล!$N:$N,MATCH(คำนวณเงินลงทุนส่วนเกิน!$D650,ลูกหนี้ค่ารักษาพยาบาล!$A:$A,0))</f>
        <v>0</v>
      </c>
      <c r="Q650" s="49">
        <v>24868216.57</v>
      </c>
      <c r="R650" s="7">
        <f>INDEX('Fixed Cost'!$E:$E,MATCH(คำนวณเงินลงทุนส่วนเกิน!$D650,'Fixed Cost'!$A:$A,0))</f>
        <v>14329501.300909091</v>
      </c>
      <c r="S650" s="7">
        <f t="shared" ref="S650:S713" si="61">Q650-R650</f>
        <v>10538715.26909091</v>
      </c>
      <c r="T650" s="43" t="str">
        <f t="shared" si="58"/>
        <v>50%</v>
      </c>
      <c r="U650" s="7">
        <f t="shared" ref="U650:U713" si="62">IF(S650&gt;0,S650*T650,0)</f>
        <v>5269357.6345454548</v>
      </c>
      <c r="V650" s="8" t="str">
        <f t="shared" si="59"/>
        <v>ลงทุนได้</v>
      </c>
      <c r="X650" s="4"/>
    </row>
    <row r="651" spans="1:24" hidden="1" x14ac:dyDescent="0.7">
      <c r="A651" s="8">
        <f>IF(ISBLANK(D651),"",COUNTA($D$10:D651))</f>
        <v>642</v>
      </c>
      <c r="B651" s="14">
        <v>9</v>
      </c>
      <c r="C651" s="14" t="s">
        <v>1316</v>
      </c>
      <c r="D651" s="14" t="s">
        <v>1341</v>
      </c>
      <c r="E651" s="14" t="s">
        <v>1342</v>
      </c>
      <c r="F651" s="14" t="s">
        <v>8</v>
      </c>
      <c r="G651" s="6">
        <f>INDEX('cash ratio เดิม'!$B:$B,MATCH(คำนวณเงินลงทุนส่วนเกิน!$D651,'cash ratio เดิม'!$A:$A,0))</f>
        <v>33824296.159999996</v>
      </c>
      <c r="H651" s="6">
        <f>INDEX('cash ratio เดิม'!$C:$C,MATCH(คำนวณเงินลงทุนส่วนเกิน!$D651,'cash ratio เดิม'!$A:$A,0))</f>
        <v>9673131.4299999997</v>
      </c>
      <c r="I651" s="49">
        <v>3.5</v>
      </c>
      <c r="J651" s="5">
        <f t="shared" si="60"/>
        <v>3.76</v>
      </c>
      <c r="K651" s="6">
        <f t="shared" ref="K651:K714" si="63">SUM(L651:P651)</f>
        <v>2639848.25</v>
      </c>
      <c r="L651" s="6">
        <f>INDEX(ลูกหนี้ค่ารักษาพยาบาล!$J:$J,MATCH(คำนวณเงินลงทุนส่วนเกิน!$D651,ลูกหนี้ค่ารักษาพยาบาล!$A:$A,0))</f>
        <v>1269070.5</v>
      </c>
      <c r="M651" s="6">
        <f>INDEX(ลูกหนี้ค่ารักษาพยาบาล!$K:$K,MATCH(คำนวณเงินลงทุนส่วนเกิน!$D651,ลูกหนี้ค่ารักษาพยาบาล!$A:$A,0))</f>
        <v>269179</v>
      </c>
      <c r="N651" s="6">
        <f>INDEX(ลูกหนี้ค่ารักษาพยาบาล!$L:$L,MATCH(คำนวณเงินลงทุนส่วนเกิน!$D651,ลูกหนี้ค่ารักษาพยาบาล!$A:$A,0))</f>
        <v>1099800.75</v>
      </c>
      <c r="O651" s="6">
        <f>INDEX(ลูกหนี้ค่ารักษาพยาบาล!$M:$M,MATCH(คำนวณเงินลงทุนส่วนเกิน!$D651,ลูกหนี้ค่ารักษาพยาบาล!$A:$A,0))</f>
        <v>0</v>
      </c>
      <c r="P651" s="6">
        <f>INDEX(ลูกหนี้ค่ารักษาพยาบาล!$N:$N,MATCH(คำนวณเงินลงทุนส่วนเกิน!$D651,ลูกหนี้ค่ารักษาพยาบาล!$A:$A,0))</f>
        <v>1798</v>
      </c>
      <c r="Q651" s="49">
        <v>24151164.73</v>
      </c>
      <c r="R651" s="7">
        <f>INDEX('Fixed Cost'!$E:$E,MATCH(คำนวณเงินลงทุนส่วนเกิน!$D651,'Fixed Cost'!$A:$A,0))</f>
        <v>14147191.328181818</v>
      </c>
      <c r="S651" s="7">
        <f t="shared" si="61"/>
        <v>10003973.401818182</v>
      </c>
      <c r="T651" s="43" t="str">
        <f t="shared" ref="T651:T714" si="64">IF(J651&gt;3,"60%",IF(J651&gt;=2.51,"50%",IF(J651&gt;=2.01,"40%",IF(J651&gt;=1.51,"30%","0%"))))</f>
        <v>60%</v>
      </c>
      <c r="U651" s="7">
        <f t="shared" si="62"/>
        <v>6002384.0410909094</v>
      </c>
      <c r="V651" s="8" t="str">
        <f t="shared" ref="V651:V714" si="65">IF(U651&gt;0,"ลงทุนได้","ไม่ลงทุน")</f>
        <v>ลงทุนได้</v>
      </c>
      <c r="X651" s="4"/>
    </row>
    <row r="652" spans="1:24" hidden="1" x14ac:dyDescent="0.7">
      <c r="A652" s="8">
        <f>IF(ISBLANK(D652),"",COUNTA($D$10:D652))</f>
        <v>643</v>
      </c>
      <c r="B652" s="14">
        <v>9</v>
      </c>
      <c r="C652" s="14" t="s">
        <v>1316</v>
      </c>
      <c r="D652" s="14" t="s">
        <v>1343</v>
      </c>
      <c r="E652" s="14" t="s">
        <v>1344</v>
      </c>
      <c r="F652" s="14" t="s">
        <v>8</v>
      </c>
      <c r="G652" s="6">
        <f>INDEX('cash ratio เดิม'!$B:$B,MATCH(คำนวณเงินลงทุนส่วนเกิน!$D652,'cash ratio เดิม'!$A:$A,0))</f>
        <v>76525142.329999998</v>
      </c>
      <c r="H652" s="6">
        <f>INDEX('cash ratio เดิม'!$C:$C,MATCH(คำนวณเงินลงทุนส่วนเกิน!$D652,'cash ratio เดิม'!$A:$A,0))</f>
        <v>14789240.539999999</v>
      </c>
      <c r="I652" s="49">
        <v>5.17</v>
      </c>
      <c r="J652" s="5">
        <f t="shared" si="60"/>
        <v>5.57</v>
      </c>
      <c r="K652" s="6">
        <f t="shared" si="63"/>
        <v>5987448.0700000003</v>
      </c>
      <c r="L652" s="6">
        <f>INDEX(ลูกหนี้ค่ารักษาพยาบาล!$J:$J,MATCH(คำนวณเงินลงทุนส่วนเกิน!$D652,ลูกหนี้ค่ารักษาพยาบาล!$A:$A,0))</f>
        <v>4835433.1899999995</v>
      </c>
      <c r="M652" s="6">
        <f>INDEX(ลูกหนี้ค่ารักษาพยาบาล!$K:$K,MATCH(คำนวณเงินลงทุนส่วนเกิน!$D652,ลูกหนี้ค่ารักษาพยาบาล!$A:$A,0))</f>
        <v>406433.98499999999</v>
      </c>
      <c r="N652" s="6">
        <f>INDEX(ลูกหนี้ค่ารักษาพยาบาล!$L:$L,MATCH(คำนวณเงินลงทุนส่วนเกิน!$D652,ลูกหนี้ค่ารักษาพยาบาล!$A:$A,0))</f>
        <v>745580.89500000002</v>
      </c>
      <c r="O652" s="6">
        <f>INDEX(ลูกหนี้ค่ารักษาพยาบาล!$M:$M,MATCH(คำนวณเงินลงทุนส่วนเกิน!$D652,ลูกหนี้ค่ารักษาพยาบาล!$A:$A,0))</f>
        <v>0</v>
      </c>
      <c r="P652" s="6">
        <f>INDEX(ลูกหนี้ค่ารักษาพยาบาล!$N:$N,MATCH(คำนวณเงินลงทุนส่วนเกิน!$D652,ลูกหนี้ค่ารักษาพยาบาล!$A:$A,0))</f>
        <v>0</v>
      </c>
      <c r="Q652" s="49">
        <v>61735901.789999999</v>
      </c>
      <c r="R652" s="7">
        <f>INDEX('Fixed Cost'!$E:$E,MATCH(คำนวณเงินลงทุนส่วนเกิน!$D652,'Fixed Cost'!$A:$A,0))</f>
        <v>19582715.299090911</v>
      </c>
      <c r="S652" s="7">
        <f t="shared" si="61"/>
        <v>42153186.490909085</v>
      </c>
      <c r="T652" s="43" t="str">
        <f t="shared" si="64"/>
        <v>60%</v>
      </c>
      <c r="U652" s="7">
        <f t="shared" si="62"/>
        <v>25291911.894545451</v>
      </c>
      <c r="V652" s="8" t="str">
        <f t="shared" si="65"/>
        <v>ลงทุนได้</v>
      </c>
      <c r="X652" s="4"/>
    </row>
    <row r="653" spans="1:24" hidden="1" x14ac:dyDescent="0.7">
      <c r="A653" s="8">
        <f>IF(ISBLANK(D653),"",COUNTA($D$10:D653))</f>
        <v>644</v>
      </c>
      <c r="B653" s="14">
        <v>9</v>
      </c>
      <c r="C653" s="14" t="s">
        <v>1316</v>
      </c>
      <c r="D653" s="14" t="s">
        <v>1345</v>
      </c>
      <c r="E653" s="14" t="s">
        <v>1346</v>
      </c>
      <c r="F653" s="14" t="s">
        <v>8</v>
      </c>
      <c r="G653" s="6">
        <f>INDEX('cash ratio เดิม'!$B:$B,MATCH(คำนวณเงินลงทุนส่วนเกิน!$D653,'cash ratio เดิม'!$A:$A,0))</f>
        <v>98037750.120000005</v>
      </c>
      <c r="H653" s="6">
        <f>INDEX('cash ratio เดิม'!$C:$C,MATCH(คำนวณเงินลงทุนส่วนเกิน!$D653,'cash ratio เดิม'!$A:$A,0))</f>
        <v>10276292.58</v>
      </c>
      <c r="I653" s="49">
        <v>9.5399999999999991</v>
      </c>
      <c r="J653" s="5">
        <f t="shared" si="60"/>
        <v>9.75</v>
      </c>
      <c r="K653" s="6">
        <f t="shared" si="63"/>
        <v>2184215.75</v>
      </c>
      <c r="L653" s="6">
        <f>INDEX(ลูกหนี้ค่ารักษาพยาบาล!$J:$J,MATCH(คำนวณเงินลงทุนส่วนเกิน!$D653,ลูกหนี้ค่ารักษาพยาบาล!$A:$A,0))</f>
        <v>1099600</v>
      </c>
      <c r="M653" s="6">
        <f>INDEX(ลูกหนี้ค่ารักษาพยาบาล!$K:$K,MATCH(คำนวณเงินลงทุนส่วนเกิน!$D653,ลูกหนี้ค่ารักษาพยาบาล!$A:$A,0))</f>
        <v>131001</v>
      </c>
      <c r="N653" s="6">
        <f>INDEX(ลูกหนี้ค่ารักษาพยาบาล!$L:$L,MATCH(คำนวณเงินลงทุนส่วนเกิน!$D653,ลูกหนี้ค่ารักษาพยาบาล!$A:$A,0))</f>
        <v>938153.75</v>
      </c>
      <c r="O653" s="6">
        <f>INDEX(ลูกหนี้ค่ารักษาพยาบาล!$M:$M,MATCH(คำนวณเงินลงทุนส่วนเกิน!$D653,ลูกหนี้ค่ารักษาพยาบาล!$A:$A,0))</f>
        <v>0</v>
      </c>
      <c r="P653" s="6">
        <f>INDEX(ลูกหนี้ค่ารักษาพยาบาล!$N:$N,MATCH(คำนวณเงินลงทุนส่วนเกิน!$D653,ลูกหนี้ค่ารักษาพยาบาล!$A:$A,0))</f>
        <v>15461</v>
      </c>
      <c r="Q653" s="49">
        <v>87761457.540000007</v>
      </c>
      <c r="R653" s="7">
        <f>INDEX('Fixed Cost'!$E:$E,MATCH(คำนวณเงินลงทุนส่วนเกิน!$D653,'Fixed Cost'!$A:$A,0))</f>
        <v>16852274.732727271</v>
      </c>
      <c r="S653" s="7">
        <f t="shared" si="61"/>
        <v>70909182.807272732</v>
      </c>
      <c r="T653" s="43" t="str">
        <f t="shared" si="64"/>
        <v>60%</v>
      </c>
      <c r="U653" s="7">
        <f t="shared" si="62"/>
        <v>42545509.684363641</v>
      </c>
      <c r="V653" s="8" t="str">
        <f t="shared" si="65"/>
        <v>ลงทุนได้</v>
      </c>
      <c r="X653" s="4"/>
    </row>
    <row r="654" spans="1:24" hidden="1" x14ac:dyDescent="0.7">
      <c r="A654" s="8">
        <f>IF(ISBLANK(D654),"",COUNTA($D$10:D654))</f>
        <v>645</v>
      </c>
      <c r="B654" s="14">
        <v>9</v>
      </c>
      <c r="C654" s="14" t="s">
        <v>1316</v>
      </c>
      <c r="D654" s="14" t="s">
        <v>1347</v>
      </c>
      <c r="E654" s="14" t="s">
        <v>1348</v>
      </c>
      <c r="F654" s="14" t="s">
        <v>8</v>
      </c>
      <c r="G654" s="6">
        <f>INDEX('cash ratio เดิม'!$B:$B,MATCH(คำนวณเงินลงทุนส่วนเกิน!$D654,'cash ratio เดิม'!$A:$A,0))</f>
        <v>29487250.030000001</v>
      </c>
      <c r="H654" s="6">
        <f>INDEX('cash ratio เดิม'!$C:$C,MATCH(คำนวณเงินลงทุนส่วนเกิน!$D654,'cash ratio เดิม'!$A:$A,0))</f>
        <v>12339818.109999999</v>
      </c>
      <c r="I654" s="49">
        <v>2.39</v>
      </c>
      <c r="J654" s="5">
        <f t="shared" si="60"/>
        <v>2.67</v>
      </c>
      <c r="K654" s="6">
        <f t="shared" si="63"/>
        <v>3556351.46</v>
      </c>
      <c r="L654" s="6">
        <f>INDEX(ลูกหนี้ค่ารักษาพยาบาล!$J:$J,MATCH(คำนวณเงินลงทุนส่วนเกิน!$D654,ลูกหนี้ค่ารักษาพยาบาล!$A:$A,0))</f>
        <v>2183139.0249999999</v>
      </c>
      <c r="M654" s="6">
        <f>INDEX(ลูกหนี้ค่ารักษาพยาบาล!$K:$K,MATCH(คำนวณเงินลงทุนส่วนเกิน!$D654,ลูกหนี้ค่ารักษาพยาบาล!$A:$A,0))</f>
        <v>186051.25</v>
      </c>
      <c r="N654" s="6">
        <f>INDEX(ลูกหนี้ค่ารักษาพยาบาล!$L:$L,MATCH(คำนวณเงินลงทุนส่วนเกิน!$D654,ลูกหนี้ค่ารักษาพยาบาล!$A:$A,0))</f>
        <v>1187161.1850000001</v>
      </c>
      <c r="O654" s="6">
        <f>INDEX(ลูกหนี้ค่ารักษาพยาบาล!$M:$M,MATCH(คำนวณเงินลงทุนส่วนเกิน!$D654,ลูกหนี้ค่ารักษาพยาบาล!$A:$A,0))</f>
        <v>0</v>
      </c>
      <c r="P654" s="6">
        <f>INDEX(ลูกหนี้ค่ารักษาพยาบาล!$N:$N,MATCH(คำนวณเงินลงทุนส่วนเกิน!$D654,ลูกหนี้ค่ารักษาพยาบาล!$A:$A,0))</f>
        <v>0</v>
      </c>
      <c r="Q654" s="49">
        <v>17147431.920000002</v>
      </c>
      <c r="R654" s="7">
        <f>INDEX('Fixed Cost'!$E:$E,MATCH(คำนวณเงินลงทุนส่วนเกิน!$D654,'Fixed Cost'!$A:$A,0))</f>
        <v>16213730.940000001</v>
      </c>
      <c r="S654" s="7">
        <f t="shared" si="61"/>
        <v>933700.98000000045</v>
      </c>
      <c r="T654" s="43" t="str">
        <f t="shared" si="64"/>
        <v>50%</v>
      </c>
      <c r="U654" s="7">
        <f t="shared" si="62"/>
        <v>466850.49000000022</v>
      </c>
      <c r="V654" s="8" t="str">
        <f t="shared" si="65"/>
        <v>ลงทุนได้</v>
      </c>
      <c r="X654" s="4"/>
    </row>
    <row r="655" spans="1:24" hidden="1" x14ac:dyDescent="0.7">
      <c r="A655" s="8">
        <f>IF(ISBLANK(D655),"",COUNTA($D$10:D655))</f>
        <v>646</v>
      </c>
      <c r="B655" s="14">
        <v>9</v>
      </c>
      <c r="C655" s="14" t="s">
        <v>1316</v>
      </c>
      <c r="D655" s="14" t="s">
        <v>1349</v>
      </c>
      <c r="E655" s="14" t="s">
        <v>1350</v>
      </c>
      <c r="F655" s="14" t="s">
        <v>8</v>
      </c>
      <c r="G655" s="6">
        <f>INDEX('cash ratio เดิม'!$B:$B,MATCH(คำนวณเงินลงทุนส่วนเกิน!$D655,'cash ratio เดิม'!$A:$A,0))</f>
        <v>32036077.23</v>
      </c>
      <c r="H655" s="6">
        <f>INDEX('cash ratio เดิม'!$C:$C,MATCH(คำนวณเงินลงทุนส่วนเกิน!$D655,'cash ratio เดิม'!$A:$A,0))</f>
        <v>8329722.0199999996</v>
      </c>
      <c r="I655" s="49">
        <v>3.85</v>
      </c>
      <c r="J655" s="5">
        <f t="shared" si="60"/>
        <v>4.09</v>
      </c>
      <c r="K655" s="6">
        <f t="shared" si="63"/>
        <v>2050090.75</v>
      </c>
      <c r="L655" s="6">
        <f>INDEX(ลูกหนี้ค่ารักษาพยาบาล!$J:$J,MATCH(คำนวณเงินลงทุนส่วนเกิน!$D655,ลูกหนี้ค่ารักษาพยาบาล!$A:$A,0))</f>
        <v>1266311.875</v>
      </c>
      <c r="M655" s="6">
        <f>INDEX(ลูกหนี้ค่ารักษาพยาบาล!$K:$K,MATCH(คำนวณเงินลงทุนส่วนเกิน!$D655,ลูกหนี้ค่ารักษาพยาบาล!$A:$A,0))</f>
        <v>167278.25</v>
      </c>
      <c r="N655" s="6">
        <f>INDEX(ลูกหนี้ค่ารักษาพยาบาล!$L:$L,MATCH(คำนวณเงินลงทุนส่วนเกิน!$D655,ลูกหนี้ค่ารักษาพยาบาล!$A:$A,0))</f>
        <v>602657.125</v>
      </c>
      <c r="O655" s="6">
        <f>INDEX(ลูกหนี้ค่ารักษาพยาบาล!$M:$M,MATCH(คำนวณเงินลงทุนส่วนเกิน!$D655,ลูกหนี้ค่ารักษาพยาบาล!$A:$A,0))</f>
        <v>0</v>
      </c>
      <c r="P655" s="6">
        <f>INDEX(ลูกหนี้ค่ารักษาพยาบาล!$N:$N,MATCH(คำนวณเงินลงทุนส่วนเกิน!$D655,ลูกหนี้ค่ารักษาพยาบาล!$A:$A,0))</f>
        <v>13843.5</v>
      </c>
      <c r="Q655" s="49">
        <v>23706355.210000001</v>
      </c>
      <c r="R655" s="7">
        <f>INDEX('Fixed Cost'!$E:$E,MATCH(คำนวณเงินลงทุนส่วนเกิน!$D655,'Fixed Cost'!$A:$A,0))</f>
        <v>10720300.295454545</v>
      </c>
      <c r="S655" s="7">
        <f t="shared" si="61"/>
        <v>12986054.914545456</v>
      </c>
      <c r="T655" s="43" t="str">
        <f t="shared" si="64"/>
        <v>60%</v>
      </c>
      <c r="U655" s="7">
        <f t="shared" si="62"/>
        <v>7791632.9487272734</v>
      </c>
      <c r="V655" s="8" t="str">
        <f t="shared" si="65"/>
        <v>ลงทุนได้</v>
      </c>
      <c r="X655" s="4"/>
    </row>
    <row r="656" spans="1:24" hidden="1" x14ac:dyDescent="0.7">
      <c r="A656" s="8">
        <f>IF(ISBLANK(D656),"",COUNTA($D$10:D656))</f>
        <v>647</v>
      </c>
      <c r="B656" s="14">
        <v>9</v>
      </c>
      <c r="C656" s="14" t="s">
        <v>1316</v>
      </c>
      <c r="D656" s="14" t="s">
        <v>1351</v>
      </c>
      <c r="E656" s="14" t="s">
        <v>1352</v>
      </c>
      <c r="F656" s="14" t="s">
        <v>8</v>
      </c>
      <c r="G656" s="6">
        <f>INDEX('cash ratio เดิม'!$B:$B,MATCH(คำนวณเงินลงทุนส่วนเกิน!$D656,'cash ratio เดิม'!$A:$A,0))</f>
        <v>60988033.780000001</v>
      </c>
      <c r="H656" s="6">
        <f>INDEX('cash ratio เดิม'!$C:$C,MATCH(คำนวณเงินลงทุนส่วนเกิน!$D656,'cash ratio เดิม'!$A:$A,0))</f>
        <v>13674548.15</v>
      </c>
      <c r="I656" s="49">
        <v>4.46</v>
      </c>
      <c r="J656" s="5">
        <f t="shared" si="60"/>
        <v>4.72</v>
      </c>
      <c r="K656" s="6">
        <f t="shared" si="63"/>
        <v>3671047.25</v>
      </c>
      <c r="L656" s="6">
        <f>INDEX(ลูกหนี้ค่ารักษาพยาบาล!$J:$J,MATCH(คำนวณเงินลงทุนส่วนเกิน!$D656,ลูกหนี้ค่ารักษาพยาบาล!$A:$A,0))</f>
        <v>1434608.375</v>
      </c>
      <c r="M656" s="6">
        <f>INDEX(ลูกหนี้ค่ารักษาพยาบาล!$K:$K,MATCH(คำนวณเงินลงทุนส่วนเกิน!$D656,ลูกหนี้ค่ารักษาพยาบาล!$A:$A,0))</f>
        <v>182292</v>
      </c>
      <c r="N656" s="6">
        <f>INDEX(ลูกหนี้ค่ารักษาพยาบาล!$L:$L,MATCH(คำนวณเงินลงทุนส่วนเกิน!$D656,ลูกหนี้ค่ารักษาพยาบาล!$A:$A,0))</f>
        <v>2054146.875</v>
      </c>
      <c r="O656" s="6">
        <f>INDEX(ลูกหนี้ค่ารักษาพยาบาล!$M:$M,MATCH(คำนวณเงินลงทุนส่วนเกิน!$D656,ลูกหนี้ค่ารักษาพยาบาล!$A:$A,0))</f>
        <v>0</v>
      </c>
      <c r="P656" s="6">
        <f>INDEX(ลูกหนี้ค่ารักษาพยาบาล!$N:$N,MATCH(คำนวณเงินลงทุนส่วนเกิน!$D656,ลูกหนี้ค่ารักษาพยาบาล!$A:$A,0))</f>
        <v>0</v>
      </c>
      <c r="Q656" s="49">
        <v>47313485.630000003</v>
      </c>
      <c r="R656" s="7">
        <f>INDEX('Fixed Cost'!$E:$E,MATCH(คำนวณเงินลงทุนส่วนเกิน!$D656,'Fixed Cost'!$A:$A,0))</f>
        <v>13051960.993636366</v>
      </c>
      <c r="S656" s="7">
        <f t="shared" si="61"/>
        <v>34261524.63636364</v>
      </c>
      <c r="T656" s="43" t="str">
        <f t="shared" si="64"/>
        <v>60%</v>
      </c>
      <c r="U656" s="7">
        <f t="shared" si="62"/>
        <v>20556914.781818185</v>
      </c>
      <c r="V656" s="8" t="str">
        <f t="shared" si="65"/>
        <v>ลงทุนได้</v>
      </c>
      <c r="X656" s="4"/>
    </row>
    <row r="657" spans="1:24" hidden="1" x14ac:dyDescent="0.7">
      <c r="A657" s="8">
        <f>IF(ISBLANK(D657),"",COUNTA($D$10:D657))</f>
        <v>648</v>
      </c>
      <c r="B657" s="14">
        <v>9</v>
      </c>
      <c r="C657" s="14" t="s">
        <v>1316</v>
      </c>
      <c r="D657" s="14" t="s">
        <v>1353</v>
      </c>
      <c r="E657" s="14" t="s">
        <v>1354</v>
      </c>
      <c r="F657" s="14" t="s">
        <v>8</v>
      </c>
      <c r="G657" s="6">
        <f>INDEX('cash ratio เดิม'!$B:$B,MATCH(คำนวณเงินลงทุนส่วนเกิน!$D657,'cash ratio เดิม'!$A:$A,0))</f>
        <v>19821641.280000001</v>
      </c>
      <c r="H657" s="6">
        <f>INDEX('cash ratio เดิม'!$C:$C,MATCH(คำนวณเงินลงทุนส่วนเกิน!$D657,'cash ratio เดิม'!$A:$A,0))</f>
        <v>5993936.9800000004</v>
      </c>
      <c r="I657" s="49">
        <v>3.31</v>
      </c>
      <c r="J657" s="5">
        <f t="shared" si="60"/>
        <v>3.66</v>
      </c>
      <c r="K657" s="6">
        <f t="shared" si="63"/>
        <v>2171779.5</v>
      </c>
      <c r="L657" s="6">
        <f>INDEX(ลูกหนี้ค่ารักษาพยาบาล!$J:$J,MATCH(คำนวณเงินลงทุนส่วนเกิน!$D657,ลูกหนี้ค่ารักษาพยาบาล!$A:$A,0))</f>
        <v>889444.5</v>
      </c>
      <c r="M657" s="6">
        <f>INDEX(ลูกหนี้ค่ารักษาพยาบาล!$K:$K,MATCH(คำนวณเงินลงทุนส่วนเกิน!$D657,ลูกหนี้ค่ารักษาพยาบาล!$A:$A,0))</f>
        <v>84630.5</v>
      </c>
      <c r="N657" s="6">
        <f>INDEX(ลูกหนี้ค่ารักษาพยาบาล!$L:$L,MATCH(คำนวณเงินลงทุนส่วนเกิน!$D657,ลูกหนี้ค่ารักษาพยาบาล!$A:$A,0))</f>
        <v>1197704.5</v>
      </c>
      <c r="O657" s="6">
        <f>INDEX(ลูกหนี้ค่ารักษาพยาบาล!$M:$M,MATCH(คำนวณเงินลงทุนส่วนเกิน!$D657,ลูกหนี้ค่ารักษาพยาบาล!$A:$A,0))</f>
        <v>0</v>
      </c>
      <c r="P657" s="6">
        <f>INDEX(ลูกหนี้ค่ารักษาพยาบาล!$N:$N,MATCH(คำนวณเงินลงทุนส่วนเกิน!$D657,ลูกหนี้ค่ารักษาพยาบาล!$A:$A,0))</f>
        <v>0</v>
      </c>
      <c r="Q657" s="49">
        <v>13827704.300000001</v>
      </c>
      <c r="R657" s="7">
        <f>INDEX('Fixed Cost'!$E:$E,MATCH(คำนวณเงินลงทุนส่วนเกิน!$D657,'Fixed Cost'!$A:$A,0))</f>
        <v>11984263.669090908</v>
      </c>
      <c r="S657" s="7">
        <f t="shared" si="61"/>
        <v>1843440.6309090927</v>
      </c>
      <c r="T657" s="43" t="str">
        <f t="shared" si="64"/>
        <v>60%</v>
      </c>
      <c r="U657" s="7">
        <f t="shared" si="62"/>
        <v>1106064.3785454556</v>
      </c>
      <c r="V657" s="8" t="str">
        <f t="shared" si="65"/>
        <v>ลงทุนได้</v>
      </c>
      <c r="X657" s="4"/>
    </row>
    <row r="658" spans="1:24" hidden="1" x14ac:dyDescent="0.7">
      <c r="A658" s="8">
        <f>IF(ISBLANK(D658),"",COUNTA($D$10:D658))</f>
        <v>649</v>
      </c>
      <c r="B658" s="14">
        <v>9</v>
      </c>
      <c r="C658" s="14" t="s">
        <v>1316</v>
      </c>
      <c r="D658" s="14" t="s">
        <v>1355</v>
      </c>
      <c r="E658" s="14" t="s">
        <v>1356</v>
      </c>
      <c r="F658" s="14" t="s">
        <v>8</v>
      </c>
      <c r="G658" s="6">
        <f>INDEX('cash ratio เดิม'!$B:$B,MATCH(คำนวณเงินลงทุนส่วนเกิน!$D658,'cash ratio เดิม'!$A:$A,0))</f>
        <v>74774254.980000004</v>
      </c>
      <c r="H658" s="6">
        <f>INDEX('cash ratio เดิม'!$C:$C,MATCH(คำนวณเงินลงทุนส่วนเกิน!$D658,'cash ratio เดิม'!$A:$A,0))</f>
        <v>8246136.8799999999</v>
      </c>
      <c r="I658" s="49">
        <v>9.07</v>
      </c>
      <c r="J658" s="5">
        <f t="shared" si="60"/>
        <v>9.5</v>
      </c>
      <c r="K658" s="6">
        <f t="shared" si="63"/>
        <v>3620679.25</v>
      </c>
      <c r="L658" s="6">
        <f>INDEX(ลูกหนี้ค่ารักษาพยาบาล!$J:$J,MATCH(คำนวณเงินลงทุนส่วนเกิน!$D658,ลูกหนี้ค่ารักษาพยาบาล!$A:$A,0))</f>
        <v>2646750.5</v>
      </c>
      <c r="M658" s="6">
        <f>INDEX(ลูกหนี้ค่ารักษาพยาบาล!$K:$K,MATCH(คำนวณเงินลงทุนส่วนเกิน!$D658,ลูกหนี้ค่ารักษาพยาบาล!$A:$A,0))</f>
        <v>203187</v>
      </c>
      <c r="N658" s="6">
        <f>INDEX(ลูกหนี้ค่ารักษาพยาบาล!$L:$L,MATCH(คำนวณเงินลงทุนส่วนเกิน!$D658,ลูกหนี้ค่ารักษาพยาบาล!$A:$A,0))</f>
        <v>770741.75</v>
      </c>
      <c r="O658" s="6">
        <f>INDEX(ลูกหนี้ค่ารักษาพยาบาล!$M:$M,MATCH(คำนวณเงินลงทุนส่วนเกิน!$D658,ลูกหนี้ค่ารักษาพยาบาล!$A:$A,0))</f>
        <v>0</v>
      </c>
      <c r="P658" s="6">
        <f>INDEX(ลูกหนี้ค่ารักษาพยาบาล!$N:$N,MATCH(คำนวณเงินลงทุนส่วนเกิน!$D658,ลูกหนี้ค่ารักษาพยาบาล!$A:$A,0))</f>
        <v>0</v>
      </c>
      <c r="Q658" s="49">
        <v>66528118.100000001</v>
      </c>
      <c r="R658" s="7">
        <f>INDEX('Fixed Cost'!$E:$E,MATCH(คำนวณเงินลงทุนส่วนเกิน!$D658,'Fixed Cost'!$A:$A,0))</f>
        <v>10755179.552727273</v>
      </c>
      <c r="S658" s="7">
        <f t="shared" si="61"/>
        <v>55772938.547272727</v>
      </c>
      <c r="T658" s="43" t="str">
        <f t="shared" si="64"/>
        <v>60%</v>
      </c>
      <c r="U658" s="7">
        <f t="shared" si="62"/>
        <v>33463763.128363635</v>
      </c>
      <c r="V658" s="8" t="str">
        <f t="shared" si="65"/>
        <v>ลงทุนได้</v>
      </c>
      <c r="X658" s="4"/>
    </row>
    <row r="659" spans="1:24" hidden="1" x14ac:dyDescent="0.7">
      <c r="A659" s="8">
        <f>IF(ISBLANK(D659),"",COUNTA($D$10:D659))</f>
        <v>650</v>
      </c>
      <c r="B659" s="14">
        <v>9</v>
      </c>
      <c r="C659" s="14" t="s">
        <v>1316</v>
      </c>
      <c r="D659" s="14" t="s">
        <v>1357</v>
      </c>
      <c r="E659" s="14" t="s">
        <v>1358</v>
      </c>
      <c r="F659" s="14" t="s">
        <v>8</v>
      </c>
      <c r="G659" s="6">
        <f>INDEX('cash ratio เดิม'!$B:$B,MATCH(คำนวณเงินลงทุนส่วนเกิน!$D659,'cash ratio เดิม'!$A:$A,0))</f>
        <v>34833935.07</v>
      </c>
      <c r="H659" s="6">
        <f>INDEX('cash ratio เดิม'!$C:$C,MATCH(คำนวณเงินลงทุนส่วนเกิน!$D659,'cash ratio เดิม'!$A:$A,0))</f>
        <v>8524497.8200000003</v>
      </c>
      <c r="I659" s="49">
        <v>4.09</v>
      </c>
      <c r="J659" s="5">
        <f t="shared" si="60"/>
        <v>4.3</v>
      </c>
      <c r="K659" s="6">
        <f t="shared" si="63"/>
        <v>1842439.17</v>
      </c>
      <c r="L659" s="6">
        <f>INDEX(ลูกหนี้ค่ารักษาพยาบาล!$J:$J,MATCH(คำนวณเงินลงทุนส่วนเกิน!$D659,ลูกหนี้ค่ารักษาพยาบาล!$A:$A,0))</f>
        <v>728909</v>
      </c>
      <c r="M659" s="6">
        <f>INDEX(ลูกหนี้ค่ารักษาพยาบาล!$K:$K,MATCH(คำนวณเงินลงทุนส่วนเกิน!$D659,ลูกหนี้ค่ารักษาพยาบาล!$A:$A,0))</f>
        <v>202897</v>
      </c>
      <c r="N659" s="6">
        <f>INDEX(ลูกหนี้ค่ารักษาพยาบาล!$L:$L,MATCH(คำนวณเงินลงทุนส่วนเกิน!$D659,ลูกหนี้ค่ารักษาพยาบาล!$A:$A,0))</f>
        <v>909833.66999999993</v>
      </c>
      <c r="O659" s="6">
        <f>INDEX(ลูกหนี้ค่ารักษาพยาบาล!$M:$M,MATCH(คำนวณเงินลงทุนส่วนเกิน!$D659,ลูกหนี้ค่ารักษาพยาบาล!$A:$A,0))</f>
        <v>0</v>
      </c>
      <c r="P659" s="6">
        <f>INDEX(ลูกหนี้ค่ารักษาพยาบาล!$N:$N,MATCH(คำนวณเงินลงทุนส่วนเกิน!$D659,ลูกหนี้ค่ารักษาพยาบาล!$A:$A,0))</f>
        <v>799.5</v>
      </c>
      <c r="Q659" s="49">
        <v>26309437.25</v>
      </c>
      <c r="R659" s="7">
        <f>INDEX('Fixed Cost'!$E:$E,MATCH(คำนวณเงินลงทุนส่วนเกิน!$D659,'Fixed Cost'!$A:$A,0))</f>
        <v>14520943.925454546</v>
      </c>
      <c r="S659" s="7">
        <f t="shared" si="61"/>
        <v>11788493.324545454</v>
      </c>
      <c r="T659" s="43" t="str">
        <f t="shared" si="64"/>
        <v>60%</v>
      </c>
      <c r="U659" s="7">
        <f t="shared" si="62"/>
        <v>7073095.9947272725</v>
      </c>
      <c r="V659" s="8" t="str">
        <f t="shared" si="65"/>
        <v>ลงทุนได้</v>
      </c>
      <c r="X659" s="4"/>
    </row>
    <row r="660" spans="1:24" hidden="1" x14ac:dyDescent="0.7">
      <c r="A660" s="8">
        <f>IF(ISBLANK(D660),"",COUNTA($D$10:D660))</f>
        <v>651</v>
      </c>
      <c r="B660" s="14">
        <v>9</v>
      </c>
      <c r="C660" s="14" t="s">
        <v>1316</v>
      </c>
      <c r="D660" s="14" t="s">
        <v>1359</v>
      </c>
      <c r="E660" s="14" t="s">
        <v>1360</v>
      </c>
      <c r="F660" s="14" t="s">
        <v>8</v>
      </c>
      <c r="G660" s="6">
        <f>INDEX('cash ratio เดิม'!$B:$B,MATCH(คำนวณเงินลงทุนส่วนเกิน!$D660,'cash ratio เดิม'!$A:$A,0))</f>
        <v>83003971.099999994</v>
      </c>
      <c r="H660" s="6">
        <f>INDEX('cash ratio เดิม'!$C:$C,MATCH(คำนวณเงินลงทุนส่วนเกิน!$D660,'cash ratio เดิม'!$A:$A,0))</f>
        <v>14144804.810000001</v>
      </c>
      <c r="I660" s="49">
        <v>5.87</v>
      </c>
      <c r="J660" s="5">
        <f t="shared" si="60"/>
        <v>6.08</v>
      </c>
      <c r="K660" s="6">
        <f t="shared" si="63"/>
        <v>3042519.3650000002</v>
      </c>
      <c r="L660" s="6">
        <f>INDEX(ลูกหนี้ค่ารักษาพยาบาล!$J:$J,MATCH(คำนวณเงินลงทุนส่วนเกิน!$D660,ลูกหนี้ค่ารักษาพยาบาล!$A:$A,0))</f>
        <v>1400147.98</v>
      </c>
      <c r="M660" s="6">
        <f>INDEX(ลูกหนี้ค่ารักษาพยาบาล!$K:$K,MATCH(คำนวณเงินลงทุนส่วนเกิน!$D660,ลูกหนี้ค่ารักษาพยาบาล!$A:$A,0))</f>
        <v>413572.77500000002</v>
      </c>
      <c r="N660" s="6">
        <f>INDEX(ลูกหนี้ค่ารักษาพยาบาล!$L:$L,MATCH(คำนวณเงินลงทุนส่วนเกิน!$D660,ลูกหนี้ค่ารักษาพยาบาล!$A:$A,0))</f>
        <v>1201453.1100000001</v>
      </c>
      <c r="O660" s="6">
        <f>INDEX(ลูกหนี้ค่ารักษาพยาบาล!$M:$M,MATCH(คำนวณเงินลงทุนส่วนเกิน!$D660,ลูกหนี้ค่ารักษาพยาบาล!$A:$A,0))</f>
        <v>0</v>
      </c>
      <c r="P660" s="6">
        <f>INDEX(ลูกหนี้ค่ารักษาพยาบาล!$N:$N,MATCH(คำนวณเงินลงทุนส่วนเกิน!$D660,ลูกหนี้ค่ารักษาพยาบาล!$A:$A,0))</f>
        <v>27345.5</v>
      </c>
      <c r="Q660" s="49">
        <v>68859166.290000007</v>
      </c>
      <c r="R660" s="7">
        <f>INDEX('Fixed Cost'!$E:$E,MATCH(คำนวณเงินลงทุนส่วนเกิน!$D660,'Fixed Cost'!$A:$A,0))</f>
        <v>13929279.477272727</v>
      </c>
      <c r="S660" s="7">
        <f t="shared" si="61"/>
        <v>54929886.81272728</v>
      </c>
      <c r="T660" s="43" t="str">
        <f t="shared" si="64"/>
        <v>60%</v>
      </c>
      <c r="U660" s="7">
        <f t="shared" si="62"/>
        <v>32957932.087636366</v>
      </c>
      <c r="V660" s="8" t="str">
        <f t="shared" si="65"/>
        <v>ลงทุนได้</v>
      </c>
      <c r="X660" s="4"/>
    </row>
    <row r="661" spans="1:24" hidden="1" x14ac:dyDescent="0.7">
      <c r="A661" s="8">
        <f>IF(ISBLANK(D661),"",COUNTA($D$10:D661))</f>
        <v>652</v>
      </c>
      <c r="B661" s="14">
        <v>9</v>
      </c>
      <c r="C661" s="14" t="s">
        <v>1316</v>
      </c>
      <c r="D661" s="14" t="s">
        <v>1361</v>
      </c>
      <c r="E661" s="14" t="s">
        <v>1362</v>
      </c>
      <c r="F661" s="14" t="s">
        <v>8</v>
      </c>
      <c r="G661" s="6">
        <f>INDEX('cash ratio เดิม'!$B:$B,MATCH(คำนวณเงินลงทุนส่วนเกิน!$D661,'cash ratio เดิม'!$A:$A,0))</f>
        <v>54818940.380000003</v>
      </c>
      <c r="H661" s="6">
        <f>INDEX('cash ratio เดิม'!$C:$C,MATCH(คำนวณเงินลงทุนส่วนเกิน!$D661,'cash ratio เดิม'!$A:$A,0))</f>
        <v>11357530.6</v>
      </c>
      <c r="I661" s="49">
        <v>4.83</v>
      </c>
      <c r="J661" s="5">
        <f t="shared" si="60"/>
        <v>5.21</v>
      </c>
      <c r="K661" s="6">
        <f t="shared" si="63"/>
        <v>4382799.5049999999</v>
      </c>
      <c r="L661" s="6">
        <f>INDEX(ลูกหนี้ค่ารักษาพยาบาล!$J:$J,MATCH(คำนวณเงินลงทุนส่วนเกิน!$D661,ลูกหนี้ค่ารักษาพยาบาล!$A:$A,0))</f>
        <v>2301638.625</v>
      </c>
      <c r="M661" s="6">
        <f>INDEX(ลูกหนี้ค่ารักษาพยาบาล!$K:$K,MATCH(คำนวณเงินลงทุนส่วนเกิน!$D661,ลูกหนี้ค่ารักษาพยาบาล!$A:$A,0))</f>
        <v>272025</v>
      </c>
      <c r="N661" s="6">
        <f>INDEX(ลูกหนี้ค่ารักษาพยาบาล!$L:$L,MATCH(คำนวณเงินลงทุนส่วนเกิน!$D661,ลูกหนี้ค่ารักษาพยาบาล!$A:$A,0))</f>
        <v>1808818.88</v>
      </c>
      <c r="O661" s="6">
        <f>INDEX(ลูกหนี้ค่ารักษาพยาบาล!$M:$M,MATCH(คำนวณเงินลงทุนส่วนเกิน!$D661,ลูกหนี้ค่ารักษาพยาบาล!$A:$A,0))</f>
        <v>0</v>
      </c>
      <c r="P661" s="6">
        <f>INDEX(ลูกหนี้ค่ารักษาพยาบาล!$N:$N,MATCH(คำนวณเงินลงทุนส่วนเกิน!$D661,ลูกหนี้ค่ารักษาพยาบาล!$A:$A,0))</f>
        <v>317</v>
      </c>
      <c r="Q661" s="49">
        <v>43461409.780000001</v>
      </c>
      <c r="R661" s="7">
        <f>INDEX('Fixed Cost'!$E:$E,MATCH(คำนวณเงินลงทุนส่วนเกิน!$D661,'Fixed Cost'!$A:$A,0))</f>
        <v>19257705.790909089</v>
      </c>
      <c r="S661" s="7">
        <f t="shared" si="61"/>
        <v>24203703.989090912</v>
      </c>
      <c r="T661" s="43" t="str">
        <f t="shared" si="64"/>
        <v>60%</v>
      </c>
      <c r="U661" s="7">
        <f t="shared" si="62"/>
        <v>14522222.393454546</v>
      </c>
      <c r="V661" s="8" t="str">
        <f t="shared" si="65"/>
        <v>ลงทุนได้</v>
      </c>
      <c r="X661" s="4"/>
    </row>
    <row r="662" spans="1:24" hidden="1" x14ac:dyDescent="0.7">
      <c r="A662" s="8">
        <f>IF(ISBLANK(D662),"",COUNTA($D$10:D662))</f>
        <v>653</v>
      </c>
      <c r="B662" s="14">
        <v>9</v>
      </c>
      <c r="C662" s="14" t="s">
        <v>1363</v>
      </c>
      <c r="D662" s="14" t="s">
        <v>1364</v>
      </c>
      <c r="E662" s="14" t="s">
        <v>1365</v>
      </c>
      <c r="F662" s="14" t="s">
        <v>5</v>
      </c>
      <c r="G662" s="6">
        <f>INDEX('cash ratio เดิม'!$B:$B,MATCH(คำนวณเงินลงทุนส่วนเกิน!$D662,'cash ratio เดิม'!$A:$A,0))</f>
        <v>816532803.40999997</v>
      </c>
      <c r="H662" s="6">
        <f>INDEX('cash ratio เดิม'!$C:$C,MATCH(คำนวณเงินลงทุนส่วนเกิน!$D662,'cash ratio เดิม'!$A:$A,0))</f>
        <v>378791443.94</v>
      </c>
      <c r="I662" s="49">
        <v>2.16</v>
      </c>
      <c r="J662" s="5">
        <f t="shared" si="60"/>
        <v>2.62</v>
      </c>
      <c r="K662" s="6">
        <f t="shared" si="63"/>
        <v>177741519.47</v>
      </c>
      <c r="L662" s="6">
        <f>INDEX(ลูกหนี้ค่ารักษาพยาบาล!$J:$J,MATCH(คำนวณเงินลงทุนส่วนเกิน!$D662,ลูกหนี้ค่ารักษาพยาบาล!$A:$A,0))</f>
        <v>116047157.37</v>
      </c>
      <c r="M662" s="6">
        <f>INDEX(ลูกหนี้ค่ารักษาพยาบาล!$K:$K,MATCH(คำนวณเงินลงทุนส่วนเกิน!$D662,ลูกหนี้ค่ารักษาพยาบาล!$A:$A,0))</f>
        <v>3884293.4550000001</v>
      </c>
      <c r="N662" s="6">
        <f>INDEX(ลูกหนี้ค่ารักษาพยาบาล!$L:$L,MATCH(คำนวณเงินลงทุนส่วนเกิน!$D662,ลูกหนี้ค่ารักษาพยาบาล!$A:$A,0))</f>
        <v>54348859.994999997</v>
      </c>
      <c r="O662" s="6">
        <f>INDEX(ลูกหนี้ค่ารักษาพยาบาล!$M:$M,MATCH(คำนวณเงินลงทุนส่วนเกิน!$D662,ลูกหนี้ค่ารักษาพยาบาล!$A:$A,0))</f>
        <v>0</v>
      </c>
      <c r="P662" s="6">
        <f>INDEX(ลูกหนี้ค่ารักษาพยาบาล!$N:$N,MATCH(คำนวณเงินลงทุนส่วนเกิน!$D662,ลูกหนี้ค่ารักษาพยาบาล!$A:$A,0))</f>
        <v>3461208.65</v>
      </c>
      <c r="Q662" s="49">
        <v>437741359.47000003</v>
      </c>
      <c r="R662" s="7">
        <f>INDEX('Fixed Cost'!$E:$E,MATCH(คำนวณเงินลงทุนส่วนเกิน!$D662,'Fixed Cost'!$A:$A,0))</f>
        <v>239811680.00727269</v>
      </c>
      <c r="S662" s="7">
        <f t="shared" si="61"/>
        <v>197929679.46272734</v>
      </c>
      <c r="T662" s="43" t="str">
        <f t="shared" si="64"/>
        <v>50%</v>
      </c>
      <c r="U662" s="7">
        <f t="shared" si="62"/>
        <v>98964839.731363669</v>
      </c>
      <c r="V662" s="8" t="str">
        <f t="shared" si="65"/>
        <v>ลงทุนได้</v>
      </c>
      <c r="X662" s="4"/>
    </row>
    <row r="663" spans="1:24" hidden="1" x14ac:dyDescent="0.7">
      <c r="A663" s="8">
        <f>IF(ISBLANK(D663),"",COUNTA($D$10:D663))</f>
        <v>654</v>
      </c>
      <c r="B663" s="14">
        <v>9</v>
      </c>
      <c r="C663" s="14" t="s">
        <v>1363</v>
      </c>
      <c r="D663" s="14" t="s">
        <v>1366</v>
      </c>
      <c r="E663" s="14" t="s">
        <v>1367</v>
      </c>
      <c r="F663" s="14" t="s">
        <v>8</v>
      </c>
      <c r="G663" s="6">
        <f>INDEX('cash ratio เดิม'!$B:$B,MATCH(คำนวณเงินลงทุนส่วนเกิน!$D663,'cash ratio เดิม'!$A:$A,0))</f>
        <v>135659206.56999999</v>
      </c>
      <c r="H663" s="6">
        <f>INDEX('cash ratio เดิม'!$C:$C,MATCH(คำนวณเงินลงทุนส่วนเกิน!$D663,'cash ratio เดิม'!$A:$A,0))</f>
        <v>13421306.109999999</v>
      </c>
      <c r="I663" s="49">
        <v>10.11</v>
      </c>
      <c r="J663" s="5">
        <f t="shared" si="60"/>
        <v>10.44</v>
      </c>
      <c r="K663" s="6">
        <f t="shared" si="63"/>
        <v>4580063.9749999996</v>
      </c>
      <c r="L663" s="6">
        <f>INDEX(ลูกหนี้ค่ารักษาพยาบาล!$J:$J,MATCH(คำนวณเงินลงทุนส่วนเกิน!$D663,ลูกหนี้ค่ารักษาพยาบาล!$A:$A,0))</f>
        <v>2391444.75</v>
      </c>
      <c r="M663" s="6">
        <f>INDEX(ลูกหนี้ค่ารักษาพยาบาล!$K:$K,MATCH(คำนวณเงินลงทุนส่วนเกิน!$D663,ลูกหนี้ค่ารักษาพยาบาล!$A:$A,0))</f>
        <v>418591</v>
      </c>
      <c r="N663" s="6">
        <f>INDEX(ลูกหนี้ค่ารักษาพยาบาล!$L:$L,MATCH(คำนวณเงินลงทุนส่วนเกิน!$D663,ลูกหนี้ค่ารักษาพยาบาล!$A:$A,0))</f>
        <v>1769533.2250000001</v>
      </c>
      <c r="O663" s="6">
        <f>INDEX(ลูกหนี้ค่ารักษาพยาบาล!$M:$M,MATCH(คำนวณเงินลงทุนส่วนเกิน!$D663,ลูกหนี้ค่ารักษาพยาบาล!$A:$A,0))</f>
        <v>0</v>
      </c>
      <c r="P663" s="6">
        <f>INDEX(ลูกหนี้ค่ารักษาพยาบาล!$N:$N,MATCH(คำนวณเงินลงทุนส่วนเกิน!$D663,ลูกหนี้ค่ารักษาพยาบาล!$A:$A,0))</f>
        <v>495</v>
      </c>
      <c r="Q663" s="49">
        <v>122237900.45999999</v>
      </c>
      <c r="R663" s="7">
        <f>INDEX('Fixed Cost'!$E:$E,MATCH(คำนวณเงินลงทุนส่วนเกิน!$D663,'Fixed Cost'!$A:$A,0))</f>
        <v>14215470.422727272</v>
      </c>
      <c r="S663" s="7">
        <f t="shared" si="61"/>
        <v>108022430.03727272</v>
      </c>
      <c r="T663" s="43" t="str">
        <f t="shared" si="64"/>
        <v>60%</v>
      </c>
      <c r="U663" s="7">
        <f t="shared" si="62"/>
        <v>64813458.022363633</v>
      </c>
      <c r="V663" s="8" t="str">
        <f t="shared" si="65"/>
        <v>ลงทุนได้</v>
      </c>
      <c r="X663" s="4"/>
    </row>
    <row r="664" spans="1:24" hidden="1" x14ac:dyDescent="0.7">
      <c r="A664" s="8">
        <f>IF(ISBLANK(D664),"",COUNTA($D$10:D664))</f>
        <v>655</v>
      </c>
      <c r="B664" s="14">
        <v>9</v>
      </c>
      <c r="C664" s="14" t="s">
        <v>1363</v>
      </c>
      <c r="D664" s="14" t="s">
        <v>1368</v>
      </c>
      <c r="E664" s="14" t="s">
        <v>1369</v>
      </c>
      <c r="F664" s="14" t="s">
        <v>8</v>
      </c>
      <c r="G664" s="6">
        <f>INDEX('cash ratio เดิม'!$B:$B,MATCH(คำนวณเงินลงทุนส่วนเกิน!$D664,'cash ratio เดิม'!$A:$A,0))</f>
        <v>181023337.38999999</v>
      </c>
      <c r="H664" s="6">
        <f>INDEX('cash ratio เดิม'!$C:$C,MATCH(คำนวณเงินลงทุนส่วนเกิน!$D664,'cash ratio เดิม'!$A:$A,0))</f>
        <v>31884468.579999998</v>
      </c>
      <c r="I664" s="49">
        <v>5.68</v>
      </c>
      <c r="J664" s="5">
        <f t="shared" si="60"/>
        <v>6.24</v>
      </c>
      <c r="K664" s="6">
        <f t="shared" si="63"/>
        <v>17986186.145</v>
      </c>
      <c r="L664" s="6">
        <f>INDEX(ลูกหนี้ค่ารักษาพยาบาล!$J:$J,MATCH(คำนวณเงินลงทุนส่วนเกิน!$D664,ลูกหนี้ค่ารักษาพยาบาล!$A:$A,0))</f>
        <v>10144964.285</v>
      </c>
      <c r="M664" s="6">
        <f>INDEX(ลูกหนี้ค่ารักษาพยาบาล!$K:$K,MATCH(คำนวณเงินลงทุนส่วนเกิน!$D664,ลูกหนี้ค่ารักษาพยาบาล!$A:$A,0))</f>
        <v>1905684.825</v>
      </c>
      <c r="N664" s="6">
        <f>INDEX(ลูกหนี้ค่ารักษาพยาบาล!$L:$L,MATCH(คำนวณเงินลงทุนส่วนเกิน!$D664,ลูกหนี้ค่ารักษาพยาบาล!$A:$A,0))</f>
        <v>5935537.0350000001</v>
      </c>
      <c r="O664" s="6">
        <f>INDEX(ลูกหนี้ค่ารักษาพยาบาล!$M:$M,MATCH(คำนวณเงินลงทุนส่วนเกิน!$D664,ลูกหนี้ค่ารักษาพยาบาล!$A:$A,0))</f>
        <v>0</v>
      </c>
      <c r="P664" s="6">
        <f>INDEX(ลูกหนี้ค่ารักษาพยาบาล!$N:$N,MATCH(คำนวณเงินลงทุนส่วนเกิน!$D664,ลูกหนี้ค่ารักษาพยาบาล!$A:$A,0))</f>
        <v>0</v>
      </c>
      <c r="Q664" s="49">
        <v>149138868.81</v>
      </c>
      <c r="R664" s="7">
        <f>INDEX('Fixed Cost'!$E:$E,MATCH(คำนวณเงินลงทุนส่วนเกิน!$D664,'Fixed Cost'!$A:$A,0))</f>
        <v>30246652.442727271</v>
      </c>
      <c r="S664" s="7">
        <f t="shared" si="61"/>
        <v>118892216.36727273</v>
      </c>
      <c r="T664" s="43" t="str">
        <f t="shared" si="64"/>
        <v>60%</v>
      </c>
      <c r="U664" s="7">
        <f t="shared" si="62"/>
        <v>71335329.820363641</v>
      </c>
      <c r="V664" s="8" t="str">
        <f t="shared" si="65"/>
        <v>ลงทุนได้</v>
      </c>
      <c r="X664" s="4"/>
    </row>
    <row r="665" spans="1:24" hidden="1" x14ac:dyDescent="0.7">
      <c r="A665" s="8">
        <f>IF(ISBLANK(D665),"",COUNTA($D$10:D665))</f>
        <v>656</v>
      </c>
      <c r="B665" s="14">
        <v>9</v>
      </c>
      <c r="C665" s="14" t="s">
        <v>1363</v>
      </c>
      <c r="D665" s="14" t="s">
        <v>1370</v>
      </c>
      <c r="E665" s="14" t="s">
        <v>1371</v>
      </c>
      <c r="F665" s="14" t="s">
        <v>8</v>
      </c>
      <c r="G665" s="6">
        <f>INDEX('cash ratio เดิม'!$B:$B,MATCH(คำนวณเงินลงทุนส่วนเกิน!$D665,'cash ratio เดิม'!$A:$A,0))</f>
        <v>115537876.17</v>
      </c>
      <c r="H665" s="6">
        <f>INDEX('cash ratio เดิม'!$C:$C,MATCH(คำนวณเงินลงทุนส่วนเกิน!$D665,'cash ratio เดิม'!$A:$A,0))</f>
        <v>9511783.4000000004</v>
      </c>
      <c r="I665" s="49">
        <v>12.15</v>
      </c>
      <c r="J665" s="5">
        <f t="shared" si="60"/>
        <v>12.44</v>
      </c>
      <c r="K665" s="6">
        <f t="shared" si="63"/>
        <v>2817434.3200000003</v>
      </c>
      <c r="L665" s="6">
        <f>INDEX(ลูกหนี้ค่ารักษาพยาบาล!$J:$J,MATCH(คำนวณเงินลงทุนส่วนเกิน!$D665,ลูกหนี้ค่ารักษาพยาบาล!$A:$A,0))</f>
        <v>1752156.8450000002</v>
      </c>
      <c r="M665" s="6">
        <f>INDEX(ลูกหนี้ค่ารักษาพยาบาล!$K:$K,MATCH(คำนวณเงินลงทุนส่วนเกิน!$D665,ลูกหนี้ค่ารักษาพยาบาล!$A:$A,0))</f>
        <v>232156.875</v>
      </c>
      <c r="N665" s="6">
        <f>INDEX(ลูกหนี้ค่ารักษาพยาบาล!$L:$L,MATCH(คำนวณเงินลงทุนส่วนเกิน!$D665,ลูกหนี้ค่ารักษาพยาบาล!$A:$A,0))</f>
        <v>828988.72499999998</v>
      </c>
      <c r="O665" s="6">
        <f>INDEX(ลูกหนี้ค่ารักษาพยาบาล!$M:$M,MATCH(คำนวณเงินลงทุนส่วนเกิน!$D665,ลูกหนี้ค่ารักษาพยาบาล!$A:$A,0))</f>
        <v>0</v>
      </c>
      <c r="P665" s="6">
        <f>INDEX(ลูกหนี้ค่ารักษาพยาบาล!$N:$N,MATCH(คำนวณเงินลงทุนส่วนเกิน!$D665,ลูกหนี้ค่ารักษาพยาบาล!$A:$A,0))</f>
        <v>4131.875</v>
      </c>
      <c r="Q665" s="49">
        <v>106026092.77</v>
      </c>
      <c r="R665" s="7">
        <f>INDEX('Fixed Cost'!$E:$E,MATCH(คำนวณเงินลงทุนส่วนเกิน!$D665,'Fixed Cost'!$A:$A,0))</f>
        <v>12504792.447272729</v>
      </c>
      <c r="S665" s="7">
        <f t="shared" si="61"/>
        <v>93521300.322727263</v>
      </c>
      <c r="T665" s="43" t="str">
        <f t="shared" si="64"/>
        <v>60%</v>
      </c>
      <c r="U665" s="7">
        <f t="shared" si="62"/>
        <v>56112780.193636358</v>
      </c>
      <c r="V665" s="8" t="str">
        <f t="shared" si="65"/>
        <v>ลงทุนได้</v>
      </c>
      <c r="X665" s="4"/>
    </row>
    <row r="666" spans="1:24" hidden="1" x14ac:dyDescent="0.7">
      <c r="A666" s="8">
        <f>IF(ISBLANK(D666),"",COUNTA($D$10:D666))</f>
        <v>657</v>
      </c>
      <c r="B666" s="14">
        <v>9</v>
      </c>
      <c r="C666" s="14" t="s">
        <v>1363</v>
      </c>
      <c r="D666" s="14" t="s">
        <v>1372</v>
      </c>
      <c r="E666" s="14" t="s">
        <v>1373</v>
      </c>
      <c r="F666" s="14" t="s">
        <v>46</v>
      </c>
      <c r="G666" s="6">
        <f>INDEX('cash ratio เดิม'!$B:$B,MATCH(คำนวณเงินลงทุนส่วนเกิน!$D666,'cash ratio เดิม'!$A:$A,0))</f>
        <v>524478747.13</v>
      </c>
      <c r="H666" s="6">
        <f>INDEX('cash ratio เดิม'!$C:$C,MATCH(คำนวณเงินลงทุนส่วนเกิน!$D666,'cash ratio เดิม'!$A:$A,0))</f>
        <v>132010108.81</v>
      </c>
      <c r="I666" s="49">
        <v>3.97</v>
      </c>
      <c r="J666" s="5">
        <f t="shared" si="60"/>
        <v>4.6900000000000004</v>
      </c>
      <c r="K666" s="6">
        <f t="shared" si="63"/>
        <v>95431985.295000002</v>
      </c>
      <c r="L666" s="6">
        <f>INDEX(ลูกหนี้ค่ารักษาพยาบาล!$J:$J,MATCH(คำนวณเงินลงทุนส่วนเกิน!$D666,ลูกหนี้ค่ารักษาพยาบาล!$A:$A,0))</f>
        <v>88331149.140000001</v>
      </c>
      <c r="M666" s="6">
        <f>INDEX(ลูกหนี้ค่ารักษาพยาบาล!$K:$K,MATCH(คำนวณเงินลงทุนส่วนเกิน!$D666,ลูกหนี้ค่ารักษาพยาบาล!$A:$A,0))</f>
        <v>1025957.9449999999</v>
      </c>
      <c r="N666" s="6">
        <f>INDEX(ลูกหนี้ค่ารักษาพยาบาล!$L:$L,MATCH(คำนวณเงินลงทุนส่วนเกิน!$D666,ลูกหนี้ค่ารักษาพยาบาล!$A:$A,0))</f>
        <v>5494313.2300000004</v>
      </c>
      <c r="O666" s="6">
        <f>INDEX(ลูกหนี้ค่ารักษาพยาบาล!$M:$M,MATCH(คำนวณเงินลงทุนส่วนเกิน!$D666,ลูกหนี้ค่ารักษาพยาบาล!$A:$A,0))</f>
        <v>0</v>
      </c>
      <c r="P666" s="6">
        <f>INDEX(ลูกหนี้ค่ารักษาพยาบาล!$N:$N,MATCH(คำนวณเงินลงทุนส่วนเกิน!$D666,ลูกหนี้ค่ารักษาพยาบาล!$A:$A,0))</f>
        <v>580564.98</v>
      </c>
      <c r="Q666" s="49">
        <v>390719776.31999999</v>
      </c>
      <c r="R666" s="7">
        <f>INDEX('Fixed Cost'!$E:$E,MATCH(คำนวณเงินลงทุนส่วนเกิน!$D666,'Fixed Cost'!$A:$A,0))</f>
        <v>62096164.448181823</v>
      </c>
      <c r="S666" s="7">
        <f t="shared" si="61"/>
        <v>328623611.87181818</v>
      </c>
      <c r="T666" s="43" t="str">
        <f t="shared" si="64"/>
        <v>60%</v>
      </c>
      <c r="U666" s="7">
        <f t="shared" si="62"/>
        <v>197174167.12309089</v>
      </c>
      <c r="V666" s="8" t="str">
        <f t="shared" si="65"/>
        <v>ลงทุนได้</v>
      </c>
      <c r="X666" s="4"/>
    </row>
    <row r="667" spans="1:24" hidden="1" x14ac:dyDescent="0.7">
      <c r="A667" s="8">
        <f>IF(ISBLANK(D667),"",COUNTA($D$10:D667))</f>
        <v>658</v>
      </c>
      <c r="B667" s="14">
        <v>9</v>
      </c>
      <c r="C667" s="14" t="s">
        <v>1363</v>
      </c>
      <c r="D667" s="14" t="s">
        <v>1374</v>
      </c>
      <c r="E667" s="14" t="s">
        <v>1375</v>
      </c>
      <c r="F667" s="14" t="s">
        <v>8</v>
      </c>
      <c r="G667" s="6">
        <f>INDEX('cash ratio เดิม'!$B:$B,MATCH(คำนวณเงินลงทุนส่วนเกิน!$D667,'cash ratio เดิม'!$A:$A,0))</f>
        <v>81955157.480000004</v>
      </c>
      <c r="H667" s="6">
        <f>INDEX('cash ratio เดิม'!$C:$C,MATCH(คำนวณเงินลงทุนส่วนเกิน!$D667,'cash ratio เดิม'!$A:$A,0))</f>
        <v>20096282.699999999</v>
      </c>
      <c r="I667" s="49">
        <v>4.08</v>
      </c>
      <c r="J667" s="5">
        <f t="shared" si="60"/>
        <v>5.53</v>
      </c>
      <c r="K667" s="6">
        <f t="shared" si="63"/>
        <v>29318953.664999999</v>
      </c>
      <c r="L667" s="6">
        <f>INDEX(ลูกหนี้ค่ารักษาพยาบาล!$J:$J,MATCH(คำนวณเงินลงทุนส่วนเกิน!$D667,ลูกหนี้ค่ารักษาพยาบาล!$A:$A,0))</f>
        <v>25818024.449999999</v>
      </c>
      <c r="M667" s="6">
        <f>INDEX(ลูกหนี้ค่ารักษาพยาบาล!$K:$K,MATCH(คำนวณเงินลงทุนส่วนเกิน!$D667,ลูกหนี้ค่ารักษาพยาบาล!$A:$A,0))</f>
        <v>2004891.29</v>
      </c>
      <c r="N667" s="6">
        <f>INDEX(ลูกหนี้ค่ารักษาพยาบาล!$L:$L,MATCH(คำนวณเงินลงทุนส่วนเกิน!$D667,ลูกหนี้ค่ารักษาพยาบาล!$A:$A,0))</f>
        <v>1483853.9250000003</v>
      </c>
      <c r="O667" s="6">
        <f>INDEX(ลูกหนี้ค่ารักษาพยาบาล!$M:$M,MATCH(คำนวณเงินลงทุนส่วนเกิน!$D667,ลูกหนี้ค่ารักษาพยาบาล!$A:$A,0))</f>
        <v>0</v>
      </c>
      <c r="P667" s="6">
        <f>INDEX(ลูกหนี้ค่ารักษาพยาบาล!$N:$N,MATCH(คำนวณเงินลงทุนส่วนเกิน!$D667,ลูกหนี้ค่ารักษาพยาบาล!$A:$A,0))</f>
        <v>12184</v>
      </c>
      <c r="Q667" s="49">
        <v>61785804.780000001</v>
      </c>
      <c r="R667" s="7">
        <f>INDEX('Fixed Cost'!$E:$E,MATCH(คำนวณเงินลงทุนส่วนเกิน!$D667,'Fixed Cost'!$A:$A,0))</f>
        <v>16318433.459999997</v>
      </c>
      <c r="S667" s="7">
        <f t="shared" si="61"/>
        <v>45467371.320000008</v>
      </c>
      <c r="T667" s="43" t="str">
        <f t="shared" si="64"/>
        <v>60%</v>
      </c>
      <c r="U667" s="7">
        <f t="shared" si="62"/>
        <v>27280422.792000003</v>
      </c>
      <c r="V667" s="8" t="str">
        <f t="shared" si="65"/>
        <v>ลงทุนได้</v>
      </c>
      <c r="X667" s="4"/>
    </row>
    <row r="668" spans="1:24" hidden="1" x14ac:dyDescent="0.7">
      <c r="A668" s="8">
        <f>IF(ISBLANK(D668),"",COUNTA($D$10:D668))</f>
        <v>659</v>
      </c>
      <c r="B668" s="14">
        <v>9</v>
      </c>
      <c r="C668" s="14" t="s">
        <v>1363</v>
      </c>
      <c r="D668" s="14" t="s">
        <v>1376</v>
      </c>
      <c r="E668" s="14" t="s">
        <v>1377</v>
      </c>
      <c r="F668" s="14" t="s">
        <v>8</v>
      </c>
      <c r="G668" s="6">
        <f>INDEX('cash ratio เดิม'!$B:$B,MATCH(คำนวณเงินลงทุนส่วนเกิน!$D668,'cash ratio เดิม'!$A:$A,0))</f>
        <v>168227816.97999999</v>
      </c>
      <c r="H668" s="6">
        <f>INDEX('cash ratio เดิม'!$C:$C,MATCH(คำนวณเงินลงทุนส่วนเกิน!$D668,'cash ratio เดิม'!$A:$A,0))</f>
        <v>37418479.060000002</v>
      </c>
      <c r="I668" s="49">
        <v>4.5</v>
      </c>
      <c r="J668" s="5">
        <f t="shared" si="60"/>
        <v>5.01</v>
      </c>
      <c r="K668" s="6">
        <f t="shared" si="63"/>
        <v>19431214.84</v>
      </c>
      <c r="L668" s="6">
        <f>INDEX(ลูกหนี้ค่ารักษาพยาบาล!$J:$J,MATCH(คำนวณเงินลงทุนส่วนเกิน!$D668,ลูกหนี้ค่ารักษาพยาบาล!$A:$A,0))</f>
        <v>12948350.525</v>
      </c>
      <c r="M668" s="6">
        <f>INDEX(ลูกหนี้ค่ารักษาพยาบาล!$K:$K,MATCH(คำนวณเงินลงทุนส่วนเกิน!$D668,ลูกหนี้ค่ารักษาพยาบาล!$A:$A,0))</f>
        <v>2694695.52</v>
      </c>
      <c r="N668" s="6">
        <f>INDEX(ลูกหนี้ค่ารักษาพยาบาล!$L:$L,MATCH(คำนวณเงินลงทุนส่วนเกิน!$D668,ลูกหนี้ค่ารักษาพยาบาล!$A:$A,0))</f>
        <v>3607029.69</v>
      </c>
      <c r="O668" s="6">
        <f>INDEX(ลูกหนี้ค่ารักษาพยาบาล!$M:$M,MATCH(คำนวณเงินลงทุนส่วนเกิน!$D668,ลูกหนี้ค่ารักษาพยาบาล!$A:$A,0))</f>
        <v>0</v>
      </c>
      <c r="P668" s="6">
        <f>INDEX(ลูกหนี้ค่ารักษาพยาบาล!$N:$N,MATCH(คำนวณเงินลงทุนส่วนเกิน!$D668,ลูกหนี้ค่ารักษาพยาบาล!$A:$A,0))</f>
        <v>181139.10499999998</v>
      </c>
      <c r="Q668" s="49">
        <v>130809337.92</v>
      </c>
      <c r="R668" s="7">
        <f>INDEX('Fixed Cost'!$E:$E,MATCH(คำนวณเงินลงทุนส่วนเกิน!$D668,'Fixed Cost'!$A:$A,0))</f>
        <v>31615473.32181818</v>
      </c>
      <c r="S668" s="7">
        <f t="shared" si="61"/>
        <v>99193864.598181814</v>
      </c>
      <c r="T668" s="43" t="str">
        <f t="shared" si="64"/>
        <v>60%</v>
      </c>
      <c r="U668" s="7">
        <f t="shared" si="62"/>
        <v>59516318.758909084</v>
      </c>
      <c r="V668" s="8" t="str">
        <f t="shared" si="65"/>
        <v>ลงทุนได้</v>
      </c>
      <c r="X668" s="4"/>
    </row>
    <row r="669" spans="1:24" hidden="1" x14ac:dyDescent="0.7">
      <c r="A669" s="8">
        <f>IF(ISBLANK(D669),"",COUNTA($D$10:D669))</f>
        <v>660</v>
      </c>
      <c r="B669" s="14">
        <v>9</v>
      </c>
      <c r="C669" s="14" t="s">
        <v>1363</v>
      </c>
      <c r="D669" s="14" t="s">
        <v>1378</v>
      </c>
      <c r="E669" s="14" t="s">
        <v>1379</v>
      </c>
      <c r="F669" s="14" t="s">
        <v>8</v>
      </c>
      <c r="G669" s="6">
        <f>INDEX('cash ratio เดิม'!$B:$B,MATCH(คำนวณเงินลงทุนส่วนเกิน!$D669,'cash ratio เดิม'!$A:$A,0))</f>
        <v>63333531.590000004</v>
      </c>
      <c r="H669" s="6">
        <f>INDEX('cash ratio เดิม'!$C:$C,MATCH(คำนวณเงินลงทุนส่วนเกิน!$D669,'cash ratio เดิม'!$A:$A,0))</f>
        <v>12393522.76</v>
      </c>
      <c r="I669" s="49">
        <v>5.1100000000000003</v>
      </c>
      <c r="J669" s="5">
        <f t="shared" si="60"/>
        <v>5.35</v>
      </c>
      <c r="K669" s="6">
        <f t="shared" si="63"/>
        <v>3078803.7949999999</v>
      </c>
      <c r="L669" s="6">
        <f>INDEX(ลูกหนี้ค่ารักษาพยาบาล!$J:$J,MATCH(คำนวณเงินลงทุนส่วนเกิน!$D669,ลูกหนี้ค่ารักษาพยาบาล!$A:$A,0))</f>
        <v>1827507.11</v>
      </c>
      <c r="M669" s="6">
        <f>INDEX(ลูกหนี้ค่ารักษาพยาบาล!$K:$K,MATCH(คำนวณเงินลงทุนส่วนเกิน!$D669,ลูกหนี้ค่ารักษาพยาบาล!$A:$A,0))</f>
        <v>343425.64499999996</v>
      </c>
      <c r="N669" s="6">
        <f>INDEX(ลูกหนี้ค่ารักษาพยาบาล!$L:$L,MATCH(คำนวณเงินลงทุนส่วนเกิน!$D669,ลูกหนี้ค่ารักษาพยาบาล!$A:$A,0))</f>
        <v>906887.54</v>
      </c>
      <c r="O669" s="6">
        <f>INDEX(ลูกหนี้ค่ารักษาพยาบาล!$M:$M,MATCH(คำนวณเงินลงทุนส่วนเกิน!$D669,ลูกหนี้ค่ารักษาพยาบาล!$A:$A,0))</f>
        <v>0</v>
      </c>
      <c r="P669" s="6">
        <f>INDEX(ลูกหนี้ค่ารักษาพยาบาล!$N:$N,MATCH(คำนวณเงินลงทุนส่วนเกิน!$D669,ลูกหนี้ค่ารักษาพยาบาล!$A:$A,0))</f>
        <v>983.5</v>
      </c>
      <c r="Q669" s="49">
        <v>50940008.829999998</v>
      </c>
      <c r="R669" s="7">
        <f>INDEX('Fixed Cost'!$E:$E,MATCH(คำนวณเงินลงทุนส่วนเกิน!$D669,'Fixed Cost'!$A:$A,0))</f>
        <v>8897052.0327272713</v>
      </c>
      <c r="S669" s="7">
        <f t="shared" si="61"/>
        <v>42042956.797272727</v>
      </c>
      <c r="T669" s="43" t="str">
        <f t="shared" si="64"/>
        <v>60%</v>
      </c>
      <c r="U669" s="7">
        <f t="shared" si="62"/>
        <v>25225774.078363635</v>
      </c>
      <c r="V669" s="8" t="str">
        <f t="shared" si="65"/>
        <v>ลงทุนได้</v>
      </c>
      <c r="X669" s="4"/>
    </row>
    <row r="670" spans="1:24" hidden="1" x14ac:dyDescent="0.7">
      <c r="A670" s="8">
        <f>IF(ISBLANK(D670),"",COUNTA($D$10:D670))</f>
        <v>661</v>
      </c>
      <c r="B670" s="14">
        <v>9</v>
      </c>
      <c r="C670" s="14" t="s">
        <v>1363</v>
      </c>
      <c r="D670" s="14" t="s">
        <v>1380</v>
      </c>
      <c r="E670" s="14" t="s">
        <v>1381</v>
      </c>
      <c r="F670" s="14" t="s">
        <v>8</v>
      </c>
      <c r="G670" s="6">
        <f>INDEX('cash ratio เดิม'!$B:$B,MATCH(คำนวณเงินลงทุนส่วนเกิน!$D670,'cash ratio เดิม'!$A:$A,0))</f>
        <v>68254216.769999996</v>
      </c>
      <c r="H670" s="6">
        <f>INDEX('cash ratio เดิม'!$C:$C,MATCH(คำนวณเงินลงทุนส่วนเกิน!$D670,'cash ratio เดิม'!$A:$A,0))</f>
        <v>42241461.420000002</v>
      </c>
      <c r="I670" s="49">
        <v>1.62</v>
      </c>
      <c r="J670" s="5">
        <f t="shared" si="60"/>
        <v>1.91</v>
      </c>
      <c r="K670" s="6">
        <f t="shared" si="63"/>
        <v>12583633.960000001</v>
      </c>
      <c r="L670" s="6">
        <f>INDEX(ลูกหนี้ค่ารักษาพยาบาล!$J:$J,MATCH(คำนวณเงินลงทุนส่วนเกิน!$D670,ลูกหนี้ค่ารักษาพยาบาล!$A:$A,0))</f>
        <v>7882644.5950000007</v>
      </c>
      <c r="M670" s="6">
        <f>INDEX(ลูกหนี้ค่ารักษาพยาบาล!$K:$K,MATCH(คำนวณเงินลงทุนส่วนเกิน!$D670,ลูกหนี้ค่ารักษาพยาบาล!$A:$A,0))</f>
        <v>739435.245</v>
      </c>
      <c r="N670" s="6">
        <f>INDEX(ลูกหนี้ค่ารักษาพยาบาล!$L:$L,MATCH(คำนวณเงินลงทุนส่วนเกิน!$D670,ลูกหนี้ค่ารักษาพยาบาล!$A:$A,0))</f>
        <v>3960295.62</v>
      </c>
      <c r="O670" s="6">
        <f>INDEX(ลูกหนี้ค่ารักษาพยาบาล!$M:$M,MATCH(คำนวณเงินลงทุนส่วนเกิน!$D670,ลูกหนี้ค่ารักษาพยาบาล!$A:$A,0))</f>
        <v>0</v>
      </c>
      <c r="P670" s="6">
        <f>INDEX(ลูกหนี้ค่ารักษาพยาบาล!$N:$N,MATCH(คำนวณเงินลงทุนส่วนเกิน!$D670,ลูกหนี้ค่ารักษาพยาบาล!$A:$A,0))</f>
        <v>1258.5</v>
      </c>
      <c r="Q670" s="49">
        <v>26012755.350000001</v>
      </c>
      <c r="R670" s="7">
        <f>INDEX('Fixed Cost'!$E:$E,MATCH(คำนวณเงินลงทุนส่วนเกิน!$D670,'Fixed Cost'!$A:$A,0))</f>
        <v>55171199.053636357</v>
      </c>
      <c r="S670" s="7">
        <f t="shared" si="61"/>
        <v>-29158443.703636356</v>
      </c>
      <c r="T670" s="43" t="str">
        <f t="shared" si="64"/>
        <v>30%</v>
      </c>
      <c r="U670" s="7">
        <f t="shared" si="62"/>
        <v>0</v>
      </c>
      <c r="V670" s="69" t="str">
        <f t="shared" si="65"/>
        <v>ไม่ลงทุน</v>
      </c>
      <c r="X670" s="4"/>
    </row>
    <row r="671" spans="1:24" hidden="1" x14ac:dyDescent="0.7">
      <c r="A671" s="8">
        <f>IF(ISBLANK(D671),"",COUNTA($D$10:D671))</f>
        <v>662</v>
      </c>
      <c r="B671" s="14">
        <v>9</v>
      </c>
      <c r="C671" s="14" t="s">
        <v>1363</v>
      </c>
      <c r="D671" s="14" t="s">
        <v>1382</v>
      </c>
      <c r="E671" s="14" t="s">
        <v>1383</v>
      </c>
      <c r="F671" s="14" t="s">
        <v>8</v>
      </c>
      <c r="G671" s="6">
        <f>INDEX('cash ratio เดิม'!$B:$B,MATCH(คำนวณเงินลงทุนส่วนเกิน!$D671,'cash ratio เดิม'!$A:$A,0))</f>
        <v>97628504.739999995</v>
      </c>
      <c r="H671" s="6">
        <f>INDEX('cash ratio เดิม'!$C:$C,MATCH(คำนวณเงินลงทุนส่วนเกิน!$D671,'cash ratio เดิม'!$A:$A,0))</f>
        <v>28413242.780000001</v>
      </c>
      <c r="I671" s="49">
        <v>3.44</v>
      </c>
      <c r="J671" s="5">
        <f t="shared" si="60"/>
        <v>4.26</v>
      </c>
      <c r="K671" s="6">
        <f t="shared" si="63"/>
        <v>23473690.975000001</v>
      </c>
      <c r="L671" s="6">
        <f>INDEX(ลูกหนี้ค่ารักษาพยาบาล!$J:$J,MATCH(คำนวณเงินลงทุนส่วนเกิน!$D671,ลูกหนี้ค่ารักษาพยาบาล!$A:$A,0))</f>
        <v>17126089.5</v>
      </c>
      <c r="M671" s="6">
        <f>INDEX(ลูกหนี้ค่ารักษาพยาบาล!$K:$K,MATCH(คำนวณเงินลงทุนส่วนเกิน!$D671,ลูกหนี้ค่ารักษาพยาบาล!$A:$A,0))</f>
        <v>1850972</v>
      </c>
      <c r="N671" s="6">
        <f>INDEX(ลูกหนี้ค่ารักษาพยาบาล!$L:$L,MATCH(คำนวณเงินลงทุนส่วนเกิน!$D671,ลูกหนี้ค่ารักษาพยาบาล!$A:$A,0))</f>
        <v>4496629.4749999996</v>
      </c>
      <c r="O671" s="6">
        <f>INDEX(ลูกหนี้ค่ารักษาพยาบาล!$M:$M,MATCH(คำนวณเงินลงทุนส่วนเกิน!$D671,ลูกหนี้ค่ารักษาพยาบาล!$A:$A,0))</f>
        <v>0</v>
      </c>
      <c r="P671" s="6">
        <f>INDEX(ลูกหนี้ค่ารักษาพยาบาล!$N:$N,MATCH(คำนวณเงินลงทุนส่วนเกิน!$D671,ลูกหนี้ค่ารักษาพยาบาล!$A:$A,0))</f>
        <v>0</v>
      </c>
      <c r="Q671" s="49">
        <v>69215261.959999993</v>
      </c>
      <c r="R671" s="7">
        <f>INDEX('Fixed Cost'!$E:$E,MATCH(คำนวณเงินลงทุนส่วนเกิน!$D671,'Fixed Cost'!$A:$A,0))</f>
        <v>43968397.903636359</v>
      </c>
      <c r="S671" s="7">
        <f t="shared" si="61"/>
        <v>25246864.056363635</v>
      </c>
      <c r="T671" s="43" t="str">
        <f t="shared" si="64"/>
        <v>60%</v>
      </c>
      <c r="U671" s="7">
        <f t="shared" si="62"/>
        <v>15148118.43381818</v>
      </c>
      <c r="V671" s="8" t="str">
        <f t="shared" si="65"/>
        <v>ลงทุนได้</v>
      </c>
      <c r="X671" s="4"/>
    </row>
    <row r="672" spans="1:24" hidden="1" x14ac:dyDescent="0.7">
      <c r="A672" s="8">
        <f>IF(ISBLANK(D672),"",COUNTA($D$10:D672))</f>
        <v>663</v>
      </c>
      <c r="B672" s="14">
        <v>9</v>
      </c>
      <c r="C672" s="14" t="s">
        <v>1363</v>
      </c>
      <c r="D672" s="14" t="s">
        <v>1384</v>
      </c>
      <c r="E672" s="14" t="s">
        <v>1385</v>
      </c>
      <c r="F672" s="14" t="s">
        <v>8</v>
      </c>
      <c r="G672" s="6">
        <f>INDEX('cash ratio เดิม'!$B:$B,MATCH(คำนวณเงินลงทุนส่วนเกิน!$D672,'cash ratio เดิม'!$A:$A,0))</f>
        <v>110087859.76000001</v>
      </c>
      <c r="H672" s="6">
        <f>INDEX('cash ratio เดิม'!$C:$C,MATCH(คำนวณเงินลงทุนส่วนเกิน!$D672,'cash ratio เดิม'!$A:$A,0))</f>
        <v>17286641.550000001</v>
      </c>
      <c r="I672" s="49">
        <v>6.37</v>
      </c>
      <c r="J672" s="5">
        <f t="shared" si="60"/>
        <v>6.87</v>
      </c>
      <c r="K672" s="6">
        <f t="shared" si="63"/>
        <v>8802586.8849999998</v>
      </c>
      <c r="L672" s="6">
        <f>INDEX(ลูกหนี้ค่ารักษาพยาบาล!$J:$J,MATCH(คำนวณเงินลงทุนส่วนเกิน!$D672,ลูกหนี้ค่ารักษาพยาบาล!$A:$A,0))</f>
        <v>4340304.1500000004</v>
      </c>
      <c r="M672" s="6">
        <f>INDEX(ลูกหนี้ค่ารักษาพยาบาล!$K:$K,MATCH(คำนวณเงินลงทุนส่วนเกิน!$D672,ลูกหนี้ค่ารักษาพยาบาล!$A:$A,0))</f>
        <v>282450.01500000001</v>
      </c>
      <c r="N672" s="6">
        <f>INDEX(ลูกหนี้ค่ารักษาพยาบาล!$L:$L,MATCH(คำนวณเงินลงทุนส่วนเกิน!$D672,ลูกหนี้ค่ารักษาพยาบาล!$A:$A,0))</f>
        <v>4179832.72</v>
      </c>
      <c r="O672" s="6">
        <f>INDEX(ลูกหนี้ค่ารักษาพยาบาล!$M:$M,MATCH(คำนวณเงินลงทุนส่วนเกิน!$D672,ลูกหนี้ค่ารักษาพยาบาล!$A:$A,0))</f>
        <v>0</v>
      </c>
      <c r="P672" s="6">
        <f>INDEX(ลูกหนี้ค่ารักษาพยาบาล!$N:$N,MATCH(คำนวณเงินลงทุนส่วนเกิน!$D672,ลูกหนี้ค่ารักษาพยาบาล!$A:$A,0))</f>
        <v>0</v>
      </c>
      <c r="Q672" s="49">
        <v>92801218.209999993</v>
      </c>
      <c r="R672" s="7">
        <f>INDEX('Fixed Cost'!$E:$E,MATCH(คำนวณเงินลงทุนส่วนเกิน!$D672,'Fixed Cost'!$A:$A,0))</f>
        <v>20969925.608181819</v>
      </c>
      <c r="S672" s="7">
        <f t="shared" si="61"/>
        <v>71831292.601818174</v>
      </c>
      <c r="T672" s="43" t="str">
        <f t="shared" si="64"/>
        <v>60%</v>
      </c>
      <c r="U672" s="7">
        <f t="shared" si="62"/>
        <v>43098775.561090901</v>
      </c>
      <c r="V672" s="8" t="str">
        <f t="shared" si="65"/>
        <v>ลงทุนได้</v>
      </c>
      <c r="X672" s="4"/>
    </row>
    <row r="673" spans="1:24" hidden="1" x14ac:dyDescent="0.7">
      <c r="A673" s="8">
        <f>IF(ISBLANK(D673),"",COUNTA($D$10:D673))</f>
        <v>664</v>
      </c>
      <c r="B673" s="14">
        <v>9</v>
      </c>
      <c r="C673" s="14" t="s">
        <v>1363</v>
      </c>
      <c r="D673" s="14" t="s">
        <v>1386</v>
      </c>
      <c r="E673" s="14" t="s">
        <v>1387</v>
      </c>
      <c r="F673" s="14" t="s">
        <v>8</v>
      </c>
      <c r="G673" s="6">
        <f>INDEX('cash ratio เดิม'!$B:$B,MATCH(คำนวณเงินลงทุนส่วนเกิน!$D673,'cash ratio เดิม'!$A:$A,0))</f>
        <v>86349508.5</v>
      </c>
      <c r="H673" s="6">
        <f>INDEX('cash ratio เดิม'!$C:$C,MATCH(คำนวณเงินลงทุนส่วนเกิน!$D673,'cash ratio เดิม'!$A:$A,0))</f>
        <v>12956254.07</v>
      </c>
      <c r="I673" s="49">
        <v>6.66</v>
      </c>
      <c r="J673" s="5">
        <f t="shared" si="60"/>
        <v>7.09</v>
      </c>
      <c r="K673" s="6">
        <f t="shared" si="63"/>
        <v>5570750.4749999996</v>
      </c>
      <c r="L673" s="6">
        <f>INDEX(ลูกหนี้ค่ารักษาพยาบาล!$J:$J,MATCH(คำนวณเงินลงทุนส่วนเกิน!$D673,ลูกหนี้ค่ารักษาพยาบาล!$A:$A,0))</f>
        <v>4098810.0750000002</v>
      </c>
      <c r="M673" s="6">
        <f>INDEX(ลูกหนี้ค่ารักษาพยาบาล!$K:$K,MATCH(คำนวณเงินลงทุนส่วนเกิน!$D673,ลูกหนี้ค่ารักษาพยาบาล!$A:$A,0))</f>
        <v>313500.625</v>
      </c>
      <c r="N673" s="6">
        <f>INDEX(ลูกหนี้ค่ารักษาพยาบาล!$L:$L,MATCH(คำนวณเงินลงทุนส่วนเกิน!$D673,ลูกหนี้ค่ารักษาพยาบาล!$A:$A,0))</f>
        <v>1151823.6499999999</v>
      </c>
      <c r="O673" s="6">
        <f>INDEX(ลูกหนี้ค่ารักษาพยาบาล!$M:$M,MATCH(คำนวณเงินลงทุนส่วนเกิน!$D673,ลูกหนี้ค่ารักษาพยาบาล!$A:$A,0))</f>
        <v>0</v>
      </c>
      <c r="P673" s="6">
        <f>INDEX(ลูกหนี้ค่ารักษาพยาบาล!$N:$N,MATCH(คำนวณเงินลงทุนส่วนเกิน!$D673,ลูกหนี้ค่ารักษาพยาบาล!$A:$A,0))</f>
        <v>6616.125</v>
      </c>
      <c r="Q673" s="49">
        <v>73393254.430000007</v>
      </c>
      <c r="R673" s="7">
        <f>INDEX('Fixed Cost'!$E:$E,MATCH(คำนวณเงินลงทุนส่วนเกิน!$D673,'Fixed Cost'!$A:$A,0))</f>
        <v>13434612.512727272</v>
      </c>
      <c r="S673" s="7">
        <f t="shared" si="61"/>
        <v>59958641.917272732</v>
      </c>
      <c r="T673" s="43" t="str">
        <f t="shared" si="64"/>
        <v>60%</v>
      </c>
      <c r="U673" s="7">
        <f t="shared" si="62"/>
        <v>35975185.150363639</v>
      </c>
      <c r="V673" s="8" t="str">
        <f t="shared" si="65"/>
        <v>ลงทุนได้</v>
      </c>
      <c r="X673" s="4"/>
    </row>
    <row r="674" spans="1:24" hidden="1" x14ac:dyDescent="0.7">
      <c r="A674" s="8">
        <f>IF(ISBLANK(D674),"",COUNTA($D$10:D674))</f>
        <v>665</v>
      </c>
      <c r="B674" s="14">
        <v>9</v>
      </c>
      <c r="C674" s="14" t="s">
        <v>1363</v>
      </c>
      <c r="D674" s="14" t="s">
        <v>1388</v>
      </c>
      <c r="E674" s="14" t="s">
        <v>1389</v>
      </c>
      <c r="F674" s="14" t="s">
        <v>8</v>
      </c>
      <c r="G674" s="6">
        <f>INDEX('cash ratio เดิม'!$B:$B,MATCH(คำนวณเงินลงทุนส่วนเกิน!$D674,'cash ratio เดิม'!$A:$A,0))</f>
        <v>69194530.150000006</v>
      </c>
      <c r="H674" s="6">
        <f>INDEX('cash ratio เดิม'!$C:$C,MATCH(คำนวณเงินลงทุนส่วนเกิน!$D674,'cash ratio เดิม'!$A:$A,0))</f>
        <v>17602645.32</v>
      </c>
      <c r="I674" s="49">
        <v>3.93</v>
      </c>
      <c r="J674" s="5">
        <f t="shared" si="60"/>
        <v>4.05</v>
      </c>
      <c r="K674" s="6">
        <f t="shared" si="63"/>
        <v>2248782.25</v>
      </c>
      <c r="L674" s="6">
        <f>INDEX(ลูกหนี้ค่ารักษาพยาบาล!$J:$J,MATCH(คำนวณเงินลงทุนส่วนเกิน!$D674,ลูกหนี้ค่ารักษาพยาบาล!$A:$A,0))</f>
        <v>1304570.125</v>
      </c>
      <c r="M674" s="6">
        <f>INDEX(ลูกหนี้ค่ารักษาพยาบาล!$K:$K,MATCH(คำนวณเงินลงทุนส่วนเกิน!$D674,ลูกหนี้ค่ารักษาพยาบาล!$A:$A,0))</f>
        <v>128245.875</v>
      </c>
      <c r="N674" s="6">
        <f>INDEX(ลูกหนี้ค่ารักษาพยาบาล!$L:$L,MATCH(คำนวณเงินลงทุนส่วนเกิน!$D674,ลูกหนี้ค่ารักษาพยาบาล!$A:$A,0))</f>
        <v>815966.25</v>
      </c>
      <c r="O674" s="6">
        <f>INDEX(ลูกหนี้ค่ารักษาพยาบาล!$M:$M,MATCH(คำนวณเงินลงทุนส่วนเกิน!$D674,ลูกหนี้ค่ารักษาพยาบาล!$A:$A,0))</f>
        <v>0</v>
      </c>
      <c r="P674" s="6">
        <f>INDEX(ลูกหนี้ค่ารักษาพยาบาล!$N:$N,MATCH(คำนวณเงินลงทุนส่วนเกิน!$D674,ลูกหนี้ค่ารักษาพยาบาล!$A:$A,0))</f>
        <v>0</v>
      </c>
      <c r="Q674" s="49">
        <v>51591884.829999998</v>
      </c>
      <c r="R674" s="7">
        <f>INDEX('Fixed Cost'!$E:$E,MATCH(คำนวณเงินลงทุนส่วนเกิน!$D674,'Fixed Cost'!$A:$A,0))</f>
        <v>9696106.8545454536</v>
      </c>
      <c r="S674" s="7">
        <f t="shared" si="61"/>
        <v>41895777.975454547</v>
      </c>
      <c r="T674" s="43" t="str">
        <f t="shared" si="64"/>
        <v>60%</v>
      </c>
      <c r="U674" s="7">
        <f t="shared" si="62"/>
        <v>25137466.785272729</v>
      </c>
      <c r="V674" s="8" t="str">
        <f t="shared" si="65"/>
        <v>ลงทุนได้</v>
      </c>
      <c r="X674" s="4"/>
    </row>
    <row r="675" spans="1:24" hidden="1" x14ac:dyDescent="0.7">
      <c r="A675" s="8">
        <f>IF(ISBLANK(D675),"",COUNTA($D$10:D675))</f>
        <v>666</v>
      </c>
      <c r="B675" s="14">
        <v>9</v>
      </c>
      <c r="C675" s="14" t="s">
        <v>1363</v>
      </c>
      <c r="D675" s="14" t="s">
        <v>1390</v>
      </c>
      <c r="E675" s="14" t="s">
        <v>1391</v>
      </c>
      <c r="F675" s="14" t="s">
        <v>8</v>
      </c>
      <c r="G675" s="6">
        <f>INDEX('cash ratio เดิม'!$B:$B,MATCH(คำนวณเงินลงทุนส่วนเกิน!$D675,'cash ratio เดิม'!$A:$A,0))</f>
        <v>64351100.18</v>
      </c>
      <c r="H675" s="6">
        <f>INDEX('cash ratio เดิม'!$C:$C,MATCH(คำนวณเงินลงทุนส่วนเกิน!$D675,'cash ratio เดิม'!$A:$A,0))</f>
        <v>9472809.3399999999</v>
      </c>
      <c r="I675" s="49">
        <v>6.79</v>
      </c>
      <c r="J675" s="5">
        <f t="shared" si="60"/>
        <v>7.24</v>
      </c>
      <c r="K675" s="6">
        <f t="shared" si="63"/>
        <v>4241702.1449999996</v>
      </c>
      <c r="L675" s="6">
        <f>INDEX(ลูกหนี้ค่ารักษาพยาบาล!$J:$J,MATCH(คำนวณเงินลงทุนส่วนเกิน!$D675,ลูกหนี้ค่ารักษาพยาบาล!$A:$A,0))</f>
        <v>3077177.3899999997</v>
      </c>
      <c r="M675" s="6">
        <f>INDEX(ลูกหนี้ค่ารักษาพยาบาล!$K:$K,MATCH(คำนวณเงินลงทุนส่วนเกิน!$D675,ลูกหนี้ค่ารักษาพยาบาล!$A:$A,0))</f>
        <v>149695.70000000001</v>
      </c>
      <c r="N675" s="6">
        <f>INDEX(ลูกหนี้ค่ารักษาพยาบาล!$L:$L,MATCH(คำนวณเงินลงทุนส่วนเกิน!$D675,ลูกหนี้ค่ารักษาพยาบาล!$A:$A,0))</f>
        <v>1014829.0549999999</v>
      </c>
      <c r="O675" s="6">
        <f>INDEX(ลูกหนี้ค่ารักษาพยาบาล!$M:$M,MATCH(คำนวณเงินลงทุนส่วนเกิน!$D675,ลูกหนี้ค่ารักษาพยาบาล!$A:$A,0))</f>
        <v>0</v>
      </c>
      <c r="P675" s="6">
        <f>INDEX(ลูกหนี้ค่ารักษาพยาบาล!$N:$N,MATCH(คำนวณเงินลงทุนส่วนเกิน!$D675,ลูกหนี้ค่ารักษาพยาบาล!$A:$A,0))</f>
        <v>0</v>
      </c>
      <c r="Q675" s="49">
        <v>54878290.840000004</v>
      </c>
      <c r="R675" s="7">
        <f>INDEX('Fixed Cost'!$E:$E,MATCH(คำนวณเงินลงทุนส่วนเกิน!$D675,'Fixed Cost'!$A:$A,0))</f>
        <v>11635037.484545454</v>
      </c>
      <c r="S675" s="7">
        <f t="shared" si="61"/>
        <v>43243253.355454549</v>
      </c>
      <c r="T675" s="43" t="str">
        <f t="shared" si="64"/>
        <v>60%</v>
      </c>
      <c r="U675" s="7">
        <f t="shared" si="62"/>
        <v>25945952.013272729</v>
      </c>
      <c r="V675" s="8" t="str">
        <f t="shared" si="65"/>
        <v>ลงทุนได้</v>
      </c>
      <c r="X675" s="4"/>
    </row>
    <row r="676" spans="1:24" hidden="1" x14ac:dyDescent="0.7">
      <c r="A676" s="8">
        <f>IF(ISBLANK(D676),"",COUNTA($D$10:D676))</f>
        <v>667</v>
      </c>
      <c r="B676" s="14">
        <v>9</v>
      </c>
      <c r="C676" s="14" t="s">
        <v>1363</v>
      </c>
      <c r="D676" s="14" t="s">
        <v>1392</v>
      </c>
      <c r="E676" s="14" t="s">
        <v>1393</v>
      </c>
      <c r="F676" s="14" t="s">
        <v>8</v>
      </c>
      <c r="G676" s="6">
        <f>INDEX('cash ratio เดิม'!$B:$B,MATCH(คำนวณเงินลงทุนส่วนเกิน!$D676,'cash ratio เดิม'!$A:$A,0))</f>
        <v>114105163.29000001</v>
      </c>
      <c r="H676" s="6">
        <f>INDEX('cash ratio เดิม'!$C:$C,MATCH(คำนวณเงินลงทุนส่วนเกิน!$D676,'cash ratio เดิม'!$A:$A,0))</f>
        <v>11739068.189999999</v>
      </c>
      <c r="I676" s="49">
        <v>9.7200000000000006</v>
      </c>
      <c r="J676" s="5">
        <f t="shared" si="60"/>
        <v>9.89</v>
      </c>
      <c r="K676" s="6">
        <f t="shared" si="63"/>
        <v>2021651.6150000002</v>
      </c>
      <c r="L676" s="6">
        <f>INDEX(ลูกหนี้ค่ารักษาพยาบาล!$J:$J,MATCH(คำนวณเงินลงทุนส่วนเกิน!$D676,ลูกหนี้ค่ารักษาพยาบาล!$A:$A,0))</f>
        <v>1364597.4650000001</v>
      </c>
      <c r="M676" s="6">
        <f>INDEX(ลูกหนี้ค่ารักษาพยาบาล!$K:$K,MATCH(คำนวณเงินลงทุนส่วนเกิน!$D676,ลูกหนี้ค่ารักษาพยาบาล!$A:$A,0))</f>
        <v>144675.23499999999</v>
      </c>
      <c r="N676" s="6">
        <f>INDEX(ลูกหนี้ค่ารักษาพยาบาล!$L:$L,MATCH(คำนวณเงินลงทุนส่วนเกิน!$D676,ลูกหนี้ค่ารักษาพยาบาล!$A:$A,0))</f>
        <v>510464.91499999998</v>
      </c>
      <c r="O676" s="6">
        <f>INDEX(ลูกหนี้ค่ารักษาพยาบาล!$M:$M,MATCH(คำนวณเงินลงทุนส่วนเกิน!$D676,ลูกหนี้ค่ารักษาพยาบาล!$A:$A,0))</f>
        <v>0</v>
      </c>
      <c r="P676" s="6">
        <f>INDEX(ลูกหนี้ค่ารักษาพยาบาล!$N:$N,MATCH(คำนวณเงินลงทุนส่วนเกิน!$D676,ลูกหนี้ค่ารักษาพยาบาล!$A:$A,0))</f>
        <v>1914</v>
      </c>
      <c r="Q676" s="49">
        <v>102366095.09999999</v>
      </c>
      <c r="R676" s="7">
        <f>INDEX('Fixed Cost'!$E:$E,MATCH(คำนวณเงินลงทุนส่วนเกิน!$D676,'Fixed Cost'!$A:$A,0))</f>
        <v>8168780.3918181825</v>
      </c>
      <c r="S676" s="7">
        <f t="shared" si="61"/>
        <v>94197314.708181813</v>
      </c>
      <c r="T676" s="43" t="str">
        <f t="shared" si="64"/>
        <v>60%</v>
      </c>
      <c r="U676" s="7">
        <f t="shared" si="62"/>
        <v>56518388.824909084</v>
      </c>
      <c r="V676" s="8" t="str">
        <f t="shared" si="65"/>
        <v>ลงทุนได้</v>
      </c>
      <c r="X676" s="4"/>
    </row>
    <row r="677" spans="1:24" hidden="1" x14ac:dyDescent="0.7">
      <c r="A677" s="8">
        <f>IF(ISBLANK(D677),"",COUNTA($D$10:D677))</f>
        <v>668</v>
      </c>
      <c r="B677" s="14">
        <v>9</v>
      </c>
      <c r="C677" s="14" t="s">
        <v>1363</v>
      </c>
      <c r="D677" s="14" t="s">
        <v>1394</v>
      </c>
      <c r="E677" s="14" t="s">
        <v>1395</v>
      </c>
      <c r="F677" s="14" t="s">
        <v>8</v>
      </c>
      <c r="G677" s="6">
        <f>INDEX('cash ratio เดิม'!$B:$B,MATCH(คำนวณเงินลงทุนส่วนเกิน!$D677,'cash ratio เดิม'!$A:$A,0))</f>
        <v>149832379.47999999</v>
      </c>
      <c r="H677" s="6">
        <f>INDEX('cash ratio เดิม'!$C:$C,MATCH(คำนวณเงินลงทุนส่วนเกิน!$D677,'cash ratio เดิม'!$A:$A,0))</f>
        <v>15065757.98</v>
      </c>
      <c r="I677" s="49">
        <v>9.9499999999999993</v>
      </c>
      <c r="J677" s="5">
        <f t="shared" si="60"/>
        <v>10.15</v>
      </c>
      <c r="K677" s="6">
        <f t="shared" si="63"/>
        <v>3131684.1150000002</v>
      </c>
      <c r="L677" s="6">
        <f>INDEX(ลูกหนี้ค่ารักษาพยาบาล!$J:$J,MATCH(คำนวณเงินลงทุนส่วนเกิน!$D677,ลูกหนี้ค่ารักษาพยาบาล!$A:$A,0))</f>
        <v>2289877.2400000002</v>
      </c>
      <c r="M677" s="6">
        <f>INDEX(ลูกหนี้ค่ารักษาพยาบาล!$K:$K,MATCH(คำนวณเงินลงทุนส่วนเกิน!$D677,ลูกหนี้ค่ารักษาพยาบาล!$A:$A,0))</f>
        <v>136921.5</v>
      </c>
      <c r="N677" s="6">
        <f>INDEX(ลูกหนี้ค่ารักษาพยาบาล!$L:$L,MATCH(คำนวณเงินลงทุนส่วนเกิน!$D677,ลูกหนี้ค่ารักษาพยาบาล!$A:$A,0))</f>
        <v>704885.375</v>
      </c>
      <c r="O677" s="6">
        <f>INDEX(ลูกหนี้ค่ารักษาพยาบาล!$M:$M,MATCH(คำนวณเงินลงทุนส่วนเกิน!$D677,ลูกหนี้ค่ารักษาพยาบาล!$A:$A,0))</f>
        <v>0</v>
      </c>
      <c r="P677" s="6">
        <f>INDEX(ลูกหนี้ค่ารักษาพยาบาล!$N:$N,MATCH(คำนวณเงินลงทุนส่วนเกิน!$D677,ลูกหนี้ค่ารักษาพยาบาล!$A:$A,0))</f>
        <v>0</v>
      </c>
      <c r="Q677" s="49">
        <v>134766621.5</v>
      </c>
      <c r="R677" s="7">
        <f>INDEX('Fixed Cost'!$E:$E,MATCH(คำนวณเงินลงทุนส่วนเกิน!$D677,'Fixed Cost'!$A:$A,0))</f>
        <v>7365995.7163636368</v>
      </c>
      <c r="S677" s="7">
        <f t="shared" si="61"/>
        <v>127400625.78363636</v>
      </c>
      <c r="T677" s="43" t="str">
        <f t="shared" si="64"/>
        <v>60%</v>
      </c>
      <c r="U677" s="7">
        <f t="shared" si="62"/>
        <v>76440375.470181808</v>
      </c>
      <c r="V677" s="8" t="str">
        <f t="shared" si="65"/>
        <v>ลงทุนได้</v>
      </c>
      <c r="X677" s="4"/>
    </row>
    <row r="678" spans="1:24" hidden="1" x14ac:dyDescent="0.7">
      <c r="A678" s="8">
        <f>IF(ISBLANK(D678),"",COUNTA($D$10:D678))</f>
        <v>669</v>
      </c>
      <c r="B678" s="14">
        <v>9</v>
      </c>
      <c r="C678" s="14" t="s">
        <v>1363</v>
      </c>
      <c r="D678" s="14" t="s">
        <v>1396</v>
      </c>
      <c r="E678" s="14" t="s">
        <v>1397</v>
      </c>
      <c r="F678" s="14" t="s">
        <v>8</v>
      </c>
      <c r="G678" s="6">
        <f>INDEX('cash ratio เดิม'!$B:$B,MATCH(คำนวณเงินลงทุนส่วนเกิน!$D678,'cash ratio เดิม'!$A:$A,0))</f>
        <v>76928768.219999999</v>
      </c>
      <c r="H678" s="6">
        <f>INDEX('cash ratio เดิม'!$C:$C,MATCH(คำนวณเงินลงทุนส่วนเกิน!$D678,'cash ratio เดิม'!$A:$A,0))</f>
        <v>10605909.26</v>
      </c>
      <c r="I678" s="49">
        <v>7.25</v>
      </c>
      <c r="J678" s="5">
        <f t="shared" si="60"/>
        <v>7.48</v>
      </c>
      <c r="K678" s="6">
        <f t="shared" si="63"/>
        <v>2475018.625</v>
      </c>
      <c r="L678" s="6">
        <f>INDEX(ลูกหนี้ค่ารักษาพยาบาล!$J:$J,MATCH(คำนวณเงินลงทุนส่วนเกิน!$D678,ลูกหนี้ค่ารักษาพยาบาล!$A:$A,0))</f>
        <v>1635406.875</v>
      </c>
      <c r="M678" s="6">
        <f>INDEX(ลูกหนี้ค่ารักษาพยาบาล!$K:$K,MATCH(คำนวณเงินลงทุนส่วนเกิน!$D678,ลูกหนี้ค่ารักษาพยาบาล!$A:$A,0))</f>
        <v>116032.375</v>
      </c>
      <c r="N678" s="6">
        <f>INDEX(ลูกหนี้ค่ารักษาพยาบาล!$L:$L,MATCH(คำนวณเงินลงทุนส่วนเกิน!$D678,ลูกหนี้ค่ารักษาพยาบาล!$A:$A,0))</f>
        <v>723579.375</v>
      </c>
      <c r="O678" s="6">
        <f>INDEX(ลูกหนี้ค่ารักษาพยาบาล!$M:$M,MATCH(คำนวณเงินลงทุนส่วนเกิน!$D678,ลูกหนี้ค่ารักษาพยาบาล!$A:$A,0))</f>
        <v>0</v>
      </c>
      <c r="P678" s="6">
        <f>INDEX(ลูกหนี้ค่ารักษาพยาบาล!$N:$N,MATCH(คำนวณเงินลงทุนส่วนเกิน!$D678,ลูกหนี้ค่ารักษาพยาบาล!$A:$A,0))</f>
        <v>0</v>
      </c>
      <c r="Q678" s="49">
        <v>66322858.960000001</v>
      </c>
      <c r="R678" s="7">
        <f>INDEX('Fixed Cost'!$E:$E,MATCH(คำนวณเงินลงทุนส่วนเกิน!$D678,'Fixed Cost'!$A:$A,0))</f>
        <v>9136349.6427272726</v>
      </c>
      <c r="S678" s="7">
        <f t="shared" si="61"/>
        <v>57186509.31727273</v>
      </c>
      <c r="T678" s="43" t="str">
        <f t="shared" si="64"/>
        <v>60%</v>
      </c>
      <c r="U678" s="7">
        <f t="shared" si="62"/>
        <v>34311905.590363637</v>
      </c>
      <c r="V678" s="8" t="str">
        <f t="shared" si="65"/>
        <v>ลงทุนได้</v>
      </c>
      <c r="X678" s="4"/>
    </row>
    <row r="679" spans="1:24" hidden="1" x14ac:dyDescent="0.7">
      <c r="A679" s="8">
        <f>IF(ISBLANK(D679),"",COUNTA($D$10:D679))</f>
        <v>670</v>
      </c>
      <c r="B679" s="14">
        <v>10</v>
      </c>
      <c r="C679" s="14" t="s">
        <v>1398</v>
      </c>
      <c r="D679" s="14" t="s">
        <v>1399</v>
      </c>
      <c r="E679" s="14" t="s">
        <v>1400</v>
      </c>
      <c r="F679" s="14" t="s">
        <v>46</v>
      </c>
      <c r="G679" s="6">
        <f>INDEX('cash ratio เดิม'!$B:$B,MATCH(คำนวณเงินลงทุนส่วนเกิน!$D679,'cash ratio เดิม'!$A:$A,0))</f>
        <v>286677539.64999998</v>
      </c>
      <c r="H679" s="6">
        <f>INDEX('cash ratio เดิม'!$C:$C,MATCH(คำนวณเงินลงทุนส่วนเกิน!$D679,'cash ratio เดิม'!$A:$A,0))</f>
        <v>179117004.49000001</v>
      </c>
      <c r="I679" s="49">
        <v>1.6</v>
      </c>
      <c r="J679" s="5">
        <f t="shared" si="60"/>
        <v>1.92</v>
      </c>
      <c r="K679" s="6">
        <f t="shared" si="63"/>
        <v>58400449.729999997</v>
      </c>
      <c r="L679" s="6">
        <f>INDEX(ลูกหนี้ค่ารักษาพยาบาล!$J:$J,MATCH(คำนวณเงินลงทุนส่วนเกิน!$D679,ลูกหนี้ค่ารักษาพยาบาล!$A:$A,0))</f>
        <v>32568046.695</v>
      </c>
      <c r="M679" s="6">
        <f>INDEX(ลูกหนี้ค่ารักษาพยาบาล!$K:$K,MATCH(คำนวณเงินลงทุนส่วนเกิน!$D679,ลูกหนี้ค่ารักษาพยาบาล!$A:$A,0))</f>
        <v>5578241.4249999998</v>
      </c>
      <c r="N679" s="6">
        <f>INDEX(ลูกหนี้ค่ารักษาพยาบาล!$L:$L,MATCH(คำนวณเงินลงทุนส่วนเกิน!$D679,ลูกหนี้ค่ารักษาพยาบาล!$A:$A,0))</f>
        <v>17804086.600000005</v>
      </c>
      <c r="O679" s="6">
        <f>INDEX(ลูกหนี้ค่ารักษาพยาบาล!$M:$M,MATCH(คำนวณเงินลงทุนส่วนเกิน!$D679,ลูกหนี้ค่ารักษาพยาบาล!$A:$A,0))</f>
        <v>0</v>
      </c>
      <c r="P679" s="6">
        <f>INDEX(ลูกหนี้ค่ารักษาพยาบาล!$N:$N,MATCH(คำนวณเงินลงทุนส่วนเกิน!$D679,ลูกหนี้ค่ารักษาพยาบาล!$A:$A,0))</f>
        <v>2450075.0099999998</v>
      </c>
      <c r="Q679" s="49">
        <v>107546843.16</v>
      </c>
      <c r="R679" s="7">
        <f>INDEX('Fixed Cost'!$E:$E,MATCH(คำนวณเงินลงทุนส่วนเกิน!$D679,'Fixed Cost'!$A:$A,0))</f>
        <v>79251956.416363642</v>
      </c>
      <c r="S679" s="7">
        <f t="shared" si="61"/>
        <v>28294886.743636355</v>
      </c>
      <c r="T679" s="43" t="str">
        <f t="shared" si="64"/>
        <v>30%</v>
      </c>
      <c r="U679" s="7">
        <f t="shared" si="62"/>
        <v>8488466.0230909064</v>
      </c>
      <c r="V679" s="8" t="str">
        <f t="shared" si="65"/>
        <v>ลงทุนได้</v>
      </c>
      <c r="X679" s="4"/>
    </row>
    <row r="680" spans="1:24" hidden="1" x14ac:dyDescent="0.7">
      <c r="A680" s="8">
        <f>IF(ISBLANK(D680),"",COUNTA($D$10:D680))</f>
        <v>671</v>
      </c>
      <c r="B680" s="14">
        <v>10</v>
      </c>
      <c r="C680" s="14" t="s">
        <v>1398</v>
      </c>
      <c r="D680" s="14" t="s">
        <v>1401</v>
      </c>
      <c r="E680" s="14" t="s">
        <v>1402</v>
      </c>
      <c r="F680" s="14" t="s">
        <v>8</v>
      </c>
      <c r="G680" s="6">
        <f>INDEX('cash ratio เดิม'!$B:$B,MATCH(คำนวณเงินลงทุนส่วนเกิน!$D680,'cash ratio เดิม'!$A:$A,0))</f>
        <v>43990316.130000003</v>
      </c>
      <c r="H680" s="6">
        <f>INDEX('cash ratio เดิม'!$C:$C,MATCH(คำนวณเงินลงทุนส่วนเกิน!$D680,'cash ratio เดิม'!$A:$A,0))</f>
        <v>15179843.85</v>
      </c>
      <c r="I680" s="49">
        <v>2.9</v>
      </c>
      <c r="J680" s="5">
        <f t="shared" si="60"/>
        <v>3.16</v>
      </c>
      <c r="K680" s="6">
        <f t="shared" si="63"/>
        <v>4121678.2949999999</v>
      </c>
      <c r="L680" s="6">
        <f>INDEX(ลูกหนี้ค่ารักษาพยาบาล!$J:$J,MATCH(คำนวณเงินลงทุนส่วนเกิน!$D680,ลูกหนี้ค่ารักษาพยาบาล!$A:$A,0))</f>
        <v>1323535.085</v>
      </c>
      <c r="M680" s="6">
        <f>INDEX(ลูกหนี้ค่ารักษาพยาบาล!$K:$K,MATCH(คำนวณเงินลงทุนส่วนเกิน!$D680,ลูกหนี้ค่ารักษาพยาบาล!$A:$A,0))</f>
        <v>365671.565</v>
      </c>
      <c r="N680" s="6">
        <f>INDEX(ลูกหนี้ค่ารักษาพยาบาล!$L:$L,MATCH(คำนวณเงินลงทุนส่วนเกิน!$D680,ลูกหนี้ค่ารักษาพยาบาล!$A:$A,0))</f>
        <v>2335582.145</v>
      </c>
      <c r="O680" s="6">
        <f>INDEX(ลูกหนี้ค่ารักษาพยาบาล!$M:$M,MATCH(คำนวณเงินลงทุนส่วนเกิน!$D680,ลูกหนี้ค่ารักษาพยาบาล!$A:$A,0))</f>
        <v>0</v>
      </c>
      <c r="P680" s="6">
        <f>INDEX(ลูกหนี้ค่ารักษาพยาบาล!$N:$N,MATCH(คำนวณเงินลงทุนส่วนเกิน!$D680,ลูกหนี้ค่ารักษาพยาบาล!$A:$A,0))</f>
        <v>96889.5</v>
      </c>
      <c r="Q680" s="49">
        <v>28810472.280000001</v>
      </c>
      <c r="R680" s="7">
        <f>INDEX('Fixed Cost'!$E:$E,MATCH(คำนวณเงินลงทุนส่วนเกิน!$D680,'Fixed Cost'!$A:$A,0))</f>
        <v>13948728.57</v>
      </c>
      <c r="S680" s="7">
        <f t="shared" si="61"/>
        <v>14861743.710000001</v>
      </c>
      <c r="T680" s="43" t="str">
        <f t="shared" si="64"/>
        <v>60%</v>
      </c>
      <c r="U680" s="7">
        <f t="shared" si="62"/>
        <v>8917046.2259999998</v>
      </c>
      <c r="V680" s="8" t="str">
        <f t="shared" si="65"/>
        <v>ลงทุนได้</v>
      </c>
      <c r="X680" s="4"/>
    </row>
    <row r="681" spans="1:24" hidden="1" x14ac:dyDescent="0.7">
      <c r="A681" s="8">
        <f>IF(ISBLANK(D681),"",COUNTA($D$10:D681))</f>
        <v>672</v>
      </c>
      <c r="B681" s="14">
        <v>10</v>
      </c>
      <c r="C681" s="14" t="s">
        <v>1398</v>
      </c>
      <c r="D681" s="14" t="s">
        <v>1403</v>
      </c>
      <c r="E681" s="14" t="s">
        <v>1404</v>
      </c>
      <c r="F681" s="14" t="s">
        <v>8</v>
      </c>
      <c r="G681" s="6">
        <f>INDEX('cash ratio เดิม'!$B:$B,MATCH(คำนวณเงินลงทุนส่วนเกิน!$D681,'cash ratio เดิม'!$A:$A,0))</f>
        <v>57989637.840000004</v>
      </c>
      <c r="H681" s="6">
        <f>INDEX('cash ratio เดิม'!$C:$C,MATCH(คำนวณเงินลงทุนส่วนเกิน!$D681,'cash ratio เดิม'!$A:$A,0))</f>
        <v>9768384.9299999997</v>
      </c>
      <c r="I681" s="49">
        <v>5.94</v>
      </c>
      <c r="J681" s="5">
        <f t="shared" si="60"/>
        <v>6.98</v>
      </c>
      <c r="K681" s="6">
        <f t="shared" si="63"/>
        <v>10226220.440000001</v>
      </c>
      <c r="L681" s="6">
        <f>INDEX(ลูกหนี้ค่ารักษาพยาบาล!$J:$J,MATCH(คำนวณเงินลงทุนส่วนเกิน!$D681,ลูกหนี้ค่ารักษาพยาบาล!$A:$A,0))</f>
        <v>4384063.2300000004</v>
      </c>
      <c r="M681" s="6">
        <f>INDEX(ลูกหนี้ค่ารักษาพยาบาล!$K:$K,MATCH(คำนวณเงินลงทุนส่วนเกิน!$D681,ลูกหนี้ค่ารักษาพยาบาล!$A:$A,0))</f>
        <v>266065.87</v>
      </c>
      <c r="N681" s="6">
        <f>INDEX(ลูกหนี้ค่ารักษาพยาบาล!$L:$L,MATCH(คำนวณเงินลงทุนส่วนเกิน!$D681,ลูกหนี้ค่ารักษาพยาบาล!$A:$A,0))</f>
        <v>5576091.3399999999</v>
      </c>
      <c r="O681" s="6">
        <f>INDEX(ลูกหนี้ค่ารักษาพยาบาล!$M:$M,MATCH(คำนวณเงินลงทุนส่วนเกิน!$D681,ลูกหนี้ค่ารักษาพยาบาล!$A:$A,0))</f>
        <v>0</v>
      </c>
      <c r="P681" s="6">
        <f>INDEX(ลูกหนี้ค่ารักษาพยาบาล!$N:$N,MATCH(คำนวณเงินลงทุนส่วนเกิน!$D681,ลูกหนี้ค่ารักษาพยาบาล!$A:$A,0))</f>
        <v>0</v>
      </c>
      <c r="Q681" s="49">
        <v>48221252.909999996</v>
      </c>
      <c r="R681" s="7">
        <f>INDEX('Fixed Cost'!$E:$E,MATCH(คำนวณเงินลงทุนส่วนเกิน!$D681,'Fixed Cost'!$A:$A,0))</f>
        <v>12784441.440000001</v>
      </c>
      <c r="S681" s="7">
        <f t="shared" si="61"/>
        <v>35436811.469999999</v>
      </c>
      <c r="T681" s="43" t="str">
        <f t="shared" si="64"/>
        <v>60%</v>
      </c>
      <c r="U681" s="7">
        <f t="shared" si="62"/>
        <v>21262086.881999999</v>
      </c>
      <c r="V681" s="8" t="str">
        <f t="shared" si="65"/>
        <v>ลงทุนได้</v>
      </c>
      <c r="X681" s="4"/>
    </row>
    <row r="682" spans="1:24" hidden="1" x14ac:dyDescent="0.7">
      <c r="A682" s="8">
        <f>IF(ISBLANK(D682),"",COUNTA($D$10:D682))</f>
        <v>673</v>
      </c>
      <c r="B682" s="14">
        <v>10</v>
      </c>
      <c r="C682" s="14" t="s">
        <v>1398</v>
      </c>
      <c r="D682" s="14" t="s">
        <v>1405</v>
      </c>
      <c r="E682" s="14" t="s">
        <v>1406</v>
      </c>
      <c r="F682" s="14" t="s">
        <v>8</v>
      </c>
      <c r="G682" s="6">
        <f>INDEX('cash ratio เดิม'!$B:$B,MATCH(คำนวณเงินลงทุนส่วนเกิน!$D682,'cash ratio เดิม'!$A:$A,0))</f>
        <v>45415492.200000003</v>
      </c>
      <c r="H682" s="6">
        <f>INDEX('cash ratio เดิม'!$C:$C,MATCH(คำนวณเงินลงทุนส่วนเกิน!$D682,'cash ratio เดิม'!$A:$A,0))</f>
        <v>8313739.9199999999</v>
      </c>
      <c r="I682" s="49">
        <v>5.46</v>
      </c>
      <c r="J682" s="5">
        <f t="shared" si="60"/>
        <v>6.1</v>
      </c>
      <c r="K682" s="6">
        <f t="shared" si="63"/>
        <v>5342817.3650000002</v>
      </c>
      <c r="L682" s="6">
        <f>INDEX(ลูกหนี้ค่ารักษาพยาบาล!$J:$J,MATCH(คำนวณเงินลงทุนส่วนเกิน!$D682,ลูกหนี้ค่ารักษาพยาบาล!$A:$A,0))</f>
        <v>3401514.2250000001</v>
      </c>
      <c r="M682" s="6">
        <f>INDEX(ลูกหนี้ค่ารักษาพยาบาล!$K:$K,MATCH(คำนวณเงินลงทุนส่วนเกิน!$D682,ลูกหนี้ค่ารักษาพยาบาล!$A:$A,0))</f>
        <v>504957.70499999996</v>
      </c>
      <c r="N682" s="6">
        <f>INDEX(ลูกหนี้ค่ารักษาพยาบาล!$L:$L,MATCH(คำนวณเงินลงทุนส่วนเกิน!$D682,ลูกหนี้ค่ารักษาพยาบาล!$A:$A,0))</f>
        <v>1434964.15</v>
      </c>
      <c r="O682" s="6">
        <f>INDEX(ลูกหนี้ค่ารักษาพยาบาล!$M:$M,MATCH(คำนวณเงินลงทุนส่วนเกิน!$D682,ลูกหนี้ค่ารักษาพยาบาล!$A:$A,0))</f>
        <v>0</v>
      </c>
      <c r="P682" s="6">
        <f>INDEX(ลูกหนี้ค่ารักษาพยาบาล!$N:$N,MATCH(คำนวณเงินลงทุนส่วนเกิน!$D682,ลูกหนี้ค่ารักษาพยาบาล!$A:$A,0))</f>
        <v>1381.2850000000001</v>
      </c>
      <c r="Q682" s="49">
        <v>37101752.280000001</v>
      </c>
      <c r="R682" s="7">
        <f>INDEX('Fixed Cost'!$E:$E,MATCH(คำนวณเงินลงทุนส่วนเกิน!$D682,'Fixed Cost'!$A:$A,0))</f>
        <v>13086521.279999999</v>
      </c>
      <c r="S682" s="7">
        <f t="shared" si="61"/>
        <v>24015231</v>
      </c>
      <c r="T682" s="43" t="str">
        <f t="shared" si="64"/>
        <v>60%</v>
      </c>
      <c r="U682" s="7">
        <f t="shared" si="62"/>
        <v>14409138.6</v>
      </c>
      <c r="V682" s="8" t="str">
        <f t="shared" si="65"/>
        <v>ลงทุนได้</v>
      </c>
      <c r="X682" s="4"/>
    </row>
    <row r="683" spans="1:24" hidden="1" x14ac:dyDescent="0.7">
      <c r="A683" s="8">
        <f>IF(ISBLANK(D683),"",COUNTA($D$10:D683))</f>
        <v>674</v>
      </c>
      <c r="B683" s="14">
        <v>10</v>
      </c>
      <c r="C683" s="14" t="s">
        <v>1398</v>
      </c>
      <c r="D683" s="14" t="s">
        <v>1407</v>
      </c>
      <c r="E683" s="14" t="s">
        <v>1408</v>
      </c>
      <c r="F683" s="14" t="s">
        <v>8</v>
      </c>
      <c r="G683" s="6">
        <f>INDEX('cash ratio เดิม'!$B:$B,MATCH(คำนวณเงินลงทุนส่วนเกิน!$D683,'cash ratio เดิม'!$A:$A,0))</f>
        <v>58838607.409999996</v>
      </c>
      <c r="H683" s="6">
        <f>INDEX('cash ratio เดิม'!$C:$C,MATCH(คำนวณเงินลงทุนส่วนเกิน!$D683,'cash ratio เดิม'!$A:$A,0))</f>
        <v>25640965.920000002</v>
      </c>
      <c r="I683" s="49">
        <v>2.29</v>
      </c>
      <c r="J683" s="5">
        <f t="shared" si="60"/>
        <v>2.59</v>
      </c>
      <c r="K683" s="6">
        <f t="shared" si="63"/>
        <v>7605554.7799999993</v>
      </c>
      <c r="L683" s="6">
        <f>INDEX(ลูกหนี้ค่ารักษาพยาบาล!$J:$J,MATCH(คำนวณเงินลงทุนส่วนเกิน!$D683,ลูกหนี้ค่ารักษาพยาบาล!$A:$A,0))</f>
        <v>2306362.7850000001</v>
      </c>
      <c r="M683" s="6">
        <f>INDEX(ลูกหนี้ค่ารักษาพยาบาล!$K:$K,MATCH(คำนวณเงินลงทุนส่วนเกิน!$D683,ลูกหนี้ค่ารักษาพยาบาล!$A:$A,0))</f>
        <v>2017923.675</v>
      </c>
      <c r="N683" s="6">
        <f>INDEX(ลูกหนี้ค่ารักษาพยาบาล!$L:$L,MATCH(คำนวณเงินลงทุนส่วนเกิน!$D683,ลูกหนี้ค่ารักษาพยาบาล!$A:$A,0))</f>
        <v>3281268.32</v>
      </c>
      <c r="O683" s="6">
        <f>INDEX(ลูกหนี้ค่ารักษาพยาบาล!$M:$M,MATCH(คำนวณเงินลงทุนส่วนเกิน!$D683,ลูกหนี้ค่ารักษาพยาบาล!$A:$A,0))</f>
        <v>0</v>
      </c>
      <c r="P683" s="6">
        <f>INDEX(ลูกหนี้ค่ารักษาพยาบาล!$N:$N,MATCH(คำนวณเงินลงทุนส่วนเกิน!$D683,ลูกหนี้ค่ารักษาพยาบาล!$A:$A,0))</f>
        <v>0</v>
      </c>
      <c r="Q683" s="49">
        <v>32200617.309999999</v>
      </c>
      <c r="R683" s="7">
        <f>INDEX('Fixed Cost'!$E:$E,MATCH(คำนวณเงินลงทุนส่วนเกิน!$D683,'Fixed Cost'!$A:$A,0))</f>
        <v>12803065.551818181</v>
      </c>
      <c r="S683" s="7">
        <f t="shared" si="61"/>
        <v>19397551.758181818</v>
      </c>
      <c r="T683" s="43" t="str">
        <f t="shared" si="64"/>
        <v>50%</v>
      </c>
      <c r="U683" s="7">
        <f t="shared" si="62"/>
        <v>9698775.8790909089</v>
      </c>
      <c r="V683" s="8" t="str">
        <f t="shared" si="65"/>
        <v>ลงทุนได้</v>
      </c>
      <c r="X683" s="4"/>
    </row>
    <row r="684" spans="1:24" hidden="1" x14ac:dyDescent="0.7">
      <c r="A684" s="8">
        <f>IF(ISBLANK(D684),"",COUNTA($D$10:D684))</f>
        <v>675</v>
      </c>
      <c r="B684" s="14">
        <v>10</v>
      </c>
      <c r="C684" s="14" t="s">
        <v>1398</v>
      </c>
      <c r="D684" s="14" t="s">
        <v>1409</v>
      </c>
      <c r="E684" s="14" t="s">
        <v>1410</v>
      </c>
      <c r="F684" s="14" t="s">
        <v>8</v>
      </c>
      <c r="G684" s="6">
        <f>INDEX('cash ratio เดิม'!$B:$B,MATCH(คำนวณเงินลงทุนส่วนเกิน!$D684,'cash ratio เดิม'!$A:$A,0))</f>
        <v>17755408.719999999</v>
      </c>
      <c r="H684" s="6">
        <f>INDEX('cash ratio เดิม'!$C:$C,MATCH(คำนวณเงินลงทุนส่วนเกิน!$D684,'cash ratio เดิม'!$A:$A,0))</f>
        <v>8093733.8499999996</v>
      </c>
      <c r="I684" s="49">
        <v>2.19</v>
      </c>
      <c r="J684" s="5">
        <f t="shared" si="60"/>
        <v>2.42</v>
      </c>
      <c r="K684" s="6">
        <f t="shared" si="63"/>
        <v>1909298.71</v>
      </c>
      <c r="L684" s="6">
        <f>INDEX(ลูกหนี้ค่ารักษาพยาบาล!$J:$J,MATCH(คำนวณเงินลงทุนส่วนเกิน!$D684,ลูกหนี้ค่ารักษาพยาบาล!$A:$A,0))</f>
        <v>632094.625</v>
      </c>
      <c r="M684" s="6">
        <f>INDEX(ลูกหนี้ค่ารักษาพยาบาล!$K:$K,MATCH(คำนวณเงินลงทุนส่วนเกิน!$D684,ลูกหนี้ค่ารักษาพยาบาล!$A:$A,0))</f>
        <v>442592.18</v>
      </c>
      <c r="N684" s="6">
        <f>INDEX(ลูกหนี้ค่ารักษาพยาบาล!$L:$L,MATCH(คำนวณเงินลงทุนส่วนเกิน!$D684,ลูกหนี้ค่ารักษาพยาบาล!$A:$A,0))</f>
        <v>820483.28</v>
      </c>
      <c r="O684" s="6">
        <f>INDEX(ลูกหนี้ค่ารักษาพยาบาล!$M:$M,MATCH(คำนวณเงินลงทุนส่วนเกิน!$D684,ลูกหนี้ค่ารักษาพยาบาล!$A:$A,0))</f>
        <v>0</v>
      </c>
      <c r="P684" s="6">
        <f>INDEX(ลูกหนี้ค่ารักษาพยาบาล!$N:$N,MATCH(คำนวณเงินลงทุนส่วนเกิน!$D684,ลูกหนี้ค่ารักษาพยาบาล!$A:$A,0))</f>
        <v>14128.625</v>
      </c>
      <c r="Q684" s="49">
        <v>9661674.8699999992</v>
      </c>
      <c r="R684" s="7">
        <f>INDEX('Fixed Cost'!$E:$E,MATCH(คำนวณเงินลงทุนส่วนเกิน!$D684,'Fixed Cost'!$A:$A,0))</f>
        <v>6329803.0281818192</v>
      </c>
      <c r="S684" s="7">
        <f t="shared" si="61"/>
        <v>3331871.8418181799</v>
      </c>
      <c r="T684" s="43" t="str">
        <f t="shared" si="64"/>
        <v>40%</v>
      </c>
      <c r="U684" s="7">
        <f t="shared" si="62"/>
        <v>1332748.7367272722</v>
      </c>
      <c r="V684" s="8" t="str">
        <f t="shared" si="65"/>
        <v>ลงทุนได้</v>
      </c>
      <c r="X684" s="4"/>
    </row>
    <row r="685" spans="1:24" hidden="1" x14ac:dyDescent="0.7">
      <c r="A685" s="8">
        <f>IF(ISBLANK(D685),"",COUNTA($D$10:D685))</f>
        <v>676</v>
      </c>
      <c r="B685" s="14">
        <v>10</v>
      </c>
      <c r="C685" s="14" t="s">
        <v>1398</v>
      </c>
      <c r="D685" s="14" t="s">
        <v>1411</v>
      </c>
      <c r="E685" s="14" t="s">
        <v>1412</v>
      </c>
      <c r="F685" s="14" t="s">
        <v>8</v>
      </c>
      <c r="G685" s="6">
        <f>INDEX('cash ratio เดิม'!$B:$B,MATCH(คำนวณเงินลงทุนส่วนเกิน!$D685,'cash ratio เดิม'!$A:$A,0))</f>
        <v>21390653.420000002</v>
      </c>
      <c r="H685" s="6">
        <f>INDEX('cash ratio เดิม'!$C:$C,MATCH(คำนวณเงินลงทุนส่วนเกิน!$D685,'cash ratio เดิม'!$A:$A,0))</f>
        <v>8974993.7510000002</v>
      </c>
      <c r="I685" s="49">
        <v>2.38</v>
      </c>
      <c r="J685" s="5">
        <f t="shared" si="60"/>
        <v>2.77</v>
      </c>
      <c r="K685" s="6">
        <f t="shared" si="63"/>
        <v>3500424.9805000005</v>
      </c>
      <c r="L685" s="6">
        <f>INDEX(ลูกหนี้ค่ารักษาพยาบาล!$J:$J,MATCH(คำนวณเงินลงทุนส่วนเกิน!$D685,ลูกหนี้ค่ารักษาพยาบาล!$A:$A,0))</f>
        <v>884823.02549999999</v>
      </c>
      <c r="M685" s="6">
        <f>INDEX(ลูกหนี้ค่ารักษาพยาบาล!$K:$K,MATCH(คำนวณเงินลงทุนส่วนเกิน!$D685,ลูกหนี้ค่ารักษาพยาบาล!$A:$A,0))</f>
        <v>689464.94500000007</v>
      </c>
      <c r="N685" s="6">
        <f>INDEX(ลูกหนี้ค่ารักษาพยาบาล!$L:$L,MATCH(คำนวณเงินลงทุนส่วนเกิน!$D685,ลูกหนี้ค่ารักษาพยาบาล!$A:$A,0))</f>
        <v>1926137.0100000002</v>
      </c>
      <c r="O685" s="6">
        <f>INDEX(ลูกหนี้ค่ารักษาพยาบาล!$M:$M,MATCH(คำนวณเงินลงทุนส่วนเกิน!$D685,ลูกหนี้ค่ารักษาพยาบาล!$A:$A,0))</f>
        <v>0</v>
      </c>
      <c r="P685" s="6">
        <f>INDEX(ลูกหนี้ค่ารักษาพยาบาล!$N:$N,MATCH(คำนวณเงินลงทุนส่วนเกิน!$D685,ลูกหนี้ค่ารักษาพยาบาล!$A:$A,0))</f>
        <v>0</v>
      </c>
      <c r="Q685" s="49">
        <v>12415659.67</v>
      </c>
      <c r="R685" s="7">
        <f>INDEX('Fixed Cost'!$E:$E,MATCH(คำนวณเงินลงทุนส่วนเกิน!$D685,'Fixed Cost'!$A:$A,0))</f>
        <v>8537382.0736363642</v>
      </c>
      <c r="S685" s="7">
        <f t="shared" si="61"/>
        <v>3878277.5963636357</v>
      </c>
      <c r="T685" s="43" t="str">
        <f t="shared" si="64"/>
        <v>50%</v>
      </c>
      <c r="U685" s="7">
        <f t="shared" si="62"/>
        <v>1939138.7981818179</v>
      </c>
      <c r="V685" s="8" t="str">
        <f t="shared" si="65"/>
        <v>ลงทุนได้</v>
      </c>
      <c r="X685" s="4"/>
    </row>
    <row r="686" spans="1:24" hidden="1" x14ac:dyDescent="0.7">
      <c r="A686" s="8">
        <f>IF(ISBLANK(D686),"",COUNTA($D$10:D686))</f>
        <v>677</v>
      </c>
      <c r="B686" s="14">
        <v>10</v>
      </c>
      <c r="C686" s="14" t="s">
        <v>1413</v>
      </c>
      <c r="D686" s="14" t="s">
        <v>1414</v>
      </c>
      <c r="E686" s="14" t="s">
        <v>1415</v>
      </c>
      <c r="F686" s="14" t="s">
        <v>46</v>
      </c>
      <c r="G686" s="6">
        <f>INDEX('cash ratio เดิม'!$B:$B,MATCH(คำนวณเงินลงทุนส่วนเกิน!$D686,'cash ratio เดิม'!$A:$A,0))</f>
        <v>415675779.31999999</v>
      </c>
      <c r="H686" s="6">
        <f>INDEX('cash ratio เดิม'!$C:$C,MATCH(คำนวณเงินลงทุนส่วนเกิน!$D686,'cash ratio เดิม'!$A:$A,0))</f>
        <v>143228986.27000001</v>
      </c>
      <c r="I686" s="49">
        <v>2.9</v>
      </c>
      <c r="J686" s="5">
        <f t="shared" si="60"/>
        <v>3.49</v>
      </c>
      <c r="K686" s="6">
        <f t="shared" si="63"/>
        <v>85007056.834999993</v>
      </c>
      <c r="L686" s="6">
        <f>INDEX(ลูกหนี้ค่ารักษาพยาบาล!$J:$J,MATCH(คำนวณเงินลงทุนส่วนเกิน!$D686,ลูกหนี้ค่ารักษาพยาบาล!$A:$A,0))</f>
        <v>49736982.310000002</v>
      </c>
      <c r="M686" s="6">
        <f>INDEX(ลูกหนี้ค่ารักษาพยาบาล!$K:$K,MATCH(คำนวณเงินลงทุนส่วนเกิน!$D686,ลูกหนี้ค่ารักษาพยาบาล!$A:$A,0))</f>
        <v>8516102.3949999996</v>
      </c>
      <c r="N686" s="6">
        <f>INDEX(ลูกหนี้ค่ารักษาพยาบาล!$L:$L,MATCH(คำนวณเงินลงทุนส่วนเกิน!$D686,ลูกหนี้ค่ารักษาพยาบาล!$A:$A,0))</f>
        <v>26752890.004999999</v>
      </c>
      <c r="O686" s="6">
        <f>INDEX(ลูกหนี้ค่ารักษาพยาบาล!$M:$M,MATCH(คำนวณเงินลงทุนส่วนเกิน!$D686,ลูกหนี้ค่ารักษาพยาบาล!$A:$A,0))</f>
        <v>0</v>
      </c>
      <c r="P686" s="6">
        <f>INDEX(ลูกหนี้ค่ารักษาพยาบาล!$N:$N,MATCH(คำนวณเงินลงทุนส่วนเกิน!$D686,ลูกหนี้ค่ารักษาพยาบาล!$A:$A,0))</f>
        <v>1082.125</v>
      </c>
      <c r="Q686" s="49">
        <v>272446011.05000001</v>
      </c>
      <c r="R686" s="7">
        <f>INDEX('Fixed Cost'!$E:$E,MATCH(คำนวณเงินลงทุนส่วนเกิน!$D686,'Fixed Cost'!$A:$A,0))</f>
        <v>94888634.307272732</v>
      </c>
      <c r="S686" s="7">
        <f t="shared" si="61"/>
        <v>177557376.74272728</v>
      </c>
      <c r="T686" s="43" t="str">
        <f t="shared" si="64"/>
        <v>60%</v>
      </c>
      <c r="U686" s="7">
        <f t="shared" si="62"/>
        <v>106534426.04563637</v>
      </c>
      <c r="V686" s="8" t="str">
        <f t="shared" si="65"/>
        <v>ลงทุนได้</v>
      </c>
      <c r="X686" s="4"/>
    </row>
    <row r="687" spans="1:24" hidden="1" x14ac:dyDescent="0.7">
      <c r="A687" s="8">
        <f>IF(ISBLANK(D687),"",COUNTA($D$10:D687))</f>
        <v>678</v>
      </c>
      <c r="B687" s="14">
        <v>10</v>
      </c>
      <c r="C687" s="14" t="s">
        <v>1413</v>
      </c>
      <c r="D687" s="14" t="s">
        <v>1416</v>
      </c>
      <c r="E687" s="14" t="s">
        <v>1417</v>
      </c>
      <c r="F687" s="14" t="s">
        <v>8</v>
      </c>
      <c r="G687" s="6">
        <f>INDEX('cash ratio เดิม'!$B:$B,MATCH(คำนวณเงินลงทุนส่วนเกิน!$D687,'cash ratio เดิม'!$A:$A,0))</f>
        <v>40264526.590000004</v>
      </c>
      <c r="H687" s="6">
        <f>INDEX('cash ratio เดิม'!$C:$C,MATCH(คำนวณเงินลงทุนส่วนเกิน!$D687,'cash ratio เดิม'!$A:$A,0))</f>
        <v>10419366.710000001</v>
      </c>
      <c r="I687" s="49">
        <v>3.86</v>
      </c>
      <c r="J687" s="5">
        <f t="shared" si="60"/>
        <v>4.03</v>
      </c>
      <c r="K687" s="6">
        <f t="shared" si="63"/>
        <v>1770801.9950000001</v>
      </c>
      <c r="L687" s="6">
        <f>INDEX(ลูกหนี้ค่ารักษาพยาบาล!$J:$J,MATCH(คำนวณเงินลงทุนส่วนเกิน!$D687,ลูกหนี้ค่ารักษาพยาบาล!$A:$A,0))</f>
        <v>950139.245</v>
      </c>
      <c r="M687" s="6">
        <f>INDEX(ลูกหนี้ค่ารักษาพยาบาล!$K:$K,MATCH(คำนวณเงินลงทุนส่วนเกิน!$D687,ลูกหนี้ค่ารักษาพยาบาล!$A:$A,0))</f>
        <v>123036.5</v>
      </c>
      <c r="N687" s="6">
        <f>INDEX(ลูกหนี้ค่ารักษาพยาบาล!$L:$L,MATCH(คำนวณเงินลงทุนส่วนเกิน!$D687,ลูกหนี้ค่ารักษาพยาบาล!$A:$A,0))</f>
        <v>697626.25</v>
      </c>
      <c r="O687" s="6">
        <f>INDEX(ลูกหนี้ค่ารักษาพยาบาล!$M:$M,MATCH(คำนวณเงินลงทุนส่วนเกิน!$D687,ลูกหนี้ค่ารักษาพยาบาล!$A:$A,0))</f>
        <v>0</v>
      </c>
      <c r="P687" s="6">
        <f>INDEX(ลูกหนี้ค่ารักษาพยาบาล!$N:$N,MATCH(คำนวณเงินลงทุนส่วนเกิน!$D687,ลูกหนี้ค่ารักษาพยาบาล!$A:$A,0))</f>
        <v>0</v>
      </c>
      <c r="Q687" s="49">
        <v>29845159.879999999</v>
      </c>
      <c r="R687" s="7">
        <f>INDEX('Fixed Cost'!$E:$E,MATCH(คำนวณเงินลงทุนส่วนเกิน!$D687,'Fixed Cost'!$A:$A,0))</f>
        <v>7945705.7290909085</v>
      </c>
      <c r="S687" s="7">
        <f t="shared" si="61"/>
        <v>21899454.150909089</v>
      </c>
      <c r="T687" s="43" t="str">
        <f t="shared" si="64"/>
        <v>60%</v>
      </c>
      <c r="U687" s="7">
        <f t="shared" si="62"/>
        <v>13139672.490545454</v>
      </c>
      <c r="V687" s="8" t="str">
        <f t="shared" si="65"/>
        <v>ลงทุนได้</v>
      </c>
      <c r="X687" s="4"/>
    </row>
    <row r="688" spans="1:24" hidden="1" x14ac:dyDescent="0.7">
      <c r="A688" s="8">
        <f>IF(ISBLANK(D688),"",COUNTA($D$10:D688))</f>
        <v>679</v>
      </c>
      <c r="B688" s="14">
        <v>10</v>
      </c>
      <c r="C688" s="14" t="s">
        <v>1413</v>
      </c>
      <c r="D688" s="14" t="s">
        <v>1418</v>
      </c>
      <c r="E688" s="14" t="s">
        <v>1419</v>
      </c>
      <c r="F688" s="14" t="s">
        <v>8</v>
      </c>
      <c r="G688" s="6">
        <f>INDEX('cash ratio เดิม'!$B:$B,MATCH(คำนวณเงินลงทุนส่วนเกิน!$D688,'cash ratio เดิม'!$A:$A,0))</f>
        <v>76506497.290000007</v>
      </c>
      <c r="H688" s="6">
        <f>INDEX('cash ratio เดิม'!$C:$C,MATCH(คำนวณเงินลงทุนส่วนเกิน!$D688,'cash ratio เดิม'!$A:$A,0))</f>
        <v>16457509.91</v>
      </c>
      <c r="I688" s="49">
        <v>4.6500000000000004</v>
      </c>
      <c r="J688" s="5">
        <f t="shared" si="60"/>
        <v>4.9000000000000004</v>
      </c>
      <c r="K688" s="6">
        <f t="shared" si="63"/>
        <v>4210746.16</v>
      </c>
      <c r="L688" s="6">
        <f>INDEX(ลูกหนี้ค่ารักษาพยาบาล!$J:$J,MATCH(คำนวณเงินลงทุนส่วนเกิน!$D688,ลูกหนี้ค่ารักษาพยาบาล!$A:$A,0))</f>
        <v>2228708.5750000002</v>
      </c>
      <c r="M688" s="6">
        <f>INDEX(ลูกหนี้ค่ารักษาพยาบาล!$K:$K,MATCH(คำนวณเงินลงทุนส่วนเกิน!$D688,ลูกหนี้ค่ารักษาพยาบาล!$A:$A,0))</f>
        <v>194741.60500000001</v>
      </c>
      <c r="N688" s="6">
        <f>INDEX(ลูกหนี้ค่ารักษาพยาบาล!$L:$L,MATCH(คำนวณเงินลงทุนส่วนเกิน!$D688,ลูกหนี้ค่ารักษาพยาบาล!$A:$A,0))</f>
        <v>1786573.7499999998</v>
      </c>
      <c r="O688" s="6">
        <f>INDEX(ลูกหนี้ค่ารักษาพยาบาล!$M:$M,MATCH(คำนวณเงินลงทุนส่วนเกิน!$D688,ลูกหนี้ค่ารักษาพยาบาล!$A:$A,0))</f>
        <v>0</v>
      </c>
      <c r="P688" s="6">
        <f>INDEX(ลูกหนี้ค่ารักษาพยาบาล!$N:$N,MATCH(คำนวณเงินลงทุนส่วนเกิน!$D688,ลูกหนี้ค่ารักษาพยาบาล!$A:$A,0))</f>
        <v>722.23</v>
      </c>
      <c r="Q688" s="49">
        <v>60002406.880000003</v>
      </c>
      <c r="R688" s="7">
        <f>INDEX('Fixed Cost'!$E:$E,MATCH(คำนวณเงินลงทุนส่วนเกิน!$D688,'Fixed Cost'!$A:$A,0))</f>
        <v>14961455.184545456</v>
      </c>
      <c r="S688" s="7">
        <f t="shared" si="61"/>
        <v>45040951.695454545</v>
      </c>
      <c r="T688" s="43" t="str">
        <f t="shared" si="64"/>
        <v>60%</v>
      </c>
      <c r="U688" s="7">
        <f t="shared" si="62"/>
        <v>27024571.017272726</v>
      </c>
      <c r="V688" s="8" t="str">
        <f t="shared" si="65"/>
        <v>ลงทุนได้</v>
      </c>
      <c r="X688" s="4"/>
    </row>
    <row r="689" spans="1:24" hidden="1" x14ac:dyDescent="0.7">
      <c r="A689" s="8">
        <f>IF(ISBLANK(D689),"",COUNTA($D$10:D689))</f>
        <v>680</v>
      </c>
      <c r="B689" s="14">
        <v>10</v>
      </c>
      <c r="C689" s="14" t="s">
        <v>1413</v>
      </c>
      <c r="D689" s="14" t="s">
        <v>1420</v>
      </c>
      <c r="E689" s="14" t="s">
        <v>1421</v>
      </c>
      <c r="F689" s="14" t="s">
        <v>8</v>
      </c>
      <c r="G689" s="6">
        <f>INDEX('cash ratio เดิม'!$B:$B,MATCH(คำนวณเงินลงทุนส่วนเกิน!$D689,'cash ratio เดิม'!$A:$A,0))</f>
        <v>30945967.530000001</v>
      </c>
      <c r="H689" s="6">
        <f>INDEX('cash ratio เดิม'!$C:$C,MATCH(คำนวณเงินลงทุนส่วนเกิน!$D689,'cash ratio เดิม'!$A:$A,0))</f>
        <v>11090019.960000001</v>
      </c>
      <c r="I689" s="49">
        <v>2.79</v>
      </c>
      <c r="J689" s="5">
        <f t="shared" si="60"/>
        <v>3.18</v>
      </c>
      <c r="K689" s="6">
        <f t="shared" si="63"/>
        <v>4334823.75</v>
      </c>
      <c r="L689" s="6">
        <f>INDEX(ลูกหนี้ค่ารักษาพยาบาล!$J:$J,MATCH(คำนวณเงินลงทุนส่วนเกิน!$D689,ลูกหนี้ค่ารักษาพยาบาล!$A:$A,0))</f>
        <v>2486093.375</v>
      </c>
      <c r="M689" s="6">
        <f>INDEX(ลูกหนี้ค่ารักษาพยาบาล!$K:$K,MATCH(คำนวณเงินลงทุนส่วนเกิน!$D689,ลูกหนี้ค่ารักษาพยาบาล!$A:$A,0))</f>
        <v>352095.625</v>
      </c>
      <c r="N689" s="6">
        <f>INDEX(ลูกหนี้ค่ารักษาพยาบาล!$L:$L,MATCH(คำนวณเงินลงทุนส่วนเกิน!$D689,ลูกหนี้ค่ารักษาพยาบาล!$A:$A,0))</f>
        <v>1495871.25</v>
      </c>
      <c r="O689" s="6">
        <f>INDEX(ลูกหนี้ค่ารักษาพยาบาล!$M:$M,MATCH(คำนวณเงินลงทุนส่วนเกิน!$D689,ลูกหนี้ค่ารักษาพยาบาล!$A:$A,0))</f>
        <v>0</v>
      </c>
      <c r="P689" s="6">
        <f>INDEX(ลูกหนี้ค่ารักษาพยาบาล!$N:$N,MATCH(คำนวณเงินลงทุนส่วนเกิน!$D689,ลูกหนี้ค่ารักษาพยาบาล!$A:$A,0))</f>
        <v>763.5</v>
      </c>
      <c r="Q689" s="49">
        <v>19855947.57</v>
      </c>
      <c r="R689" s="7">
        <f>INDEX('Fixed Cost'!$E:$E,MATCH(คำนวณเงินลงทุนส่วนเกิน!$D689,'Fixed Cost'!$A:$A,0))</f>
        <v>13552373.012727272</v>
      </c>
      <c r="S689" s="7">
        <f t="shared" si="61"/>
        <v>6303574.5572727285</v>
      </c>
      <c r="T689" s="43" t="str">
        <f t="shared" si="64"/>
        <v>60%</v>
      </c>
      <c r="U689" s="7">
        <f t="shared" si="62"/>
        <v>3782144.7343636369</v>
      </c>
      <c r="V689" s="8" t="str">
        <f t="shared" si="65"/>
        <v>ลงทุนได้</v>
      </c>
      <c r="X689" s="4"/>
    </row>
    <row r="690" spans="1:24" hidden="1" x14ac:dyDescent="0.7">
      <c r="A690" s="8">
        <f>IF(ISBLANK(D690),"",COUNTA($D$10:D690))</f>
        <v>681</v>
      </c>
      <c r="B690" s="14">
        <v>10</v>
      </c>
      <c r="C690" s="14" t="s">
        <v>1413</v>
      </c>
      <c r="D690" s="14" t="s">
        <v>1422</v>
      </c>
      <c r="E690" s="14" t="s">
        <v>1423</v>
      </c>
      <c r="F690" s="14" t="s">
        <v>8</v>
      </c>
      <c r="G690" s="6">
        <f>INDEX('cash ratio เดิม'!$B:$B,MATCH(คำนวณเงินลงทุนส่วนเกิน!$D690,'cash ratio เดิม'!$A:$A,0))</f>
        <v>58524533.619999997</v>
      </c>
      <c r="H690" s="6">
        <f>INDEX('cash ratio เดิม'!$C:$C,MATCH(คำนวณเงินลงทุนส่วนเกิน!$D690,'cash ratio เดิม'!$A:$A,0))</f>
        <v>9548472.0800000001</v>
      </c>
      <c r="I690" s="49">
        <v>6.13</v>
      </c>
      <c r="J690" s="5">
        <f t="shared" si="60"/>
        <v>6.31</v>
      </c>
      <c r="K690" s="6">
        <f t="shared" si="63"/>
        <v>1793346.6049999997</v>
      </c>
      <c r="L690" s="6">
        <f>INDEX(ลูกหนี้ค่ารักษาพยาบาล!$J:$J,MATCH(คำนวณเงินลงทุนส่วนเกิน!$D690,ลูกหนี้ค่ารักษาพยาบาล!$A:$A,0))</f>
        <v>1004098.6950000001</v>
      </c>
      <c r="M690" s="6">
        <f>INDEX(ลูกหนี้ค่ารักษาพยาบาล!$K:$K,MATCH(คำนวณเงินลงทุนส่วนเกิน!$D690,ลูกหนี้ค่ารักษาพยาบาล!$A:$A,0))</f>
        <v>125949.30500000001</v>
      </c>
      <c r="N690" s="6">
        <f>INDEX(ลูกหนี้ค่ารักษาพยาบาล!$L:$L,MATCH(คำนวณเงินลงทุนส่วนเกิน!$D690,ลูกหนี้ค่ารักษาพยาบาล!$A:$A,0))</f>
        <v>657033.47499999986</v>
      </c>
      <c r="O690" s="6">
        <f>INDEX(ลูกหนี้ค่ารักษาพยาบาล!$M:$M,MATCH(คำนวณเงินลงทุนส่วนเกิน!$D690,ลูกหนี้ค่ารักษาพยาบาล!$A:$A,0))</f>
        <v>0</v>
      </c>
      <c r="P690" s="6">
        <f>INDEX(ลูกหนี้ค่ารักษาพยาบาล!$N:$N,MATCH(คำนวณเงินลงทุนส่วนเกิน!$D690,ลูกหนี้ค่ารักษาพยาบาล!$A:$A,0))</f>
        <v>6265.13</v>
      </c>
      <c r="Q690" s="49">
        <v>48976061.539999999</v>
      </c>
      <c r="R690" s="7">
        <f>INDEX('Fixed Cost'!$E:$E,MATCH(คำนวณเงินลงทุนส่วนเกิน!$D690,'Fixed Cost'!$A:$A,0))</f>
        <v>6544218.7799999993</v>
      </c>
      <c r="S690" s="7">
        <f t="shared" si="61"/>
        <v>42431842.759999998</v>
      </c>
      <c r="T690" s="43" t="str">
        <f t="shared" si="64"/>
        <v>60%</v>
      </c>
      <c r="U690" s="7">
        <f t="shared" si="62"/>
        <v>25459105.655999999</v>
      </c>
      <c r="V690" s="8" t="str">
        <f t="shared" si="65"/>
        <v>ลงทุนได้</v>
      </c>
      <c r="X690" s="4"/>
    </row>
    <row r="691" spans="1:24" hidden="1" x14ac:dyDescent="0.7">
      <c r="A691" s="8">
        <f>IF(ISBLANK(D691),"",COUNTA($D$10:D691))</f>
        <v>682</v>
      </c>
      <c r="B691" s="14">
        <v>10</v>
      </c>
      <c r="C691" s="14" t="s">
        <v>1413</v>
      </c>
      <c r="D691" s="14" t="s">
        <v>1424</v>
      </c>
      <c r="E691" s="14" t="s">
        <v>1425</v>
      </c>
      <c r="F691" s="14" t="s">
        <v>8</v>
      </c>
      <c r="G691" s="6">
        <f>INDEX('cash ratio เดิม'!$B:$B,MATCH(คำนวณเงินลงทุนส่วนเกิน!$D691,'cash ratio เดิม'!$A:$A,0))</f>
        <v>25125421.289999999</v>
      </c>
      <c r="H691" s="6">
        <f>INDEX('cash ratio เดิม'!$C:$C,MATCH(คำนวณเงินลงทุนส่วนเกิน!$D691,'cash ratio เดิม'!$A:$A,0))</f>
        <v>11826559.98</v>
      </c>
      <c r="I691" s="49">
        <v>2.12</v>
      </c>
      <c r="J691" s="5">
        <f t="shared" si="60"/>
        <v>2.27</v>
      </c>
      <c r="K691" s="6">
        <f t="shared" si="63"/>
        <v>1806032.085</v>
      </c>
      <c r="L691" s="6">
        <f>INDEX(ลูกหนี้ค่ารักษาพยาบาล!$J:$J,MATCH(คำนวณเงินลงทุนส่วนเกิน!$D691,ลูกหนี้ค่ารักษาพยาบาล!$A:$A,0))</f>
        <v>718786.505</v>
      </c>
      <c r="M691" s="6">
        <f>INDEX(ลูกหนี้ค่ารักษาพยาบาล!$K:$K,MATCH(คำนวณเงินลงทุนส่วนเกิน!$D691,ลูกหนี้ค่ารักษาพยาบาล!$A:$A,0))</f>
        <v>246312.57500000001</v>
      </c>
      <c r="N691" s="6">
        <f>INDEX(ลูกหนี้ค่ารักษาพยาบาล!$L:$L,MATCH(คำนวณเงินลงทุนส่วนเกิน!$D691,ลูกหนี้ค่ารักษาพยาบาล!$A:$A,0))</f>
        <v>837828.005</v>
      </c>
      <c r="O691" s="6">
        <f>INDEX(ลูกหนี้ค่ารักษาพยาบาล!$M:$M,MATCH(คำนวณเงินลงทุนส่วนเกิน!$D691,ลูกหนี้ค่ารักษาพยาบาล!$A:$A,0))</f>
        <v>0</v>
      </c>
      <c r="P691" s="6">
        <f>INDEX(ลูกหนี้ค่ารักษาพยาบาล!$N:$N,MATCH(คำนวณเงินลงทุนส่วนเกิน!$D691,ลูกหนี้ค่ารักษาพยาบาล!$A:$A,0))</f>
        <v>3105</v>
      </c>
      <c r="Q691" s="49">
        <v>13298861.310000001</v>
      </c>
      <c r="R691" s="7">
        <f>INDEX('Fixed Cost'!$E:$E,MATCH(คำนวณเงินลงทุนส่วนเกิน!$D691,'Fixed Cost'!$A:$A,0))</f>
        <v>9096185.0972727276</v>
      </c>
      <c r="S691" s="7">
        <f t="shared" si="61"/>
        <v>4202676.2127272729</v>
      </c>
      <c r="T691" s="43" t="str">
        <f t="shared" si="64"/>
        <v>40%</v>
      </c>
      <c r="U691" s="7">
        <f t="shared" si="62"/>
        <v>1681070.4850909093</v>
      </c>
      <c r="V691" s="8" t="str">
        <f t="shared" si="65"/>
        <v>ลงทุนได้</v>
      </c>
      <c r="X691" s="4"/>
    </row>
    <row r="692" spans="1:24" hidden="1" x14ac:dyDescent="0.7">
      <c r="A692" s="8">
        <f>IF(ISBLANK(D692),"",COUNTA($D$10:D692))</f>
        <v>683</v>
      </c>
      <c r="B692" s="14">
        <v>10</v>
      </c>
      <c r="C692" s="14" t="s">
        <v>1413</v>
      </c>
      <c r="D692" s="14" t="s">
        <v>1426</v>
      </c>
      <c r="E692" s="14" t="s">
        <v>1427</v>
      </c>
      <c r="F692" s="14" t="s">
        <v>8</v>
      </c>
      <c r="G692" s="6">
        <f>INDEX('cash ratio เดิม'!$B:$B,MATCH(คำนวณเงินลงทุนส่วนเกิน!$D692,'cash ratio เดิม'!$A:$A,0))</f>
        <v>39604411.109999999</v>
      </c>
      <c r="H692" s="6">
        <f>INDEX('cash ratio เดิม'!$C:$C,MATCH(คำนวณเงินลงทุนส่วนเกิน!$D692,'cash ratio เดิม'!$A:$A,0))</f>
        <v>17974056.98</v>
      </c>
      <c r="I692" s="49">
        <v>2.2000000000000002</v>
      </c>
      <c r="J692" s="5">
        <f t="shared" si="60"/>
        <v>2.29</v>
      </c>
      <c r="K692" s="6">
        <f t="shared" si="63"/>
        <v>1556293.175</v>
      </c>
      <c r="L692" s="6">
        <f>INDEX(ลูกหนี้ค่ารักษาพยาบาล!$J:$J,MATCH(คำนวณเงินลงทุนส่วนเกิน!$D692,ลูกหนี้ค่ารักษาพยาบาล!$A:$A,0))</f>
        <v>792546.66500000004</v>
      </c>
      <c r="M692" s="6">
        <f>INDEX(ลูกหนี้ค่ารักษาพยาบาล!$K:$K,MATCH(คำนวณเงินลงทุนส่วนเกิน!$D692,ลูกหนี้ค่ารักษาพยาบาล!$A:$A,0))</f>
        <v>80096.904999999999</v>
      </c>
      <c r="N692" s="6">
        <f>INDEX(ลูกหนี้ค่ารักษาพยาบาล!$L:$L,MATCH(คำนวณเงินลงทุนส่วนเกิน!$D692,ลูกหนี้ค่ารักษาพยาบาล!$A:$A,0))</f>
        <v>683649.60499999998</v>
      </c>
      <c r="O692" s="6">
        <f>INDEX(ลูกหนี้ค่ารักษาพยาบาล!$M:$M,MATCH(คำนวณเงินลงทุนส่วนเกิน!$D692,ลูกหนี้ค่ารักษาพยาบาล!$A:$A,0))</f>
        <v>0</v>
      </c>
      <c r="P692" s="6">
        <f>INDEX(ลูกหนี้ค่ารักษาพยาบาล!$N:$N,MATCH(คำนวณเงินลงทุนส่วนเกิน!$D692,ลูกหนี้ค่ารักษาพยาบาล!$A:$A,0))</f>
        <v>0</v>
      </c>
      <c r="Q692" s="49">
        <v>21630354.129999999</v>
      </c>
      <c r="R692" s="7">
        <f>INDEX('Fixed Cost'!$E:$E,MATCH(คำนวณเงินลงทุนส่วนเกิน!$D692,'Fixed Cost'!$A:$A,0))</f>
        <v>6775297.0445454549</v>
      </c>
      <c r="S692" s="7">
        <f t="shared" si="61"/>
        <v>14855057.085454544</v>
      </c>
      <c r="T692" s="43" t="str">
        <f t="shared" si="64"/>
        <v>40%</v>
      </c>
      <c r="U692" s="7">
        <f t="shared" si="62"/>
        <v>5942022.8341818182</v>
      </c>
      <c r="V692" s="8" t="str">
        <f t="shared" si="65"/>
        <v>ลงทุนได้</v>
      </c>
      <c r="X692" s="4"/>
    </row>
    <row r="693" spans="1:24" hidden="1" x14ac:dyDescent="0.7">
      <c r="A693" s="8">
        <f>IF(ISBLANK(D693),"",COUNTA($D$10:D693))</f>
        <v>684</v>
      </c>
      <c r="B693" s="14">
        <v>10</v>
      </c>
      <c r="C693" s="14" t="s">
        <v>1413</v>
      </c>
      <c r="D693" s="14" t="s">
        <v>1428</v>
      </c>
      <c r="E693" s="14" t="s">
        <v>1429</v>
      </c>
      <c r="F693" s="14" t="s">
        <v>8</v>
      </c>
      <c r="G693" s="6">
        <f>INDEX('cash ratio เดิม'!$B:$B,MATCH(คำนวณเงินลงทุนส่วนเกิน!$D693,'cash ratio เดิม'!$A:$A,0))</f>
        <v>16675728.51</v>
      </c>
      <c r="H693" s="6">
        <f>INDEX('cash ratio เดิม'!$C:$C,MATCH(คำนวณเงินลงทุนส่วนเกิน!$D693,'cash ratio เดิม'!$A:$A,0))</f>
        <v>8090470.7300000004</v>
      </c>
      <c r="I693" s="49">
        <v>2.06</v>
      </c>
      <c r="J693" s="5">
        <f t="shared" si="60"/>
        <v>2.2200000000000002</v>
      </c>
      <c r="K693" s="6">
        <f t="shared" si="63"/>
        <v>1291560.9949999999</v>
      </c>
      <c r="L693" s="6">
        <f>INDEX(ลูกหนี้ค่ารักษาพยาบาล!$J:$J,MATCH(คำนวณเงินลงทุนส่วนเกิน!$D693,ลูกหนี้ค่ารักษาพยาบาล!$A:$A,0))</f>
        <v>698695.10499999998</v>
      </c>
      <c r="M693" s="6">
        <f>INDEX(ลูกหนี้ค่ารักษาพยาบาล!$K:$K,MATCH(คำนวณเงินลงทุนส่วนเกิน!$D693,ลูกหนี้ค่ารักษาพยาบาล!$A:$A,0))</f>
        <v>81732.679999999993</v>
      </c>
      <c r="N693" s="6">
        <f>INDEX(ลูกหนี้ค่ารักษาพยาบาล!$L:$L,MATCH(คำนวณเงินลงทุนส่วนเกิน!$D693,ลูกหนี้ค่ารักษาพยาบาล!$A:$A,0))</f>
        <v>511133.21</v>
      </c>
      <c r="O693" s="6">
        <f>INDEX(ลูกหนี้ค่ารักษาพยาบาล!$M:$M,MATCH(คำนวณเงินลงทุนส่วนเกิน!$D693,ลูกหนี้ค่ารักษาพยาบาล!$A:$A,0))</f>
        <v>0</v>
      </c>
      <c r="P693" s="6">
        <f>INDEX(ลูกหนี้ค่ารักษาพยาบาล!$N:$N,MATCH(คำนวณเงินลงทุนส่วนเกิน!$D693,ลูกหนี้ค่ารักษาพยาบาล!$A:$A,0))</f>
        <v>0</v>
      </c>
      <c r="Q693" s="49">
        <v>8430033.9100000001</v>
      </c>
      <c r="R693" s="7">
        <f>INDEX('Fixed Cost'!$E:$E,MATCH(คำนวณเงินลงทุนส่วนเกิน!$D693,'Fixed Cost'!$A:$A,0))</f>
        <v>6517138.9745454546</v>
      </c>
      <c r="S693" s="7">
        <f t="shared" si="61"/>
        <v>1912894.9354545455</v>
      </c>
      <c r="T693" s="43" t="str">
        <f t="shared" si="64"/>
        <v>40%</v>
      </c>
      <c r="U693" s="7">
        <f t="shared" si="62"/>
        <v>765157.97418181831</v>
      </c>
      <c r="V693" s="8" t="str">
        <f t="shared" si="65"/>
        <v>ลงทุนได้</v>
      </c>
      <c r="X693" s="4"/>
    </row>
    <row r="694" spans="1:24" hidden="1" x14ac:dyDescent="0.7">
      <c r="A694" s="8">
        <f>IF(ISBLANK(D694),"",COUNTA($D$10:D694))</f>
        <v>685</v>
      </c>
      <c r="B694" s="14">
        <v>10</v>
      </c>
      <c r="C694" s="14" t="s">
        <v>1413</v>
      </c>
      <c r="D694" s="14" t="s">
        <v>1430</v>
      </c>
      <c r="E694" s="14" t="s">
        <v>1431</v>
      </c>
      <c r="F694" s="14" t="s">
        <v>8</v>
      </c>
      <c r="G694" s="6">
        <f>INDEX('cash ratio เดิม'!$B:$B,MATCH(คำนวณเงินลงทุนส่วนเกิน!$D694,'cash ratio เดิม'!$A:$A,0))</f>
        <v>56680794.939999998</v>
      </c>
      <c r="H694" s="6">
        <f>INDEX('cash ratio เดิม'!$C:$C,MATCH(คำนวณเงินลงทุนส่วนเกิน!$D694,'cash ratio เดิม'!$A:$A,0))</f>
        <v>65161041.424999997</v>
      </c>
      <c r="I694" s="49">
        <v>0.87</v>
      </c>
      <c r="J694" s="5">
        <f t="shared" si="60"/>
        <v>1.25</v>
      </c>
      <c r="K694" s="6">
        <f t="shared" si="63"/>
        <v>24936327.191500001</v>
      </c>
      <c r="L694" s="6">
        <f>INDEX(ลูกหนี้ค่ารักษาพยาบาล!$J:$J,MATCH(คำนวณเงินลงทุนส่วนเกิน!$D694,ลูกหนี้ค่ารักษาพยาบาล!$A:$A,0))</f>
        <v>17815404.276500002</v>
      </c>
      <c r="M694" s="6">
        <f>INDEX(ลูกหนี้ค่ารักษาพยาบาล!$K:$K,MATCH(คำนวณเงินลงทุนส่วนเกิน!$D694,ลูกหนี้ค่ารักษาพยาบาล!$A:$A,0))</f>
        <v>2245612.645</v>
      </c>
      <c r="N694" s="6">
        <f>INDEX(ลูกหนี้ค่ารักษาพยาบาล!$L:$L,MATCH(คำนวณเงินลงทุนส่วนเกิน!$D694,ลูกหนี้ค่ารักษาพยาบาล!$A:$A,0))</f>
        <v>4791801.2699999996</v>
      </c>
      <c r="O694" s="6">
        <f>INDEX(ลูกหนี้ค่ารักษาพยาบาล!$M:$M,MATCH(คำนวณเงินลงทุนส่วนเกิน!$D694,ลูกหนี้ค่ารักษาพยาบาล!$A:$A,0))</f>
        <v>0</v>
      </c>
      <c r="P694" s="6">
        <f>INDEX(ลูกหนี้ค่ารักษาพยาบาล!$N:$N,MATCH(คำนวณเงินลงทุนส่วนเกิน!$D694,ลูกหนี้ค่ารักษาพยาบาล!$A:$A,0))</f>
        <v>83509</v>
      </c>
      <c r="Q694" s="49">
        <v>-8480246.4900000002</v>
      </c>
      <c r="R694" s="7">
        <f>INDEX('Fixed Cost'!$E:$E,MATCH(คำนวณเงินลงทุนส่วนเกิน!$D694,'Fixed Cost'!$A:$A,0))</f>
        <v>30216268.345363639</v>
      </c>
      <c r="S694" s="7">
        <f t="shared" si="61"/>
        <v>-38696514.835363641</v>
      </c>
      <c r="T694" s="43" t="str">
        <f t="shared" si="64"/>
        <v>0%</v>
      </c>
      <c r="U694" s="7">
        <f t="shared" si="62"/>
        <v>0</v>
      </c>
      <c r="V694" s="69" t="str">
        <f t="shared" si="65"/>
        <v>ไม่ลงทุน</v>
      </c>
      <c r="X694" s="4"/>
    </row>
    <row r="695" spans="1:24" hidden="1" x14ac:dyDescent="0.7">
      <c r="A695" s="8">
        <f>IF(ISBLANK(D695),"",COUNTA($D$10:D695))</f>
        <v>686</v>
      </c>
      <c r="B695" s="14">
        <v>10</v>
      </c>
      <c r="C695" s="14" t="s">
        <v>1432</v>
      </c>
      <c r="D695" s="14" t="s">
        <v>1433</v>
      </c>
      <c r="E695" s="14" t="s">
        <v>1434</v>
      </c>
      <c r="F695" s="14" t="s">
        <v>5</v>
      </c>
      <c r="G695" s="6">
        <f>INDEX('cash ratio เดิม'!$B:$B,MATCH(คำนวณเงินลงทุนส่วนเกิน!$D695,'cash ratio เดิม'!$A:$A,0))</f>
        <v>389390980.07999998</v>
      </c>
      <c r="H695" s="6">
        <f>INDEX('cash ratio เดิม'!$C:$C,MATCH(คำนวณเงินลงทุนส่วนเกิน!$D695,'cash ratio เดิม'!$A:$A,0))</f>
        <v>299606309.19</v>
      </c>
      <c r="I695" s="49">
        <v>1.3</v>
      </c>
      <c r="J695" s="5">
        <f t="shared" si="60"/>
        <v>1.82</v>
      </c>
      <c r="K695" s="6">
        <f t="shared" si="63"/>
        <v>158699663.5</v>
      </c>
      <c r="L695" s="6">
        <f>INDEX(ลูกหนี้ค่ารักษาพยาบาล!$J:$J,MATCH(คำนวณเงินลงทุนส่วนเกิน!$D695,ลูกหนี้ค่ารักษาพยาบาล!$A:$A,0))</f>
        <v>84844991.885000005</v>
      </c>
      <c r="M695" s="6">
        <f>INDEX(ลูกหนี้ค่ารักษาพยาบาล!$K:$K,MATCH(คำนวณเงินลงทุนส่วนเกิน!$D695,ลูกหนี้ค่ารักษาพยาบาล!$A:$A,0))</f>
        <v>15603867.074999999</v>
      </c>
      <c r="N695" s="6">
        <f>INDEX(ลูกหนี้ค่ารักษาพยาบาล!$L:$L,MATCH(คำนวณเงินลงทุนส่วนเกิน!$D695,ลูกหนี้ค่ารักษาพยาบาล!$A:$A,0))</f>
        <v>57660429.600000001</v>
      </c>
      <c r="O695" s="6">
        <f>INDEX(ลูกหนี้ค่ารักษาพยาบาล!$M:$M,MATCH(คำนวณเงินลงทุนส่วนเกิน!$D695,ลูกหนี้ค่ารักษาพยาบาล!$A:$A,0))</f>
        <v>0</v>
      </c>
      <c r="P695" s="6">
        <f>INDEX(ลูกหนี้ค่ารักษาพยาบาล!$N:$N,MATCH(คำนวณเงินลงทุนส่วนเกิน!$D695,ลูกหนี้ค่ารักษาพยาบาล!$A:$A,0))</f>
        <v>590374.93999999994</v>
      </c>
      <c r="Q695" s="49">
        <v>89784670.890000001</v>
      </c>
      <c r="R695" s="7">
        <f>INDEX('Fixed Cost'!$E:$E,MATCH(คำนวณเงินลงทุนส่วนเกิน!$D695,'Fixed Cost'!$A:$A,0))</f>
        <v>198851010.73909092</v>
      </c>
      <c r="S695" s="7">
        <f t="shared" si="61"/>
        <v>-109066339.84909092</v>
      </c>
      <c r="T695" s="43" t="str">
        <f t="shared" si="64"/>
        <v>30%</v>
      </c>
      <c r="U695" s="7">
        <f t="shared" si="62"/>
        <v>0</v>
      </c>
      <c r="V695" s="69" t="str">
        <f t="shared" si="65"/>
        <v>ไม่ลงทุน</v>
      </c>
      <c r="X695" s="4"/>
    </row>
    <row r="696" spans="1:24" hidden="1" x14ac:dyDescent="0.7">
      <c r="A696" s="8">
        <f>IF(ISBLANK(D696),"",COUNTA($D$10:D696))</f>
        <v>687</v>
      </c>
      <c r="B696" s="14">
        <v>10</v>
      </c>
      <c r="C696" s="14" t="s">
        <v>1432</v>
      </c>
      <c r="D696" s="14" t="s">
        <v>1435</v>
      </c>
      <c r="E696" s="14" t="s">
        <v>1436</v>
      </c>
      <c r="F696" s="14" t="s">
        <v>8</v>
      </c>
      <c r="G696" s="6">
        <f>INDEX('cash ratio เดิม'!$B:$B,MATCH(คำนวณเงินลงทุนส่วนเกิน!$D696,'cash ratio เดิม'!$A:$A,0))</f>
        <v>39349291.210000001</v>
      </c>
      <c r="H696" s="6">
        <f>INDEX('cash ratio เดิม'!$C:$C,MATCH(คำนวณเงินลงทุนส่วนเกิน!$D696,'cash ratio เดิม'!$A:$A,0))</f>
        <v>10714634.33</v>
      </c>
      <c r="I696" s="49">
        <v>3.67</v>
      </c>
      <c r="J696" s="5">
        <f t="shared" si="60"/>
        <v>3.85</v>
      </c>
      <c r="K696" s="6">
        <f t="shared" si="63"/>
        <v>1990157.605</v>
      </c>
      <c r="L696" s="6">
        <f>INDEX(ลูกหนี้ค่ารักษาพยาบาล!$J:$J,MATCH(คำนวณเงินลงทุนส่วนเกิน!$D696,ลูกหนี้ค่ารักษาพยาบาล!$A:$A,0))</f>
        <v>603340.25</v>
      </c>
      <c r="M696" s="6">
        <f>INDEX(ลูกหนี้ค่ารักษาพยาบาล!$K:$K,MATCH(คำนวณเงินลงทุนส่วนเกิน!$D696,ลูกหนี้ค่ารักษาพยาบาล!$A:$A,0))</f>
        <v>272271.625</v>
      </c>
      <c r="N696" s="6">
        <f>INDEX(ลูกหนี้ค่ารักษาพยาบาล!$L:$L,MATCH(คำนวณเงินลงทุนส่วนเกิน!$D696,ลูกหนี้ค่ารักษาพยาบาล!$A:$A,0))</f>
        <v>1114545.73</v>
      </c>
      <c r="O696" s="6">
        <f>INDEX(ลูกหนี้ค่ารักษาพยาบาล!$M:$M,MATCH(คำนวณเงินลงทุนส่วนเกิน!$D696,ลูกหนี้ค่ารักษาพยาบาล!$A:$A,0))</f>
        <v>0</v>
      </c>
      <c r="P696" s="6">
        <f>INDEX(ลูกหนี้ค่ารักษาพยาบาล!$N:$N,MATCH(คำนวณเงินลงทุนส่วนเกิน!$D696,ลูกหนี้ค่ารักษาพยาบาล!$A:$A,0))</f>
        <v>0</v>
      </c>
      <c r="Q696" s="49">
        <v>28574898.879999999</v>
      </c>
      <c r="R696" s="7">
        <f>INDEX('Fixed Cost'!$E:$E,MATCH(คำนวณเงินลงทุนส่วนเกิน!$D696,'Fixed Cost'!$A:$A,0))</f>
        <v>10286458.344545456</v>
      </c>
      <c r="S696" s="7">
        <f t="shared" si="61"/>
        <v>18288440.535454541</v>
      </c>
      <c r="T696" s="43" t="str">
        <f t="shared" si="64"/>
        <v>60%</v>
      </c>
      <c r="U696" s="7">
        <f t="shared" si="62"/>
        <v>10973064.321272725</v>
      </c>
      <c r="V696" s="8" t="str">
        <f t="shared" si="65"/>
        <v>ลงทุนได้</v>
      </c>
      <c r="X696" s="4"/>
    </row>
    <row r="697" spans="1:24" hidden="1" x14ac:dyDescent="0.7">
      <c r="A697" s="8">
        <f>IF(ISBLANK(D697),"",COUNTA($D$10:D697))</f>
        <v>688</v>
      </c>
      <c r="B697" s="14">
        <v>10</v>
      </c>
      <c r="C697" s="14" t="s">
        <v>1432</v>
      </c>
      <c r="D697" s="14" t="s">
        <v>1437</v>
      </c>
      <c r="E697" s="14" t="s">
        <v>1438</v>
      </c>
      <c r="F697" s="14" t="s">
        <v>8</v>
      </c>
      <c r="G697" s="6">
        <f>INDEX('cash ratio เดิม'!$B:$B,MATCH(คำนวณเงินลงทุนส่วนเกิน!$D697,'cash ratio เดิม'!$A:$A,0))</f>
        <v>43830489.68</v>
      </c>
      <c r="H697" s="6">
        <f>INDEX('cash ratio เดิม'!$C:$C,MATCH(คำนวณเงินลงทุนส่วนเกิน!$D697,'cash ratio เดิม'!$A:$A,0))</f>
        <v>37951308.119999997</v>
      </c>
      <c r="I697" s="49">
        <v>1.1499999999999999</v>
      </c>
      <c r="J697" s="5">
        <f t="shared" si="60"/>
        <v>1.35</v>
      </c>
      <c r="K697" s="6">
        <f t="shared" si="63"/>
        <v>7658775.2250000006</v>
      </c>
      <c r="L697" s="6">
        <f>INDEX(ลูกหนี้ค่ารักษาพยาบาล!$J:$J,MATCH(คำนวณเงินลงทุนส่วนเกิน!$D697,ลูกหนี้ค่ารักษาพยาบาล!$A:$A,0))</f>
        <v>3980509.625</v>
      </c>
      <c r="M697" s="6">
        <f>INDEX(ลูกหนี้ค่ารักษาพยาบาล!$K:$K,MATCH(คำนวณเงินลงทุนส่วนเกิน!$D697,ลูกหนี้ค่ารักษาพยาบาล!$A:$A,0))</f>
        <v>786762.77500000002</v>
      </c>
      <c r="N697" s="6">
        <f>INDEX(ลูกหนี้ค่ารักษาพยาบาล!$L:$L,MATCH(คำนวณเงินลงทุนส่วนเกิน!$D697,ลูกหนี้ค่ารักษาพยาบาล!$A:$A,0))</f>
        <v>2891502.8250000002</v>
      </c>
      <c r="O697" s="6">
        <f>INDEX(ลูกหนี้ค่ารักษาพยาบาล!$M:$M,MATCH(คำนวณเงินลงทุนส่วนเกิน!$D697,ลูกหนี้ค่ารักษาพยาบาล!$A:$A,0))</f>
        <v>0</v>
      </c>
      <c r="P697" s="6">
        <f>INDEX(ลูกหนี้ค่ารักษาพยาบาล!$N:$N,MATCH(คำนวณเงินลงทุนส่วนเกิน!$D697,ลูกหนี้ค่ารักษาพยาบาล!$A:$A,0))</f>
        <v>0</v>
      </c>
      <c r="Q697" s="49">
        <v>5879181.5599999996</v>
      </c>
      <c r="R697" s="7">
        <f>INDEX('Fixed Cost'!$E:$E,MATCH(คำนวณเงินลงทุนส่วนเกิน!$D697,'Fixed Cost'!$A:$A,0))</f>
        <v>22281222.059999999</v>
      </c>
      <c r="S697" s="7">
        <f t="shared" si="61"/>
        <v>-16402040.5</v>
      </c>
      <c r="T697" s="43" t="str">
        <f t="shared" si="64"/>
        <v>0%</v>
      </c>
      <c r="U697" s="7">
        <f t="shared" si="62"/>
        <v>0</v>
      </c>
      <c r="V697" s="69" t="str">
        <f t="shared" si="65"/>
        <v>ไม่ลงทุน</v>
      </c>
      <c r="X697" s="4"/>
    </row>
    <row r="698" spans="1:24" hidden="1" x14ac:dyDescent="0.7">
      <c r="A698" s="8">
        <f>IF(ISBLANK(D698),"",COUNTA($D$10:D698))</f>
        <v>689</v>
      </c>
      <c r="B698" s="14">
        <v>10</v>
      </c>
      <c r="C698" s="14" t="s">
        <v>1432</v>
      </c>
      <c r="D698" s="14" t="s">
        <v>1439</v>
      </c>
      <c r="E698" s="14" t="s">
        <v>1440</v>
      </c>
      <c r="F698" s="14" t="s">
        <v>46</v>
      </c>
      <c r="G698" s="6">
        <f>INDEX('cash ratio เดิม'!$B:$B,MATCH(คำนวณเงินลงทุนส่วนเกิน!$D698,'cash ratio เดิม'!$A:$A,0))</f>
        <v>373381653.56</v>
      </c>
      <c r="H698" s="6">
        <f>INDEX('cash ratio เดิม'!$C:$C,MATCH(คำนวณเงินลงทุนส่วนเกิน!$D698,'cash ratio เดิม'!$A:$A,0))</f>
        <v>100926172.45</v>
      </c>
      <c r="I698" s="49">
        <v>3.7</v>
      </c>
      <c r="J698" s="5">
        <f t="shared" si="60"/>
        <v>3.99</v>
      </c>
      <c r="K698" s="6">
        <f t="shared" si="63"/>
        <v>29371232.34</v>
      </c>
      <c r="L698" s="6">
        <f>INDEX(ลูกหนี้ค่ารักษาพยาบาล!$J:$J,MATCH(คำนวณเงินลงทุนส่วนเกิน!$D698,ลูกหนี้ค่ารักษาพยาบาล!$A:$A,0))</f>
        <v>16602274.404999999</v>
      </c>
      <c r="M698" s="6">
        <f>INDEX(ลูกหนี้ค่ารักษาพยาบาล!$K:$K,MATCH(คำนวณเงินลงทุนส่วนเกิน!$D698,ลูกหนี้ค่ารักษาพยาบาล!$A:$A,0))</f>
        <v>3159234.95</v>
      </c>
      <c r="N698" s="6">
        <f>INDEX(ลูกหนี้ค่ารักษาพยาบาล!$L:$L,MATCH(คำนวณเงินลงทุนส่วนเกิน!$D698,ลูกหนี้ค่ารักษาพยาบาล!$A:$A,0))</f>
        <v>9609722.9849999994</v>
      </c>
      <c r="O698" s="6">
        <f>INDEX(ลูกหนี้ค่ารักษาพยาบาล!$M:$M,MATCH(คำนวณเงินลงทุนส่วนเกิน!$D698,ลูกหนี้ค่ารักษาพยาบาล!$A:$A,0))</f>
        <v>0</v>
      </c>
      <c r="P698" s="6">
        <f>INDEX(ลูกหนี้ค่ารักษาพยาบาล!$N:$N,MATCH(คำนวณเงินลงทุนส่วนเกิน!$D698,ลูกหนี้ค่ารักษาพยาบาล!$A:$A,0))</f>
        <v>0</v>
      </c>
      <c r="Q698" s="49">
        <v>272449481.11000001</v>
      </c>
      <c r="R698" s="7">
        <f>INDEX('Fixed Cost'!$E:$E,MATCH(คำนวณเงินลงทุนส่วนเกิน!$D698,'Fixed Cost'!$A:$A,0))</f>
        <v>60480276.662727281</v>
      </c>
      <c r="S698" s="7">
        <f t="shared" si="61"/>
        <v>211969204.44727272</v>
      </c>
      <c r="T698" s="43" t="str">
        <f t="shared" si="64"/>
        <v>60%</v>
      </c>
      <c r="U698" s="7">
        <f t="shared" si="62"/>
        <v>127181522.66836363</v>
      </c>
      <c r="V698" s="8" t="str">
        <f t="shared" si="65"/>
        <v>ลงทุนได้</v>
      </c>
      <c r="X698" s="4"/>
    </row>
    <row r="699" spans="1:24" hidden="1" x14ac:dyDescent="0.7">
      <c r="A699" s="8">
        <f>IF(ISBLANK(D699),"",COUNTA($D$10:D699))</f>
        <v>690</v>
      </c>
      <c r="B699" s="14">
        <v>10</v>
      </c>
      <c r="C699" s="14" t="s">
        <v>1432</v>
      </c>
      <c r="D699" s="14" t="s">
        <v>1441</v>
      </c>
      <c r="E699" s="14" t="s">
        <v>1442</v>
      </c>
      <c r="F699" s="14" t="s">
        <v>8</v>
      </c>
      <c r="G699" s="6">
        <f>INDEX('cash ratio เดิม'!$B:$B,MATCH(คำนวณเงินลงทุนส่วนเกิน!$D699,'cash ratio เดิม'!$A:$A,0))</f>
        <v>127240957.69</v>
      </c>
      <c r="H699" s="6">
        <f>INDEX('cash ratio เดิม'!$C:$C,MATCH(คำนวณเงินลงทุนส่วนเกิน!$D699,'cash ratio เดิม'!$A:$A,0))</f>
        <v>59185541.259999998</v>
      </c>
      <c r="I699" s="49">
        <v>2.15</v>
      </c>
      <c r="J699" s="5">
        <f t="shared" si="60"/>
        <v>2.48</v>
      </c>
      <c r="K699" s="6">
        <f t="shared" si="63"/>
        <v>19564020.254999999</v>
      </c>
      <c r="L699" s="6">
        <f>INDEX(ลูกหนี้ค่ารักษาพยาบาล!$J:$J,MATCH(คำนวณเงินลงทุนส่วนเกิน!$D699,ลูกหนี้ค่ารักษาพยาบาล!$A:$A,0))</f>
        <v>12613642.255000001</v>
      </c>
      <c r="M699" s="6">
        <f>INDEX(ลูกหนี้ค่ารักษาพยาบาล!$K:$K,MATCH(คำนวณเงินลงทุนส่วนเกิน!$D699,ลูกหนี้ค่ารักษาพยาบาล!$A:$A,0))</f>
        <v>1217526.585</v>
      </c>
      <c r="N699" s="6">
        <f>INDEX(ลูกหนี้ค่ารักษาพยาบาล!$L:$L,MATCH(คำนวณเงินลงทุนส่วนเกิน!$D699,ลูกหนี้ค่ารักษาพยาบาล!$A:$A,0))</f>
        <v>5457917.2799999993</v>
      </c>
      <c r="O699" s="6">
        <f>INDEX(ลูกหนี้ค่ารักษาพยาบาล!$M:$M,MATCH(คำนวณเงินลงทุนส่วนเกิน!$D699,ลูกหนี้ค่ารักษาพยาบาล!$A:$A,0))</f>
        <v>0</v>
      </c>
      <c r="P699" s="6">
        <f>INDEX(ลูกหนี้ค่ารักษาพยาบาล!$N:$N,MATCH(คำนวณเงินลงทุนส่วนเกิน!$D699,ลูกหนี้ค่ารักษาพยาบาล!$A:$A,0))</f>
        <v>274934.13500000001</v>
      </c>
      <c r="Q699" s="49">
        <v>68055416.430000007</v>
      </c>
      <c r="R699" s="7">
        <f>INDEX('Fixed Cost'!$E:$E,MATCH(คำนวณเงินลงทุนส่วนเกิน!$D699,'Fixed Cost'!$A:$A,0))</f>
        <v>34656518.590909094</v>
      </c>
      <c r="S699" s="7">
        <f t="shared" si="61"/>
        <v>33398897.839090914</v>
      </c>
      <c r="T699" s="43" t="str">
        <f t="shared" si="64"/>
        <v>40%</v>
      </c>
      <c r="U699" s="7">
        <f t="shared" si="62"/>
        <v>13359559.135636367</v>
      </c>
      <c r="V699" s="8" t="str">
        <f t="shared" si="65"/>
        <v>ลงทุนได้</v>
      </c>
      <c r="X699" s="4"/>
    </row>
    <row r="700" spans="1:24" hidden="1" x14ac:dyDescent="0.7">
      <c r="A700" s="8">
        <f>IF(ISBLANK(D700),"",COUNTA($D$10:D700))</f>
        <v>691</v>
      </c>
      <c r="B700" s="14">
        <v>10</v>
      </c>
      <c r="C700" s="14" t="s">
        <v>1432</v>
      </c>
      <c r="D700" s="14" t="s">
        <v>1443</v>
      </c>
      <c r="E700" s="14" t="s">
        <v>1444</v>
      </c>
      <c r="F700" s="14" t="s">
        <v>8</v>
      </c>
      <c r="G700" s="6">
        <f>INDEX('cash ratio เดิม'!$B:$B,MATCH(คำนวณเงินลงทุนส่วนเกิน!$D700,'cash ratio เดิม'!$A:$A,0))</f>
        <v>64082238.43</v>
      </c>
      <c r="H700" s="6">
        <f>INDEX('cash ratio เดิม'!$C:$C,MATCH(คำนวณเงินลงทุนส่วนเกิน!$D700,'cash ratio เดิม'!$A:$A,0))</f>
        <v>10115269.57</v>
      </c>
      <c r="I700" s="49">
        <v>6.34</v>
      </c>
      <c r="J700" s="5">
        <f t="shared" si="60"/>
        <v>6.48</v>
      </c>
      <c r="K700" s="6">
        <f t="shared" si="63"/>
        <v>1527969.615</v>
      </c>
      <c r="L700" s="6">
        <f>INDEX(ลูกหนี้ค่ารักษาพยาบาล!$J:$J,MATCH(คำนวณเงินลงทุนส่วนเกิน!$D700,ลูกหนี้ค่ารักษาพยาบาล!$A:$A,0))</f>
        <v>788826.75</v>
      </c>
      <c r="M700" s="6">
        <f>INDEX(ลูกหนี้ค่ารักษาพยาบาล!$K:$K,MATCH(คำนวณเงินลงทุนส่วนเกิน!$D700,ลูกหนี้ค่ารักษาพยาบาล!$A:$A,0))</f>
        <v>145854.45000000001</v>
      </c>
      <c r="N700" s="6">
        <f>INDEX(ลูกหนี้ค่ารักษาพยาบาล!$L:$L,MATCH(คำนวณเงินลงทุนส่วนเกิน!$D700,ลูกหนี้ค่ารักษาพยาบาล!$A:$A,0))</f>
        <v>593288.41500000004</v>
      </c>
      <c r="O700" s="6">
        <f>INDEX(ลูกหนี้ค่ารักษาพยาบาล!$M:$M,MATCH(คำนวณเงินลงทุนส่วนเกิน!$D700,ลูกหนี้ค่ารักษาพยาบาล!$A:$A,0))</f>
        <v>0</v>
      </c>
      <c r="P700" s="6">
        <f>INDEX(ลูกหนี้ค่ารักษาพยาบาล!$N:$N,MATCH(คำนวณเงินลงทุนส่วนเกิน!$D700,ลูกหนี้ค่ารักษาพยาบาล!$A:$A,0))</f>
        <v>0</v>
      </c>
      <c r="Q700" s="49">
        <v>53966968.859999999</v>
      </c>
      <c r="R700" s="7">
        <f>INDEX('Fixed Cost'!$E:$E,MATCH(คำนวณเงินลงทุนส่วนเกิน!$D700,'Fixed Cost'!$A:$A,0))</f>
        <v>10208194.5</v>
      </c>
      <c r="S700" s="7">
        <f t="shared" si="61"/>
        <v>43758774.359999999</v>
      </c>
      <c r="T700" s="43" t="str">
        <f t="shared" si="64"/>
        <v>60%</v>
      </c>
      <c r="U700" s="7">
        <f t="shared" si="62"/>
        <v>26255264.616</v>
      </c>
      <c r="V700" s="8" t="str">
        <f t="shared" si="65"/>
        <v>ลงทุนได้</v>
      </c>
      <c r="X700" s="4"/>
    </row>
    <row r="701" spans="1:24" hidden="1" x14ac:dyDescent="0.7">
      <c r="A701" s="8">
        <f>IF(ISBLANK(D701),"",COUNTA($D$10:D701))</f>
        <v>692</v>
      </c>
      <c r="B701" s="14">
        <v>10</v>
      </c>
      <c r="C701" s="14" t="s">
        <v>1432</v>
      </c>
      <c r="D701" s="14" t="s">
        <v>1445</v>
      </c>
      <c r="E701" s="14" t="s">
        <v>1446</v>
      </c>
      <c r="F701" s="14" t="s">
        <v>8</v>
      </c>
      <c r="G701" s="6">
        <f>INDEX('cash ratio เดิม'!$B:$B,MATCH(คำนวณเงินลงทุนส่วนเกิน!$D701,'cash ratio เดิม'!$A:$A,0))</f>
        <v>33730806.039999999</v>
      </c>
      <c r="H701" s="6">
        <f>INDEX('cash ratio เดิม'!$C:$C,MATCH(คำนวณเงินลงทุนส่วนเกิน!$D701,'cash ratio เดิม'!$A:$A,0))</f>
        <v>26047417.329999998</v>
      </c>
      <c r="I701" s="49">
        <v>1.3</v>
      </c>
      <c r="J701" s="5">
        <f t="shared" si="60"/>
        <v>1.4</v>
      </c>
      <c r="K701" s="6">
        <f t="shared" si="63"/>
        <v>2805520.355</v>
      </c>
      <c r="L701" s="6">
        <f>INDEX(ลูกหนี้ค่ารักษาพยาบาล!$J:$J,MATCH(คำนวณเงินลงทุนส่วนเกิน!$D701,ลูกหนี้ค่ารักษาพยาบาล!$A:$A,0))</f>
        <v>1925512.15</v>
      </c>
      <c r="M701" s="6">
        <f>INDEX(ลูกหนี้ค่ารักษาพยาบาล!$K:$K,MATCH(คำนวณเงินลงทุนส่วนเกิน!$D701,ลูกหนี้ค่ารักษาพยาบาล!$A:$A,0))</f>
        <v>342986.76500000001</v>
      </c>
      <c r="N701" s="6">
        <f>INDEX(ลูกหนี้ค่ารักษาพยาบาล!$L:$L,MATCH(คำนวณเงินลงทุนส่วนเกิน!$D701,ลูกหนี้ค่ารักษาพยาบาล!$A:$A,0))</f>
        <v>537021.43999999994</v>
      </c>
      <c r="O701" s="6">
        <f>INDEX(ลูกหนี้ค่ารักษาพยาบาล!$M:$M,MATCH(คำนวณเงินลงทุนส่วนเกิน!$D701,ลูกหนี้ค่ารักษาพยาบาล!$A:$A,0))</f>
        <v>0</v>
      </c>
      <c r="P701" s="6">
        <f>INDEX(ลูกหนี้ค่ารักษาพยาบาล!$N:$N,MATCH(คำนวณเงินลงทุนส่วนเกิน!$D701,ลูกหนี้ค่ารักษาพยาบาล!$A:$A,0))</f>
        <v>0</v>
      </c>
      <c r="Q701" s="49">
        <v>7683388.71</v>
      </c>
      <c r="R701" s="7">
        <f>INDEX('Fixed Cost'!$E:$E,MATCH(คำนวณเงินลงทุนส่วนเกิน!$D701,'Fixed Cost'!$A:$A,0))</f>
        <v>13892419.562727274</v>
      </c>
      <c r="S701" s="7">
        <f t="shared" si="61"/>
        <v>-6209030.8527272744</v>
      </c>
      <c r="T701" s="43" t="str">
        <f t="shared" si="64"/>
        <v>0%</v>
      </c>
      <c r="U701" s="7">
        <f t="shared" si="62"/>
        <v>0</v>
      </c>
      <c r="V701" s="69" t="str">
        <f t="shared" si="65"/>
        <v>ไม่ลงทุน</v>
      </c>
      <c r="X701" s="4"/>
    </row>
    <row r="702" spans="1:24" hidden="1" x14ac:dyDescent="0.7">
      <c r="A702" s="8">
        <f>IF(ISBLANK(D702),"",COUNTA($D$10:D702))</f>
        <v>693</v>
      </c>
      <c r="B702" s="14">
        <v>10</v>
      </c>
      <c r="C702" s="14" t="s">
        <v>1432</v>
      </c>
      <c r="D702" s="14" t="s">
        <v>1447</v>
      </c>
      <c r="E702" s="14" t="s">
        <v>1448</v>
      </c>
      <c r="F702" s="14" t="s">
        <v>8</v>
      </c>
      <c r="G702" s="6">
        <f>INDEX('cash ratio เดิม'!$B:$B,MATCH(คำนวณเงินลงทุนส่วนเกิน!$D702,'cash ratio เดิม'!$A:$A,0))</f>
        <v>188171741.56999999</v>
      </c>
      <c r="H702" s="6">
        <f>INDEX('cash ratio เดิม'!$C:$C,MATCH(คำนวณเงินลงทุนส่วนเกิน!$D702,'cash ratio เดิม'!$A:$A,0))</f>
        <v>69331567.739999995</v>
      </c>
      <c r="I702" s="49">
        <v>2.71</v>
      </c>
      <c r="J702" s="5">
        <f t="shared" si="60"/>
        <v>2.81</v>
      </c>
      <c r="K702" s="6">
        <f t="shared" si="63"/>
        <v>7268233.5250000004</v>
      </c>
      <c r="L702" s="6">
        <f>INDEX(ลูกหนี้ค่ารักษาพยาบาล!$J:$J,MATCH(คำนวณเงินลงทุนส่วนเกิน!$D702,ลูกหนี้ค่ารักษาพยาบาล!$A:$A,0))</f>
        <v>2544891.5</v>
      </c>
      <c r="M702" s="6">
        <f>INDEX(ลูกหนี้ค่ารักษาพยาบาล!$K:$K,MATCH(คำนวณเงินลงทุนส่วนเกิน!$D702,ลูกหนี้ค่ารักษาพยาบาล!$A:$A,0))</f>
        <v>983142.125</v>
      </c>
      <c r="N702" s="6">
        <f>INDEX(ลูกหนี้ค่ารักษาพยาบาล!$L:$L,MATCH(คำนวณเงินลงทุนส่วนเกิน!$D702,ลูกหนี้ค่ารักษาพยาบาล!$A:$A,0))</f>
        <v>3732449.9</v>
      </c>
      <c r="O702" s="6">
        <f>INDEX(ลูกหนี้ค่ารักษาพยาบาล!$M:$M,MATCH(คำนวณเงินลงทุนส่วนเกิน!$D702,ลูกหนี้ค่ารักษาพยาบาล!$A:$A,0))</f>
        <v>0</v>
      </c>
      <c r="P702" s="6">
        <f>INDEX(ลูกหนี้ค่ารักษาพยาบาล!$N:$N,MATCH(คำนวณเงินลงทุนส่วนเกิน!$D702,ลูกหนี้ค่ารักษาพยาบาล!$A:$A,0))</f>
        <v>7750</v>
      </c>
      <c r="Q702" s="49">
        <v>118840173.83</v>
      </c>
      <c r="R702" s="7">
        <f>INDEX('Fixed Cost'!$E:$E,MATCH(คำนวณเงินลงทุนส่วนเกิน!$D702,'Fixed Cost'!$A:$A,0))</f>
        <v>24365021.495454546</v>
      </c>
      <c r="S702" s="7">
        <f t="shared" si="61"/>
        <v>94475152.334545448</v>
      </c>
      <c r="T702" s="43" t="str">
        <f t="shared" si="64"/>
        <v>50%</v>
      </c>
      <c r="U702" s="7">
        <f t="shared" si="62"/>
        <v>47237576.167272724</v>
      </c>
      <c r="V702" s="8" t="str">
        <f t="shared" si="65"/>
        <v>ลงทุนได้</v>
      </c>
      <c r="X702" s="4"/>
    </row>
    <row r="703" spans="1:24" hidden="1" x14ac:dyDescent="0.7">
      <c r="A703" s="8">
        <f>IF(ISBLANK(D703),"",COUNTA($D$10:D703))</f>
        <v>694</v>
      </c>
      <c r="B703" s="14">
        <v>10</v>
      </c>
      <c r="C703" s="14" t="s">
        <v>1432</v>
      </c>
      <c r="D703" s="14" t="s">
        <v>1449</v>
      </c>
      <c r="E703" s="14" t="s">
        <v>1450</v>
      </c>
      <c r="F703" s="14" t="s">
        <v>8</v>
      </c>
      <c r="G703" s="6">
        <f>INDEX('cash ratio เดิม'!$B:$B,MATCH(คำนวณเงินลงทุนส่วนเกิน!$D703,'cash ratio เดิม'!$A:$A,0))</f>
        <v>336696666.06999999</v>
      </c>
      <c r="H703" s="6">
        <f>INDEX('cash ratio เดิม'!$C:$C,MATCH(คำนวณเงินลงทุนส่วนเกิน!$D703,'cash ratio เดิม'!$A:$A,0))</f>
        <v>36392458.579999998</v>
      </c>
      <c r="I703" s="49">
        <v>9.25</v>
      </c>
      <c r="J703" s="5">
        <f t="shared" si="60"/>
        <v>9.5299999999999994</v>
      </c>
      <c r="K703" s="6">
        <f t="shared" si="63"/>
        <v>10126374.5</v>
      </c>
      <c r="L703" s="6">
        <f>INDEX(ลูกหนี้ค่ารักษาพยาบาล!$J:$J,MATCH(คำนวณเงินลงทุนส่วนเกิน!$D703,ลูกหนี้ค่ารักษาพยาบาล!$A:$A,0))</f>
        <v>5549327.5</v>
      </c>
      <c r="M703" s="6">
        <f>INDEX(ลูกหนี้ค่ารักษาพยาบาล!$K:$K,MATCH(คำนวณเงินลงทุนส่วนเกิน!$D703,ลูกหนี้ค่ารักษาพยาบาล!$A:$A,0))</f>
        <v>967998</v>
      </c>
      <c r="N703" s="6">
        <f>INDEX(ลูกหนี้ค่ารักษาพยาบาล!$L:$L,MATCH(คำนวณเงินลงทุนส่วนเกิน!$D703,ลูกหนี้ค่ารักษาพยาบาล!$A:$A,0))</f>
        <v>3609049</v>
      </c>
      <c r="O703" s="6">
        <f>INDEX(ลูกหนี้ค่ารักษาพยาบาล!$M:$M,MATCH(คำนวณเงินลงทุนส่วนเกิน!$D703,ลูกหนี้ค่ารักษาพยาบาล!$A:$A,0))</f>
        <v>0</v>
      </c>
      <c r="P703" s="6">
        <f>INDEX(ลูกหนี้ค่ารักษาพยาบาล!$N:$N,MATCH(คำนวณเงินลงทุนส่วนเกิน!$D703,ลูกหนี้ค่ารักษาพยาบาล!$A:$A,0))</f>
        <v>0</v>
      </c>
      <c r="Q703" s="49">
        <v>300304207.49000001</v>
      </c>
      <c r="R703" s="7">
        <f>INDEX('Fixed Cost'!$E:$E,MATCH(คำนวณเงินลงทุนส่วนเกิน!$D703,'Fixed Cost'!$A:$A,0))</f>
        <v>24673493.489999998</v>
      </c>
      <c r="S703" s="7">
        <f t="shared" si="61"/>
        <v>275630714</v>
      </c>
      <c r="T703" s="43" t="str">
        <f t="shared" si="64"/>
        <v>60%</v>
      </c>
      <c r="U703" s="7">
        <f t="shared" si="62"/>
        <v>165378428.40000001</v>
      </c>
      <c r="V703" s="8" t="str">
        <f t="shared" si="65"/>
        <v>ลงทุนได้</v>
      </c>
      <c r="X703" s="4"/>
    </row>
    <row r="704" spans="1:24" hidden="1" x14ac:dyDescent="0.7">
      <c r="A704" s="8">
        <f>IF(ISBLANK(D704),"",COUNTA($D$10:D704))</f>
        <v>695</v>
      </c>
      <c r="B704" s="14">
        <v>10</v>
      </c>
      <c r="C704" s="14" t="s">
        <v>1432</v>
      </c>
      <c r="D704" s="14" t="s">
        <v>1451</v>
      </c>
      <c r="E704" s="14" t="s">
        <v>1452</v>
      </c>
      <c r="F704" s="14" t="s">
        <v>8</v>
      </c>
      <c r="G704" s="6">
        <f>INDEX('cash ratio เดิม'!$B:$B,MATCH(คำนวณเงินลงทุนส่วนเกิน!$D704,'cash ratio เดิม'!$A:$A,0))</f>
        <v>55567993.369999997</v>
      </c>
      <c r="H704" s="6">
        <f>INDEX('cash ratio เดิม'!$C:$C,MATCH(คำนวณเงินลงทุนส่วนเกิน!$D704,'cash ratio เดิม'!$A:$A,0))</f>
        <v>74617021.769999996</v>
      </c>
      <c r="I704" s="49">
        <v>0.74</v>
      </c>
      <c r="J704" s="5">
        <f t="shared" si="60"/>
        <v>0.87</v>
      </c>
      <c r="K704" s="6">
        <f t="shared" si="63"/>
        <v>9940385.5749999993</v>
      </c>
      <c r="L704" s="6">
        <f>INDEX(ลูกหนี้ค่ารักษาพยาบาล!$J:$J,MATCH(คำนวณเงินลงทุนส่วนเกิน!$D704,ลูกหนี้ค่ารักษาพยาบาล!$A:$A,0))</f>
        <v>4670833.8899999997</v>
      </c>
      <c r="M704" s="6">
        <f>INDEX(ลูกหนี้ค่ารักษาพยาบาล!$K:$K,MATCH(คำนวณเงินลงทุนส่วนเกิน!$D704,ลูกหนี้ค่ารักษาพยาบาล!$A:$A,0))</f>
        <v>1065462.4550000001</v>
      </c>
      <c r="N704" s="6">
        <f>INDEX(ลูกหนี้ค่ารักษาพยาบาล!$L:$L,MATCH(คำนวณเงินลงทุนส่วนเกิน!$D704,ลูกหนี้ค่ารักษาพยาบาล!$A:$A,0))</f>
        <v>4069029.0149999997</v>
      </c>
      <c r="O704" s="6">
        <f>INDEX(ลูกหนี้ค่ารักษาพยาบาล!$M:$M,MATCH(คำนวณเงินลงทุนส่วนเกิน!$D704,ลูกหนี้ค่ารักษาพยาบาล!$A:$A,0))</f>
        <v>0</v>
      </c>
      <c r="P704" s="6">
        <f>INDEX(ลูกหนี้ค่ารักษาพยาบาล!$N:$N,MATCH(คำนวณเงินลงทุนส่วนเกิน!$D704,ลูกหนี้ค่ารักษาพยาบาล!$A:$A,0))</f>
        <v>135060.215</v>
      </c>
      <c r="Q704" s="49">
        <v>-19049028.399999999</v>
      </c>
      <c r="R704" s="7">
        <f>INDEX('Fixed Cost'!$E:$E,MATCH(คำนวณเงินลงทุนส่วนเกิน!$D704,'Fixed Cost'!$A:$A,0))</f>
        <v>30787199.860909097</v>
      </c>
      <c r="S704" s="7">
        <f t="shared" si="61"/>
        <v>-49836228.260909095</v>
      </c>
      <c r="T704" s="43" t="str">
        <f t="shared" si="64"/>
        <v>0%</v>
      </c>
      <c r="U704" s="7">
        <f t="shared" si="62"/>
        <v>0</v>
      </c>
      <c r="V704" s="69" t="str">
        <f t="shared" si="65"/>
        <v>ไม่ลงทุน</v>
      </c>
      <c r="X704" s="4"/>
    </row>
    <row r="705" spans="1:24" hidden="1" x14ac:dyDescent="0.7">
      <c r="A705" s="8">
        <f>IF(ISBLANK(D705),"",COUNTA($D$10:D705))</f>
        <v>696</v>
      </c>
      <c r="B705" s="14">
        <v>10</v>
      </c>
      <c r="C705" s="14" t="s">
        <v>1432</v>
      </c>
      <c r="D705" s="14" t="s">
        <v>1453</v>
      </c>
      <c r="E705" s="14" t="s">
        <v>1454</v>
      </c>
      <c r="F705" s="14" t="s">
        <v>8</v>
      </c>
      <c r="G705" s="6">
        <f>INDEX('cash ratio เดิม'!$B:$B,MATCH(คำนวณเงินลงทุนส่วนเกิน!$D705,'cash ratio เดิม'!$A:$A,0))</f>
        <v>39329318.159999996</v>
      </c>
      <c r="H705" s="6">
        <f>INDEX('cash ratio เดิม'!$C:$C,MATCH(คำนวณเงินลงทุนส่วนเกิน!$D705,'cash ratio เดิม'!$A:$A,0))</f>
        <v>7874705.0999999996</v>
      </c>
      <c r="I705" s="49">
        <v>4.99</v>
      </c>
      <c r="J705" s="5">
        <f t="shared" si="60"/>
        <v>5.08</v>
      </c>
      <c r="K705" s="6">
        <f t="shared" si="63"/>
        <v>739312.71499999997</v>
      </c>
      <c r="L705" s="6">
        <f>INDEX(ลูกหนี้ค่ารักษาพยาบาล!$J:$J,MATCH(คำนวณเงินลงทุนส่วนเกิน!$D705,ลูกหนี้ค่ารักษาพยาบาล!$A:$A,0))</f>
        <v>393477.6</v>
      </c>
      <c r="M705" s="6">
        <f>INDEX(ลูกหนี้ค่ารักษาพยาบาล!$K:$K,MATCH(คำนวณเงินลงทุนส่วนเกิน!$D705,ลูกหนี้ค่ารักษาพยาบาล!$A:$A,0))</f>
        <v>155708.49</v>
      </c>
      <c r="N705" s="6">
        <f>INDEX(ลูกหนี้ค่ารักษาพยาบาล!$L:$L,MATCH(คำนวณเงินลงทุนส่วนเกิน!$D705,ลูกหนี้ค่ารักษาพยาบาล!$A:$A,0))</f>
        <v>190126.625</v>
      </c>
      <c r="O705" s="6">
        <f>INDEX(ลูกหนี้ค่ารักษาพยาบาล!$M:$M,MATCH(คำนวณเงินลงทุนส่วนเกิน!$D705,ลูกหนี้ค่ารักษาพยาบาล!$A:$A,0))</f>
        <v>0</v>
      </c>
      <c r="P705" s="6">
        <f>INDEX(ลูกหนี้ค่ารักษาพยาบาล!$N:$N,MATCH(คำนวณเงินลงทุนส่วนเกิน!$D705,ลูกหนี้ค่ารักษาพยาบาล!$A:$A,0))</f>
        <v>0</v>
      </c>
      <c r="Q705" s="49">
        <v>31454613.059999999</v>
      </c>
      <c r="R705" s="7">
        <f>INDEX('Fixed Cost'!$E:$E,MATCH(คำนวณเงินลงทุนส่วนเกิน!$D705,'Fixed Cost'!$A:$A,0))</f>
        <v>7121546.3018181827</v>
      </c>
      <c r="S705" s="7">
        <f t="shared" si="61"/>
        <v>24333066.758181818</v>
      </c>
      <c r="T705" s="43" t="str">
        <f t="shared" si="64"/>
        <v>60%</v>
      </c>
      <c r="U705" s="7">
        <f t="shared" si="62"/>
        <v>14599840.05490909</v>
      </c>
      <c r="V705" s="8" t="str">
        <f t="shared" si="65"/>
        <v>ลงทุนได้</v>
      </c>
      <c r="X705" s="4"/>
    </row>
    <row r="706" spans="1:24" hidden="1" x14ac:dyDescent="0.7">
      <c r="A706" s="8">
        <f>IF(ISBLANK(D706),"",COUNTA($D$10:D706))</f>
        <v>697</v>
      </c>
      <c r="B706" s="14">
        <v>10</v>
      </c>
      <c r="C706" s="14" t="s">
        <v>1432</v>
      </c>
      <c r="D706" s="14" t="s">
        <v>1455</v>
      </c>
      <c r="E706" s="14" t="s">
        <v>1456</v>
      </c>
      <c r="F706" s="14" t="s">
        <v>8</v>
      </c>
      <c r="G706" s="6">
        <f>INDEX('cash ratio เดิม'!$B:$B,MATCH(คำนวณเงินลงทุนส่วนเกิน!$D706,'cash ratio เดิม'!$A:$A,0))</f>
        <v>64638665.409999996</v>
      </c>
      <c r="H706" s="6">
        <f>INDEX('cash ratio เดิม'!$C:$C,MATCH(คำนวณเงินลงทุนส่วนเกิน!$D706,'cash ratio เดิม'!$A:$A,0))</f>
        <v>25008451.260000002</v>
      </c>
      <c r="I706" s="49">
        <v>2.58</v>
      </c>
      <c r="J706" s="5">
        <f t="shared" si="60"/>
        <v>2.66</v>
      </c>
      <c r="K706" s="6">
        <f t="shared" si="63"/>
        <v>2019615.9200000002</v>
      </c>
      <c r="L706" s="6">
        <f>INDEX(ลูกหนี้ค่ารักษาพยาบาล!$J:$J,MATCH(คำนวณเงินลงทุนส่วนเกิน!$D706,ลูกหนี้ค่ารักษาพยาบาล!$A:$A,0))</f>
        <v>1003489.2150000001</v>
      </c>
      <c r="M706" s="6">
        <f>INDEX(ลูกหนี้ค่ารักษาพยาบาล!$K:$K,MATCH(คำนวณเงินลงทุนส่วนเกิน!$D706,ลูกหนี้ค่ารักษาพยาบาล!$A:$A,0))</f>
        <v>261229.13</v>
      </c>
      <c r="N706" s="6">
        <f>INDEX(ลูกหนี้ค่ารักษาพยาบาล!$L:$L,MATCH(คำนวณเงินลงทุนส่วนเกิน!$D706,ลูกหนี้ค่ารักษาพยาบาล!$A:$A,0))</f>
        <v>754897.57499999995</v>
      </c>
      <c r="O706" s="6">
        <f>INDEX(ลูกหนี้ค่ารักษาพยาบาล!$M:$M,MATCH(คำนวณเงินลงทุนส่วนเกิน!$D706,ลูกหนี้ค่ารักษาพยาบาล!$A:$A,0))</f>
        <v>0</v>
      </c>
      <c r="P706" s="6">
        <f>INDEX(ลูกหนี้ค่ารักษาพยาบาล!$N:$N,MATCH(คำนวณเงินลงทุนส่วนเกิน!$D706,ลูกหนี้ค่ารักษาพยาบาล!$A:$A,0))</f>
        <v>0</v>
      </c>
      <c r="Q706" s="49">
        <v>39630214.149999999</v>
      </c>
      <c r="R706" s="7">
        <f>INDEX('Fixed Cost'!$E:$E,MATCH(คำนวณเงินลงทุนส่วนเกิน!$D706,'Fixed Cost'!$A:$A,0))</f>
        <v>9130845.2754545473</v>
      </c>
      <c r="S706" s="7">
        <f t="shared" si="61"/>
        <v>30499368.874545451</v>
      </c>
      <c r="T706" s="43" t="str">
        <f t="shared" si="64"/>
        <v>50%</v>
      </c>
      <c r="U706" s="7">
        <f t="shared" si="62"/>
        <v>15249684.437272726</v>
      </c>
      <c r="V706" s="8" t="str">
        <f t="shared" si="65"/>
        <v>ลงทุนได้</v>
      </c>
      <c r="X706" s="4"/>
    </row>
    <row r="707" spans="1:24" hidden="1" x14ac:dyDescent="0.7">
      <c r="A707" s="8">
        <f>IF(ISBLANK(D707),"",COUNTA($D$10:D707))</f>
        <v>698</v>
      </c>
      <c r="B707" s="14">
        <v>10</v>
      </c>
      <c r="C707" s="14" t="s">
        <v>1432</v>
      </c>
      <c r="D707" s="14" t="s">
        <v>1457</v>
      </c>
      <c r="E707" s="14" t="s">
        <v>1458</v>
      </c>
      <c r="F707" s="14" t="s">
        <v>8</v>
      </c>
      <c r="G707" s="6">
        <f>INDEX('cash ratio เดิม'!$B:$B,MATCH(คำนวณเงินลงทุนส่วนเกิน!$D707,'cash ratio เดิม'!$A:$A,0))</f>
        <v>22342414.629999999</v>
      </c>
      <c r="H707" s="6">
        <f>INDEX('cash ratio เดิม'!$C:$C,MATCH(คำนวณเงินลงทุนส่วนเกิน!$D707,'cash ratio เดิม'!$A:$A,0))</f>
        <v>8251018.8700000001</v>
      </c>
      <c r="I707" s="49">
        <v>2.71</v>
      </c>
      <c r="J707" s="5">
        <f t="shared" si="60"/>
        <v>3.01</v>
      </c>
      <c r="K707" s="6">
        <f t="shared" si="63"/>
        <v>2525730.21</v>
      </c>
      <c r="L707" s="6">
        <f>INDEX(ลูกหนี้ค่ารักษาพยาบาล!$J:$J,MATCH(คำนวณเงินลงทุนส่วนเกิน!$D707,ลูกหนี้ค่ารักษาพยาบาล!$A:$A,0))</f>
        <v>1477496.16</v>
      </c>
      <c r="M707" s="6">
        <f>INDEX(ลูกหนี้ค่ารักษาพยาบาล!$K:$K,MATCH(คำนวณเงินลงทุนส่วนเกิน!$D707,ลูกหนี้ค่ารักษาพยาบาล!$A:$A,0))</f>
        <v>188717.55</v>
      </c>
      <c r="N707" s="6">
        <f>INDEX(ลูกหนี้ค่ารักษาพยาบาล!$L:$L,MATCH(คำนวณเงินลงทุนส่วนเกิน!$D707,ลูกหนี้ค่ารักษาพยาบาล!$A:$A,0))</f>
        <v>859516.5</v>
      </c>
      <c r="O707" s="6">
        <f>INDEX(ลูกหนี้ค่ารักษาพยาบาล!$M:$M,MATCH(คำนวณเงินลงทุนส่วนเกิน!$D707,ลูกหนี้ค่ารักษาพยาบาล!$A:$A,0))</f>
        <v>0</v>
      </c>
      <c r="P707" s="6">
        <f>INDEX(ลูกหนี้ค่ารักษาพยาบาล!$N:$N,MATCH(คำนวณเงินลงทุนส่วนเกิน!$D707,ลูกหนี้ค่ารักษาพยาบาล!$A:$A,0))</f>
        <v>0</v>
      </c>
      <c r="Q707" s="49">
        <v>14091395.76</v>
      </c>
      <c r="R707" s="7">
        <f>INDEX('Fixed Cost'!$E:$E,MATCH(คำนวณเงินลงทุนส่วนเกิน!$D707,'Fixed Cost'!$A:$A,0))</f>
        <v>10629934.598181818</v>
      </c>
      <c r="S707" s="7">
        <f t="shared" si="61"/>
        <v>3461461.1618181821</v>
      </c>
      <c r="T707" s="43" t="str">
        <f t="shared" si="64"/>
        <v>60%</v>
      </c>
      <c r="U707" s="7">
        <f t="shared" si="62"/>
        <v>2076876.6970909091</v>
      </c>
      <c r="V707" s="8" t="str">
        <f t="shared" si="65"/>
        <v>ลงทุนได้</v>
      </c>
      <c r="X707" s="4"/>
    </row>
    <row r="708" spans="1:24" hidden="1" x14ac:dyDescent="0.7">
      <c r="A708" s="8">
        <f>IF(ISBLANK(D708),"",COUNTA($D$10:D708))</f>
        <v>699</v>
      </c>
      <c r="B708" s="14">
        <v>10</v>
      </c>
      <c r="C708" s="14" t="s">
        <v>1432</v>
      </c>
      <c r="D708" s="14" t="s">
        <v>1459</v>
      </c>
      <c r="E708" s="14" t="s">
        <v>1460</v>
      </c>
      <c r="F708" s="14" t="s">
        <v>8</v>
      </c>
      <c r="G708" s="6">
        <f>INDEX('cash ratio เดิม'!$B:$B,MATCH(คำนวณเงินลงทุนส่วนเกิน!$D708,'cash ratio เดิม'!$A:$A,0))</f>
        <v>64967666.380000003</v>
      </c>
      <c r="H708" s="6">
        <f>INDEX('cash ratio เดิม'!$C:$C,MATCH(คำนวณเงินลงทุนส่วนเกิน!$D708,'cash ratio เดิม'!$A:$A,0))</f>
        <v>33291674.73</v>
      </c>
      <c r="I708" s="49">
        <v>1.95</v>
      </c>
      <c r="J708" s="5">
        <f t="shared" si="60"/>
        <v>2.17</v>
      </c>
      <c r="K708" s="6">
        <f t="shared" si="63"/>
        <v>7320558.9900000002</v>
      </c>
      <c r="L708" s="6">
        <f>INDEX(ลูกหนี้ค่ารักษาพยาบาล!$J:$J,MATCH(คำนวณเงินลงทุนส่วนเกิน!$D708,ลูกหนี้ค่ารักษาพยาบาล!$A:$A,0))</f>
        <v>2185645.875</v>
      </c>
      <c r="M708" s="6">
        <f>INDEX(ลูกหนี้ค่ารักษาพยาบาล!$K:$K,MATCH(คำนวณเงินลงทุนส่วนเกิน!$D708,ลูกหนี้ค่ารักษาพยาบาล!$A:$A,0))</f>
        <v>2108484.0149999997</v>
      </c>
      <c r="N708" s="6">
        <f>INDEX(ลูกหนี้ค่ารักษาพยาบาล!$L:$L,MATCH(คำนวณเงินลงทุนส่วนเกิน!$D708,ลูกหนี้ค่ารักษาพยาบาล!$A:$A,0))</f>
        <v>3024480.35</v>
      </c>
      <c r="O708" s="6">
        <f>INDEX(ลูกหนี้ค่ารักษาพยาบาล!$M:$M,MATCH(คำนวณเงินลงทุนส่วนเกิน!$D708,ลูกหนี้ค่ารักษาพยาบาล!$A:$A,0))</f>
        <v>0</v>
      </c>
      <c r="P708" s="6">
        <f>INDEX(ลูกหนี้ค่ารักษาพยาบาล!$N:$N,MATCH(คำนวณเงินลงทุนส่วนเกิน!$D708,ลูกหนี้ค่ารักษาพยาบาล!$A:$A,0))</f>
        <v>1948.75</v>
      </c>
      <c r="Q708" s="49">
        <v>31675991.649999999</v>
      </c>
      <c r="R708" s="7">
        <f>INDEX('Fixed Cost'!$E:$E,MATCH(คำนวณเงินลงทุนส่วนเกิน!$D708,'Fixed Cost'!$A:$A,0))</f>
        <v>19616869.464545455</v>
      </c>
      <c r="S708" s="7">
        <f t="shared" si="61"/>
        <v>12059122.185454544</v>
      </c>
      <c r="T708" s="43" t="str">
        <f t="shared" si="64"/>
        <v>40%</v>
      </c>
      <c r="U708" s="7">
        <f t="shared" si="62"/>
        <v>4823648.8741818173</v>
      </c>
      <c r="V708" s="8" t="str">
        <f t="shared" si="65"/>
        <v>ลงทุนได้</v>
      </c>
      <c r="X708" s="4"/>
    </row>
    <row r="709" spans="1:24" hidden="1" x14ac:dyDescent="0.7">
      <c r="A709" s="8">
        <f>IF(ISBLANK(D709),"",COUNTA($D$10:D709))</f>
        <v>700</v>
      </c>
      <c r="B709" s="14">
        <v>10</v>
      </c>
      <c r="C709" s="14" t="s">
        <v>1432</v>
      </c>
      <c r="D709" s="14" t="s">
        <v>1461</v>
      </c>
      <c r="E709" s="14" t="s">
        <v>1462</v>
      </c>
      <c r="F709" s="14" t="s">
        <v>8</v>
      </c>
      <c r="G709" s="6">
        <f>INDEX('cash ratio เดิม'!$B:$B,MATCH(คำนวณเงินลงทุนส่วนเกิน!$D709,'cash ratio เดิม'!$A:$A,0))</f>
        <v>16298381.91</v>
      </c>
      <c r="H709" s="6">
        <f>INDEX('cash ratio เดิม'!$C:$C,MATCH(คำนวณเงินลงทุนส่วนเกิน!$D709,'cash ratio เดิม'!$A:$A,0))</f>
        <v>11981262.619999999</v>
      </c>
      <c r="I709" s="49">
        <v>1.36</v>
      </c>
      <c r="J709" s="5">
        <f t="shared" si="60"/>
        <v>1.5</v>
      </c>
      <c r="K709" s="6">
        <f t="shared" si="63"/>
        <v>1729866.7799999998</v>
      </c>
      <c r="L709" s="6">
        <f>INDEX(ลูกหนี้ค่ารักษาพยาบาล!$J:$J,MATCH(คำนวณเงินลงทุนส่วนเกิน!$D709,ลูกหนี้ค่ารักษาพยาบาล!$A:$A,0))</f>
        <v>891760.65499999991</v>
      </c>
      <c r="M709" s="6">
        <f>INDEX(ลูกหนี้ค่ารักษาพยาบาล!$K:$K,MATCH(คำนวณเงินลงทุนส่วนเกิน!$D709,ลูกหนี้ค่ารักษาพยาบาล!$A:$A,0))</f>
        <v>180110.64</v>
      </c>
      <c r="N709" s="6">
        <f>INDEX(ลูกหนี้ค่ารักษาพยาบาล!$L:$L,MATCH(คำนวณเงินลงทุนส่วนเกิน!$D709,ลูกหนี้ค่ารักษาพยาบาล!$A:$A,0))</f>
        <v>657995.48499999999</v>
      </c>
      <c r="O709" s="6">
        <f>INDEX(ลูกหนี้ค่ารักษาพยาบาล!$M:$M,MATCH(คำนวณเงินลงทุนส่วนเกิน!$D709,ลูกหนี้ค่ารักษาพยาบาล!$A:$A,0))</f>
        <v>0</v>
      </c>
      <c r="P709" s="6">
        <f>INDEX(ลูกหนี้ค่ารักษาพยาบาล!$N:$N,MATCH(คำนวณเงินลงทุนส่วนเกิน!$D709,ลูกหนี้ค่ารักษาพยาบาล!$A:$A,0))</f>
        <v>0</v>
      </c>
      <c r="Q709" s="49">
        <v>4317119.29</v>
      </c>
      <c r="R709" s="7">
        <f>INDEX('Fixed Cost'!$E:$E,MATCH(คำนวณเงินลงทุนส่วนเกิน!$D709,'Fixed Cost'!$A:$A,0))</f>
        <v>10413476.102727273</v>
      </c>
      <c r="S709" s="7">
        <f t="shared" si="61"/>
        <v>-6096356.8127272734</v>
      </c>
      <c r="T709" s="43" t="str">
        <f t="shared" si="64"/>
        <v>0%</v>
      </c>
      <c r="U709" s="7">
        <f t="shared" si="62"/>
        <v>0</v>
      </c>
      <c r="V709" s="69" t="str">
        <f t="shared" si="65"/>
        <v>ไม่ลงทุน</v>
      </c>
      <c r="X709" s="4"/>
    </row>
    <row r="710" spans="1:24" hidden="1" x14ac:dyDescent="0.7">
      <c r="A710" s="8">
        <f>IF(ISBLANK(D710),"",COUNTA($D$10:D710))</f>
        <v>701</v>
      </c>
      <c r="B710" s="14">
        <v>10</v>
      </c>
      <c r="C710" s="14" t="s">
        <v>1432</v>
      </c>
      <c r="D710" s="14" t="s">
        <v>1463</v>
      </c>
      <c r="E710" s="14" t="s">
        <v>1464</v>
      </c>
      <c r="F710" s="14" t="s">
        <v>8</v>
      </c>
      <c r="G710" s="6">
        <f>INDEX('cash ratio เดิม'!$B:$B,MATCH(คำนวณเงินลงทุนส่วนเกิน!$D710,'cash ratio เดิม'!$A:$A,0))</f>
        <v>28951625.449999999</v>
      </c>
      <c r="H710" s="6">
        <f>INDEX('cash ratio เดิม'!$C:$C,MATCH(คำนวณเงินลงทุนส่วนเกิน!$D710,'cash ratio เดิม'!$A:$A,0))</f>
        <v>12388197.689999999</v>
      </c>
      <c r="I710" s="49">
        <v>2.34</v>
      </c>
      <c r="J710" s="5">
        <f t="shared" si="60"/>
        <v>2.54</v>
      </c>
      <c r="K710" s="6">
        <f t="shared" si="63"/>
        <v>2606021.3650000002</v>
      </c>
      <c r="L710" s="6">
        <f>INDEX(ลูกหนี้ค่ารักษาพยาบาล!$J:$J,MATCH(คำนวณเงินลงทุนส่วนเกิน!$D710,ลูกหนี้ค่ารักษาพยาบาล!$A:$A,0))</f>
        <v>494359.65</v>
      </c>
      <c r="M710" s="6">
        <f>INDEX(ลูกหนี้ค่ารักษาพยาบาล!$K:$K,MATCH(คำนวณเงินลงทุนส่วนเกิน!$D710,ลูกหนี้ค่ารักษาพยาบาล!$A:$A,0))</f>
        <v>400631.9</v>
      </c>
      <c r="N710" s="6">
        <f>INDEX(ลูกหนี้ค่ารักษาพยาบาล!$L:$L,MATCH(คำนวณเงินลงทุนส่วนเกิน!$D710,ลูกหนี้ค่ารักษาพยาบาล!$A:$A,0))</f>
        <v>1707298.3149999999</v>
      </c>
      <c r="O710" s="6">
        <f>INDEX(ลูกหนี้ค่ารักษาพยาบาล!$M:$M,MATCH(คำนวณเงินลงทุนส่วนเกิน!$D710,ลูกหนี้ค่ารักษาพยาบาล!$A:$A,0))</f>
        <v>0</v>
      </c>
      <c r="P710" s="6">
        <f>INDEX(ลูกหนี้ค่ารักษาพยาบาล!$N:$N,MATCH(คำนวณเงินลงทุนส่วนเกิน!$D710,ลูกหนี้ค่ารักษาพยาบาล!$A:$A,0))</f>
        <v>3731.5</v>
      </c>
      <c r="Q710" s="49">
        <v>16563427.76</v>
      </c>
      <c r="R710" s="7">
        <f>INDEX('Fixed Cost'!$E:$E,MATCH(คำนวณเงินลงทุนส่วนเกิน!$D710,'Fixed Cost'!$A:$A,0))</f>
        <v>10425434.040000001</v>
      </c>
      <c r="S710" s="7">
        <f t="shared" si="61"/>
        <v>6137993.7199999988</v>
      </c>
      <c r="T710" s="43" t="str">
        <f t="shared" si="64"/>
        <v>50%</v>
      </c>
      <c r="U710" s="7">
        <f t="shared" si="62"/>
        <v>3068996.8599999994</v>
      </c>
      <c r="V710" s="8" t="str">
        <f t="shared" si="65"/>
        <v>ลงทุนได้</v>
      </c>
      <c r="X710" s="4"/>
    </row>
    <row r="711" spans="1:24" hidden="1" x14ac:dyDescent="0.7">
      <c r="A711" s="8">
        <f>IF(ISBLANK(D711),"",COUNTA($D$10:D711))</f>
        <v>702</v>
      </c>
      <c r="B711" s="14">
        <v>10</v>
      </c>
      <c r="C711" s="14" t="s">
        <v>1432</v>
      </c>
      <c r="D711" s="14" t="s">
        <v>1465</v>
      </c>
      <c r="E711" s="14" t="s">
        <v>1466</v>
      </c>
      <c r="F711" s="14" t="s">
        <v>8</v>
      </c>
      <c r="G711" s="6">
        <f>INDEX('cash ratio เดิม'!$B:$B,MATCH(คำนวณเงินลงทุนส่วนเกิน!$D711,'cash ratio เดิม'!$A:$A,0))</f>
        <v>41045925.960000001</v>
      </c>
      <c r="H711" s="6">
        <f>INDEX('cash ratio เดิม'!$C:$C,MATCH(คำนวณเงินลงทุนส่วนเกิน!$D711,'cash ratio เดิม'!$A:$A,0))</f>
        <v>17567753.149999999</v>
      </c>
      <c r="I711" s="49">
        <v>2.34</v>
      </c>
      <c r="J711" s="5">
        <f t="shared" si="60"/>
        <v>2.52</v>
      </c>
      <c r="K711" s="6">
        <f t="shared" si="63"/>
        <v>3390122.74</v>
      </c>
      <c r="L711" s="6">
        <f>INDEX(ลูกหนี้ค่ารักษาพยาบาล!$J:$J,MATCH(คำนวณเงินลงทุนส่วนเกิน!$D711,ลูกหนี้ค่ารักษาพยาบาล!$A:$A,0))</f>
        <v>1532922.425</v>
      </c>
      <c r="M711" s="6">
        <f>INDEX(ลูกหนี้ค่ารักษาพยาบาล!$K:$K,MATCH(คำนวณเงินลงทุนส่วนเกิน!$D711,ลูกหนี้ค่ารักษาพยาบาล!$A:$A,0))</f>
        <v>220481.065</v>
      </c>
      <c r="N711" s="6">
        <f>INDEX(ลูกหนี้ค่ารักษาพยาบาล!$L:$L,MATCH(คำนวณเงินลงทุนส่วนเกิน!$D711,ลูกหนี้ค่ารักษาพยาบาล!$A:$A,0))</f>
        <v>1629291.75</v>
      </c>
      <c r="O711" s="6">
        <f>INDEX(ลูกหนี้ค่ารักษาพยาบาล!$M:$M,MATCH(คำนวณเงินลงทุนส่วนเกิน!$D711,ลูกหนี้ค่ารักษาพยาบาล!$A:$A,0))</f>
        <v>0</v>
      </c>
      <c r="P711" s="6">
        <f>INDEX(ลูกหนี้ค่ารักษาพยาบาล!$N:$N,MATCH(คำนวณเงินลงทุนส่วนเกิน!$D711,ลูกหนี้ค่ารักษาพยาบาล!$A:$A,0))</f>
        <v>7427.5</v>
      </c>
      <c r="Q711" s="49">
        <v>23478172.809999999</v>
      </c>
      <c r="R711" s="7">
        <f>INDEX('Fixed Cost'!$E:$E,MATCH(คำนวณเงินลงทุนส่วนเกิน!$D711,'Fixed Cost'!$A:$A,0))</f>
        <v>12720073.712727275</v>
      </c>
      <c r="S711" s="7">
        <f t="shared" si="61"/>
        <v>10758099.097272724</v>
      </c>
      <c r="T711" s="43" t="str">
        <f t="shared" si="64"/>
        <v>50%</v>
      </c>
      <c r="U711" s="7">
        <f t="shared" si="62"/>
        <v>5379049.548636362</v>
      </c>
      <c r="V711" s="8" t="str">
        <f t="shared" si="65"/>
        <v>ลงทุนได้</v>
      </c>
      <c r="X711" s="4"/>
    </row>
    <row r="712" spans="1:24" hidden="1" x14ac:dyDescent="0.7">
      <c r="A712" s="8">
        <f>IF(ISBLANK(D712),"",COUNTA($D$10:D712))</f>
        <v>703</v>
      </c>
      <c r="B712" s="14">
        <v>10</v>
      </c>
      <c r="C712" s="14" t="s">
        <v>1432</v>
      </c>
      <c r="D712" s="14" t="s">
        <v>1467</v>
      </c>
      <c r="E712" s="14" t="s">
        <v>1468</v>
      </c>
      <c r="F712" s="14" t="s">
        <v>8</v>
      </c>
      <c r="G712" s="6">
        <f>INDEX('cash ratio เดิม'!$B:$B,MATCH(คำนวณเงินลงทุนส่วนเกิน!$D712,'cash ratio เดิม'!$A:$A,0))</f>
        <v>60251006.25</v>
      </c>
      <c r="H712" s="6">
        <f>INDEX('cash ratio เดิม'!$C:$C,MATCH(คำนวณเงินลงทุนส่วนเกิน!$D712,'cash ratio เดิม'!$A:$A,0))</f>
        <v>8127997.0300000003</v>
      </c>
      <c r="I712" s="49">
        <v>7.41</v>
      </c>
      <c r="J712" s="5">
        <f t="shared" si="60"/>
        <v>7.55</v>
      </c>
      <c r="K712" s="6">
        <f t="shared" si="63"/>
        <v>1181841.8999999999</v>
      </c>
      <c r="L712" s="6">
        <f>INDEX(ลูกหนี้ค่ารักษาพยาบาล!$J:$J,MATCH(คำนวณเงินลงทุนส่วนเกิน!$D712,ลูกหนี้ค่ารักษาพยาบาล!$A:$A,0))</f>
        <v>582486.375</v>
      </c>
      <c r="M712" s="6">
        <f>INDEX(ลูกหนี้ค่ารักษาพยาบาล!$K:$K,MATCH(คำนวณเงินลงทุนส่วนเกิน!$D712,ลูกหนี้ค่ารักษาพยาบาล!$A:$A,0))</f>
        <v>132416.22500000001</v>
      </c>
      <c r="N712" s="6">
        <f>INDEX(ลูกหนี้ค่ารักษาพยาบาล!$L:$L,MATCH(คำนวณเงินลงทุนส่วนเกิน!$D712,ลูกหนี้ค่ารักษาพยาบาล!$A:$A,0))</f>
        <v>466939.30000000005</v>
      </c>
      <c r="O712" s="6">
        <f>INDEX(ลูกหนี้ค่ารักษาพยาบาล!$M:$M,MATCH(คำนวณเงินลงทุนส่วนเกิน!$D712,ลูกหนี้ค่ารักษาพยาบาล!$A:$A,0))</f>
        <v>0</v>
      </c>
      <c r="P712" s="6">
        <f>INDEX(ลูกหนี้ค่ารักษาพยาบาล!$N:$N,MATCH(คำนวณเงินลงทุนส่วนเกิน!$D712,ลูกหนี้ค่ารักษาพยาบาล!$A:$A,0))</f>
        <v>0</v>
      </c>
      <c r="Q712" s="49">
        <v>52123009.219999999</v>
      </c>
      <c r="R712" s="7">
        <f>INDEX('Fixed Cost'!$E:$E,MATCH(คำนวณเงินลงทุนส่วนเกิน!$D712,'Fixed Cost'!$A:$A,0))</f>
        <v>7909141.4645454548</v>
      </c>
      <c r="S712" s="7">
        <f t="shared" si="61"/>
        <v>44213867.75545454</v>
      </c>
      <c r="T712" s="43" t="str">
        <f t="shared" si="64"/>
        <v>60%</v>
      </c>
      <c r="U712" s="7">
        <f t="shared" si="62"/>
        <v>26528320.653272722</v>
      </c>
      <c r="V712" s="8" t="str">
        <f t="shared" si="65"/>
        <v>ลงทุนได้</v>
      </c>
      <c r="X712" s="4"/>
    </row>
    <row r="713" spans="1:24" hidden="1" x14ac:dyDescent="0.7">
      <c r="A713" s="8">
        <f>IF(ISBLANK(D713),"",COUNTA($D$10:D713))</f>
        <v>704</v>
      </c>
      <c r="B713" s="14">
        <v>10</v>
      </c>
      <c r="C713" s="14" t="s">
        <v>1432</v>
      </c>
      <c r="D713" s="14" t="s">
        <v>1469</v>
      </c>
      <c r="E713" s="14" t="s">
        <v>1470</v>
      </c>
      <c r="F713" s="14" t="s">
        <v>8</v>
      </c>
      <c r="G713" s="6">
        <f>INDEX('cash ratio เดิม'!$B:$B,MATCH(คำนวณเงินลงทุนส่วนเกิน!$D713,'cash ratio เดิม'!$A:$A,0))</f>
        <v>81883357.489999995</v>
      </c>
      <c r="H713" s="6">
        <f>INDEX('cash ratio เดิม'!$C:$C,MATCH(คำนวณเงินลงทุนส่วนเกิน!$D713,'cash ratio เดิม'!$A:$A,0))</f>
        <v>22151222.489999998</v>
      </c>
      <c r="I713" s="49">
        <v>3.7</v>
      </c>
      <c r="J713" s="5">
        <f t="shared" si="60"/>
        <v>3.79</v>
      </c>
      <c r="K713" s="6">
        <f t="shared" si="63"/>
        <v>2284991.335</v>
      </c>
      <c r="L713" s="6">
        <f>INDEX(ลูกหนี้ค่ารักษาพยาบาล!$J:$J,MATCH(คำนวณเงินลงทุนส่วนเกิน!$D713,ลูกหนี้ค่ารักษาพยาบาล!$A:$A,0))</f>
        <v>994908.01</v>
      </c>
      <c r="M713" s="6">
        <f>INDEX(ลูกหนี้ค่ารักษาพยาบาล!$K:$K,MATCH(คำนวณเงินลงทุนส่วนเกิน!$D713,ลูกหนี้ค่ารักษาพยาบาล!$A:$A,0))</f>
        <v>305609.21000000002</v>
      </c>
      <c r="N713" s="6">
        <f>INDEX(ลูกหนี้ค่ารักษาพยาบาล!$L:$L,MATCH(คำนวณเงินลงทุนส่วนเกิน!$D713,ลูกหนี้ค่ารักษาพยาบาล!$A:$A,0))</f>
        <v>980177.75500000012</v>
      </c>
      <c r="O713" s="6">
        <f>INDEX(ลูกหนี้ค่ารักษาพยาบาล!$M:$M,MATCH(คำนวณเงินลงทุนส่วนเกิน!$D713,ลูกหนี้ค่ารักษาพยาบาล!$A:$A,0))</f>
        <v>0</v>
      </c>
      <c r="P713" s="6">
        <f>INDEX(ลูกหนี้ค่ารักษาพยาบาล!$N:$N,MATCH(คำนวณเงินลงทุนส่วนเกิน!$D713,ลูกหนี้ค่ารักษาพยาบาล!$A:$A,0))</f>
        <v>4296.3599999999997</v>
      </c>
      <c r="Q713" s="49">
        <v>59732135</v>
      </c>
      <c r="R713" s="7">
        <f>INDEX('Fixed Cost'!$E:$E,MATCH(คำนวณเงินลงทุนส่วนเกิน!$D713,'Fixed Cost'!$A:$A,0))</f>
        <v>10260500.189999999</v>
      </c>
      <c r="S713" s="7">
        <f t="shared" si="61"/>
        <v>49471634.810000002</v>
      </c>
      <c r="T713" s="43" t="str">
        <f t="shared" si="64"/>
        <v>60%</v>
      </c>
      <c r="U713" s="7">
        <f t="shared" si="62"/>
        <v>29682980.886</v>
      </c>
      <c r="V713" s="8" t="str">
        <f t="shared" si="65"/>
        <v>ลงทุนได้</v>
      </c>
      <c r="X713" s="4"/>
    </row>
    <row r="714" spans="1:24" hidden="1" x14ac:dyDescent="0.7">
      <c r="A714" s="8">
        <f>IF(ISBLANK(D714),"",COUNTA($D$10:D714))</f>
        <v>705</v>
      </c>
      <c r="B714" s="14">
        <v>10</v>
      </c>
      <c r="C714" s="14" t="s">
        <v>1432</v>
      </c>
      <c r="D714" s="14" t="s">
        <v>1471</v>
      </c>
      <c r="E714" s="14" t="s">
        <v>1472</v>
      </c>
      <c r="F714" s="14" t="s">
        <v>8</v>
      </c>
      <c r="G714" s="6">
        <f>INDEX('cash ratio เดิม'!$B:$B,MATCH(คำนวณเงินลงทุนส่วนเกิน!$D714,'cash ratio เดิม'!$A:$A,0))</f>
        <v>62794808.109999999</v>
      </c>
      <c r="H714" s="6">
        <f>INDEX('cash ratio เดิม'!$C:$C,MATCH(คำนวณเงินลงทุนส่วนเกิน!$D714,'cash ratio เดิม'!$A:$A,0))</f>
        <v>11735462.560000001</v>
      </c>
      <c r="I714" s="49">
        <v>5.35</v>
      </c>
      <c r="J714" s="5">
        <f t="shared" ref="J714:J777" si="66">TRUNC((G714+K714)/H714,2)</f>
        <v>5.56</v>
      </c>
      <c r="K714" s="6">
        <f t="shared" si="63"/>
        <v>2533946.8149999999</v>
      </c>
      <c r="L714" s="6">
        <f>INDEX(ลูกหนี้ค่ารักษาพยาบาล!$J:$J,MATCH(คำนวณเงินลงทุนส่วนเกิน!$D714,ลูกหนี้ค่ารักษาพยาบาล!$A:$A,0))</f>
        <v>1327131.865</v>
      </c>
      <c r="M714" s="6">
        <f>INDEX(ลูกหนี้ค่ารักษาพยาบาล!$K:$K,MATCH(คำนวณเงินลงทุนส่วนเกิน!$D714,ลูกหนี้ค่ารักษาพยาบาล!$A:$A,0))</f>
        <v>262015.75</v>
      </c>
      <c r="N714" s="6">
        <f>INDEX(ลูกหนี้ค่ารักษาพยาบาล!$L:$L,MATCH(คำนวณเงินลงทุนส่วนเกิน!$D714,ลูกหนี้ค่ารักษาพยาบาล!$A:$A,0))</f>
        <v>943584.2</v>
      </c>
      <c r="O714" s="6">
        <f>INDEX(ลูกหนี้ค่ารักษาพยาบาล!$M:$M,MATCH(คำนวณเงินลงทุนส่วนเกิน!$D714,ลูกหนี้ค่ารักษาพยาบาล!$A:$A,0))</f>
        <v>0</v>
      </c>
      <c r="P714" s="6">
        <f>INDEX(ลูกหนี้ค่ารักษาพยาบาล!$N:$N,MATCH(คำนวณเงินลงทุนส่วนเกิน!$D714,ลูกหนี้ค่ารักษาพยาบาล!$A:$A,0))</f>
        <v>1215</v>
      </c>
      <c r="Q714" s="49">
        <v>51059345.549999997</v>
      </c>
      <c r="R714" s="7">
        <f>INDEX('Fixed Cost'!$E:$E,MATCH(คำนวณเงินลงทุนส่วนเกิน!$D714,'Fixed Cost'!$A:$A,0))</f>
        <v>8269510.9418181824</v>
      </c>
      <c r="S714" s="7">
        <f t="shared" ref="S714:S777" si="67">Q714-R714</f>
        <v>42789834.608181812</v>
      </c>
      <c r="T714" s="43" t="str">
        <f t="shared" si="64"/>
        <v>60%</v>
      </c>
      <c r="U714" s="7">
        <f t="shared" ref="U714:U777" si="68">IF(S714&gt;0,S714*T714,0)</f>
        <v>25673900.764909085</v>
      </c>
      <c r="V714" s="8" t="str">
        <f t="shared" si="65"/>
        <v>ลงทุนได้</v>
      </c>
      <c r="X714" s="4"/>
    </row>
    <row r="715" spans="1:24" hidden="1" x14ac:dyDescent="0.7">
      <c r="A715" s="8">
        <f>IF(ISBLANK(D715),"",COUNTA($D$10:D715))</f>
        <v>706</v>
      </c>
      <c r="B715" s="14">
        <v>10</v>
      </c>
      <c r="C715" s="14" t="s">
        <v>1432</v>
      </c>
      <c r="D715" s="14" t="s">
        <v>1473</v>
      </c>
      <c r="E715" s="14" t="s">
        <v>1474</v>
      </c>
      <c r="F715" s="14" t="s">
        <v>8</v>
      </c>
      <c r="G715" s="6">
        <f>INDEX('cash ratio เดิม'!$B:$B,MATCH(คำนวณเงินลงทุนส่วนเกิน!$D715,'cash ratio เดิม'!$A:$A,0))</f>
        <v>23660287.59</v>
      </c>
      <c r="H715" s="6">
        <f>INDEX('cash ratio เดิม'!$C:$C,MATCH(คำนวณเงินลงทุนส่วนเกิน!$D715,'cash ratio เดิม'!$A:$A,0))</f>
        <v>13721043.060000001</v>
      </c>
      <c r="I715" s="49">
        <v>1.72</v>
      </c>
      <c r="J715" s="5">
        <f t="shared" si="66"/>
        <v>1.84</v>
      </c>
      <c r="K715" s="6">
        <f t="shared" ref="K715:K778" si="69">SUM(L715:P715)</f>
        <v>1675742.1</v>
      </c>
      <c r="L715" s="6">
        <f>INDEX(ลูกหนี้ค่ารักษาพยาบาล!$J:$J,MATCH(คำนวณเงินลงทุนส่วนเกิน!$D715,ลูกหนี้ค่ารักษาพยาบาล!$A:$A,0))</f>
        <v>797127.61</v>
      </c>
      <c r="M715" s="6">
        <f>INDEX(ลูกหนี้ค่ารักษาพยาบาล!$K:$K,MATCH(คำนวณเงินลงทุนส่วนเกิน!$D715,ลูกหนี้ค่ารักษาพยาบาล!$A:$A,0))</f>
        <v>141269.315</v>
      </c>
      <c r="N715" s="6">
        <f>INDEX(ลูกหนี้ค่ารักษาพยาบาล!$L:$L,MATCH(คำนวณเงินลงทุนส่วนเกิน!$D715,ลูกหนี้ค่ารักษาพยาบาล!$A:$A,0))</f>
        <v>730759.17499999993</v>
      </c>
      <c r="O715" s="6">
        <f>INDEX(ลูกหนี้ค่ารักษาพยาบาล!$M:$M,MATCH(คำนวณเงินลงทุนส่วนเกิน!$D715,ลูกหนี้ค่ารักษาพยาบาล!$A:$A,0))</f>
        <v>0</v>
      </c>
      <c r="P715" s="6">
        <f>INDEX(ลูกหนี้ค่ารักษาพยาบาล!$N:$N,MATCH(คำนวณเงินลงทุนส่วนเกิน!$D715,ลูกหนี้ค่ารักษาพยาบาล!$A:$A,0))</f>
        <v>6586</v>
      </c>
      <c r="Q715" s="49">
        <v>9939244.5299999993</v>
      </c>
      <c r="R715" s="7">
        <f>INDEX('Fixed Cost'!$E:$E,MATCH(คำนวณเงินลงทุนส่วนเกิน!$D715,'Fixed Cost'!$A:$A,0))</f>
        <v>7970155.1127272714</v>
      </c>
      <c r="S715" s="7">
        <f t="shared" si="67"/>
        <v>1969089.4172727279</v>
      </c>
      <c r="T715" s="43" t="str">
        <f t="shared" ref="T715:T778" si="70">IF(J715&gt;3,"60%",IF(J715&gt;=2.51,"50%",IF(J715&gt;=2.01,"40%",IF(J715&gt;=1.51,"30%","0%"))))</f>
        <v>30%</v>
      </c>
      <c r="U715" s="7">
        <f t="shared" si="68"/>
        <v>590726.82518181833</v>
      </c>
      <c r="V715" s="8" t="str">
        <f t="shared" ref="V715:V778" si="71">IF(U715&gt;0,"ลงทุนได้","ไม่ลงทุน")</f>
        <v>ลงทุนได้</v>
      </c>
      <c r="X715" s="4"/>
    </row>
    <row r="716" spans="1:24" hidden="1" x14ac:dyDescent="0.7">
      <c r="A716" s="8">
        <f>IF(ISBLANK(D716),"",COUNTA($D$10:D716))</f>
        <v>707</v>
      </c>
      <c r="B716" s="14">
        <v>10</v>
      </c>
      <c r="C716" s="14" t="s">
        <v>1432</v>
      </c>
      <c r="D716" s="14" t="s">
        <v>1475</v>
      </c>
      <c r="E716" s="14" t="s">
        <v>1476</v>
      </c>
      <c r="F716" s="14" t="s">
        <v>8</v>
      </c>
      <c r="G716" s="6">
        <f>INDEX('cash ratio เดิม'!$B:$B,MATCH(คำนวณเงินลงทุนส่วนเกิน!$D716,'cash ratio เดิม'!$A:$A,0))</f>
        <v>27135233.75</v>
      </c>
      <c r="H716" s="6">
        <f>INDEX('cash ratio เดิม'!$C:$C,MATCH(คำนวณเงินลงทุนส่วนเกิน!$D716,'cash ratio เดิม'!$A:$A,0))</f>
        <v>8180354.8399999999</v>
      </c>
      <c r="I716" s="49">
        <v>3.32</v>
      </c>
      <c r="J716" s="5">
        <f t="shared" si="66"/>
        <v>3.41</v>
      </c>
      <c r="K716" s="6">
        <f t="shared" si="69"/>
        <v>801535.25</v>
      </c>
      <c r="L716" s="6">
        <f>INDEX(ลูกหนี้ค่ารักษาพยาบาล!$J:$J,MATCH(คำนวณเงินลงทุนส่วนเกิน!$D716,ลูกหนี้ค่ารักษาพยาบาล!$A:$A,0))</f>
        <v>363207</v>
      </c>
      <c r="M716" s="6">
        <f>INDEX(ลูกหนี้ค่ารักษาพยาบาล!$K:$K,MATCH(คำนวณเงินลงทุนส่วนเกิน!$D716,ลูกหนี้ค่ารักษาพยาบาล!$A:$A,0))</f>
        <v>82105.75</v>
      </c>
      <c r="N716" s="6">
        <f>INDEX(ลูกหนี้ค่ารักษาพยาบาล!$L:$L,MATCH(คำนวณเงินลงทุนส่วนเกิน!$D716,ลูกหนี้ค่ารักษาพยาบาล!$A:$A,0))</f>
        <v>356222.5</v>
      </c>
      <c r="O716" s="6">
        <f>INDEX(ลูกหนี้ค่ารักษาพยาบาล!$M:$M,MATCH(คำนวณเงินลงทุนส่วนเกิน!$D716,ลูกหนี้ค่ารักษาพยาบาล!$A:$A,0))</f>
        <v>0</v>
      </c>
      <c r="P716" s="6">
        <f>INDEX(ลูกหนี้ค่ารักษาพยาบาล!$N:$N,MATCH(คำนวณเงินลงทุนส่วนเกิน!$D716,ลูกหนี้ค่ารักษาพยาบาล!$A:$A,0))</f>
        <v>0</v>
      </c>
      <c r="Q716" s="49">
        <v>18954878.91</v>
      </c>
      <c r="R716" s="7">
        <f>INDEX('Fixed Cost'!$E:$E,MATCH(คำนวณเงินลงทุนส่วนเกิน!$D716,'Fixed Cost'!$A:$A,0))</f>
        <v>6589153.5545454528</v>
      </c>
      <c r="S716" s="7">
        <f t="shared" si="67"/>
        <v>12365725.355454547</v>
      </c>
      <c r="T716" s="43" t="str">
        <f t="shared" si="70"/>
        <v>60%</v>
      </c>
      <c r="U716" s="7">
        <f t="shared" si="68"/>
        <v>7419435.213272728</v>
      </c>
      <c r="V716" s="8" t="str">
        <f t="shared" si="71"/>
        <v>ลงทุนได้</v>
      </c>
      <c r="X716" s="4"/>
    </row>
    <row r="717" spans="1:24" hidden="1" x14ac:dyDescent="0.7">
      <c r="A717" s="8">
        <f>IF(ISBLANK(D717),"",COUNTA($D$10:D717))</f>
        <v>708</v>
      </c>
      <c r="B717" s="14">
        <v>10</v>
      </c>
      <c r="C717" s="14" t="s">
        <v>1477</v>
      </c>
      <c r="D717" s="14" t="s">
        <v>1478</v>
      </c>
      <c r="E717" s="14" t="s">
        <v>1479</v>
      </c>
      <c r="F717" s="14" t="s">
        <v>46</v>
      </c>
      <c r="G717" s="6">
        <f>INDEX('cash ratio เดิม'!$B:$B,MATCH(คำนวณเงินลงทุนส่วนเกิน!$D717,'cash ratio เดิม'!$A:$A,0))</f>
        <v>149259209.50999999</v>
      </c>
      <c r="H717" s="6">
        <f>INDEX('cash ratio เดิม'!$C:$C,MATCH(คำนวณเงินลงทุนส่วนเกิน!$D717,'cash ratio เดิม'!$A:$A,0))</f>
        <v>118823891.66</v>
      </c>
      <c r="I717" s="49">
        <v>1.26</v>
      </c>
      <c r="J717" s="5">
        <f t="shared" si="66"/>
        <v>1.92</v>
      </c>
      <c r="K717" s="6">
        <f t="shared" si="69"/>
        <v>78888023.144999996</v>
      </c>
      <c r="L717" s="6">
        <f>INDEX(ลูกหนี้ค่ารักษาพยาบาล!$J:$J,MATCH(คำนวณเงินลงทุนส่วนเกิน!$D717,ลูกหนี้ค่ารักษาพยาบาล!$A:$A,0))</f>
        <v>33953594.484999999</v>
      </c>
      <c r="M717" s="6">
        <f>INDEX(ลูกหนี้ค่ารักษาพยาบาล!$K:$K,MATCH(คำนวณเงินลงทุนส่วนเกิน!$D717,ลูกหนี้ค่ารักษาพยาบาล!$A:$A,0))</f>
        <v>5152992.7750000004</v>
      </c>
      <c r="N717" s="6">
        <f>INDEX(ลูกหนี้ค่ารักษาพยาบาล!$L:$L,MATCH(คำนวณเงินลงทุนส่วนเกิน!$D717,ลูกหนี้ค่ารักษาพยาบาล!$A:$A,0))</f>
        <v>39649231.884999998</v>
      </c>
      <c r="O717" s="6">
        <f>INDEX(ลูกหนี้ค่ารักษาพยาบาล!$M:$M,MATCH(คำนวณเงินลงทุนส่วนเกิน!$D717,ลูกหนี้ค่ารักษาพยาบาล!$A:$A,0))</f>
        <v>0</v>
      </c>
      <c r="P717" s="6">
        <f>INDEX(ลูกหนี้ค่ารักษาพยาบาล!$N:$N,MATCH(คำนวณเงินลงทุนส่วนเกิน!$D717,ลูกหนี้ค่ารักษาพยาบาล!$A:$A,0))</f>
        <v>132204</v>
      </c>
      <c r="Q717" s="49">
        <v>30194381.850000001</v>
      </c>
      <c r="R717" s="7">
        <f>INDEX('Fixed Cost'!$E:$E,MATCH(คำนวณเงินลงทุนส่วนเกิน!$D717,'Fixed Cost'!$A:$A,0))</f>
        <v>77081443.879090905</v>
      </c>
      <c r="S717" s="7">
        <f t="shared" si="67"/>
        <v>-46887062.029090904</v>
      </c>
      <c r="T717" s="43" t="str">
        <f t="shared" si="70"/>
        <v>30%</v>
      </c>
      <c r="U717" s="7">
        <f t="shared" si="68"/>
        <v>0</v>
      </c>
      <c r="V717" s="69" t="str">
        <f t="shared" si="71"/>
        <v>ไม่ลงทุน</v>
      </c>
      <c r="X717" s="4"/>
    </row>
    <row r="718" spans="1:24" hidden="1" x14ac:dyDescent="0.7">
      <c r="A718" s="8">
        <f>IF(ISBLANK(D718),"",COUNTA($D$10:D718))</f>
        <v>709</v>
      </c>
      <c r="B718" s="14">
        <v>10</v>
      </c>
      <c r="C718" s="14" t="s">
        <v>1477</v>
      </c>
      <c r="D718" s="14" t="s">
        <v>1480</v>
      </c>
      <c r="E718" s="14" t="s">
        <v>1481</v>
      </c>
      <c r="F718" s="14" t="s">
        <v>8</v>
      </c>
      <c r="G718" s="6">
        <f>INDEX('cash ratio เดิม'!$B:$B,MATCH(คำนวณเงินลงทุนส่วนเกิน!$D718,'cash ratio เดิม'!$A:$A,0))</f>
        <v>22847473.780000001</v>
      </c>
      <c r="H718" s="6">
        <f>INDEX('cash ratio เดิม'!$C:$C,MATCH(คำนวณเงินลงทุนส่วนเกิน!$D718,'cash ratio เดิม'!$A:$A,0))</f>
        <v>13926144.869999999</v>
      </c>
      <c r="I718" s="49">
        <v>1.64</v>
      </c>
      <c r="J718" s="5">
        <f t="shared" si="66"/>
        <v>1.81</v>
      </c>
      <c r="K718" s="6">
        <f t="shared" si="69"/>
        <v>2434406.4950000001</v>
      </c>
      <c r="L718" s="6">
        <f>INDEX(ลูกหนี้ค่ารักษาพยาบาล!$J:$J,MATCH(คำนวณเงินลงทุนส่วนเกิน!$D718,ลูกหนี้ค่ารักษาพยาบาล!$A:$A,0))</f>
        <v>832557.745</v>
      </c>
      <c r="M718" s="6">
        <f>INDEX(ลูกหนี้ค่ารักษาพยาบาล!$K:$K,MATCH(คำนวณเงินลงทุนส่วนเกิน!$D718,ลูกหนี้ค่ารักษาพยาบาล!$A:$A,0))</f>
        <v>133848.875</v>
      </c>
      <c r="N718" s="6">
        <f>INDEX(ลูกหนี้ค่ารักษาพยาบาล!$L:$L,MATCH(คำนวณเงินลงทุนส่วนเกิน!$D718,ลูกหนี้ค่ารักษาพยาบาล!$A:$A,0))</f>
        <v>1320662.375</v>
      </c>
      <c r="O718" s="6">
        <f>INDEX(ลูกหนี้ค่ารักษาพยาบาล!$M:$M,MATCH(คำนวณเงินลงทุนส่วนเกิน!$D718,ลูกหนี้ค่ารักษาพยาบาล!$A:$A,0))</f>
        <v>0</v>
      </c>
      <c r="P718" s="6">
        <f>INDEX(ลูกหนี้ค่ารักษาพยาบาล!$N:$N,MATCH(คำนวณเงินลงทุนส่วนเกิน!$D718,ลูกหนี้ค่ารักษาพยาบาล!$A:$A,0))</f>
        <v>147337.5</v>
      </c>
      <c r="Q718" s="49">
        <v>8921328.9100000001</v>
      </c>
      <c r="R718" s="7">
        <f>INDEX('Fixed Cost'!$E:$E,MATCH(คำนวณเงินลงทุนส่วนเกิน!$D718,'Fixed Cost'!$A:$A,0))</f>
        <v>9306245.5390909091</v>
      </c>
      <c r="S718" s="7">
        <f t="shared" si="67"/>
        <v>-384916.62909090891</v>
      </c>
      <c r="T718" s="43" t="str">
        <f t="shared" si="70"/>
        <v>30%</v>
      </c>
      <c r="U718" s="7">
        <f t="shared" si="68"/>
        <v>0</v>
      </c>
      <c r="V718" s="69" t="str">
        <f t="shared" si="71"/>
        <v>ไม่ลงทุน</v>
      </c>
      <c r="X718" s="4"/>
    </row>
    <row r="719" spans="1:24" hidden="1" x14ac:dyDescent="0.7">
      <c r="A719" s="8">
        <f>IF(ISBLANK(D719),"",COUNTA($D$10:D719))</f>
        <v>710</v>
      </c>
      <c r="B719" s="14">
        <v>10</v>
      </c>
      <c r="C719" s="14" t="s">
        <v>1477</v>
      </c>
      <c r="D719" s="14" t="s">
        <v>1482</v>
      </c>
      <c r="E719" s="14" t="s">
        <v>1483</v>
      </c>
      <c r="F719" s="14" t="s">
        <v>8</v>
      </c>
      <c r="G719" s="6">
        <f>INDEX('cash ratio เดิม'!$B:$B,MATCH(คำนวณเงินลงทุนส่วนเกิน!$D719,'cash ratio เดิม'!$A:$A,0))</f>
        <v>31078660</v>
      </c>
      <c r="H719" s="6">
        <f>INDEX('cash ratio เดิม'!$C:$C,MATCH(คำนวณเงินลงทุนส่วนเกิน!$D719,'cash ratio เดิม'!$A:$A,0))</f>
        <v>14939558.539999999</v>
      </c>
      <c r="I719" s="49">
        <v>2.08</v>
      </c>
      <c r="J719" s="5">
        <f t="shared" si="66"/>
        <v>2.27</v>
      </c>
      <c r="K719" s="6">
        <f t="shared" si="69"/>
        <v>2947848.26</v>
      </c>
      <c r="L719" s="6">
        <f>INDEX(ลูกหนี้ค่ารักษาพยาบาล!$J:$J,MATCH(คำนวณเงินลงทุนส่วนเกิน!$D719,ลูกหนี้ค่ารักษาพยาบาล!$A:$A,0))</f>
        <v>1503270.88</v>
      </c>
      <c r="M719" s="6">
        <f>INDEX(ลูกหนี้ค่ารักษาพยาบาล!$K:$K,MATCH(คำนวณเงินลงทุนส่วนเกิน!$D719,ลูกหนี้ค่ารักษาพยาบาล!$A:$A,0))</f>
        <v>720654.47499999998</v>
      </c>
      <c r="N719" s="6">
        <f>INDEX(ลูกหนี้ค่ารักษาพยาบาล!$L:$L,MATCH(คำนวณเงินลงทุนส่วนเกิน!$D719,ลูกหนี้ค่ารักษาพยาบาล!$A:$A,0))</f>
        <v>719749.61499999999</v>
      </c>
      <c r="O719" s="6">
        <f>INDEX(ลูกหนี้ค่ารักษาพยาบาล!$M:$M,MATCH(คำนวณเงินลงทุนส่วนเกิน!$D719,ลูกหนี้ค่ารักษาพยาบาล!$A:$A,0))</f>
        <v>0</v>
      </c>
      <c r="P719" s="6">
        <f>INDEX(ลูกหนี้ค่ารักษาพยาบาล!$N:$N,MATCH(คำนวณเงินลงทุนส่วนเกิน!$D719,ลูกหนี้ค่ารักษาพยาบาล!$A:$A,0))</f>
        <v>4173.29</v>
      </c>
      <c r="Q719" s="49">
        <v>16139101.460000001</v>
      </c>
      <c r="R719" s="7">
        <f>INDEX('Fixed Cost'!$E:$E,MATCH(คำนวณเงินลงทุนส่วนเกิน!$D719,'Fixed Cost'!$A:$A,0))</f>
        <v>13721863.02272727</v>
      </c>
      <c r="S719" s="7">
        <f t="shared" si="67"/>
        <v>2417238.4372727312</v>
      </c>
      <c r="T719" s="43" t="str">
        <f t="shared" si="70"/>
        <v>40%</v>
      </c>
      <c r="U719" s="7">
        <f t="shared" si="68"/>
        <v>966895.37490909256</v>
      </c>
      <c r="V719" s="8" t="str">
        <f t="shared" si="71"/>
        <v>ลงทุนได้</v>
      </c>
      <c r="X719" s="4"/>
    </row>
    <row r="720" spans="1:24" hidden="1" x14ac:dyDescent="0.7">
      <c r="A720" s="8">
        <f>IF(ISBLANK(D720),"",COUNTA($D$10:D720))</f>
        <v>711</v>
      </c>
      <c r="B720" s="14">
        <v>10</v>
      </c>
      <c r="C720" s="14" t="s">
        <v>1477</v>
      </c>
      <c r="D720" s="14" t="s">
        <v>1484</v>
      </c>
      <c r="E720" s="14" t="s">
        <v>1485</v>
      </c>
      <c r="F720" s="14" t="s">
        <v>8</v>
      </c>
      <c r="G720" s="6">
        <f>INDEX('cash ratio เดิม'!$B:$B,MATCH(คำนวณเงินลงทุนส่วนเกิน!$D720,'cash ratio เดิม'!$A:$A,0))</f>
        <v>9727544.9100000001</v>
      </c>
      <c r="H720" s="6">
        <f>INDEX('cash ratio เดิม'!$C:$C,MATCH(คำนวณเงินลงทุนส่วนเกิน!$D720,'cash ratio เดิม'!$A:$A,0))</f>
        <v>8611038.1199999992</v>
      </c>
      <c r="I720" s="49">
        <v>1.1299999999999999</v>
      </c>
      <c r="J720" s="5">
        <f t="shared" si="66"/>
        <v>1.72</v>
      </c>
      <c r="K720" s="6">
        <f t="shared" si="69"/>
        <v>5152438.9800000004</v>
      </c>
      <c r="L720" s="6">
        <f>INDEX(ลูกหนี้ค่ารักษาพยาบาล!$J:$J,MATCH(คำนวณเงินลงทุนส่วนเกิน!$D720,ลูกหนี้ค่ารักษาพยาบาล!$A:$A,0))</f>
        <v>1897479.7000000002</v>
      </c>
      <c r="M720" s="6">
        <f>INDEX(ลูกหนี้ค่ารักษาพยาบาล!$K:$K,MATCH(คำนวณเงินลงทุนส่วนเกิน!$D720,ลูกหนี้ค่ารักษาพยาบาล!$A:$A,0))</f>
        <v>305073.40000000002</v>
      </c>
      <c r="N720" s="6">
        <f>INDEX(ลูกหนี้ค่ารักษาพยาบาล!$L:$L,MATCH(คำนวณเงินลงทุนส่วนเกิน!$D720,ลูกหนี้ค่ารักษาพยาบาล!$A:$A,0))</f>
        <v>2949885.88</v>
      </c>
      <c r="O720" s="6">
        <f>INDEX(ลูกหนี้ค่ารักษาพยาบาล!$M:$M,MATCH(คำนวณเงินลงทุนส่วนเกิน!$D720,ลูกหนี้ค่ารักษาพยาบาล!$A:$A,0))</f>
        <v>0</v>
      </c>
      <c r="P720" s="6">
        <f>INDEX(ลูกหนี้ค่ารักษาพยาบาล!$N:$N,MATCH(คำนวณเงินลงทุนส่วนเกิน!$D720,ลูกหนี้ค่ารักษาพยาบาล!$A:$A,0))</f>
        <v>0</v>
      </c>
      <c r="Q720" s="49">
        <v>1116506.79</v>
      </c>
      <c r="R720" s="7">
        <f>INDEX('Fixed Cost'!$E:$E,MATCH(คำนวณเงินลงทุนส่วนเกิน!$D720,'Fixed Cost'!$A:$A,0))</f>
        <v>10999095.480000002</v>
      </c>
      <c r="S720" s="7">
        <f t="shared" si="67"/>
        <v>-9882588.6900000013</v>
      </c>
      <c r="T720" s="43" t="str">
        <f t="shared" si="70"/>
        <v>30%</v>
      </c>
      <c r="U720" s="7">
        <f t="shared" si="68"/>
        <v>0</v>
      </c>
      <c r="V720" s="69" t="str">
        <f t="shared" si="71"/>
        <v>ไม่ลงทุน</v>
      </c>
      <c r="X720" s="4"/>
    </row>
    <row r="721" spans="1:24" hidden="1" x14ac:dyDescent="0.7">
      <c r="A721" s="8">
        <f>IF(ISBLANK(D721),"",COUNTA($D$10:D721))</f>
        <v>712</v>
      </c>
      <c r="B721" s="14">
        <v>10</v>
      </c>
      <c r="C721" s="14" t="s">
        <v>1477</v>
      </c>
      <c r="D721" s="14" t="s">
        <v>1486</v>
      </c>
      <c r="E721" s="14" t="s">
        <v>1487</v>
      </c>
      <c r="F721" s="14" t="s">
        <v>8</v>
      </c>
      <c r="G721" s="6">
        <f>INDEX('cash ratio เดิม'!$B:$B,MATCH(คำนวณเงินลงทุนส่วนเกิน!$D721,'cash ratio เดิม'!$A:$A,0))</f>
        <v>36390827.049999997</v>
      </c>
      <c r="H721" s="6">
        <f>INDEX('cash ratio เดิม'!$C:$C,MATCH(คำนวณเงินลงทุนส่วนเกิน!$D721,'cash ratio เดิม'!$A:$A,0))</f>
        <v>10105832.32</v>
      </c>
      <c r="I721" s="49">
        <v>3.6</v>
      </c>
      <c r="J721" s="5">
        <f t="shared" si="66"/>
        <v>3.92</v>
      </c>
      <c r="K721" s="6">
        <f t="shared" si="69"/>
        <v>3282818.91</v>
      </c>
      <c r="L721" s="6">
        <f>INDEX(ลูกหนี้ค่ารักษาพยาบาล!$J:$J,MATCH(คำนวณเงินลงทุนส่วนเกิน!$D721,ลูกหนี้ค่ารักษาพยาบาล!$A:$A,0))</f>
        <v>1879359.6600000001</v>
      </c>
      <c r="M721" s="6">
        <f>INDEX(ลูกหนี้ค่ารักษาพยาบาล!$K:$K,MATCH(คำนวณเงินลงทุนส่วนเกิน!$D721,ลูกหนี้ค่ารักษาพยาบาล!$A:$A,0))</f>
        <v>323373.25</v>
      </c>
      <c r="N721" s="6">
        <f>INDEX(ลูกหนี้ค่ารักษาพยาบาล!$L:$L,MATCH(คำนวณเงินลงทุนส่วนเกิน!$D721,ลูกหนี้ค่ารักษาพยาบาล!$A:$A,0))</f>
        <v>1064099.875</v>
      </c>
      <c r="O721" s="6">
        <f>INDEX(ลูกหนี้ค่ารักษาพยาบาล!$M:$M,MATCH(คำนวณเงินลงทุนส่วนเกิน!$D721,ลูกหนี้ค่ารักษาพยาบาล!$A:$A,0))</f>
        <v>0</v>
      </c>
      <c r="P721" s="6">
        <f>INDEX(ลูกหนี้ค่ารักษาพยาบาล!$N:$N,MATCH(คำนวณเงินลงทุนส่วนเกิน!$D721,ลูกหนี้ค่ารักษาพยาบาล!$A:$A,0))</f>
        <v>15986.125</v>
      </c>
      <c r="Q721" s="49">
        <v>25863783.699999999</v>
      </c>
      <c r="R721" s="7">
        <f>INDEX('Fixed Cost'!$E:$E,MATCH(คำนวณเงินลงทุนส่วนเกิน!$D721,'Fixed Cost'!$A:$A,0))</f>
        <v>8820053.2336363643</v>
      </c>
      <c r="S721" s="7">
        <f t="shared" si="67"/>
        <v>17043730.466363635</v>
      </c>
      <c r="T721" s="43" t="str">
        <f t="shared" si="70"/>
        <v>60%</v>
      </c>
      <c r="U721" s="7">
        <f t="shared" si="68"/>
        <v>10226238.279818181</v>
      </c>
      <c r="V721" s="8" t="str">
        <f t="shared" si="71"/>
        <v>ลงทุนได้</v>
      </c>
      <c r="X721" s="4"/>
    </row>
    <row r="722" spans="1:24" hidden="1" x14ac:dyDescent="0.7">
      <c r="A722" s="8">
        <f>IF(ISBLANK(D722),"",COUNTA($D$10:D722))</f>
        <v>713</v>
      </c>
      <c r="B722" s="14">
        <v>10</v>
      </c>
      <c r="C722" s="14" t="s">
        <v>1477</v>
      </c>
      <c r="D722" s="14" t="s">
        <v>1488</v>
      </c>
      <c r="E722" s="14" t="s">
        <v>1489</v>
      </c>
      <c r="F722" s="14" t="s">
        <v>8</v>
      </c>
      <c r="G722" s="6">
        <f>INDEX('cash ratio เดิม'!$B:$B,MATCH(คำนวณเงินลงทุนส่วนเกิน!$D722,'cash ratio เดิม'!$A:$A,0))</f>
        <v>24601235.23</v>
      </c>
      <c r="H722" s="6">
        <f>INDEX('cash ratio เดิม'!$C:$C,MATCH(คำนวณเงินลงทุนส่วนเกิน!$D722,'cash ratio เดิม'!$A:$A,0))</f>
        <v>30967851.809999999</v>
      </c>
      <c r="I722" s="49">
        <v>0.79</v>
      </c>
      <c r="J722" s="5">
        <f t="shared" si="66"/>
        <v>0.98</v>
      </c>
      <c r="K722" s="6">
        <f t="shared" si="69"/>
        <v>5863177.7799999993</v>
      </c>
      <c r="L722" s="6">
        <f>INDEX(ลูกหนี้ค่ารักษาพยาบาล!$J:$J,MATCH(คำนวณเงินลงทุนส่วนเกิน!$D722,ลูกหนี้ค่ารักษาพยาบาล!$A:$A,0))</f>
        <v>2586100.4499999997</v>
      </c>
      <c r="M722" s="6">
        <f>INDEX(ลูกหนี้ค่ารักษาพยาบาล!$K:$K,MATCH(คำนวณเงินลงทุนส่วนเกิน!$D722,ลูกหนี้ค่ารักษาพยาบาล!$A:$A,0))</f>
        <v>317910.185</v>
      </c>
      <c r="N722" s="6">
        <f>INDEX(ลูกหนี้ค่ารักษาพยาบาล!$L:$L,MATCH(คำนวณเงินลงทุนส่วนเกิน!$D722,ลูกหนี้ค่ารักษาพยาบาล!$A:$A,0))</f>
        <v>2944578.7499999995</v>
      </c>
      <c r="O722" s="6">
        <f>INDEX(ลูกหนี้ค่ารักษาพยาบาล!$M:$M,MATCH(คำนวณเงินลงทุนส่วนเกิน!$D722,ลูกหนี้ค่ารักษาพยาบาล!$A:$A,0))</f>
        <v>0</v>
      </c>
      <c r="P722" s="6">
        <f>INDEX(ลูกหนี้ค่ารักษาพยาบาล!$N:$N,MATCH(คำนวณเงินลงทุนส่วนเกิน!$D722,ลูกหนี้ค่ารักษาพยาบาล!$A:$A,0))</f>
        <v>14588.395</v>
      </c>
      <c r="Q722" s="49">
        <v>-6371116.5800000001</v>
      </c>
      <c r="R722" s="7">
        <f>INDEX('Fixed Cost'!$E:$E,MATCH(คำนวณเงินลงทุนส่วนเกิน!$D722,'Fixed Cost'!$A:$A,0))</f>
        <v>16890096.894545455</v>
      </c>
      <c r="S722" s="7">
        <f t="shared" si="67"/>
        <v>-23261213.474545456</v>
      </c>
      <c r="T722" s="43" t="str">
        <f t="shared" si="70"/>
        <v>0%</v>
      </c>
      <c r="U722" s="7">
        <f t="shared" si="68"/>
        <v>0</v>
      </c>
      <c r="V722" s="69" t="str">
        <f t="shared" si="71"/>
        <v>ไม่ลงทุน</v>
      </c>
      <c r="X722" s="4"/>
    </row>
    <row r="723" spans="1:24" hidden="1" x14ac:dyDescent="0.7">
      <c r="A723" s="8">
        <f>IF(ISBLANK(D723),"",COUNTA($D$10:D723))</f>
        <v>714</v>
      </c>
      <c r="B723" s="14">
        <v>10</v>
      </c>
      <c r="C723" s="14" t="s">
        <v>1477</v>
      </c>
      <c r="D723" s="14" t="s">
        <v>1490</v>
      </c>
      <c r="E723" s="14" t="s">
        <v>1491</v>
      </c>
      <c r="F723" s="14" t="s">
        <v>8</v>
      </c>
      <c r="G723" s="6">
        <f>INDEX('cash ratio เดิม'!$B:$B,MATCH(คำนวณเงินลงทุนส่วนเกิน!$D723,'cash ratio เดิม'!$A:$A,0))</f>
        <v>23923723.23</v>
      </c>
      <c r="H723" s="6">
        <f>INDEX('cash ratio เดิม'!$C:$C,MATCH(คำนวณเงินลงทุนส่วนเกิน!$D723,'cash ratio เดิม'!$A:$A,0))</f>
        <v>6468076.7999999998</v>
      </c>
      <c r="I723" s="49">
        <v>3.7</v>
      </c>
      <c r="J723" s="5">
        <f t="shared" si="66"/>
        <v>4.01</v>
      </c>
      <c r="K723" s="6">
        <f t="shared" si="69"/>
        <v>2037382.6100000003</v>
      </c>
      <c r="L723" s="6">
        <f>INDEX(ลูกหนี้ค่ารักษาพยาบาล!$J:$J,MATCH(คำนวณเงินลงทุนส่วนเกิน!$D723,ลูกหนี้ค่ารักษาพยาบาล!$A:$A,0))</f>
        <v>1149119.8700000001</v>
      </c>
      <c r="M723" s="6">
        <f>INDEX(ลูกหนี้ค่ารักษาพยาบาล!$K:$K,MATCH(คำนวณเงินลงทุนส่วนเกิน!$D723,ลูกหนี้ค่ารักษาพยาบาล!$A:$A,0))</f>
        <v>179794.995</v>
      </c>
      <c r="N723" s="6">
        <f>INDEX(ลูกหนี้ค่ารักษาพยาบาล!$L:$L,MATCH(คำนวณเงินลงทุนส่วนเกิน!$D723,ลูกหนี้ค่ารักษาพยาบาล!$A:$A,0))</f>
        <v>696770.995</v>
      </c>
      <c r="O723" s="6">
        <f>INDEX(ลูกหนี้ค่ารักษาพยาบาล!$M:$M,MATCH(คำนวณเงินลงทุนส่วนเกิน!$D723,ลูกหนี้ค่ารักษาพยาบาล!$A:$A,0))</f>
        <v>0</v>
      </c>
      <c r="P723" s="6">
        <f>INDEX(ลูกหนี้ค่ารักษาพยาบาล!$N:$N,MATCH(คำนวณเงินลงทุนส่วนเกิน!$D723,ลูกหนี้ค่ารักษาพยาบาล!$A:$A,0))</f>
        <v>11696.75</v>
      </c>
      <c r="Q723" s="49">
        <v>17455646.43</v>
      </c>
      <c r="R723" s="7">
        <f>INDEX('Fixed Cost'!$E:$E,MATCH(คำนวณเงินลงทุนส่วนเกิน!$D723,'Fixed Cost'!$A:$A,0))</f>
        <v>9402976.4154545441</v>
      </c>
      <c r="S723" s="7">
        <f t="shared" si="67"/>
        <v>8052670.0145454556</v>
      </c>
      <c r="T723" s="43" t="str">
        <f t="shared" si="70"/>
        <v>60%</v>
      </c>
      <c r="U723" s="7">
        <f t="shared" si="68"/>
        <v>4831602.008727273</v>
      </c>
      <c r="V723" s="8" t="str">
        <f t="shared" si="71"/>
        <v>ลงทุนได้</v>
      </c>
      <c r="X723" s="4"/>
    </row>
    <row r="724" spans="1:24" hidden="1" x14ac:dyDescent="0.7">
      <c r="A724" s="8">
        <f>IF(ISBLANK(D724),"",COUNTA($D$10:D724))</f>
        <v>715</v>
      </c>
      <c r="B724" s="14">
        <v>10</v>
      </c>
      <c r="C724" s="14" t="s">
        <v>1492</v>
      </c>
      <c r="D724" s="14" t="s">
        <v>1493</v>
      </c>
      <c r="E724" s="14" t="s">
        <v>1494</v>
      </c>
      <c r="F724" s="14" t="s">
        <v>5</v>
      </c>
      <c r="G724" s="6">
        <f>INDEX('cash ratio เดิม'!$B:$B,MATCH(คำนวณเงินลงทุนส่วนเกิน!$D724,'cash ratio เดิม'!$A:$A,0))</f>
        <v>958005342.00999999</v>
      </c>
      <c r="H724" s="6">
        <f>INDEX('cash ratio เดิม'!$C:$C,MATCH(คำนวณเงินลงทุนส่วนเกิน!$D724,'cash ratio เดิม'!$A:$A,0))</f>
        <v>831125984.07000005</v>
      </c>
      <c r="I724" s="49">
        <v>1.1499999999999999</v>
      </c>
      <c r="J724" s="5">
        <f t="shared" si="66"/>
        <v>1.64</v>
      </c>
      <c r="K724" s="6">
        <f t="shared" si="69"/>
        <v>408777929.255</v>
      </c>
      <c r="L724" s="6">
        <f>INDEX(ลูกหนี้ค่ารักษาพยาบาล!$J:$J,MATCH(คำนวณเงินลงทุนส่วนเกิน!$D724,ลูกหนี้ค่ารักษาพยาบาล!$A:$A,0))</f>
        <v>284609349.33000004</v>
      </c>
      <c r="M724" s="6">
        <f>INDEX(ลูกหนี้ค่ารักษาพยาบาล!$K:$K,MATCH(คำนวณเงินลงทุนส่วนเกิน!$D724,ลูกหนี้ค่ารักษาพยาบาล!$A:$A,0))</f>
        <v>13965923.105</v>
      </c>
      <c r="N724" s="6">
        <f>INDEX(ลูกหนี้ค่ารักษาพยาบาล!$L:$L,MATCH(คำนวณเงินลงทุนส่วนเกิน!$D724,ลูกหนี้ค่ารักษาพยาบาล!$A:$A,0))</f>
        <v>107689833.78999999</v>
      </c>
      <c r="O724" s="6">
        <f>INDEX(ลูกหนี้ค่ารักษาพยาบาล!$M:$M,MATCH(คำนวณเงินลงทุนส่วนเกิน!$D724,ลูกหนี้ค่ารักษาพยาบาล!$A:$A,0))</f>
        <v>0</v>
      </c>
      <c r="P724" s="6">
        <f>INDEX(ลูกหนี้ค่ารักษาพยาบาล!$N:$N,MATCH(คำนวณเงินลงทุนส่วนเกิน!$D724,ลูกหนี้ค่ารักษาพยาบาล!$A:$A,0))</f>
        <v>2512823.0299999998</v>
      </c>
      <c r="Q724" s="49">
        <v>126879357.94</v>
      </c>
      <c r="R724" s="7">
        <f>INDEX('Fixed Cost'!$E:$E,MATCH(คำนวณเงินลงทุนส่วนเกิน!$D724,'Fixed Cost'!$A:$A,0))</f>
        <v>282973642.64181817</v>
      </c>
      <c r="S724" s="7">
        <f t="shared" si="67"/>
        <v>-156094284.70181817</v>
      </c>
      <c r="T724" s="43" t="str">
        <f t="shared" si="70"/>
        <v>30%</v>
      </c>
      <c r="U724" s="7">
        <f t="shared" si="68"/>
        <v>0</v>
      </c>
      <c r="V724" s="69" t="str">
        <f t="shared" si="71"/>
        <v>ไม่ลงทุน</v>
      </c>
      <c r="X724" s="4"/>
    </row>
    <row r="725" spans="1:24" hidden="1" x14ac:dyDescent="0.7">
      <c r="A725" s="8">
        <f>IF(ISBLANK(D725),"",COUNTA($D$10:D725))</f>
        <v>716</v>
      </c>
      <c r="B725" s="14">
        <v>10</v>
      </c>
      <c r="C725" s="14" t="s">
        <v>1492</v>
      </c>
      <c r="D725" s="14" t="s">
        <v>1495</v>
      </c>
      <c r="E725" s="14" t="s">
        <v>1496</v>
      </c>
      <c r="F725" s="14" t="s">
        <v>8</v>
      </c>
      <c r="G725" s="6">
        <f>INDEX('cash ratio เดิม'!$B:$B,MATCH(คำนวณเงินลงทุนส่วนเกิน!$D725,'cash ratio เดิม'!$A:$A,0))</f>
        <v>40466561.25</v>
      </c>
      <c r="H725" s="6">
        <f>INDEX('cash ratio เดิม'!$C:$C,MATCH(คำนวณเงินลงทุนส่วนเกิน!$D725,'cash ratio เดิม'!$A:$A,0))</f>
        <v>23535694.760000002</v>
      </c>
      <c r="I725" s="49">
        <v>1.72</v>
      </c>
      <c r="J725" s="5">
        <f t="shared" si="66"/>
        <v>1.83</v>
      </c>
      <c r="K725" s="6">
        <f t="shared" si="69"/>
        <v>2780516.16</v>
      </c>
      <c r="L725" s="6">
        <f>INDEX(ลูกหนี้ค่ารักษาพยาบาล!$J:$J,MATCH(คำนวณเงินลงทุนส่วนเกิน!$D725,ลูกหนี้ค่ารักษาพยาบาล!$A:$A,0))</f>
        <v>1355279.125</v>
      </c>
      <c r="M725" s="6">
        <f>INDEX(ลูกหนี้ค่ารักษาพยาบาล!$K:$K,MATCH(คำนวณเงินลงทุนส่วนเกิน!$D725,ลูกหนี้ค่ารักษาพยาบาล!$A:$A,0))</f>
        <v>296550</v>
      </c>
      <c r="N725" s="6">
        <f>INDEX(ลูกหนี้ค่ารักษาพยาบาล!$L:$L,MATCH(คำนวณเงินลงทุนส่วนเกิน!$D725,ลูกหนี้ค่ารักษาพยาบาล!$A:$A,0))</f>
        <v>1047355.2</v>
      </c>
      <c r="O725" s="6">
        <f>INDEX(ลูกหนี้ค่ารักษาพยาบาล!$M:$M,MATCH(คำนวณเงินลงทุนส่วนเกิน!$D725,ลูกหนี้ค่ารักษาพยาบาล!$A:$A,0))</f>
        <v>0</v>
      </c>
      <c r="P725" s="6">
        <f>INDEX(ลูกหนี้ค่ารักษาพยาบาล!$N:$N,MATCH(คำนวณเงินลงทุนส่วนเกิน!$D725,ลูกหนี้ค่ารักษาพยาบาล!$A:$A,0))</f>
        <v>81331.835000000006</v>
      </c>
      <c r="Q725" s="49">
        <v>16930866.489999998</v>
      </c>
      <c r="R725" s="7">
        <f>INDEX('Fixed Cost'!$E:$E,MATCH(คำนวณเงินลงทุนส่วนเกิน!$D725,'Fixed Cost'!$A:$A,0))</f>
        <v>14328644.994545456</v>
      </c>
      <c r="S725" s="7">
        <f t="shared" si="67"/>
        <v>2602221.4954545423</v>
      </c>
      <c r="T725" s="43" t="str">
        <f t="shared" si="70"/>
        <v>30%</v>
      </c>
      <c r="U725" s="7">
        <f t="shared" si="68"/>
        <v>780666.44863636268</v>
      </c>
      <c r="V725" s="8" t="str">
        <f t="shared" si="71"/>
        <v>ลงทุนได้</v>
      </c>
      <c r="X725" s="4"/>
    </row>
    <row r="726" spans="1:24" hidden="1" x14ac:dyDescent="0.7">
      <c r="A726" s="8">
        <f>IF(ISBLANK(D726),"",COUNTA($D$10:D726))</f>
        <v>717</v>
      </c>
      <c r="B726" s="14">
        <v>10</v>
      </c>
      <c r="C726" s="14" t="s">
        <v>1492</v>
      </c>
      <c r="D726" s="14" t="s">
        <v>1497</v>
      </c>
      <c r="E726" s="14" t="s">
        <v>1498</v>
      </c>
      <c r="F726" s="14" t="s">
        <v>8</v>
      </c>
      <c r="G726" s="6">
        <f>INDEX('cash ratio เดิม'!$B:$B,MATCH(คำนวณเงินลงทุนส่วนเกิน!$D726,'cash ratio เดิม'!$A:$A,0))</f>
        <v>52193968.479999997</v>
      </c>
      <c r="H726" s="6">
        <f>INDEX('cash ratio เดิม'!$C:$C,MATCH(คำนวณเงินลงทุนส่วนเกิน!$D726,'cash ratio เดิม'!$A:$A,0))</f>
        <v>10838321.140000001</v>
      </c>
      <c r="I726" s="49">
        <v>4.82</v>
      </c>
      <c r="J726" s="5">
        <f t="shared" si="66"/>
        <v>5.5</v>
      </c>
      <c r="K726" s="6">
        <f t="shared" si="69"/>
        <v>7486050.2800000003</v>
      </c>
      <c r="L726" s="6">
        <f>INDEX(ลูกหนี้ค่ารักษาพยาบาล!$J:$J,MATCH(คำนวณเงินลงทุนส่วนเกิน!$D726,ลูกหนี้ค่ารักษาพยาบาล!$A:$A,0))</f>
        <v>1677697.2849999999</v>
      </c>
      <c r="M726" s="6">
        <f>INDEX(ลูกหนี้ค่ารักษาพยาบาล!$K:$K,MATCH(คำนวณเงินลงทุนส่วนเกิน!$D726,ลูกหนี้ค่ารักษาพยาบาล!$A:$A,0))</f>
        <v>1218251.0900000001</v>
      </c>
      <c r="N726" s="6">
        <f>INDEX(ลูกหนี้ค่ารักษาพยาบาล!$L:$L,MATCH(คำนวณเงินลงทุนส่วนเกิน!$D726,ลูกหนี้ค่ารักษาพยาบาล!$A:$A,0))</f>
        <v>4015412.7800000003</v>
      </c>
      <c r="O726" s="6">
        <f>INDEX(ลูกหนี้ค่ารักษาพยาบาล!$M:$M,MATCH(คำนวณเงินลงทุนส่วนเกิน!$D726,ลูกหนี้ค่ารักษาพยาบาล!$A:$A,0))</f>
        <v>0</v>
      </c>
      <c r="P726" s="6">
        <f>INDEX(ลูกหนี้ค่ารักษาพยาบาล!$N:$N,MATCH(คำนวณเงินลงทุนส่วนเกิน!$D726,ลูกหนี้ค่ารักษาพยาบาล!$A:$A,0))</f>
        <v>574689.125</v>
      </c>
      <c r="Q726" s="49">
        <v>41222192.340000004</v>
      </c>
      <c r="R726" s="7">
        <f>INDEX('Fixed Cost'!$E:$E,MATCH(คำนวณเงินลงทุนส่วนเกิน!$D726,'Fixed Cost'!$A:$A,0))</f>
        <v>10255003.513636364</v>
      </c>
      <c r="S726" s="7">
        <f t="shared" si="67"/>
        <v>30967188.826363638</v>
      </c>
      <c r="T726" s="43" t="str">
        <f t="shared" si="70"/>
        <v>60%</v>
      </c>
      <c r="U726" s="7">
        <f t="shared" si="68"/>
        <v>18580313.295818184</v>
      </c>
      <c r="V726" s="8" t="str">
        <f t="shared" si="71"/>
        <v>ลงทุนได้</v>
      </c>
      <c r="X726" s="4"/>
    </row>
    <row r="727" spans="1:24" hidden="1" x14ac:dyDescent="0.7">
      <c r="A727" s="8">
        <f>IF(ISBLANK(D727),"",COUNTA($D$10:D727))</f>
        <v>718</v>
      </c>
      <c r="B727" s="14">
        <v>10</v>
      </c>
      <c r="C727" s="14" t="s">
        <v>1492</v>
      </c>
      <c r="D727" s="14" t="s">
        <v>1499</v>
      </c>
      <c r="E727" s="14" t="s">
        <v>1500</v>
      </c>
      <c r="F727" s="14" t="s">
        <v>8</v>
      </c>
      <c r="G727" s="6">
        <f>INDEX('cash ratio เดิม'!$B:$B,MATCH(คำนวณเงินลงทุนส่วนเกิน!$D727,'cash ratio เดิม'!$A:$A,0))</f>
        <v>238850189.5</v>
      </c>
      <c r="H727" s="6">
        <f>INDEX('cash ratio เดิม'!$C:$C,MATCH(คำนวณเงินลงทุนส่วนเกิน!$D727,'cash ratio เดิม'!$A:$A,0))</f>
        <v>38407039.350000001</v>
      </c>
      <c r="I727" s="49">
        <v>6.22</v>
      </c>
      <c r="J727" s="5">
        <f t="shared" si="66"/>
        <v>6.61</v>
      </c>
      <c r="K727" s="6">
        <f t="shared" si="69"/>
        <v>15261044.084999999</v>
      </c>
      <c r="L727" s="6">
        <f>INDEX(ลูกหนี้ค่ารักษาพยาบาล!$J:$J,MATCH(คำนวณเงินลงทุนส่วนเกิน!$D727,ลูกหนี้ค่ารักษาพยาบาล!$A:$A,0))</f>
        <v>4885571.835</v>
      </c>
      <c r="M727" s="6">
        <f>INDEX(ลูกหนี้ค่ารักษาพยาบาล!$K:$K,MATCH(คำนวณเงินลงทุนส่วนเกิน!$D727,ลูกหนี้ค่ารักษาพยาบาล!$A:$A,0))</f>
        <v>707886.02</v>
      </c>
      <c r="N727" s="6">
        <f>INDEX(ลูกหนี้ค่ารักษาพยาบาล!$L:$L,MATCH(คำนวณเงินลงทุนส่วนเกิน!$D727,ลูกหนี้ค่ารักษาพยาบาล!$A:$A,0))</f>
        <v>9667586.2299999986</v>
      </c>
      <c r="O727" s="6">
        <f>INDEX(ลูกหนี้ค่ารักษาพยาบาล!$M:$M,MATCH(คำนวณเงินลงทุนส่วนเกิน!$D727,ลูกหนี้ค่ารักษาพยาบาล!$A:$A,0))</f>
        <v>0</v>
      </c>
      <c r="P727" s="6">
        <f>INDEX(ลูกหนี้ค่ารักษาพยาบาล!$N:$N,MATCH(คำนวณเงินลงทุนส่วนเกิน!$D727,ลูกหนี้ค่ารักษาพยาบาล!$A:$A,0))</f>
        <v>0</v>
      </c>
      <c r="Q727" s="49">
        <v>200443150.15000001</v>
      </c>
      <c r="R727" s="7">
        <f>INDEX('Fixed Cost'!$E:$E,MATCH(คำนวณเงินลงทุนส่วนเกิน!$D727,'Fixed Cost'!$A:$A,0))</f>
        <v>34106009.416363634</v>
      </c>
      <c r="S727" s="7">
        <f t="shared" si="67"/>
        <v>166337140.73363638</v>
      </c>
      <c r="T727" s="43" t="str">
        <f t="shared" si="70"/>
        <v>60%</v>
      </c>
      <c r="U727" s="7">
        <f t="shared" si="68"/>
        <v>99802284.440181822</v>
      </c>
      <c r="V727" s="8" t="str">
        <f t="shared" si="71"/>
        <v>ลงทุนได้</v>
      </c>
      <c r="X727" s="4"/>
    </row>
    <row r="728" spans="1:24" hidden="1" x14ac:dyDescent="0.7">
      <c r="A728" s="8">
        <f>IF(ISBLANK(D728),"",COUNTA($D$10:D728))</f>
        <v>719</v>
      </c>
      <c r="B728" s="14">
        <v>10</v>
      </c>
      <c r="C728" s="14" t="s">
        <v>1492</v>
      </c>
      <c r="D728" s="14" t="s">
        <v>1501</v>
      </c>
      <c r="E728" s="14" t="s">
        <v>1502</v>
      </c>
      <c r="F728" s="14" t="s">
        <v>8</v>
      </c>
      <c r="G728" s="6">
        <f>INDEX('cash ratio เดิม'!$B:$B,MATCH(คำนวณเงินลงทุนส่วนเกิน!$D728,'cash ratio เดิม'!$A:$A,0))</f>
        <v>103290290.91</v>
      </c>
      <c r="H728" s="6">
        <f>INDEX('cash ratio เดิม'!$C:$C,MATCH(คำนวณเงินลงทุนส่วนเกิน!$D728,'cash ratio เดิม'!$A:$A,0))</f>
        <v>38768541.399999999</v>
      </c>
      <c r="I728" s="49">
        <v>2.66</v>
      </c>
      <c r="J728" s="5">
        <f t="shared" si="66"/>
        <v>2.86</v>
      </c>
      <c r="K728" s="6">
        <f t="shared" si="69"/>
        <v>7899277.6949999994</v>
      </c>
      <c r="L728" s="6">
        <f>INDEX(ลูกหนี้ค่ารักษาพยาบาล!$J:$J,MATCH(คำนวณเงินลงทุนส่วนเกิน!$D728,ลูกหนี้ค่ารักษาพยาบาล!$A:$A,0))</f>
        <v>4018016.59</v>
      </c>
      <c r="M728" s="6">
        <f>INDEX(ลูกหนี้ค่ารักษาพยาบาล!$K:$K,MATCH(คำนวณเงินลงทุนส่วนเกิน!$D728,ลูกหนี้ค่ารักษาพยาบาล!$A:$A,0))</f>
        <v>822483.38500000001</v>
      </c>
      <c r="N728" s="6">
        <f>INDEX(ลูกหนี้ค่ารักษาพยาบาล!$L:$L,MATCH(คำนวณเงินลงทุนส่วนเกิน!$D728,ลูกหนี้ค่ารักษาพยาบาล!$A:$A,0))</f>
        <v>2839277.59</v>
      </c>
      <c r="O728" s="6">
        <f>INDEX(ลูกหนี้ค่ารักษาพยาบาล!$M:$M,MATCH(คำนวณเงินลงทุนส่วนเกิน!$D728,ลูกหนี้ค่ารักษาพยาบาล!$A:$A,0))</f>
        <v>0</v>
      </c>
      <c r="P728" s="6">
        <f>INDEX(ลูกหนี้ค่ารักษาพยาบาล!$N:$N,MATCH(คำนวณเงินลงทุนส่วนเกิน!$D728,ลูกหนี้ค่ารักษาพยาบาล!$A:$A,0))</f>
        <v>219500.13</v>
      </c>
      <c r="Q728" s="49">
        <v>64521749.509999998</v>
      </c>
      <c r="R728" s="7">
        <f>INDEX('Fixed Cost'!$E:$E,MATCH(คำนวณเงินลงทุนส่วนเกิน!$D728,'Fixed Cost'!$A:$A,0))</f>
        <v>21717939.387272727</v>
      </c>
      <c r="S728" s="7">
        <f t="shared" si="67"/>
        <v>42803810.122727275</v>
      </c>
      <c r="T728" s="43" t="str">
        <f t="shared" si="70"/>
        <v>50%</v>
      </c>
      <c r="U728" s="7">
        <f t="shared" si="68"/>
        <v>21401905.061363637</v>
      </c>
      <c r="V728" s="8" t="str">
        <f t="shared" si="71"/>
        <v>ลงทุนได้</v>
      </c>
      <c r="X728" s="4"/>
    </row>
    <row r="729" spans="1:24" hidden="1" x14ac:dyDescent="0.7">
      <c r="A729" s="8">
        <f>IF(ISBLANK(D729),"",COUNTA($D$10:D729))</f>
        <v>720</v>
      </c>
      <c r="B729" s="14">
        <v>10</v>
      </c>
      <c r="C729" s="14" t="s">
        <v>1492</v>
      </c>
      <c r="D729" s="14" t="s">
        <v>1503</v>
      </c>
      <c r="E729" s="14" t="s">
        <v>1504</v>
      </c>
      <c r="F729" s="14" t="s">
        <v>8</v>
      </c>
      <c r="G729" s="6">
        <f>INDEX('cash ratio เดิม'!$B:$B,MATCH(คำนวณเงินลงทุนส่วนเกิน!$D729,'cash ratio เดิม'!$A:$A,0))</f>
        <v>105249974.48</v>
      </c>
      <c r="H729" s="6">
        <f>INDEX('cash ratio เดิม'!$C:$C,MATCH(คำนวณเงินลงทุนส่วนเกิน!$D729,'cash ratio เดิม'!$A:$A,0))</f>
        <v>12398764.32</v>
      </c>
      <c r="I729" s="49">
        <v>8.49</v>
      </c>
      <c r="J729" s="5">
        <f t="shared" si="66"/>
        <v>8.81</v>
      </c>
      <c r="K729" s="6">
        <f t="shared" si="69"/>
        <v>4087521.6500000004</v>
      </c>
      <c r="L729" s="6">
        <f>INDEX(ลูกหนี้ค่ารักษาพยาบาล!$J:$J,MATCH(คำนวณเงินลงทุนส่วนเกิน!$D729,ลูกหนี้ค่ารักษาพยาบาล!$A:$A,0))</f>
        <v>2170890.63</v>
      </c>
      <c r="M729" s="6">
        <f>INDEX(ลูกหนี้ค่ารักษาพยาบาล!$K:$K,MATCH(คำนวณเงินลงทุนส่วนเกิน!$D729,ลูกหนี้ค่ารักษาพยาบาล!$A:$A,0))</f>
        <v>792417.74</v>
      </c>
      <c r="N729" s="6">
        <f>INDEX(ลูกหนี้ค่ารักษาพยาบาล!$L:$L,MATCH(คำนวณเงินลงทุนส่วนเกิน!$D729,ลูกหนี้ค่ารักษาพยาบาล!$A:$A,0))</f>
        <v>1113297.57</v>
      </c>
      <c r="O729" s="6">
        <f>INDEX(ลูกหนี้ค่ารักษาพยาบาล!$M:$M,MATCH(คำนวณเงินลงทุนส่วนเกิน!$D729,ลูกหนี้ค่ารักษาพยาบาล!$A:$A,0))</f>
        <v>0</v>
      </c>
      <c r="P729" s="6">
        <f>INDEX(ลูกหนี้ค่ารักษาพยาบาล!$N:$N,MATCH(คำนวณเงินลงทุนส่วนเกิน!$D729,ลูกหนี้ค่ารักษาพยาบาล!$A:$A,0))</f>
        <v>10915.71</v>
      </c>
      <c r="Q729" s="49">
        <v>92851210.159999996</v>
      </c>
      <c r="R729" s="7">
        <f>INDEX('Fixed Cost'!$E:$E,MATCH(คำนวณเงินลงทุนส่วนเกิน!$D729,'Fixed Cost'!$A:$A,0))</f>
        <v>14385446.124545457</v>
      </c>
      <c r="S729" s="7">
        <f t="shared" si="67"/>
        <v>78465764.035454541</v>
      </c>
      <c r="T729" s="43" t="str">
        <f t="shared" si="70"/>
        <v>60%</v>
      </c>
      <c r="U729" s="7">
        <f t="shared" si="68"/>
        <v>47079458.421272725</v>
      </c>
      <c r="V729" s="8" t="str">
        <f t="shared" si="71"/>
        <v>ลงทุนได้</v>
      </c>
      <c r="X729" s="4"/>
    </row>
    <row r="730" spans="1:24" hidden="1" x14ac:dyDescent="0.7">
      <c r="A730" s="8">
        <f>IF(ISBLANK(D730),"",COUNTA($D$10:D730))</f>
        <v>721</v>
      </c>
      <c r="B730" s="14">
        <v>10</v>
      </c>
      <c r="C730" s="14" t="s">
        <v>1492</v>
      </c>
      <c r="D730" s="14" t="s">
        <v>1505</v>
      </c>
      <c r="E730" s="14" t="s">
        <v>1506</v>
      </c>
      <c r="F730" s="14" t="s">
        <v>8</v>
      </c>
      <c r="G730" s="6">
        <f>INDEX('cash ratio เดิม'!$B:$B,MATCH(คำนวณเงินลงทุนส่วนเกิน!$D730,'cash ratio เดิม'!$A:$A,0))</f>
        <v>61633972.100000001</v>
      </c>
      <c r="H730" s="6">
        <f>INDEX('cash ratio เดิม'!$C:$C,MATCH(คำนวณเงินลงทุนส่วนเกิน!$D730,'cash ratio เดิม'!$A:$A,0))</f>
        <v>26372325.239999998</v>
      </c>
      <c r="I730" s="49">
        <v>2.34</v>
      </c>
      <c r="J730" s="5">
        <f t="shared" si="66"/>
        <v>2.5</v>
      </c>
      <c r="K730" s="6">
        <f t="shared" si="69"/>
        <v>4394190.8499999996</v>
      </c>
      <c r="L730" s="6">
        <f>INDEX(ลูกหนี้ค่ารักษาพยาบาล!$J:$J,MATCH(คำนวณเงินลงทุนส่วนเกิน!$D730,ลูกหนี้ค่ารักษาพยาบาล!$A:$A,0))</f>
        <v>1658167.02</v>
      </c>
      <c r="M730" s="6">
        <f>INDEX(ลูกหนี้ค่ารักษาพยาบาล!$K:$K,MATCH(คำนวณเงินลงทุนส่วนเกิน!$D730,ลูกหนี้ค่ารักษาพยาบาล!$A:$A,0))</f>
        <v>477406.435</v>
      </c>
      <c r="N730" s="6">
        <f>INDEX(ลูกหนี้ค่ารักษาพยาบาล!$L:$L,MATCH(คำนวณเงินลงทุนส่วนเกิน!$D730,ลูกหนี้ค่ารักษาพยาบาล!$A:$A,0))</f>
        <v>2258617.395</v>
      </c>
      <c r="O730" s="6">
        <f>INDEX(ลูกหนี้ค่ารักษาพยาบาล!$M:$M,MATCH(คำนวณเงินลงทุนส่วนเกิน!$D730,ลูกหนี้ค่ารักษาพยาบาล!$A:$A,0))</f>
        <v>0</v>
      </c>
      <c r="P730" s="6">
        <f>INDEX(ลูกหนี้ค่ารักษาพยาบาล!$N:$N,MATCH(คำนวณเงินลงทุนส่วนเกิน!$D730,ลูกหนี้ค่ารักษาพยาบาล!$A:$A,0))</f>
        <v>0</v>
      </c>
      <c r="Q730" s="49">
        <v>35261646.859999999</v>
      </c>
      <c r="R730" s="7">
        <f>INDEX('Fixed Cost'!$E:$E,MATCH(คำนวณเงินลงทุนส่วนเกิน!$D730,'Fixed Cost'!$A:$A,0))</f>
        <v>20563856.217272725</v>
      </c>
      <c r="S730" s="7">
        <f t="shared" si="67"/>
        <v>14697790.642727274</v>
      </c>
      <c r="T730" s="43" t="str">
        <f t="shared" si="70"/>
        <v>40%</v>
      </c>
      <c r="U730" s="7">
        <f t="shared" si="68"/>
        <v>5879116.2570909103</v>
      </c>
      <c r="V730" s="8" t="str">
        <f t="shared" si="71"/>
        <v>ลงทุนได้</v>
      </c>
      <c r="X730" s="4"/>
    </row>
    <row r="731" spans="1:24" hidden="1" x14ac:dyDescent="0.7">
      <c r="A731" s="8">
        <f>IF(ISBLANK(D731),"",COUNTA($D$10:D731))</f>
        <v>722</v>
      </c>
      <c r="B731" s="14">
        <v>10</v>
      </c>
      <c r="C731" s="14" t="s">
        <v>1492</v>
      </c>
      <c r="D731" s="14" t="s">
        <v>1507</v>
      </c>
      <c r="E731" s="14" t="s">
        <v>1508</v>
      </c>
      <c r="F731" s="14" t="s">
        <v>8</v>
      </c>
      <c r="G731" s="6">
        <f>INDEX('cash ratio เดิม'!$B:$B,MATCH(คำนวณเงินลงทุนส่วนเกิน!$D731,'cash ratio เดิม'!$A:$A,0))</f>
        <v>155638701.02000001</v>
      </c>
      <c r="H731" s="6">
        <f>INDEX('cash ratio เดิม'!$C:$C,MATCH(คำนวณเงินลงทุนส่วนเกิน!$D731,'cash ratio เดิม'!$A:$A,0))</f>
        <v>22605561.5</v>
      </c>
      <c r="I731" s="49">
        <v>6.89</v>
      </c>
      <c r="J731" s="5">
        <f t="shared" si="66"/>
        <v>7.08</v>
      </c>
      <c r="K731" s="6">
        <f t="shared" si="69"/>
        <v>4420538.4850000003</v>
      </c>
      <c r="L731" s="6">
        <f>INDEX(ลูกหนี้ค่ารักษาพยาบาล!$J:$J,MATCH(คำนวณเงินลงทุนส่วนเกิน!$D731,ลูกหนี้ค่ารักษาพยาบาล!$A:$A,0))</f>
        <v>2123796.6550000003</v>
      </c>
      <c r="M731" s="6">
        <f>INDEX(ลูกหนี้ค่ารักษาพยาบาล!$K:$K,MATCH(คำนวณเงินลงทุนส่วนเกิน!$D731,ลูกหนี้ค่ารักษาพยาบาล!$A:$A,0))</f>
        <v>557309.64</v>
      </c>
      <c r="N731" s="6">
        <f>INDEX(ลูกหนี้ค่ารักษาพยาบาล!$L:$L,MATCH(คำนวณเงินลงทุนส่วนเกิน!$D731,ลูกหนี้ค่ารักษาพยาบาล!$A:$A,0))</f>
        <v>1694652.69</v>
      </c>
      <c r="O731" s="6">
        <f>INDEX(ลูกหนี้ค่ารักษาพยาบาล!$M:$M,MATCH(คำนวณเงินลงทุนส่วนเกิน!$D731,ลูกหนี้ค่ารักษาพยาบาล!$A:$A,0))</f>
        <v>0</v>
      </c>
      <c r="P731" s="6">
        <f>INDEX(ลูกหนี้ค่ารักษาพยาบาล!$N:$N,MATCH(คำนวณเงินลงทุนส่วนเกิน!$D731,ลูกหนี้ค่ารักษาพยาบาล!$A:$A,0))</f>
        <v>44779.5</v>
      </c>
      <c r="Q731" s="49">
        <v>133033139.52</v>
      </c>
      <c r="R731" s="7">
        <f>INDEX('Fixed Cost'!$E:$E,MATCH(คำนวณเงินลงทุนส่วนเกิน!$D731,'Fixed Cost'!$A:$A,0))</f>
        <v>18925613.721818183</v>
      </c>
      <c r="S731" s="7">
        <f t="shared" si="67"/>
        <v>114107525.79818182</v>
      </c>
      <c r="T731" s="43" t="str">
        <f t="shared" si="70"/>
        <v>60%</v>
      </c>
      <c r="U731" s="7">
        <f t="shared" si="68"/>
        <v>68464515.47890909</v>
      </c>
      <c r="V731" s="8" t="str">
        <f t="shared" si="71"/>
        <v>ลงทุนได้</v>
      </c>
      <c r="X731" s="4"/>
    </row>
    <row r="732" spans="1:24" hidden="1" x14ac:dyDescent="0.7">
      <c r="A732" s="8">
        <f>IF(ISBLANK(D732),"",COUNTA($D$10:D732))</f>
        <v>723</v>
      </c>
      <c r="B732" s="14">
        <v>10</v>
      </c>
      <c r="C732" s="14" t="s">
        <v>1492</v>
      </c>
      <c r="D732" s="14" t="s">
        <v>1509</v>
      </c>
      <c r="E732" s="14" t="s">
        <v>1510</v>
      </c>
      <c r="F732" s="14" t="s">
        <v>8</v>
      </c>
      <c r="G732" s="6">
        <f>INDEX('cash ratio เดิม'!$B:$B,MATCH(คำนวณเงินลงทุนส่วนเกิน!$D732,'cash ratio เดิม'!$A:$A,0))</f>
        <v>134175844.84999999</v>
      </c>
      <c r="H732" s="6">
        <f>INDEX('cash ratio เดิม'!$C:$C,MATCH(คำนวณเงินลงทุนส่วนเกิน!$D732,'cash ratio เดิม'!$A:$A,0))</f>
        <v>65068678.649999999</v>
      </c>
      <c r="I732" s="49">
        <v>2.06</v>
      </c>
      <c r="J732" s="5">
        <f t="shared" si="66"/>
        <v>2.5099999999999998</v>
      </c>
      <c r="K732" s="6">
        <f t="shared" si="69"/>
        <v>29739618.574999999</v>
      </c>
      <c r="L732" s="6">
        <f>INDEX(ลูกหนี้ค่ารักษาพยาบาล!$J:$J,MATCH(คำนวณเงินลงทุนส่วนเกิน!$D732,ลูกหนี้ค่ารักษาพยาบาล!$A:$A,0))</f>
        <v>19774611.605</v>
      </c>
      <c r="M732" s="6">
        <f>INDEX(ลูกหนี้ค่ารักษาพยาบาล!$K:$K,MATCH(คำนวณเงินลงทุนส่วนเกิน!$D732,ลูกหนี้ค่ารักษาพยาบาล!$A:$A,0))</f>
        <v>1944697.9</v>
      </c>
      <c r="N732" s="6">
        <f>INDEX(ลูกหนี้ค่ารักษาพยาบาล!$L:$L,MATCH(คำนวณเงินลงทุนส่วนเกิน!$D732,ลูกหนี้ค่ารักษาพยาบาล!$A:$A,0))</f>
        <v>8020309.0700000012</v>
      </c>
      <c r="O732" s="6">
        <f>INDEX(ลูกหนี้ค่ารักษาพยาบาล!$M:$M,MATCH(คำนวณเงินลงทุนส่วนเกิน!$D732,ลูกหนี้ค่ารักษาพยาบาล!$A:$A,0))</f>
        <v>0</v>
      </c>
      <c r="P732" s="6">
        <f>INDEX(ลูกหนี้ค่ารักษาพยาบาล!$N:$N,MATCH(คำนวณเงินลงทุนส่วนเกิน!$D732,ลูกหนี้ค่ารักษาพยาบาล!$A:$A,0))</f>
        <v>0</v>
      </c>
      <c r="Q732" s="49">
        <v>68615606.200000003</v>
      </c>
      <c r="R732" s="7">
        <f>INDEX('Fixed Cost'!$E:$E,MATCH(คำนวณเงินลงทุนส่วนเกิน!$D732,'Fixed Cost'!$A:$A,0))</f>
        <v>41787307.126363635</v>
      </c>
      <c r="S732" s="7">
        <f t="shared" si="67"/>
        <v>26828299.073636368</v>
      </c>
      <c r="T732" s="43" t="str">
        <f t="shared" si="70"/>
        <v>50%</v>
      </c>
      <c r="U732" s="7">
        <f t="shared" si="68"/>
        <v>13414149.536818184</v>
      </c>
      <c r="V732" s="8" t="str">
        <f t="shared" si="71"/>
        <v>ลงทุนได้</v>
      </c>
      <c r="X732" s="4"/>
    </row>
    <row r="733" spans="1:24" hidden="1" x14ac:dyDescent="0.7">
      <c r="A733" s="8">
        <f>IF(ISBLANK(D733),"",COUNTA($D$10:D733))</f>
        <v>724</v>
      </c>
      <c r="B733" s="14">
        <v>10</v>
      </c>
      <c r="C733" s="14" t="s">
        <v>1492</v>
      </c>
      <c r="D733" s="14" t="s">
        <v>1511</v>
      </c>
      <c r="E733" s="14" t="s">
        <v>1512</v>
      </c>
      <c r="F733" s="14" t="s">
        <v>8</v>
      </c>
      <c r="G733" s="6">
        <f>INDEX('cash ratio เดิม'!$B:$B,MATCH(คำนวณเงินลงทุนส่วนเกิน!$D733,'cash ratio เดิม'!$A:$A,0))</f>
        <v>30615221.920000002</v>
      </c>
      <c r="H733" s="6">
        <f>INDEX('cash ratio เดิม'!$C:$C,MATCH(คำนวณเงินลงทุนส่วนเกิน!$D733,'cash ratio เดิม'!$A:$A,0))</f>
        <v>14649915.16</v>
      </c>
      <c r="I733" s="49">
        <v>2.09</v>
      </c>
      <c r="J733" s="5">
        <f t="shared" si="66"/>
        <v>2.2400000000000002</v>
      </c>
      <c r="K733" s="6">
        <f t="shared" si="69"/>
        <v>2247193.665</v>
      </c>
      <c r="L733" s="6">
        <f>INDEX(ลูกหนี้ค่ารักษาพยาบาล!$J:$J,MATCH(คำนวณเงินลงทุนส่วนเกิน!$D733,ลูกหนี้ค่ารักษาพยาบาล!$A:$A,0))</f>
        <v>802237.375</v>
      </c>
      <c r="M733" s="6">
        <f>INDEX(ลูกหนี้ค่ารักษาพยาบาล!$K:$K,MATCH(คำนวณเงินลงทุนส่วนเกิน!$D733,ลูกหนี้ค่ารักษาพยาบาล!$A:$A,0))</f>
        <v>242535.84000000003</v>
      </c>
      <c r="N733" s="6">
        <f>INDEX(ลูกหนี้ค่ารักษาพยาบาล!$L:$L,MATCH(คำนวณเงินลงทุนส่วนเกิน!$D733,ลูกหนี้ค่ารักษาพยาบาล!$A:$A,0))</f>
        <v>1202420.4500000002</v>
      </c>
      <c r="O733" s="6">
        <f>INDEX(ลูกหนี้ค่ารักษาพยาบาล!$M:$M,MATCH(คำนวณเงินลงทุนส่วนเกิน!$D733,ลูกหนี้ค่ารักษาพยาบาล!$A:$A,0))</f>
        <v>0</v>
      </c>
      <c r="P733" s="6">
        <f>INDEX(ลูกหนี้ค่ารักษาพยาบาล!$N:$N,MATCH(คำนวณเงินลงทุนส่วนเกิน!$D733,ลูกหนี้ค่ารักษาพยาบาล!$A:$A,0))</f>
        <v>0</v>
      </c>
      <c r="Q733" s="49">
        <v>15965306.76</v>
      </c>
      <c r="R733" s="7">
        <f>INDEX('Fixed Cost'!$E:$E,MATCH(คำนวณเงินลงทุนส่วนเกิน!$D733,'Fixed Cost'!$A:$A,0))</f>
        <v>13596367.759090912</v>
      </c>
      <c r="S733" s="7">
        <f t="shared" si="67"/>
        <v>2368939.0009090882</v>
      </c>
      <c r="T733" s="43" t="str">
        <f t="shared" si="70"/>
        <v>40%</v>
      </c>
      <c r="U733" s="7">
        <f t="shared" si="68"/>
        <v>947575.60036363534</v>
      </c>
      <c r="V733" s="8" t="str">
        <f t="shared" si="71"/>
        <v>ลงทุนได้</v>
      </c>
      <c r="X733" s="4"/>
    </row>
    <row r="734" spans="1:24" hidden="1" x14ac:dyDescent="0.7">
      <c r="A734" s="8">
        <f>IF(ISBLANK(D734),"",COUNTA($D$10:D734))</f>
        <v>725</v>
      </c>
      <c r="B734" s="14">
        <v>10</v>
      </c>
      <c r="C734" s="14" t="s">
        <v>1492</v>
      </c>
      <c r="D734" s="14" t="s">
        <v>1513</v>
      </c>
      <c r="E734" s="14" t="s">
        <v>1514</v>
      </c>
      <c r="F734" s="14" t="s">
        <v>8</v>
      </c>
      <c r="G734" s="6">
        <f>INDEX('cash ratio เดิม'!$B:$B,MATCH(คำนวณเงินลงทุนส่วนเกิน!$D734,'cash ratio เดิม'!$A:$A,0))</f>
        <v>60734000.5</v>
      </c>
      <c r="H734" s="6">
        <f>INDEX('cash ratio เดิม'!$C:$C,MATCH(คำนวณเงินลงทุนส่วนเกิน!$D734,'cash ratio เดิม'!$A:$A,0))</f>
        <v>23208571.48</v>
      </c>
      <c r="I734" s="49">
        <v>2.62</v>
      </c>
      <c r="J734" s="5">
        <f t="shared" si="66"/>
        <v>2.9</v>
      </c>
      <c r="K734" s="6">
        <f t="shared" si="69"/>
        <v>6729580.3799999999</v>
      </c>
      <c r="L734" s="6">
        <f>INDEX(ลูกหนี้ค่ารักษาพยาบาล!$J:$J,MATCH(คำนวณเงินลงทุนส่วนเกิน!$D734,ลูกหนี้ค่ารักษาพยาบาล!$A:$A,0))</f>
        <v>3483098</v>
      </c>
      <c r="M734" s="6">
        <f>INDEX(ลูกหนี้ค่ารักษาพยาบาล!$K:$K,MATCH(คำนวณเงินลงทุนส่วนเกิน!$D734,ลูกหนี้ค่ารักษาพยาบาล!$A:$A,0))</f>
        <v>934439.32499999995</v>
      </c>
      <c r="N734" s="6">
        <f>INDEX(ลูกหนี้ค่ารักษาพยาบาล!$L:$L,MATCH(คำนวณเงินลงทุนส่วนเกิน!$D734,ลูกหนี้ค่ารักษาพยาบาล!$A:$A,0))</f>
        <v>2307768.0549999997</v>
      </c>
      <c r="O734" s="6">
        <f>INDEX(ลูกหนี้ค่ารักษาพยาบาล!$M:$M,MATCH(คำนวณเงินลงทุนส่วนเกิน!$D734,ลูกหนี้ค่ารักษาพยาบาล!$A:$A,0))</f>
        <v>0</v>
      </c>
      <c r="P734" s="6">
        <f>INDEX(ลูกหนี้ค่ารักษาพยาบาล!$N:$N,MATCH(คำนวณเงินลงทุนส่วนเกิน!$D734,ลูกหนี้ค่ารักษาพยาบาล!$A:$A,0))</f>
        <v>4275</v>
      </c>
      <c r="Q734" s="49">
        <v>37525429.020000003</v>
      </c>
      <c r="R734" s="7">
        <f>INDEX('Fixed Cost'!$E:$E,MATCH(คำนวณเงินลงทุนส่วนเกิน!$D734,'Fixed Cost'!$A:$A,0))</f>
        <v>20223643.655454542</v>
      </c>
      <c r="S734" s="7">
        <f t="shared" si="67"/>
        <v>17301785.364545461</v>
      </c>
      <c r="T734" s="43" t="str">
        <f t="shared" si="70"/>
        <v>50%</v>
      </c>
      <c r="U734" s="7">
        <f t="shared" si="68"/>
        <v>8650892.6822727304</v>
      </c>
      <c r="V734" s="8" t="str">
        <f t="shared" si="71"/>
        <v>ลงทุนได้</v>
      </c>
      <c r="X734" s="4"/>
    </row>
    <row r="735" spans="1:24" hidden="1" x14ac:dyDescent="0.7">
      <c r="A735" s="8">
        <f>IF(ISBLANK(D735),"",COUNTA($D$10:D735))</f>
        <v>726</v>
      </c>
      <c r="B735" s="14">
        <v>10</v>
      </c>
      <c r="C735" s="14" t="s">
        <v>1492</v>
      </c>
      <c r="D735" s="14" t="s">
        <v>1515</v>
      </c>
      <c r="E735" s="14" t="s">
        <v>1516</v>
      </c>
      <c r="F735" s="14" t="s">
        <v>46</v>
      </c>
      <c r="G735" s="6">
        <f>INDEX('cash ratio เดิม'!$B:$B,MATCH(คำนวณเงินลงทุนส่วนเกิน!$D735,'cash ratio เดิม'!$A:$A,0))</f>
        <v>186129483.43000001</v>
      </c>
      <c r="H735" s="6">
        <f>INDEX('cash ratio เดิม'!$C:$C,MATCH(คำนวณเงินลงทุนส่วนเกิน!$D735,'cash ratio เดิม'!$A:$A,0))</f>
        <v>108711532</v>
      </c>
      <c r="I735" s="49">
        <v>1.71</v>
      </c>
      <c r="J735" s="5">
        <f t="shared" si="66"/>
        <v>2.09</v>
      </c>
      <c r="K735" s="6">
        <f t="shared" si="69"/>
        <v>41378656.085000001</v>
      </c>
      <c r="L735" s="6">
        <f>INDEX(ลูกหนี้ค่ารักษาพยาบาล!$J:$J,MATCH(คำนวณเงินลงทุนส่วนเกิน!$D735,ลูกหนี้ค่ารักษาพยาบาล!$A:$A,0))</f>
        <v>24687815.580000002</v>
      </c>
      <c r="M735" s="6">
        <f>INDEX(ลูกหนี้ค่ารักษาพยาบาล!$K:$K,MATCH(คำนวณเงินลงทุนส่วนเกิน!$D735,ลูกหนี้ค่ารักษาพยาบาล!$A:$A,0))</f>
        <v>2963737.4299999997</v>
      </c>
      <c r="N735" s="6">
        <f>INDEX(ลูกหนี้ค่ารักษาพยาบาล!$L:$L,MATCH(คำนวณเงินลงทุนส่วนเกิน!$D735,ลูกหนี้ค่ารักษาพยาบาล!$A:$A,0))</f>
        <v>13727103.075000001</v>
      </c>
      <c r="O735" s="6">
        <f>INDEX(ลูกหนี้ค่ารักษาพยาบาล!$M:$M,MATCH(คำนวณเงินลงทุนส่วนเกิน!$D735,ลูกหนี้ค่ารักษาพยาบาล!$A:$A,0))</f>
        <v>0</v>
      </c>
      <c r="P735" s="6">
        <f>INDEX(ลูกหนี้ค่ารักษาพยาบาล!$N:$N,MATCH(คำนวณเงินลงทุนส่วนเกิน!$D735,ลูกหนี้ค่ารักษาพยาบาล!$A:$A,0))</f>
        <v>0</v>
      </c>
      <c r="Q735" s="49">
        <v>77409728.329999998</v>
      </c>
      <c r="R735" s="7">
        <f>INDEX('Fixed Cost'!$E:$E,MATCH(คำนวณเงินลงทุนส่วนเกิน!$D735,'Fixed Cost'!$A:$A,0))</f>
        <v>57674546.539090917</v>
      </c>
      <c r="S735" s="7">
        <f t="shared" si="67"/>
        <v>19735181.790909082</v>
      </c>
      <c r="T735" s="43" t="str">
        <f t="shared" si="70"/>
        <v>40%</v>
      </c>
      <c r="U735" s="7">
        <f t="shared" si="68"/>
        <v>7894072.7163636331</v>
      </c>
      <c r="V735" s="8" t="str">
        <f t="shared" si="71"/>
        <v>ลงทุนได้</v>
      </c>
      <c r="X735" s="4"/>
    </row>
    <row r="736" spans="1:24" hidden="1" x14ac:dyDescent="0.7">
      <c r="A736" s="8">
        <f>IF(ISBLANK(D736),"",COUNTA($D$10:D736))</f>
        <v>727</v>
      </c>
      <c r="B736" s="14">
        <v>10</v>
      </c>
      <c r="C736" s="14" t="s">
        <v>1492</v>
      </c>
      <c r="D736" s="14" t="s">
        <v>1517</v>
      </c>
      <c r="E736" s="14" t="s">
        <v>1518</v>
      </c>
      <c r="F736" s="14" t="s">
        <v>8</v>
      </c>
      <c r="G736" s="6">
        <f>INDEX('cash ratio เดิม'!$B:$B,MATCH(คำนวณเงินลงทุนส่วนเกิน!$D736,'cash ratio เดิม'!$A:$A,0))</f>
        <v>124931721.68000001</v>
      </c>
      <c r="H736" s="6">
        <f>INDEX('cash ratio เดิม'!$C:$C,MATCH(คำนวณเงินลงทุนส่วนเกิน!$D736,'cash ratio เดิม'!$A:$A,0))</f>
        <v>40872798.75</v>
      </c>
      <c r="I736" s="49">
        <v>3.06</v>
      </c>
      <c r="J736" s="5">
        <f t="shared" si="66"/>
        <v>3.46</v>
      </c>
      <c r="K736" s="6">
        <f t="shared" si="69"/>
        <v>16678622.07</v>
      </c>
      <c r="L736" s="6">
        <f>INDEX(ลูกหนี้ค่ารักษาพยาบาล!$J:$J,MATCH(คำนวณเงินลงทุนส่วนเกิน!$D736,ลูกหนี้ค่ารักษาพยาบาล!$A:$A,0))</f>
        <v>7940542.9000000004</v>
      </c>
      <c r="M736" s="6">
        <f>INDEX(ลูกหนี้ค่ารักษาพยาบาล!$K:$K,MATCH(คำนวณเงินลงทุนส่วนเกิน!$D736,ลูกหนี้ค่ารักษาพยาบาล!$A:$A,0))</f>
        <v>1779026.375</v>
      </c>
      <c r="N736" s="6">
        <f>INDEX(ลูกหนี้ค่ารักษาพยาบาล!$L:$L,MATCH(คำนวณเงินลงทุนส่วนเกิน!$D736,ลูกหนี้ค่ารักษาพยาบาล!$A:$A,0))</f>
        <v>6790216.7949999999</v>
      </c>
      <c r="O736" s="6">
        <f>INDEX(ลูกหนี้ค่ารักษาพยาบาล!$M:$M,MATCH(คำนวณเงินลงทุนส่วนเกิน!$D736,ลูกหนี้ค่ารักษาพยาบาล!$A:$A,0))</f>
        <v>0</v>
      </c>
      <c r="P736" s="6">
        <f>INDEX(ลูกหนี้ค่ารักษาพยาบาล!$N:$N,MATCH(คำนวณเงินลงทุนส่วนเกิน!$D736,ลูกหนี้ค่ารักษาพยาบาล!$A:$A,0))</f>
        <v>168836</v>
      </c>
      <c r="Q736" s="49">
        <v>84058922.930000007</v>
      </c>
      <c r="R736" s="7">
        <f>INDEX('Fixed Cost'!$E:$E,MATCH(คำนวณเงินลงทุนส่วนเกิน!$D736,'Fixed Cost'!$A:$A,0))</f>
        <v>38353177.43454545</v>
      </c>
      <c r="S736" s="7">
        <f t="shared" si="67"/>
        <v>45705745.495454557</v>
      </c>
      <c r="T736" s="43" t="str">
        <f t="shared" si="70"/>
        <v>60%</v>
      </c>
      <c r="U736" s="7">
        <f t="shared" si="68"/>
        <v>27423447.297272734</v>
      </c>
      <c r="V736" s="8" t="str">
        <f t="shared" si="71"/>
        <v>ลงทุนได้</v>
      </c>
      <c r="X736" s="4"/>
    </row>
    <row r="737" spans="1:24" hidden="1" x14ac:dyDescent="0.7">
      <c r="A737" s="8">
        <f>IF(ISBLANK(D737),"",COUNTA($D$10:D737))</f>
        <v>728</v>
      </c>
      <c r="B737" s="14">
        <v>10</v>
      </c>
      <c r="C737" s="14" t="s">
        <v>1492</v>
      </c>
      <c r="D737" s="14" t="s">
        <v>1519</v>
      </c>
      <c r="E737" s="14" t="s">
        <v>1520</v>
      </c>
      <c r="F737" s="14" t="s">
        <v>8</v>
      </c>
      <c r="G737" s="6">
        <f>INDEX('cash ratio เดิม'!$B:$B,MATCH(คำนวณเงินลงทุนส่วนเกิน!$D737,'cash ratio เดิม'!$A:$A,0))</f>
        <v>10029271.630000001</v>
      </c>
      <c r="H737" s="6">
        <f>INDEX('cash ratio เดิม'!$C:$C,MATCH(คำนวณเงินลงทุนส่วนเกิน!$D737,'cash ratio เดิม'!$A:$A,0))</f>
        <v>4376569.8499999996</v>
      </c>
      <c r="I737" s="49">
        <v>2.29</v>
      </c>
      <c r="J737" s="5">
        <f t="shared" si="66"/>
        <v>2.71</v>
      </c>
      <c r="K737" s="6">
        <f t="shared" si="69"/>
        <v>1851807.79</v>
      </c>
      <c r="L737" s="6">
        <f>INDEX(ลูกหนี้ค่ารักษาพยาบาล!$J:$J,MATCH(คำนวณเงินลงทุนส่วนเกิน!$D737,ลูกหนี้ค่ารักษาพยาบาล!$A:$A,0))</f>
        <v>1177733.69</v>
      </c>
      <c r="M737" s="6">
        <f>INDEX(ลูกหนี้ค่ารักษาพยาบาล!$K:$K,MATCH(คำนวณเงินลงทุนส่วนเกิน!$D737,ลูกหนี้ค่ารักษาพยาบาล!$A:$A,0))</f>
        <v>119418.8</v>
      </c>
      <c r="N737" s="6">
        <f>INDEX(ลูกหนี้ค่ารักษาพยาบาล!$L:$L,MATCH(คำนวณเงินลงทุนส่วนเกิน!$D737,ลูกหนี้ค่ารักษาพยาบาล!$A:$A,0))</f>
        <v>554403.80000000005</v>
      </c>
      <c r="O737" s="6">
        <f>INDEX(ลูกหนี้ค่ารักษาพยาบาล!$M:$M,MATCH(คำนวณเงินลงทุนส่วนเกิน!$D737,ลูกหนี้ค่ารักษาพยาบาล!$A:$A,0))</f>
        <v>0</v>
      </c>
      <c r="P737" s="6">
        <f>INDEX(ลูกหนี้ค่ารักษาพยาบาล!$N:$N,MATCH(คำนวณเงินลงทุนส่วนเกิน!$D737,ลูกหนี้ค่ารักษาพยาบาล!$A:$A,0))</f>
        <v>251.5</v>
      </c>
      <c r="Q737" s="49">
        <v>5652701.7800000003</v>
      </c>
      <c r="R737" s="7">
        <f>INDEX('Fixed Cost'!$E:$E,MATCH(คำนวณเงินลงทุนส่วนเกิน!$D737,'Fixed Cost'!$A:$A,0))</f>
        <v>7277565.207272727</v>
      </c>
      <c r="S737" s="7">
        <f t="shared" si="67"/>
        <v>-1624863.4272727268</v>
      </c>
      <c r="T737" s="43" t="str">
        <f t="shared" si="70"/>
        <v>50%</v>
      </c>
      <c r="U737" s="7">
        <f t="shared" si="68"/>
        <v>0</v>
      </c>
      <c r="V737" s="69" t="str">
        <f t="shared" si="71"/>
        <v>ไม่ลงทุน</v>
      </c>
      <c r="X737" s="4"/>
    </row>
    <row r="738" spans="1:24" hidden="1" x14ac:dyDescent="0.7">
      <c r="A738" s="8">
        <f>IF(ISBLANK(D738),"",COUNTA($D$10:D738))</f>
        <v>729</v>
      </c>
      <c r="B738" s="14">
        <v>10</v>
      </c>
      <c r="C738" s="14" t="s">
        <v>1492</v>
      </c>
      <c r="D738" s="14" t="s">
        <v>1521</v>
      </c>
      <c r="E738" s="14" t="s">
        <v>1522</v>
      </c>
      <c r="F738" s="14" t="s">
        <v>8</v>
      </c>
      <c r="G738" s="6">
        <f>INDEX('cash ratio เดิม'!$B:$B,MATCH(คำนวณเงินลงทุนส่วนเกิน!$D738,'cash ratio เดิม'!$A:$A,0))</f>
        <v>29363721.620000001</v>
      </c>
      <c r="H738" s="6">
        <f>INDEX('cash ratio เดิม'!$C:$C,MATCH(คำนวณเงินลงทุนส่วนเกิน!$D738,'cash ratio เดิม'!$A:$A,0))</f>
        <v>14864604.859999999</v>
      </c>
      <c r="I738" s="49">
        <v>1.98</v>
      </c>
      <c r="J738" s="5">
        <f t="shared" si="66"/>
        <v>2.17</v>
      </c>
      <c r="K738" s="6">
        <f t="shared" si="69"/>
        <v>2908665.52</v>
      </c>
      <c r="L738" s="6">
        <f>INDEX(ลูกหนี้ค่ารักษาพยาบาล!$J:$J,MATCH(คำนวณเงินลงทุนส่วนเกิน!$D738,ลูกหนี้ค่ารักษาพยาบาล!$A:$A,0))</f>
        <v>909738.27499999991</v>
      </c>
      <c r="M738" s="6">
        <f>INDEX(ลูกหนี้ค่ารักษาพยาบาล!$K:$K,MATCH(คำนวณเงินลงทุนส่วนเกิน!$D738,ลูกหนี้ค่ารักษาพยาบาล!$A:$A,0))</f>
        <v>520676.57</v>
      </c>
      <c r="N738" s="6">
        <f>INDEX(ลูกหนี้ค่ารักษาพยาบาล!$L:$L,MATCH(คำนวณเงินลงทุนส่วนเกิน!$D738,ลูกหนี้ค่ารักษาพยาบาล!$A:$A,0))</f>
        <v>1393303.865</v>
      </c>
      <c r="O738" s="6">
        <f>INDEX(ลูกหนี้ค่ารักษาพยาบาล!$M:$M,MATCH(คำนวณเงินลงทุนส่วนเกิน!$D738,ลูกหนี้ค่ารักษาพยาบาล!$A:$A,0))</f>
        <v>0</v>
      </c>
      <c r="P738" s="6">
        <f>INDEX(ลูกหนี้ค่ารักษาพยาบาล!$N:$N,MATCH(คำนวณเงินลงทุนส่วนเกิน!$D738,ลูกหนี้ค่ารักษาพยาบาล!$A:$A,0))</f>
        <v>84946.81</v>
      </c>
      <c r="Q738" s="49">
        <v>14499116.76</v>
      </c>
      <c r="R738" s="7">
        <f>INDEX('Fixed Cost'!$E:$E,MATCH(คำนวณเงินลงทุนส่วนเกิน!$D738,'Fixed Cost'!$A:$A,0))</f>
        <v>10527872.067272726</v>
      </c>
      <c r="S738" s="7">
        <f t="shared" si="67"/>
        <v>3971244.6927272733</v>
      </c>
      <c r="T738" s="43" t="str">
        <f t="shared" si="70"/>
        <v>40%</v>
      </c>
      <c r="U738" s="7">
        <f t="shared" si="68"/>
        <v>1588497.8770909095</v>
      </c>
      <c r="V738" s="8" t="str">
        <f t="shared" si="71"/>
        <v>ลงทุนได้</v>
      </c>
      <c r="X738" s="4"/>
    </row>
    <row r="739" spans="1:24" hidden="1" x14ac:dyDescent="0.7">
      <c r="A739" s="8">
        <f>IF(ISBLANK(D739),"",COUNTA($D$10:D739))</f>
        <v>730</v>
      </c>
      <c r="B739" s="14">
        <v>10</v>
      </c>
      <c r="C739" s="14" t="s">
        <v>1492</v>
      </c>
      <c r="D739" s="14" t="s">
        <v>1523</v>
      </c>
      <c r="E739" s="14" t="s">
        <v>1524</v>
      </c>
      <c r="F739" s="14" t="s">
        <v>8</v>
      </c>
      <c r="G739" s="6">
        <f>INDEX('cash ratio เดิม'!$B:$B,MATCH(คำนวณเงินลงทุนส่วนเกิน!$D739,'cash ratio เดิม'!$A:$A,0))</f>
        <v>64170630.340000004</v>
      </c>
      <c r="H739" s="6">
        <f>INDEX('cash ratio เดิม'!$C:$C,MATCH(คำนวณเงินลงทุนส่วนเกิน!$D739,'cash ratio เดิม'!$A:$A,0))</f>
        <v>16921347.329999998</v>
      </c>
      <c r="I739" s="49">
        <v>3.79</v>
      </c>
      <c r="J739" s="5">
        <f t="shared" si="66"/>
        <v>3.98</v>
      </c>
      <c r="K739" s="6">
        <f t="shared" si="69"/>
        <v>3223481.38</v>
      </c>
      <c r="L739" s="6">
        <f>INDEX(ลูกหนี้ค่ารักษาพยาบาล!$J:$J,MATCH(คำนวณเงินลงทุนส่วนเกิน!$D739,ลูกหนี้ค่ารักษาพยาบาล!$A:$A,0))</f>
        <v>1309237.18</v>
      </c>
      <c r="M739" s="6">
        <f>INDEX(ลูกหนี้ค่ารักษาพยาบาล!$K:$K,MATCH(คำนวณเงินลงทุนส่วนเกิน!$D739,ลูกหนี้ค่ารักษาพยาบาล!$A:$A,0))</f>
        <v>1134694.4550000001</v>
      </c>
      <c r="N739" s="6">
        <f>INDEX(ลูกหนี้ค่ารักษาพยาบาล!$L:$L,MATCH(คำนวณเงินลงทุนส่วนเกิน!$D739,ลูกหนี้ค่ารักษาพยาบาล!$A:$A,0))</f>
        <v>776837.24499999988</v>
      </c>
      <c r="O739" s="6">
        <f>INDEX(ลูกหนี้ค่ารักษาพยาบาล!$M:$M,MATCH(คำนวณเงินลงทุนส่วนเกิน!$D739,ลูกหนี้ค่ารักษาพยาบาล!$A:$A,0))</f>
        <v>0</v>
      </c>
      <c r="P739" s="6">
        <f>INDEX(ลูกหนี้ค่ารักษาพยาบาล!$N:$N,MATCH(คำนวณเงินลงทุนส่วนเกิน!$D739,ลูกหนี้ค่ารักษาพยาบาล!$A:$A,0))</f>
        <v>2712.5</v>
      </c>
      <c r="Q739" s="49">
        <v>47249283.009999998</v>
      </c>
      <c r="R739" s="7">
        <f>INDEX('Fixed Cost'!$E:$E,MATCH(คำนวณเงินลงทุนส่วนเกิน!$D739,'Fixed Cost'!$A:$A,0))</f>
        <v>13500854.596363638</v>
      </c>
      <c r="S739" s="7">
        <f t="shared" si="67"/>
        <v>33748428.413636357</v>
      </c>
      <c r="T739" s="43" t="str">
        <f t="shared" si="70"/>
        <v>60%</v>
      </c>
      <c r="U739" s="7">
        <f t="shared" si="68"/>
        <v>20249057.048181813</v>
      </c>
      <c r="V739" s="8" t="str">
        <f t="shared" si="71"/>
        <v>ลงทุนได้</v>
      </c>
      <c r="X739" s="4"/>
    </row>
    <row r="740" spans="1:24" hidden="1" x14ac:dyDescent="0.7">
      <c r="A740" s="8">
        <f>IF(ISBLANK(D740),"",COUNTA($D$10:D740))</f>
        <v>731</v>
      </c>
      <c r="B740" s="14">
        <v>10</v>
      </c>
      <c r="C740" s="14" t="s">
        <v>1492</v>
      </c>
      <c r="D740" s="14" t="s">
        <v>1525</v>
      </c>
      <c r="E740" s="14" t="s">
        <v>1526</v>
      </c>
      <c r="F740" s="14" t="s">
        <v>8</v>
      </c>
      <c r="G740" s="6">
        <f>INDEX('cash ratio เดิม'!$B:$B,MATCH(คำนวณเงินลงทุนส่วนเกิน!$D740,'cash ratio เดิม'!$A:$A,0))</f>
        <v>38646780.100000001</v>
      </c>
      <c r="H740" s="6">
        <f>INDEX('cash ratio เดิม'!$C:$C,MATCH(คำนวณเงินลงทุนส่วนเกิน!$D740,'cash ratio เดิม'!$A:$A,0))</f>
        <v>8867218.0099999998</v>
      </c>
      <c r="I740" s="49">
        <v>4.3600000000000003</v>
      </c>
      <c r="J740" s="5">
        <f t="shared" si="66"/>
        <v>4.66</v>
      </c>
      <c r="K740" s="6">
        <f t="shared" si="69"/>
        <v>2677707.9249999998</v>
      </c>
      <c r="L740" s="6">
        <f>INDEX(ลูกหนี้ค่ารักษาพยาบาล!$J:$J,MATCH(คำนวณเงินลงทุนส่วนเกิน!$D740,ลูกหนี้ค่ารักษาพยาบาล!$A:$A,0))</f>
        <v>1652129.335</v>
      </c>
      <c r="M740" s="6">
        <f>INDEX(ลูกหนี้ค่ารักษาพยาบาล!$K:$K,MATCH(คำนวณเงินลงทุนส่วนเกิน!$D740,ลูกหนี้ค่ารักษาพยาบาล!$A:$A,0))</f>
        <v>396898.28</v>
      </c>
      <c r="N740" s="6">
        <f>INDEX(ลูกหนี้ค่ารักษาพยาบาล!$L:$L,MATCH(คำนวณเงินลงทุนส่วนเกิน!$D740,ลูกหนี้ค่ารักษาพยาบาล!$A:$A,0))</f>
        <v>608881.53</v>
      </c>
      <c r="O740" s="6">
        <f>INDEX(ลูกหนี้ค่ารักษาพยาบาล!$M:$M,MATCH(คำนวณเงินลงทุนส่วนเกิน!$D740,ลูกหนี้ค่ารักษาพยาบาล!$A:$A,0))</f>
        <v>0</v>
      </c>
      <c r="P740" s="6">
        <f>INDEX(ลูกหนี้ค่ารักษาพยาบาล!$N:$N,MATCH(คำนวณเงินลงทุนส่วนเกิน!$D740,ลูกหนี้ค่ารักษาพยาบาล!$A:$A,0))</f>
        <v>19798.780000000002</v>
      </c>
      <c r="Q740" s="49">
        <v>29779562.09</v>
      </c>
      <c r="R740" s="7">
        <f>INDEX('Fixed Cost'!$E:$E,MATCH(คำนวณเงินลงทุนส่วนเกิน!$D740,'Fixed Cost'!$A:$A,0))</f>
        <v>8116822.2054545451</v>
      </c>
      <c r="S740" s="7">
        <f t="shared" si="67"/>
        <v>21662739.884545453</v>
      </c>
      <c r="T740" s="43" t="str">
        <f t="shared" si="70"/>
        <v>60%</v>
      </c>
      <c r="U740" s="7">
        <f t="shared" si="68"/>
        <v>12997643.930727271</v>
      </c>
      <c r="V740" s="8" t="str">
        <f t="shared" si="71"/>
        <v>ลงทุนได้</v>
      </c>
      <c r="X740" s="4"/>
    </row>
    <row r="741" spans="1:24" hidden="1" x14ac:dyDescent="0.7">
      <c r="A741" s="8">
        <f>IF(ISBLANK(D741),"",COUNTA($D$10:D741))</f>
        <v>732</v>
      </c>
      <c r="B741" s="14">
        <v>10</v>
      </c>
      <c r="C741" s="14" t="s">
        <v>1492</v>
      </c>
      <c r="D741" s="14" t="s">
        <v>1527</v>
      </c>
      <c r="E741" s="14" t="s">
        <v>1528</v>
      </c>
      <c r="F741" s="14" t="s">
        <v>8</v>
      </c>
      <c r="G741" s="6">
        <f>INDEX('cash ratio เดิม'!$B:$B,MATCH(คำนวณเงินลงทุนส่วนเกิน!$D741,'cash ratio เดิม'!$A:$A,0))</f>
        <v>117964757.51000001</v>
      </c>
      <c r="H741" s="6">
        <f>INDEX('cash ratio เดิม'!$C:$C,MATCH(คำนวณเงินลงทุนส่วนเกิน!$D741,'cash ratio เดิม'!$A:$A,0))</f>
        <v>13318495.66</v>
      </c>
      <c r="I741" s="49">
        <v>8.86</v>
      </c>
      <c r="J741" s="5">
        <f t="shared" si="66"/>
        <v>9.0500000000000007</v>
      </c>
      <c r="K741" s="6">
        <f t="shared" si="69"/>
        <v>2642236.62</v>
      </c>
      <c r="L741" s="6">
        <f>INDEX(ลูกหนี้ค่ารักษาพยาบาล!$J:$J,MATCH(คำนวณเงินลงทุนส่วนเกิน!$D741,ลูกหนี้ค่ารักษาพยาบาล!$A:$A,0))</f>
        <v>1655508.28</v>
      </c>
      <c r="M741" s="6">
        <f>INDEX(ลูกหนี้ค่ารักษาพยาบาล!$K:$K,MATCH(คำนวณเงินลงทุนส่วนเกิน!$D741,ลูกหนี้ค่ารักษาพยาบาล!$A:$A,0))</f>
        <v>514267.25</v>
      </c>
      <c r="N741" s="6">
        <f>INDEX(ลูกหนี้ค่ารักษาพยาบาล!$L:$L,MATCH(คำนวณเงินลงทุนส่วนเกิน!$D741,ลูกหนี้ค่ารักษาพยาบาล!$A:$A,0))</f>
        <v>427329.09</v>
      </c>
      <c r="O741" s="6">
        <f>INDEX(ลูกหนี้ค่ารักษาพยาบาล!$M:$M,MATCH(คำนวณเงินลงทุนส่วนเกิน!$D741,ลูกหนี้ค่ารักษาพยาบาล!$A:$A,0))</f>
        <v>0</v>
      </c>
      <c r="P741" s="6">
        <f>INDEX(ลูกหนี้ค่ารักษาพยาบาล!$N:$N,MATCH(คำนวณเงินลงทุนส่วนเกิน!$D741,ลูกหนี้ค่ารักษาพยาบาล!$A:$A,0))</f>
        <v>45132</v>
      </c>
      <c r="Q741" s="49">
        <v>104646261.84999999</v>
      </c>
      <c r="R741" s="7">
        <f>INDEX('Fixed Cost'!$E:$E,MATCH(คำนวณเงินลงทุนส่วนเกิน!$D741,'Fixed Cost'!$A:$A,0))</f>
        <v>13857888.482727271</v>
      </c>
      <c r="S741" s="7">
        <f t="shared" si="67"/>
        <v>90788373.36727272</v>
      </c>
      <c r="T741" s="43" t="str">
        <f t="shared" si="70"/>
        <v>60%</v>
      </c>
      <c r="U741" s="7">
        <f t="shared" si="68"/>
        <v>54473024.020363629</v>
      </c>
      <c r="V741" s="8" t="str">
        <f t="shared" si="71"/>
        <v>ลงทุนได้</v>
      </c>
      <c r="X741" s="4"/>
    </row>
    <row r="742" spans="1:24" hidden="1" x14ac:dyDescent="0.7">
      <c r="A742" s="8">
        <f>IF(ISBLANK(D742),"",COUNTA($D$10:D742))</f>
        <v>733</v>
      </c>
      <c r="B742" s="14">
        <v>10</v>
      </c>
      <c r="C742" s="14" t="s">
        <v>1492</v>
      </c>
      <c r="D742" s="14" t="s">
        <v>1529</v>
      </c>
      <c r="E742" s="14" t="s">
        <v>1530</v>
      </c>
      <c r="F742" s="14" t="s">
        <v>8</v>
      </c>
      <c r="G742" s="6">
        <f>INDEX('cash ratio เดิม'!$B:$B,MATCH(คำนวณเงินลงทุนส่วนเกิน!$D742,'cash ratio เดิม'!$A:$A,0))</f>
        <v>41156019.579999998</v>
      </c>
      <c r="H742" s="6">
        <f>INDEX('cash ratio เดิม'!$C:$C,MATCH(คำนวณเงินลงทุนส่วนเกิน!$D742,'cash ratio เดิม'!$A:$A,0))</f>
        <v>13854543.630000001</v>
      </c>
      <c r="I742" s="49">
        <v>2.97</v>
      </c>
      <c r="J742" s="5">
        <f t="shared" si="66"/>
        <v>3.17</v>
      </c>
      <c r="K742" s="6">
        <f t="shared" si="69"/>
        <v>2899251.9499999997</v>
      </c>
      <c r="L742" s="6">
        <f>INDEX(ลูกหนี้ค่ารักษาพยาบาล!$J:$J,MATCH(คำนวณเงินลงทุนส่วนเกิน!$D742,ลูกหนี้ค่ารักษาพยาบาล!$A:$A,0))</f>
        <v>607560.93999999994</v>
      </c>
      <c r="M742" s="6">
        <f>INDEX(ลูกหนี้ค่ารักษาพยาบาล!$K:$K,MATCH(คำนวณเงินลงทุนส่วนเกิน!$D742,ลูกหนี้ค่ารักษาพยาบาล!$A:$A,0))</f>
        <v>224200.30499999999</v>
      </c>
      <c r="N742" s="6">
        <f>INDEX(ลูกหนี้ค่ารักษาพยาบาล!$L:$L,MATCH(คำนวณเงินลงทุนส่วนเกิน!$D742,ลูกหนี้ค่ารักษาพยาบาล!$A:$A,0))</f>
        <v>2067490.7049999998</v>
      </c>
      <c r="O742" s="6">
        <f>INDEX(ลูกหนี้ค่ารักษาพยาบาล!$M:$M,MATCH(คำนวณเงินลงทุนส่วนเกิน!$D742,ลูกหนี้ค่ารักษาพยาบาล!$A:$A,0))</f>
        <v>0</v>
      </c>
      <c r="P742" s="6">
        <f>INDEX(ลูกหนี้ค่ารักษาพยาบาล!$N:$N,MATCH(คำนวณเงินลงทุนส่วนเกิน!$D742,ลูกหนี้ค่ารักษาพยาบาล!$A:$A,0))</f>
        <v>0</v>
      </c>
      <c r="Q742" s="49">
        <v>27301475.949999999</v>
      </c>
      <c r="R742" s="7">
        <f>INDEX('Fixed Cost'!$E:$E,MATCH(คำนวณเงินลงทุนส่วนเกิน!$D742,'Fixed Cost'!$A:$A,0))</f>
        <v>7932486.2045454532</v>
      </c>
      <c r="S742" s="7">
        <f t="shared" si="67"/>
        <v>19368989.745454546</v>
      </c>
      <c r="T742" s="43" t="str">
        <f t="shared" si="70"/>
        <v>60%</v>
      </c>
      <c r="U742" s="7">
        <f t="shared" si="68"/>
        <v>11621393.847272728</v>
      </c>
      <c r="V742" s="8" t="str">
        <f t="shared" si="71"/>
        <v>ลงทุนได้</v>
      </c>
      <c r="X742" s="4"/>
    </row>
    <row r="743" spans="1:24" hidden="1" x14ac:dyDescent="0.7">
      <c r="A743" s="8">
        <f>IF(ISBLANK(D743),"",COUNTA($D$10:D743))</f>
        <v>734</v>
      </c>
      <c r="B743" s="14">
        <v>10</v>
      </c>
      <c r="C743" s="14" t="s">
        <v>1492</v>
      </c>
      <c r="D743" s="14" t="s">
        <v>1531</v>
      </c>
      <c r="E743" s="14" t="s">
        <v>1532</v>
      </c>
      <c r="F743" s="14" t="s">
        <v>46</v>
      </c>
      <c r="G743" s="6">
        <f>INDEX('cash ratio เดิม'!$B:$B,MATCH(คำนวณเงินลงทุนส่วนเกิน!$D743,'cash ratio เดิม'!$A:$A,0))</f>
        <v>157482099.71000001</v>
      </c>
      <c r="H743" s="6">
        <f>INDEX('cash ratio เดิม'!$C:$C,MATCH(คำนวณเงินลงทุนส่วนเกิน!$D743,'cash ratio เดิม'!$A:$A,0))</f>
        <v>103389657.34</v>
      </c>
      <c r="I743" s="49">
        <v>1.52</v>
      </c>
      <c r="J743" s="5">
        <f t="shared" si="66"/>
        <v>1.94</v>
      </c>
      <c r="K743" s="6">
        <f t="shared" si="69"/>
        <v>43477693.259999998</v>
      </c>
      <c r="L743" s="6">
        <f>INDEX(ลูกหนี้ค่ารักษาพยาบาล!$J:$J,MATCH(คำนวณเงินลงทุนส่วนเกิน!$D743,ลูกหนี้ค่ารักษาพยาบาล!$A:$A,0))</f>
        <v>22893544.324999999</v>
      </c>
      <c r="M743" s="6">
        <f>INDEX(ลูกหนี้ค่ารักษาพยาบาล!$K:$K,MATCH(คำนวณเงินลงทุนส่วนเกิน!$D743,ลูกหนี้ค่ารักษาพยาบาล!$A:$A,0))</f>
        <v>5309344.7249999996</v>
      </c>
      <c r="N743" s="6">
        <f>INDEX(ลูกหนี้ค่ารักษาพยาบาล!$L:$L,MATCH(คำนวณเงินลงทุนส่วนเกิน!$D743,ลูกหนี้ค่ารักษาพยาบาล!$A:$A,0))</f>
        <v>15144992.475</v>
      </c>
      <c r="O743" s="6">
        <f>INDEX(ลูกหนี้ค่ารักษาพยาบาล!$M:$M,MATCH(คำนวณเงินลงทุนส่วนเกิน!$D743,ลูกหนี้ค่ารักษาพยาบาล!$A:$A,0))</f>
        <v>0</v>
      </c>
      <c r="P743" s="6">
        <f>INDEX(ลูกหนี้ค่ารักษาพยาบาล!$N:$N,MATCH(คำนวณเงินลงทุนส่วนเกิน!$D743,ลูกหนี้ค่ารักษาพยาบาล!$A:$A,0))</f>
        <v>129811.735</v>
      </c>
      <c r="Q743" s="49">
        <v>54092442.369999997</v>
      </c>
      <c r="R743" s="7">
        <f>INDEX('Fixed Cost'!$E:$E,MATCH(คำนวณเงินลงทุนส่วนเกิน!$D743,'Fixed Cost'!$A:$A,0))</f>
        <v>90245434.260000005</v>
      </c>
      <c r="S743" s="7">
        <f t="shared" si="67"/>
        <v>-36152991.890000008</v>
      </c>
      <c r="T743" s="43" t="str">
        <f t="shared" si="70"/>
        <v>30%</v>
      </c>
      <c r="U743" s="7">
        <f t="shared" si="68"/>
        <v>0</v>
      </c>
      <c r="V743" s="69" t="str">
        <f t="shared" si="71"/>
        <v>ไม่ลงทุน</v>
      </c>
      <c r="X743" s="4"/>
    </row>
    <row r="744" spans="1:24" hidden="1" x14ac:dyDescent="0.7">
      <c r="A744" s="8">
        <f>IF(ISBLANK(D744),"",COUNTA($D$10:D744))</f>
        <v>735</v>
      </c>
      <c r="B744" s="14">
        <v>10</v>
      </c>
      <c r="C744" s="14" t="s">
        <v>1492</v>
      </c>
      <c r="D744" s="14" t="s">
        <v>1533</v>
      </c>
      <c r="E744" s="14" t="s">
        <v>1534</v>
      </c>
      <c r="F744" s="14" t="s">
        <v>46</v>
      </c>
      <c r="G744" s="6">
        <f>INDEX('cash ratio เดิม'!$B:$B,MATCH(คำนวณเงินลงทุนส่วนเกิน!$D744,'cash ratio เดิม'!$A:$A,0))</f>
        <v>166628803.00999999</v>
      </c>
      <c r="H744" s="6">
        <f>INDEX('cash ratio เดิม'!$C:$C,MATCH(คำนวณเงินลงทุนส่วนเกิน!$D744,'cash ratio เดิม'!$A:$A,0))</f>
        <v>115664219.31</v>
      </c>
      <c r="I744" s="49">
        <v>1.44</v>
      </c>
      <c r="J744" s="5">
        <f t="shared" si="66"/>
        <v>1.71</v>
      </c>
      <c r="K744" s="6">
        <f t="shared" si="69"/>
        <v>31366395.009999998</v>
      </c>
      <c r="L744" s="6">
        <f>INDEX(ลูกหนี้ค่ารักษาพยาบาล!$J:$J,MATCH(คำนวณเงินลงทุนส่วนเกิน!$D744,ลูกหนี้ค่ารักษาพยาบาล!$A:$A,0))</f>
        <v>14027014.059999999</v>
      </c>
      <c r="M744" s="6">
        <f>INDEX(ลูกหนี้ค่ารักษาพยาบาล!$K:$K,MATCH(คำนวณเงินลงทุนส่วนเกิน!$D744,ลูกหนี้ค่ารักษาพยาบาล!$A:$A,0))</f>
        <v>4494109.2249999996</v>
      </c>
      <c r="N744" s="6">
        <f>INDEX(ลูกหนี้ค่ารักษาพยาบาล!$L:$L,MATCH(คำนวณเงินลงทุนส่วนเกิน!$D744,ลูกหนี้ค่ารักษาพยาบาล!$A:$A,0))</f>
        <v>12715987.6</v>
      </c>
      <c r="O744" s="6">
        <f>INDEX(ลูกหนี้ค่ารักษาพยาบาล!$M:$M,MATCH(คำนวณเงินลงทุนส่วนเกิน!$D744,ลูกหนี้ค่ารักษาพยาบาล!$A:$A,0))</f>
        <v>0</v>
      </c>
      <c r="P744" s="6">
        <f>INDEX(ลูกหนี้ค่ารักษาพยาบาล!$N:$N,MATCH(คำนวณเงินลงทุนส่วนเกิน!$D744,ลูกหนี้ค่ารักษาพยาบาล!$A:$A,0))</f>
        <v>129284.125</v>
      </c>
      <c r="Q744" s="49">
        <v>50964583.700000003</v>
      </c>
      <c r="R744" s="7">
        <f>INDEX('Fixed Cost'!$E:$E,MATCH(คำนวณเงินลงทุนส่วนเกิน!$D744,'Fixed Cost'!$A:$A,0))</f>
        <v>75404160.957272723</v>
      </c>
      <c r="S744" s="7">
        <f t="shared" si="67"/>
        <v>-24439577.25727272</v>
      </c>
      <c r="T744" s="43" t="str">
        <f t="shared" si="70"/>
        <v>30%</v>
      </c>
      <c r="U744" s="7">
        <f t="shared" si="68"/>
        <v>0</v>
      </c>
      <c r="V744" s="69" t="str">
        <f t="shared" si="71"/>
        <v>ไม่ลงทุน</v>
      </c>
      <c r="X744" s="4"/>
    </row>
    <row r="745" spans="1:24" hidden="1" x14ac:dyDescent="0.7">
      <c r="A745" s="8">
        <f>IF(ISBLANK(D745),"",COUNTA($D$10:D745))</f>
        <v>736</v>
      </c>
      <c r="B745" s="14">
        <v>10</v>
      </c>
      <c r="C745" s="14" t="s">
        <v>1492</v>
      </c>
      <c r="D745" s="14" t="s">
        <v>1535</v>
      </c>
      <c r="E745" s="14" t="s">
        <v>1536</v>
      </c>
      <c r="F745" s="14" t="s">
        <v>8</v>
      </c>
      <c r="G745" s="6">
        <f>INDEX('cash ratio เดิม'!$B:$B,MATCH(คำนวณเงินลงทุนส่วนเกิน!$D745,'cash ratio เดิม'!$A:$A,0))</f>
        <v>59416789.93</v>
      </c>
      <c r="H745" s="6">
        <f>INDEX('cash ratio เดิม'!$C:$C,MATCH(คำนวณเงินลงทุนส่วนเกิน!$D745,'cash ratio เดิม'!$A:$A,0))</f>
        <v>23421622.550000001</v>
      </c>
      <c r="I745" s="49">
        <v>2.54</v>
      </c>
      <c r="J745" s="5">
        <f t="shared" si="66"/>
        <v>2.66</v>
      </c>
      <c r="K745" s="6">
        <f t="shared" si="69"/>
        <v>3088416.125</v>
      </c>
      <c r="L745" s="6">
        <f>INDEX(ลูกหนี้ค่ารักษาพยาบาล!$J:$J,MATCH(คำนวณเงินลงทุนส่วนเกิน!$D745,ลูกหนี้ค่ารักษาพยาบาล!$A:$A,0))</f>
        <v>1543887.6950000001</v>
      </c>
      <c r="M745" s="6">
        <f>INDEX(ลูกหนี้ค่ารักษาพยาบาล!$K:$K,MATCH(คำนวณเงินลงทุนส่วนเกิน!$D745,ลูกหนี้ค่ารักษาพยาบาล!$A:$A,0))</f>
        <v>357812.25</v>
      </c>
      <c r="N745" s="6">
        <f>INDEX(ลูกหนี้ค่ารักษาพยาบาล!$L:$L,MATCH(คำนวณเงินลงทุนส่วนเกิน!$D745,ลูกหนี้ค่ารักษาพยาบาล!$A:$A,0))</f>
        <v>1033966.3050000001</v>
      </c>
      <c r="O745" s="6">
        <f>INDEX(ลูกหนี้ค่ารักษาพยาบาล!$M:$M,MATCH(คำนวณเงินลงทุนส่วนเกิน!$D745,ลูกหนี้ค่ารักษาพยาบาล!$A:$A,0))</f>
        <v>0</v>
      </c>
      <c r="P745" s="6">
        <f>INDEX(ลูกหนี้ค่ารักษาพยาบาล!$N:$N,MATCH(คำนวณเงินลงทุนส่วนเกิน!$D745,ลูกหนี้ค่ารักษาพยาบาล!$A:$A,0))</f>
        <v>152749.875</v>
      </c>
      <c r="Q745" s="49">
        <v>35995167.380000003</v>
      </c>
      <c r="R745" s="7">
        <f>INDEX('Fixed Cost'!$E:$E,MATCH(คำนวณเงินลงทุนส่วนเกิน!$D745,'Fixed Cost'!$A:$A,0))</f>
        <v>8580942.7663636357</v>
      </c>
      <c r="S745" s="7">
        <f t="shared" si="67"/>
        <v>27414224.613636367</v>
      </c>
      <c r="T745" s="43" t="str">
        <f t="shared" si="70"/>
        <v>50%</v>
      </c>
      <c r="U745" s="7">
        <f t="shared" si="68"/>
        <v>13707112.306818184</v>
      </c>
      <c r="V745" s="8" t="str">
        <f t="shared" si="71"/>
        <v>ลงทุนได้</v>
      </c>
      <c r="X745" s="4"/>
    </row>
    <row r="746" spans="1:24" hidden="1" x14ac:dyDescent="0.7">
      <c r="A746" s="8">
        <f>IF(ISBLANK(D746),"",COUNTA($D$10:D746))</f>
        <v>737</v>
      </c>
      <c r="B746" s="14">
        <v>10</v>
      </c>
      <c r="C746" s="14" t="s">
        <v>1492</v>
      </c>
      <c r="D746" s="14" t="s">
        <v>1537</v>
      </c>
      <c r="E746" s="14" t="s">
        <v>1538</v>
      </c>
      <c r="F746" s="14" t="s">
        <v>8</v>
      </c>
      <c r="G746" s="6">
        <f>INDEX('cash ratio เดิม'!$B:$B,MATCH(คำนวณเงินลงทุนส่วนเกิน!$D746,'cash ratio เดิม'!$A:$A,0))</f>
        <v>37226446.100000001</v>
      </c>
      <c r="H746" s="6">
        <f>INDEX('cash ratio เดิม'!$C:$C,MATCH(คำนวณเงินลงทุนส่วนเกิน!$D746,'cash ratio เดิม'!$A:$A,0))</f>
        <v>16429474.02</v>
      </c>
      <c r="I746" s="49">
        <v>2.27</v>
      </c>
      <c r="J746" s="5">
        <f t="shared" si="66"/>
        <v>2.37</v>
      </c>
      <c r="K746" s="6">
        <f t="shared" si="69"/>
        <v>1835523.855</v>
      </c>
      <c r="L746" s="6">
        <f>INDEX(ลูกหนี้ค่ารักษาพยาบาล!$J:$J,MATCH(คำนวณเงินลงทุนส่วนเกิน!$D746,ลูกหนี้ค่ารักษาพยาบาล!$A:$A,0))</f>
        <v>816177.21499999997</v>
      </c>
      <c r="M746" s="6">
        <f>INDEX(ลูกหนี้ค่ารักษาพยาบาล!$K:$K,MATCH(คำนวณเงินลงทุนส่วนเกิน!$D746,ลูกหนี้ค่ารักษาพยาบาล!$A:$A,0))</f>
        <v>456711.26</v>
      </c>
      <c r="N746" s="6">
        <f>INDEX(ลูกหนี้ค่ารักษาพยาบาล!$L:$L,MATCH(คำนวณเงินลงทุนส่วนเกิน!$D746,ลูกหนี้ค่ารักษาพยาบาล!$A:$A,0))</f>
        <v>562635.38</v>
      </c>
      <c r="O746" s="6">
        <f>INDEX(ลูกหนี้ค่ารักษาพยาบาล!$M:$M,MATCH(คำนวณเงินลงทุนส่วนเกิน!$D746,ลูกหนี้ค่ารักษาพยาบาล!$A:$A,0))</f>
        <v>0</v>
      </c>
      <c r="P746" s="6">
        <f>INDEX(ลูกหนี้ค่ารักษาพยาบาล!$N:$N,MATCH(คำนวณเงินลงทุนส่วนเกิน!$D746,ลูกหนี้ค่ารักษาพยาบาล!$A:$A,0))</f>
        <v>0</v>
      </c>
      <c r="Q746" s="49">
        <v>20796972.079999998</v>
      </c>
      <c r="R746" s="7">
        <f>INDEX('Fixed Cost'!$E:$E,MATCH(คำนวณเงินลงทุนส่วนเกิน!$D746,'Fixed Cost'!$A:$A,0))</f>
        <v>8201836.8927272744</v>
      </c>
      <c r="S746" s="7">
        <f t="shared" si="67"/>
        <v>12595135.187272724</v>
      </c>
      <c r="T746" s="43" t="str">
        <f t="shared" si="70"/>
        <v>40%</v>
      </c>
      <c r="U746" s="7">
        <f t="shared" si="68"/>
        <v>5038054.0749090901</v>
      </c>
      <c r="V746" s="8" t="str">
        <f t="shared" si="71"/>
        <v>ลงทุนได้</v>
      </c>
      <c r="X746" s="4"/>
    </row>
    <row r="747" spans="1:24" hidden="1" x14ac:dyDescent="0.7">
      <c r="A747" s="8">
        <f>IF(ISBLANK(D747),"",COUNTA($D$10:D747))</f>
        <v>738</v>
      </c>
      <c r="B747" s="14">
        <v>10</v>
      </c>
      <c r="C747" s="14" t="s">
        <v>1492</v>
      </c>
      <c r="D747" s="14" t="s">
        <v>1539</v>
      </c>
      <c r="E747" s="14" t="s">
        <v>1540</v>
      </c>
      <c r="F747" s="14" t="s">
        <v>8</v>
      </c>
      <c r="G747" s="6">
        <f>INDEX('cash ratio เดิม'!$B:$B,MATCH(คำนวณเงินลงทุนส่วนเกิน!$D747,'cash ratio เดิม'!$A:$A,0))</f>
        <v>17234185.239999998</v>
      </c>
      <c r="H747" s="6">
        <f>INDEX('cash ratio เดิม'!$C:$C,MATCH(คำนวณเงินลงทุนส่วนเกิน!$D747,'cash ratio เดิม'!$A:$A,0))</f>
        <v>12084379.810000001</v>
      </c>
      <c r="I747" s="49">
        <v>1.43</v>
      </c>
      <c r="J747" s="5">
        <f t="shared" si="66"/>
        <v>1.51</v>
      </c>
      <c r="K747" s="6">
        <f t="shared" si="69"/>
        <v>1081209.5049999999</v>
      </c>
      <c r="L747" s="6">
        <f>INDEX(ลูกหนี้ค่ารักษาพยาบาล!$J:$J,MATCH(คำนวณเงินลงทุนส่วนเกิน!$D747,ลูกหนี้ค่ารักษาพยาบาล!$A:$A,0))</f>
        <v>390432.71</v>
      </c>
      <c r="M747" s="6">
        <f>INDEX(ลูกหนี้ค่ารักษาพยาบาล!$K:$K,MATCH(คำนวณเงินลงทุนส่วนเกิน!$D747,ลูกหนี้ค่ารักษาพยาบาล!$A:$A,0))</f>
        <v>405276.61499999999</v>
      </c>
      <c r="N747" s="6">
        <f>INDEX(ลูกหนี้ค่ารักษาพยาบาล!$L:$L,MATCH(คำนวณเงินลงทุนส่วนเกิน!$D747,ลูกหนี้ค่ารักษาพยาบาล!$A:$A,0))</f>
        <v>285500.18</v>
      </c>
      <c r="O747" s="6">
        <f>INDEX(ลูกหนี้ค่ารักษาพยาบาล!$M:$M,MATCH(คำนวณเงินลงทุนส่วนเกิน!$D747,ลูกหนี้ค่ารักษาพยาบาล!$A:$A,0))</f>
        <v>0</v>
      </c>
      <c r="P747" s="6">
        <f>INDEX(ลูกหนี้ค่ารักษาพยาบาล!$N:$N,MATCH(คำนวณเงินลงทุนส่วนเกิน!$D747,ลูกหนี้ค่ารักษาพยาบาล!$A:$A,0))</f>
        <v>0</v>
      </c>
      <c r="Q747" s="49">
        <v>5149805.43</v>
      </c>
      <c r="R747" s="7">
        <f>INDEX('Fixed Cost'!$E:$E,MATCH(คำนวณเงินลงทุนส่วนเกิน!$D747,'Fixed Cost'!$A:$A,0))</f>
        <v>8056282.5081818188</v>
      </c>
      <c r="S747" s="7">
        <f t="shared" si="67"/>
        <v>-2906477.0781818191</v>
      </c>
      <c r="T747" s="43" t="str">
        <f t="shared" si="70"/>
        <v>30%</v>
      </c>
      <c r="U747" s="7">
        <f t="shared" si="68"/>
        <v>0</v>
      </c>
      <c r="V747" s="69" t="str">
        <f t="shared" si="71"/>
        <v>ไม่ลงทุน</v>
      </c>
      <c r="X747" s="4"/>
    </row>
    <row r="748" spans="1:24" hidden="1" x14ac:dyDescent="0.7">
      <c r="A748" s="8">
        <f>IF(ISBLANK(D748),"",COUNTA($D$10:D748))</f>
        <v>739</v>
      </c>
      <c r="B748" s="14">
        <v>10</v>
      </c>
      <c r="C748" s="14" t="s">
        <v>1492</v>
      </c>
      <c r="D748" s="14" t="s">
        <v>1541</v>
      </c>
      <c r="E748" s="14" t="s">
        <v>1542</v>
      </c>
      <c r="F748" s="14" t="s">
        <v>8</v>
      </c>
      <c r="G748" s="6">
        <f>INDEX('cash ratio เดิม'!$B:$B,MATCH(คำนวณเงินลงทุนส่วนเกิน!$D748,'cash ratio เดิม'!$A:$A,0))</f>
        <v>59058268.049999997</v>
      </c>
      <c r="H748" s="6">
        <f>INDEX('cash ratio เดิม'!$C:$C,MATCH(คำนวณเงินลงทุนส่วนเกิน!$D748,'cash ratio เดิม'!$A:$A,0))</f>
        <v>6457827.5499999998</v>
      </c>
      <c r="I748" s="49">
        <v>9.15</v>
      </c>
      <c r="J748" s="5">
        <f t="shared" si="66"/>
        <v>9.57</v>
      </c>
      <c r="K748" s="6">
        <f t="shared" si="69"/>
        <v>2773720.8849999998</v>
      </c>
      <c r="L748" s="6">
        <f>INDEX(ลูกหนี้ค่ารักษาพยาบาล!$J:$J,MATCH(คำนวณเงินลงทุนส่วนเกิน!$D748,ลูกหนี้ค่ารักษาพยาบาล!$A:$A,0))</f>
        <v>1380855.635</v>
      </c>
      <c r="M748" s="6">
        <f>INDEX(ลูกหนี้ค่ารักษาพยาบาล!$K:$K,MATCH(คำนวณเงินลงทุนส่วนเกิน!$D748,ลูกหนี้ค่ารักษาพยาบาล!$A:$A,0))</f>
        <v>113951.5</v>
      </c>
      <c r="N748" s="6">
        <f>INDEX(ลูกหนี้ค่ารักษาพยาบาล!$L:$L,MATCH(คำนวณเงินลงทุนส่วนเกิน!$D748,ลูกหนี้ค่ารักษาพยาบาล!$A:$A,0))</f>
        <v>1278913.75</v>
      </c>
      <c r="O748" s="6">
        <f>INDEX(ลูกหนี้ค่ารักษาพยาบาล!$M:$M,MATCH(คำนวณเงินลงทุนส่วนเกิน!$D748,ลูกหนี้ค่ารักษาพยาบาล!$A:$A,0))</f>
        <v>0</v>
      </c>
      <c r="P748" s="6">
        <f>INDEX(ลูกหนี้ค่ารักษาพยาบาล!$N:$N,MATCH(คำนวณเงินลงทุนส่วนเกิน!$D748,ลูกหนี้ค่ารักษาพยาบาล!$A:$A,0))</f>
        <v>0</v>
      </c>
      <c r="Q748" s="49">
        <v>52600440.5</v>
      </c>
      <c r="R748" s="7">
        <f>INDEX('Fixed Cost'!$E:$E,MATCH(คำนวณเงินลงทุนส่วนเกิน!$D748,'Fixed Cost'!$A:$A,0))</f>
        <v>7914532.663636364</v>
      </c>
      <c r="S748" s="7">
        <f t="shared" si="67"/>
        <v>44685907.836363636</v>
      </c>
      <c r="T748" s="43" t="str">
        <f t="shared" si="70"/>
        <v>60%</v>
      </c>
      <c r="U748" s="7">
        <f t="shared" si="68"/>
        <v>26811544.701818179</v>
      </c>
      <c r="V748" s="8" t="str">
        <f t="shared" si="71"/>
        <v>ลงทุนได้</v>
      </c>
      <c r="X748" s="4"/>
    </row>
    <row r="749" spans="1:24" hidden="1" x14ac:dyDescent="0.7">
      <c r="A749" s="8">
        <f>IF(ISBLANK(D749),"",COUNTA($D$10:D749))</f>
        <v>740</v>
      </c>
      <c r="B749" s="14">
        <v>10</v>
      </c>
      <c r="C749" s="14" t="s">
        <v>1492</v>
      </c>
      <c r="D749" s="14" t="s">
        <v>1543</v>
      </c>
      <c r="E749" s="14" t="s">
        <v>1544</v>
      </c>
      <c r="F749" s="14" t="s">
        <v>8</v>
      </c>
      <c r="G749" s="6">
        <f>INDEX('cash ratio เดิม'!$B:$B,MATCH(คำนวณเงินลงทุนส่วนเกิน!$D749,'cash ratio เดิม'!$A:$A,0))</f>
        <v>21969691.899999999</v>
      </c>
      <c r="H749" s="6">
        <f>INDEX('cash ratio เดิม'!$C:$C,MATCH(คำนวณเงินลงทุนส่วนเกิน!$D749,'cash ratio เดิม'!$A:$A,0))</f>
        <v>5571690.3300000001</v>
      </c>
      <c r="I749" s="49">
        <v>3.94</v>
      </c>
      <c r="J749" s="5">
        <f t="shared" si="66"/>
        <v>4.22</v>
      </c>
      <c r="K749" s="6">
        <f t="shared" si="69"/>
        <v>1546861.6099999999</v>
      </c>
      <c r="L749" s="6">
        <f>INDEX(ลูกหนี้ค่ารักษาพยาบาล!$J:$J,MATCH(คำนวณเงินลงทุนส่วนเกิน!$D749,ลูกหนี้ค่ารักษาพยาบาล!$A:$A,0))</f>
        <v>751009.125</v>
      </c>
      <c r="M749" s="6">
        <f>INDEX(ลูกหนี้ค่ารักษาพยาบาล!$K:$K,MATCH(คำนวณเงินลงทุนส่วนเกิน!$D749,ลูกหนี้ค่ารักษาพยาบาล!$A:$A,0))</f>
        <v>280863</v>
      </c>
      <c r="N749" s="6">
        <f>INDEX(ลูกหนี้ค่ารักษาพยาบาล!$L:$L,MATCH(คำนวณเงินลงทุนส่วนเกิน!$D749,ลูกหนี้ค่ารักษาพยาบาล!$A:$A,0))</f>
        <v>483513.48499999999</v>
      </c>
      <c r="O749" s="6">
        <f>INDEX(ลูกหนี้ค่ารักษาพยาบาล!$M:$M,MATCH(คำนวณเงินลงทุนส่วนเกิน!$D749,ลูกหนี้ค่ารักษาพยาบาล!$A:$A,0))</f>
        <v>0</v>
      </c>
      <c r="P749" s="6">
        <f>INDEX(ลูกหนี้ค่ารักษาพยาบาล!$N:$N,MATCH(คำนวณเงินลงทุนส่วนเกิน!$D749,ลูกหนี้ค่ารักษาพยาบาล!$A:$A,0))</f>
        <v>31476</v>
      </c>
      <c r="Q749" s="49">
        <v>16398001.57</v>
      </c>
      <c r="R749" s="7">
        <f>INDEX('Fixed Cost'!$E:$E,MATCH(คำนวณเงินลงทุนส่วนเกิน!$D749,'Fixed Cost'!$A:$A,0))</f>
        <v>6840534.4390909094</v>
      </c>
      <c r="S749" s="7">
        <f t="shared" si="67"/>
        <v>9557467.1309090909</v>
      </c>
      <c r="T749" s="43" t="str">
        <f t="shared" si="70"/>
        <v>60%</v>
      </c>
      <c r="U749" s="7">
        <f t="shared" si="68"/>
        <v>5734480.2785454541</v>
      </c>
      <c r="V749" s="8" t="str">
        <f t="shared" si="71"/>
        <v>ลงทุนได้</v>
      </c>
      <c r="X749" s="4"/>
    </row>
    <row r="750" spans="1:24" hidden="1" x14ac:dyDescent="0.7">
      <c r="A750" s="8">
        <f>IF(ISBLANK(D750),"",COUNTA($D$10:D750))</f>
        <v>741</v>
      </c>
      <c r="B750" s="14">
        <v>11</v>
      </c>
      <c r="C750" s="14" t="s">
        <v>1545</v>
      </c>
      <c r="D750" s="14" t="s">
        <v>1546</v>
      </c>
      <c r="E750" s="14" t="s">
        <v>1547</v>
      </c>
      <c r="F750" s="14" t="s">
        <v>46</v>
      </c>
      <c r="G750" s="6">
        <f>INDEX('cash ratio เดิม'!$B:$B,MATCH(คำนวณเงินลงทุนส่วนเกิน!$D750,'cash ratio เดิม'!$A:$A,0))</f>
        <v>515059825.26999998</v>
      </c>
      <c r="H750" s="6">
        <f>INDEX('cash ratio เดิม'!$C:$C,MATCH(คำนวณเงินลงทุนส่วนเกิน!$D750,'cash ratio เดิม'!$A:$A,0))</f>
        <v>186164749.47</v>
      </c>
      <c r="I750" s="49">
        <v>2.77</v>
      </c>
      <c r="J750" s="5">
        <f t="shared" si="66"/>
        <v>3.35</v>
      </c>
      <c r="K750" s="6">
        <f t="shared" si="69"/>
        <v>110236130.61</v>
      </c>
      <c r="L750" s="6">
        <f>INDEX(ลูกหนี้ค่ารักษาพยาบาล!$J:$J,MATCH(คำนวณเงินลงทุนส่วนเกิน!$D750,ลูกหนี้ค่ารักษาพยาบาล!$A:$A,0))</f>
        <v>75021379.879999995</v>
      </c>
      <c r="M750" s="6">
        <f>INDEX(ลูกหนี้ค่ารักษาพยาบาล!$K:$K,MATCH(คำนวณเงินลงทุนส่วนเกิน!$D750,ลูกหนี้ค่ารักษาพยาบาล!$A:$A,0))</f>
        <v>5114556.4250000007</v>
      </c>
      <c r="N750" s="6">
        <f>INDEX(ลูกหนี้ค่ารักษาพยาบาล!$L:$L,MATCH(คำนวณเงินลงทุนส่วนเกิน!$D750,ลูกหนี้ค่ารักษาพยาบาล!$A:$A,0))</f>
        <v>29533466.340000004</v>
      </c>
      <c r="O750" s="6">
        <f>INDEX(ลูกหนี้ค่ารักษาพยาบาล!$M:$M,MATCH(คำนวณเงินลงทุนส่วนเกิน!$D750,ลูกหนี้ค่ารักษาพยาบาล!$A:$A,0))</f>
        <v>0</v>
      </c>
      <c r="P750" s="6">
        <f>INDEX(ลูกหนี้ค่ารักษาพยาบาล!$N:$N,MATCH(คำนวณเงินลงทุนส่วนเกิน!$D750,ลูกหนี้ค่ารักษาพยาบาล!$A:$A,0))</f>
        <v>566727.96499999997</v>
      </c>
      <c r="Q750" s="49">
        <v>328860495.29000002</v>
      </c>
      <c r="R750" s="7">
        <f>INDEX('Fixed Cost'!$E:$E,MATCH(คำนวณเงินลงทุนส่วนเกิน!$D750,'Fixed Cost'!$A:$A,0))</f>
        <v>89891408.3809091</v>
      </c>
      <c r="S750" s="7">
        <f t="shared" si="67"/>
        <v>238969086.90909094</v>
      </c>
      <c r="T750" s="43" t="str">
        <f t="shared" si="70"/>
        <v>60%</v>
      </c>
      <c r="U750" s="7">
        <f t="shared" si="68"/>
        <v>143381452.14545456</v>
      </c>
      <c r="V750" s="8" t="str">
        <f t="shared" si="71"/>
        <v>ลงทุนได้</v>
      </c>
      <c r="X750" s="4"/>
    </row>
    <row r="751" spans="1:24" hidden="1" x14ac:dyDescent="0.7">
      <c r="A751" s="8">
        <f>IF(ISBLANK(D751),"",COUNTA($D$10:D751))</f>
        <v>742</v>
      </c>
      <c r="B751" s="14">
        <v>11</v>
      </c>
      <c r="C751" s="14" t="s">
        <v>1545</v>
      </c>
      <c r="D751" s="14" t="s">
        <v>1548</v>
      </c>
      <c r="E751" s="14" t="s">
        <v>1549</v>
      </c>
      <c r="F751" s="14" t="s">
        <v>8</v>
      </c>
      <c r="G751" s="6">
        <f>INDEX('cash ratio เดิม'!$B:$B,MATCH(คำนวณเงินลงทุนส่วนเกิน!$D751,'cash ratio เดิม'!$A:$A,0))</f>
        <v>128765030.5</v>
      </c>
      <c r="H751" s="6">
        <f>INDEX('cash ratio เดิม'!$C:$C,MATCH(คำนวณเงินลงทุนส่วนเกิน!$D751,'cash ratio เดิม'!$A:$A,0))</f>
        <v>25643408.34</v>
      </c>
      <c r="I751" s="49">
        <v>5.0199999999999996</v>
      </c>
      <c r="J751" s="5">
        <f t="shared" si="66"/>
        <v>5.17</v>
      </c>
      <c r="K751" s="6">
        <f t="shared" si="69"/>
        <v>3880962.1150000002</v>
      </c>
      <c r="L751" s="6">
        <f>INDEX(ลูกหนี้ค่ารักษาพยาบาล!$J:$J,MATCH(คำนวณเงินลงทุนส่วนเกิน!$D751,ลูกหนี้ค่ารักษาพยาบาล!$A:$A,0))</f>
        <v>1326322.105</v>
      </c>
      <c r="M751" s="6">
        <f>INDEX(ลูกหนี้ค่ารักษาพยาบาล!$K:$K,MATCH(คำนวณเงินลงทุนส่วนเกิน!$D751,ลูกหนี้ค่ารักษาพยาบาล!$A:$A,0))</f>
        <v>947337.44</v>
      </c>
      <c r="N751" s="6">
        <f>INDEX(ลูกหนี้ค่ารักษาพยาบาล!$L:$L,MATCH(คำนวณเงินลงทุนส่วนเกิน!$D751,ลูกหนี้ค่ารักษาพยาบาล!$A:$A,0))</f>
        <v>1607302.57</v>
      </c>
      <c r="O751" s="6">
        <f>INDEX(ลูกหนี้ค่ารักษาพยาบาล!$M:$M,MATCH(คำนวณเงินลงทุนส่วนเกิน!$D751,ลูกหนี้ค่ารักษาพยาบาล!$A:$A,0))</f>
        <v>0</v>
      </c>
      <c r="P751" s="6">
        <f>INDEX(ลูกหนี้ค่ารักษาพยาบาล!$N:$N,MATCH(คำนวณเงินลงทุนส่วนเกิน!$D751,ลูกหนี้ค่ารักษาพยาบาล!$A:$A,0))</f>
        <v>0</v>
      </c>
      <c r="Q751" s="49">
        <v>103121622.16</v>
      </c>
      <c r="R751" s="7">
        <f>INDEX('Fixed Cost'!$E:$E,MATCH(คำนวณเงินลงทุนส่วนเกิน!$D751,'Fixed Cost'!$A:$A,0))</f>
        <v>17060068.464545455</v>
      </c>
      <c r="S751" s="7">
        <f t="shared" si="67"/>
        <v>86061553.695454538</v>
      </c>
      <c r="T751" s="43" t="str">
        <f t="shared" si="70"/>
        <v>60%</v>
      </c>
      <c r="U751" s="7">
        <f t="shared" si="68"/>
        <v>51636932.217272721</v>
      </c>
      <c r="V751" s="8" t="str">
        <f t="shared" si="71"/>
        <v>ลงทุนได้</v>
      </c>
      <c r="X751" s="4"/>
    </row>
    <row r="752" spans="1:24" hidden="1" x14ac:dyDescent="0.7">
      <c r="A752" s="8">
        <f>IF(ISBLANK(D752),"",COUNTA($D$10:D752))</f>
        <v>743</v>
      </c>
      <c r="B752" s="14">
        <v>11</v>
      </c>
      <c r="C752" s="14" t="s">
        <v>1545</v>
      </c>
      <c r="D752" s="14" t="s">
        <v>1550</v>
      </c>
      <c r="E752" s="14" t="s">
        <v>1551</v>
      </c>
      <c r="F752" s="14" t="s">
        <v>8</v>
      </c>
      <c r="G752" s="6">
        <f>INDEX('cash ratio เดิม'!$B:$B,MATCH(คำนวณเงินลงทุนส่วนเกิน!$D752,'cash ratio เดิม'!$A:$A,0))</f>
        <v>84300086.819999993</v>
      </c>
      <c r="H752" s="6">
        <f>INDEX('cash ratio เดิม'!$C:$C,MATCH(คำนวณเงินลงทุนส่วนเกิน!$D752,'cash ratio เดิม'!$A:$A,0))</f>
        <v>15126506.609999999</v>
      </c>
      <c r="I752" s="49">
        <v>5.57</v>
      </c>
      <c r="J752" s="5">
        <f t="shared" si="66"/>
        <v>5.98</v>
      </c>
      <c r="K752" s="6">
        <f t="shared" si="69"/>
        <v>6228155.4399999995</v>
      </c>
      <c r="L752" s="6">
        <f>INDEX(ลูกหนี้ค่ารักษาพยาบาล!$J:$J,MATCH(คำนวณเงินลงทุนส่วนเกิน!$D752,ลูกหนี้ค่ารักษาพยาบาล!$A:$A,0))</f>
        <v>3929730.1899999995</v>
      </c>
      <c r="M752" s="6">
        <f>INDEX(ลูกหนี้ค่ารักษาพยาบาล!$K:$K,MATCH(คำนวณเงินลงทุนส่วนเกิน!$D752,ลูกหนี้ค่ารักษาพยาบาล!$A:$A,0))</f>
        <v>1528167.575</v>
      </c>
      <c r="N752" s="6">
        <f>INDEX(ลูกหนี้ค่ารักษาพยาบาล!$L:$L,MATCH(คำนวณเงินลงทุนส่วนเกิน!$D752,ลูกหนี้ค่ารักษาพยาบาล!$A:$A,0))</f>
        <v>767207.17500000005</v>
      </c>
      <c r="O752" s="6">
        <f>INDEX(ลูกหนี้ค่ารักษาพยาบาล!$M:$M,MATCH(คำนวณเงินลงทุนส่วนเกิน!$D752,ลูกหนี้ค่ารักษาพยาบาล!$A:$A,0))</f>
        <v>0</v>
      </c>
      <c r="P752" s="6">
        <f>INDEX(ลูกหนี้ค่ารักษาพยาบาล!$N:$N,MATCH(คำนวณเงินลงทุนส่วนเกิน!$D752,ลูกหนี้ค่ารักษาพยาบาล!$A:$A,0))</f>
        <v>3050.5</v>
      </c>
      <c r="Q752" s="49">
        <v>69073451.269999996</v>
      </c>
      <c r="R752" s="7">
        <f>INDEX('Fixed Cost'!$E:$E,MATCH(คำนวณเงินลงทุนส่วนเกิน!$D752,'Fixed Cost'!$A:$A,0))</f>
        <v>11547552.130909091</v>
      </c>
      <c r="S752" s="7">
        <f t="shared" si="67"/>
        <v>57525899.139090903</v>
      </c>
      <c r="T752" s="43" t="str">
        <f t="shared" si="70"/>
        <v>60%</v>
      </c>
      <c r="U752" s="7">
        <f t="shared" si="68"/>
        <v>34515539.48345454</v>
      </c>
      <c r="V752" s="8" t="str">
        <f t="shared" si="71"/>
        <v>ลงทุนได้</v>
      </c>
      <c r="X752" s="4"/>
    </row>
    <row r="753" spans="1:24" hidden="1" x14ac:dyDescent="0.7">
      <c r="A753" s="8">
        <f>IF(ISBLANK(D753),"",COUNTA($D$10:D753))</f>
        <v>744</v>
      </c>
      <c r="B753" s="14">
        <v>11</v>
      </c>
      <c r="C753" s="14" t="s">
        <v>1545</v>
      </c>
      <c r="D753" s="14" t="s">
        <v>1552</v>
      </c>
      <c r="E753" s="14" t="s">
        <v>1553</v>
      </c>
      <c r="F753" s="14" t="s">
        <v>8</v>
      </c>
      <c r="G753" s="6">
        <f>INDEX('cash ratio เดิม'!$B:$B,MATCH(คำนวณเงินลงทุนส่วนเกิน!$D753,'cash ratio เดิม'!$A:$A,0))</f>
        <v>159908666.41999999</v>
      </c>
      <c r="H753" s="6">
        <f>INDEX('cash ratio เดิม'!$C:$C,MATCH(คำนวณเงินลงทุนส่วนเกิน!$D753,'cash ratio เดิม'!$A:$A,0))</f>
        <v>17531608.690000001</v>
      </c>
      <c r="I753" s="49">
        <v>9.1199999999999992</v>
      </c>
      <c r="J753" s="5">
        <f t="shared" si="66"/>
        <v>9.43</v>
      </c>
      <c r="K753" s="6">
        <f t="shared" si="69"/>
        <v>5418931.9450000003</v>
      </c>
      <c r="L753" s="6">
        <f>INDEX(ลูกหนี้ค่ารักษาพยาบาล!$J:$J,MATCH(คำนวณเงินลงทุนส่วนเกิน!$D753,ลูกหนี้ค่ารักษาพยาบาล!$A:$A,0))</f>
        <v>2538718.31</v>
      </c>
      <c r="M753" s="6">
        <f>INDEX(ลูกหนี้ค่ารักษาพยาบาล!$K:$K,MATCH(คำนวณเงินลงทุนส่วนเกิน!$D753,ลูกหนี้ค่ารักษาพยาบาล!$A:$A,0))</f>
        <v>763335.81</v>
      </c>
      <c r="N753" s="6">
        <f>INDEX(ลูกหนี้ค่ารักษาพยาบาล!$L:$L,MATCH(คำนวณเงินลงทุนส่วนเกิน!$D753,ลูกหนี้ค่ารักษาพยาบาล!$A:$A,0))</f>
        <v>2116877.8250000002</v>
      </c>
      <c r="O753" s="6">
        <f>INDEX(ลูกหนี้ค่ารักษาพยาบาล!$M:$M,MATCH(คำนวณเงินลงทุนส่วนเกิน!$D753,ลูกหนี้ค่ารักษาพยาบาล!$A:$A,0))</f>
        <v>0</v>
      </c>
      <c r="P753" s="6">
        <f>INDEX(ลูกหนี้ค่ารักษาพยาบาล!$N:$N,MATCH(คำนวณเงินลงทุนส่วนเกิน!$D753,ลูกหนี้ค่ารักษาพยาบาล!$A:$A,0))</f>
        <v>0</v>
      </c>
      <c r="Q753" s="49">
        <v>142377057.72999999</v>
      </c>
      <c r="R753" s="7">
        <f>INDEX('Fixed Cost'!$E:$E,MATCH(คำนวณเงินลงทุนส่วนเกิน!$D753,'Fixed Cost'!$A:$A,0))</f>
        <v>24436670.83909091</v>
      </c>
      <c r="S753" s="7">
        <f t="shared" si="67"/>
        <v>117940386.89090908</v>
      </c>
      <c r="T753" s="43" t="str">
        <f t="shared" si="70"/>
        <v>60%</v>
      </c>
      <c r="U753" s="7">
        <f t="shared" si="68"/>
        <v>70764232.134545445</v>
      </c>
      <c r="V753" s="8" t="str">
        <f t="shared" si="71"/>
        <v>ลงทุนได้</v>
      </c>
      <c r="X753" s="4"/>
    </row>
    <row r="754" spans="1:24" hidden="1" x14ac:dyDescent="0.7">
      <c r="A754" s="8">
        <f>IF(ISBLANK(D754),"",COUNTA($D$10:D754))</f>
        <v>745</v>
      </c>
      <c r="B754" s="14">
        <v>11</v>
      </c>
      <c r="C754" s="14" t="s">
        <v>1545</v>
      </c>
      <c r="D754" s="14" t="s">
        <v>1554</v>
      </c>
      <c r="E754" s="14" t="s">
        <v>1555</v>
      </c>
      <c r="F754" s="14" t="s">
        <v>8</v>
      </c>
      <c r="G754" s="6">
        <f>INDEX('cash ratio เดิม'!$B:$B,MATCH(คำนวณเงินลงทุนส่วนเกิน!$D754,'cash ratio เดิม'!$A:$A,0))</f>
        <v>179099413.56</v>
      </c>
      <c r="H754" s="6">
        <f>INDEX('cash ratio เดิม'!$C:$C,MATCH(คำนวณเงินลงทุนส่วนเกิน!$D754,'cash ratio เดิม'!$A:$A,0))</f>
        <v>35933071.780000001</v>
      </c>
      <c r="I754" s="49">
        <v>4.9800000000000004</v>
      </c>
      <c r="J754" s="5">
        <f t="shared" si="66"/>
        <v>5.18</v>
      </c>
      <c r="K754" s="6">
        <f t="shared" si="69"/>
        <v>7071104.5</v>
      </c>
      <c r="L754" s="6">
        <f>INDEX(ลูกหนี้ค่ารักษาพยาบาล!$J:$J,MATCH(คำนวณเงินลงทุนส่วนเกิน!$D754,ลูกหนี้ค่ารักษาพยาบาล!$A:$A,0))</f>
        <v>3210874</v>
      </c>
      <c r="M754" s="6">
        <f>INDEX(ลูกหนี้ค่ารักษาพยาบาล!$K:$K,MATCH(คำนวณเงินลงทุนส่วนเกิน!$D754,ลูกหนี้ค่ารักษาพยาบาล!$A:$A,0))</f>
        <v>985295</v>
      </c>
      <c r="N754" s="6">
        <f>INDEX(ลูกหนี้ค่ารักษาพยาบาล!$L:$L,MATCH(คำนวณเงินลงทุนส่วนเกิน!$D754,ลูกหนี้ค่ารักษาพยาบาล!$A:$A,0))</f>
        <v>2871292</v>
      </c>
      <c r="O754" s="6">
        <f>INDEX(ลูกหนี้ค่ารักษาพยาบาล!$M:$M,MATCH(คำนวณเงินลงทุนส่วนเกิน!$D754,ลูกหนี้ค่ารักษาพยาบาล!$A:$A,0))</f>
        <v>0</v>
      </c>
      <c r="P754" s="6">
        <f>INDEX(ลูกหนี้ค่ารักษาพยาบาล!$N:$N,MATCH(คำนวณเงินลงทุนส่วนเกิน!$D754,ลูกหนี้ค่ารักษาพยาบาล!$A:$A,0))</f>
        <v>3643.5</v>
      </c>
      <c r="Q754" s="49">
        <v>143166341.78</v>
      </c>
      <c r="R754" s="7">
        <f>INDEX('Fixed Cost'!$E:$E,MATCH(คำนวณเงินลงทุนส่วนเกิน!$D754,'Fixed Cost'!$A:$A,0))</f>
        <v>19412239.295454547</v>
      </c>
      <c r="S754" s="7">
        <f t="shared" si="67"/>
        <v>123754102.48454545</v>
      </c>
      <c r="T754" s="43" t="str">
        <f t="shared" si="70"/>
        <v>60%</v>
      </c>
      <c r="U754" s="7">
        <f t="shared" si="68"/>
        <v>74252461.490727276</v>
      </c>
      <c r="V754" s="8" t="str">
        <f t="shared" si="71"/>
        <v>ลงทุนได้</v>
      </c>
      <c r="X754" s="4"/>
    </row>
    <row r="755" spans="1:24" hidden="1" x14ac:dyDescent="0.7">
      <c r="A755" s="8">
        <f>IF(ISBLANK(D755),"",COUNTA($D$10:D755))</f>
        <v>746</v>
      </c>
      <c r="B755" s="14">
        <v>11</v>
      </c>
      <c r="C755" s="14" t="s">
        <v>1545</v>
      </c>
      <c r="D755" s="14" t="s">
        <v>1556</v>
      </c>
      <c r="E755" s="14" t="s">
        <v>1557</v>
      </c>
      <c r="F755" s="14" t="s">
        <v>8</v>
      </c>
      <c r="G755" s="6">
        <f>INDEX('cash ratio เดิม'!$B:$B,MATCH(คำนวณเงินลงทุนส่วนเกิน!$D755,'cash ratio เดิม'!$A:$A,0))</f>
        <v>139170677.09</v>
      </c>
      <c r="H755" s="6">
        <f>INDEX('cash ratio เดิม'!$C:$C,MATCH(คำนวณเงินลงทุนส่วนเกิน!$D755,'cash ratio เดิม'!$A:$A,0))</f>
        <v>16068758.529999999</v>
      </c>
      <c r="I755" s="49">
        <v>8.66</v>
      </c>
      <c r="J755" s="5">
        <f t="shared" si="66"/>
        <v>9.01</v>
      </c>
      <c r="K755" s="6">
        <f t="shared" si="69"/>
        <v>5732592</v>
      </c>
      <c r="L755" s="6">
        <f>INDEX(ลูกหนี้ค่ารักษาพยาบาล!$J:$J,MATCH(คำนวณเงินลงทุนส่วนเกิน!$D755,ลูกหนี้ค่ารักษาพยาบาล!$A:$A,0))</f>
        <v>3445843.5</v>
      </c>
      <c r="M755" s="6">
        <f>INDEX(ลูกหนี้ค่ารักษาพยาบาล!$K:$K,MATCH(คำนวณเงินลงทุนส่วนเกิน!$D755,ลูกหนี้ค่ารักษาพยาบาล!$A:$A,0))</f>
        <v>776115</v>
      </c>
      <c r="N755" s="6">
        <f>INDEX(ลูกหนี้ค่ารักษาพยาบาล!$L:$L,MATCH(คำนวณเงินลงทุนส่วนเกิน!$D755,ลูกหนี้ค่ารักษาพยาบาล!$A:$A,0))</f>
        <v>1510633.5</v>
      </c>
      <c r="O755" s="6">
        <f>INDEX(ลูกหนี้ค่ารักษาพยาบาล!$M:$M,MATCH(คำนวณเงินลงทุนส่วนเกิน!$D755,ลูกหนี้ค่ารักษาพยาบาล!$A:$A,0))</f>
        <v>0</v>
      </c>
      <c r="P755" s="6">
        <f>INDEX(ลูกหนี้ค่ารักษาพยาบาล!$N:$N,MATCH(คำนวณเงินลงทุนส่วนเกิน!$D755,ลูกหนี้ค่ารักษาพยาบาล!$A:$A,0))</f>
        <v>0</v>
      </c>
      <c r="Q755" s="49">
        <v>123085589.56</v>
      </c>
      <c r="R755" s="7">
        <f>INDEX('Fixed Cost'!$E:$E,MATCH(คำนวณเงินลงทุนส่วนเกิน!$D755,'Fixed Cost'!$A:$A,0))</f>
        <v>14654788.690909091</v>
      </c>
      <c r="S755" s="7">
        <f t="shared" si="67"/>
        <v>108430800.86909091</v>
      </c>
      <c r="T755" s="43" t="str">
        <f t="shared" si="70"/>
        <v>60%</v>
      </c>
      <c r="U755" s="7">
        <f t="shared" si="68"/>
        <v>65058480.521454543</v>
      </c>
      <c r="V755" s="8" t="str">
        <f t="shared" si="71"/>
        <v>ลงทุนได้</v>
      </c>
      <c r="X755" s="4"/>
    </row>
    <row r="756" spans="1:24" hidden="1" x14ac:dyDescent="0.7">
      <c r="A756" s="8">
        <f>IF(ISBLANK(D756),"",COUNTA($D$10:D756))</f>
        <v>747</v>
      </c>
      <c r="B756" s="14">
        <v>11</v>
      </c>
      <c r="C756" s="14" t="s">
        <v>1545</v>
      </c>
      <c r="D756" s="14" t="s">
        <v>1558</v>
      </c>
      <c r="E756" s="14" t="s">
        <v>1559</v>
      </c>
      <c r="F756" s="14" t="s">
        <v>8</v>
      </c>
      <c r="G756" s="6">
        <f>INDEX('cash ratio เดิม'!$B:$B,MATCH(คำนวณเงินลงทุนส่วนเกิน!$D756,'cash ratio เดิม'!$A:$A,0))</f>
        <v>52544864.960000001</v>
      </c>
      <c r="H756" s="6">
        <f>INDEX('cash ratio เดิม'!$C:$C,MATCH(คำนวณเงินลงทุนส่วนเกิน!$D756,'cash ratio เดิม'!$A:$A,0))</f>
        <v>9580688.0999999996</v>
      </c>
      <c r="I756" s="49">
        <v>5.48</v>
      </c>
      <c r="J756" s="5">
        <f t="shared" si="66"/>
        <v>5.76</v>
      </c>
      <c r="K756" s="6">
        <f t="shared" si="69"/>
        <v>2695305.2</v>
      </c>
      <c r="L756" s="6">
        <f>INDEX(ลูกหนี้ค่ารักษาพยาบาล!$J:$J,MATCH(คำนวณเงินลงทุนส่วนเกิน!$D756,ลูกหนี้ค่ารักษาพยาบาล!$A:$A,0))</f>
        <v>1689552</v>
      </c>
      <c r="M756" s="6">
        <f>INDEX(ลูกหนี้ค่ารักษาพยาบาล!$K:$K,MATCH(คำนวณเงินลงทุนส่วนเกิน!$D756,ลูกหนี้ค่ารักษาพยาบาล!$A:$A,0))</f>
        <v>298546.47499999998</v>
      </c>
      <c r="N756" s="6">
        <f>INDEX(ลูกหนี้ค่ารักษาพยาบาล!$L:$L,MATCH(คำนวณเงินลงทุนส่วนเกิน!$D756,ลูกหนี้ค่ารักษาพยาบาล!$A:$A,0))</f>
        <v>686662.97499999998</v>
      </c>
      <c r="O756" s="6">
        <f>INDEX(ลูกหนี้ค่ารักษาพยาบาล!$M:$M,MATCH(คำนวณเงินลงทุนส่วนเกิน!$D756,ลูกหนี้ค่ารักษาพยาบาล!$A:$A,0))</f>
        <v>0</v>
      </c>
      <c r="P756" s="6">
        <f>INDEX(ลูกหนี้ค่ารักษาพยาบาล!$N:$N,MATCH(คำนวณเงินลงทุนส่วนเกิน!$D756,ลูกหนี้ค่ารักษาพยาบาล!$A:$A,0))</f>
        <v>20543.75</v>
      </c>
      <c r="Q756" s="49">
        <v>42964176.859999999</v>
      </c>
      <c r="R756" s="7">
        <f>INDEX('Fixed Cost'!$E:$E,MATCH(คำนวณเงินลงทุนส่วนเกิน!$D756,'Fixed Cost'!$A:$A,0))</f>
        <v>10778792.989090912</v>
      </c>
      <c r="S756" s="7">
        <f t="shared" si="67"/>
        <v>32185383.870909087</v>
      </c>
      <c r="T756" s="43" t="str">
        <f t="shared" si="70"/>
        <v>60%</v>
      </c>
      <c r="U756" s="7">
        <f t="shared" si="68"/>
        <v>19311230.32254545</v>
      </c>
      <c r="V756" s="8" t="str">
        <f t="shared" si="71"/>
        <v>ลงทุนได้</v>
      </c>
      <c r="X756" s="4"/>
    </row>
    <row r="757" spans="1:24" hidden="1" x14ac:dyDescent="0.7">
      <c r="A757" s="8">
        <f>IF(ISBLANK(D757),"",COUNTA($D$10:D757))</f>
        <v>748</v>
      </c>
      <c r="B757" s="14">
        <v>11</v>
      </c>
      <c r="C757" s="14" t="s">
        <v>1545</v>
      </c>
      <c r="D757" s="14" t="s">
        <v>1560</v>
      </c>
      <c r="E757" s="14" t="s">
        <v>1561</v>
      </c>
      <c r="F757" s="14" t="s">
        <v>8</v>
      </c>
      <c r="G757" s="6">
        <f>INDEX('cash ratio เดิม'!$B:$B,MATCH(คำนวณเงินลงทุนส่วนเกิน!$D757,'cash ratio เดิม'!$A:$A,0))</f>
        <v>87410232.049999997</v>
      </c>
      <c r="H757" s="6">
        <f>INDEX('cash ratio เดิม'!$C:$C,MATCH(คำนวณเงินลงทุนส่วนเกิน!$D757,'cash ratio เดิม'!$A:$A,0))</f>
        <v>34028440.43</v>
      </c>
      <c r="I757" s="49">
        <v>2.57</v>
      </c>
      <c r="J757" s="5">
        <f t="shared" si="66"/>
        <v>2.7</v>
      </c>
      <c r="K757" s="6">
        <f t="shared" si="69"/>
        <v>4470015.459999999</v>
      </c>
      <c r="L757" s="6">
        <f>INDEX(ลูกหนี้ค่ารักษาพยาบาล!$J:$J,MATCH(คำนวณเงินลงทุนส่วนเกิน!$D757,ลูกหนี้ค่ารักษาพยาบาล!$A:$A,0))</f>
        <v>2464494.5299999998</v>
      </c>
      <c r="M757" s="6">
        <f>INDEX(ลูกหนี้ค่ารักษาพยาบาล!$K:$K,MATCH(คำนวณเงินลงทุนส่วนเกิน!$D757,ลูกหนี้ค่ารักษาพยาบาล!$A:$A,0))</f>
        <v>672171.03</v>
      </c>
      <c r="N757" s="6">
        <f>INDEX(ลูกหนี้ค่ารักษาพยาบาล!$L:$L,MATCH(คำนวณเงินลงทุนส่วนเกิน!$D757,ลูกหนี้ค่ารักษาพยาบาล!$A:$A,0))</f>
        <v>1333349.8999999999</v>
      </c>
      <c r="O757" s="6">
        <f>INDEX(ลูกหนี้ค่ารักษาพยาบาล!$M:$M,MATCH(คำนวณเงินลงทุนส่วนเกิน!$D757,ลูกหนี้ค่ารักษาพยาบาล!$A:$A,0))</f>
        <v>0</v>
      </c>
      <c r="P757" s="6">
        <f>INDEX(ลูกหนี้ค่ารักษาพยาบาล!$N:$N,MATCH(คำนวณเงินลงทุนส่วนเกิน!$D757,ลูกหนี้ค่ารักษาพยาบาล!$A:$A,0))</f>
        <v>0</v>
      </c>
      <c r="Q757" s="49">
        <v>53127938.619999997</v>
      </c>
      <c r="R757" s="7">
        <f>INDEX('Fixed Cost'!$E:$E,MATCH(คำนวณเงินลงทุนส่วนเกิน!$D757,'Fixed Cost'!$A:$A,0))</f>
        <v>17167965.804545455</v>
      </c>
      <c r="S757" s="7">
        <f t="shared" si="67"/>
        <v>35959972.815454543</v>
      </c>
      <c r="T757" s="43" t="str">
        <f t="shared" si="70"/>
        <v>50%</v>
      </c>
      <c r="U757" s="7">
        <f t="shared" si="68"/>
        <v>17979986.407727271</v>
      </c>
      <c r="V757" s="8" t="str">
        <f t="shared" si="71"/>
        <v>ลงทุนได้</v>
      </c>
      <c r="X757" s="4"/>
    </row>
    <row r="758" spans="1:24" hidden="1" x14ac:dyDescent="0.7">
      <c r="A758" s="8">
        <f>IF(ISBLANK(D758),"",COUNTA($D$10:D758))</f>
        <v>749</v>
      </c>
      <c r="B758" s="14">
        <v>11</v>
      </c>
      <c r="C758" s="14" t="s">
        <v>1545</v>
      </c>
      <c r="D758" s="14" t="s">
        <v>1562</v>
      </c>
      <c r="E758" s="14" t="s">
        <v>1563</v>
      </c>
      <c r="F758" s="14" t="s">
        <v>8</v>
      </c>
      <c r="G758" s="6">
        <f>INDEX('cash ratio เดิม'!$B:$B,MATCH(คำนวณเงินลงทุนส่วนเกิน!$D758,'cash ratio เดิม'!$A:$A,0))</f>
        <v>43820178.380000003</v>
      </c>
      <c r="H758" s="6">
        <f>INDEX('cash ratio เดิม'!$C:$C,MATCH(คำนวณเงินลงทุนส่วนเกิน!$D758,'cash ratio เดิม'!$A:$A,0))</f>
        <v>2447818.98</v>
      </c>
      <c r="I758" s="49">
        <v>17.899999999999999</v>
      </c>
      <c r="J758" s="5">
        <f t="shared" si="66"/>
        <v>18.09</v>
      </c>
      <c r="K758" s="6">
        <f t="shared" si="69"/>
        <v>474849.41000000003</v>
      </c>
      <c r="L758" s="6">
        <f>INDEX(ลูกหนี้ค่ารักษาพยาบาล!$J:$J,MATCH(คำนวณเงินลงทุนส่วนเกิน!$D758,ลูกหนี้ค่ารักษาพยาบาล!$A:$A,0))</f>
        <v>41309.5</v>
      </c>
      <c r="M758" s="6">
        <f>INDEX(ลูกหนี้ค่ารักษาพยาบาล!$K:$K,MATCH(คำนวณเงินลงทุนส่วนเกิน!$D758,ลูกหนี้ค่ารักษาพยาบาล!$A:$A,0))</f>
        <v>407105.91000000003</v>
      </c>
      <c r="N758" s="6">
        <f>INDEX(ลูกหนี้ค่ารักษาพยาบาล!$L:$L,MATCH(คำนวณเงินลงทุนส่วนเกิน!$D758,ลูกหนี้ค่ารักษาพยาบาล!$A:$A,0))</f>
        <v>26434</v>
      </c>
      <c r="O758" s="6">
        <f>INDEX(ลูกหนี้ค่ารักษาพยาบาล!$M:$M,MATCH(คำนวณเงินลงทุนส่วนเกิน!$D758,ลูกหนี้ค่ารักษาพยาบาล!$A:$A,0))</f>
        <v>0</v>
      </c>
      <c r="P758" s="6">
        <f>INDEX(ลูกหนี้ค่ารักษาพยาบาล!$N:$N,MATCH(คำนวณเงินลงทุนส่วนเกิน!$D758,ลูกหนี้ค่ารักษาพยาบาล!$A:$A,0))</f>
        <v>0</v>
      </c>
      <c r="Q758" s="49">
        <v>41372359.399999999</v>
      </c>
      <c r="R758" s="7">
        <f>INDEX('Fixed Cost'!$E:$E,MATCH(คำนวณเงินลงทุนส่วนเกิน!$D758,'Fixed Cost'!$A:$A,0))</f>
        <v>4468101.21</v>
      </c>
      <c r="S758" s="7">
        <f t="shared" si="67"/>
        <v>36904258.189999998</v>
      </c>
      <c r="T758" s="43" t="str">
        <f t="shared" si="70"/>
        <v>60%</v>
      </c>
      <c r="U758" s="7">
        <f t="shared" si="68"/>
        <v>22142554.913999997</v>
      </c>
      <c r="V758" s="8" t="str">
        <f t="shared" si="71"/>
        <v>ลงทุนได้</v>
      </c>
      <c r="X758" s="4"/>
    </row>
    <row r="759" spans="1:24" hidden="1" x14ac:dyDescent="0.7">
      <c r="A759" s="8">
        <f>IF(ISBLANK(D759),"",COUNTA($D$10:D759))</f>
        <v>750</v>
      </c>
      <c r="B759" s="14">
        <v>11</v>
      </c>
      <c r="C759" s="14" t="s">
        <v>1564</v>
      </c>
      <c r="D759" s="14" t="s">
        <v>1565</v>
      </c>
      <c r="E759" s="14" t="s">
        <v>1566</v>
      </c>
      <c r="F759" s="14" t="s">
        <v>46</v>
      </c>
      <c r="G759" s="6">
        <f>INDEX('cash ratio เดิม'!$B:$B,MATCH(คำนวณเงินลงทุนส่วนเกิน!$D759,'cash ratio เดิม'!$A:$A,0))</f>
        <v>449392457.61000001</v>
      </c>
      <c r="H759" s="6">
        <f>INDEX('cash ratio เดิม'!$C:$C,MATCH(คำนวณเงินลงทุนส่วนเกิน!$D759,'cash ratio เดิม'!$A:$A,0))</f>
        <v>249096353.49000001</v>
      </c>
      <c r="I759" s="49">
        <v>1.8</v>
      </c>
      <c r="J759" s="5">
        <f t="shared" si="66"/>
        <v>2.04</v>
      </c>
      <c r="K759" s="6">
        <f t="shared" si="69"/>
        <v>60666990.005000003</v>
      </c>
      <c r="L759" s="6">
        <f>INDEX(ลูกหนี้ค่ารักษาพยาบาล!$J:$J,MATCH(คำนวณเงินลงทุนส่วนเกิน!$D759,ลูกหนี้ค่ารักษาพยาบาล!$A:$A,0))</f>
        <v>21508932.955000002</v>
      </c>
      <c r="M759" s="6">
        <f>INDEX(ลูกหนี้ค่ารักษาพยาบาล!$K:$K,MATCH(คำนวณเงินลงทุนส่วนเกิน!$D759,ลูกหนี้ค่ารักษาพยาบาล!$A:$A,0))</f>
        <v>7656513.6349999998</v>
      </c>
      <c r="N759" s="6">
        <f>INDEX(ลูกหนี้ค่ารักษาพยาบาล!$L:$L,MATCH(คำนวณเงินลงทุนส่วนเกิน!$D759,ลูกหนี้ค่ารักษาพยาบาล!$A:$A,0))</f>
        <v>30843438.884999998</v>
      </c>
      <c r="O759" s="6">
        <f>INDEX(ลูกหนี้ค่ารักษาพยาบาล!$M:$M,MATCH(คำนวณเงินลงทุนส่วนเกิน!$D759,ลูกหนี้ค่ารักษาพยาบาล!$A:$A,0))</f>
        <v>0</v>
      </c>
      <c r="P759" s="6">
        <f>INDEX(ลูกหนี้ค่ารักษาพยาบาล!$N:$N,MATCH(คำนวณเงินลงทุนส่วนเกิน!$D759,ลูกหนี้ค่ารักษาพยาบาล!$A:$A,0))</f>
        <v>658104.53</v>
      </c>
      <c r="Q759" s="49">
        <v>200191873.75999999</v>
      </c>
      <c r="R759" s="7">
        <f>INDEX('Fixed Cost'!$E:$E,MATCH(คำนวณเงินลงทุนส่วนเกิน!$D759,'Fixed Cost'!$A:$A,0))</f>
        <v>77398051.595454559</v>
      </c>
      <c r="S759" s="7">
        <f t="shared" si="67"/>
        <v>122793822.16454543</v>
      </c>
      <c r="T759" s="43" t="str">
        <f t="shared" si="70"/>
        <v>40%</v>
      </c>
      <c r="U759" s="7">
        <f t="shared" si="68"/>
        <v>49117528.865818173</v>
      </c>
      <c r="V759" s="8" t="str">
        <f t="shared" si="71"/>
        <v>ลงทุนได้</v>
      </c>
      <c r="X759" s="4"/>
    </row>
    <row r="760" spans="1:24" hidden="1" x14ac:dyDescent="0.7">
      <c r="A760" s="8">
        <f>IF(ISBLANK(D760),"",COUNTA($D$10:D760))</f>
        <v>751</v>
      </c>
      <c r="B760" s="14">
        <v>11</v>
      </c>
      <c r="C760" s="14" t="s">
        <v>1564</v>
      </c>
      <c r="D760" s="14" t="s">
        <v>1567</v>
      </c>
      <c r="E760" s="14" t="s">
        <v>1568</v>
      </c>
      <c r="F760" s="14" t="s">
        <v>8</v>
      </c>
      <c r="G760" s="6">
        <f>INDEX('cash ratio เดิม'!$B:$B,MATCH(คำนวณเงินลงทุนส่วนเกิน!$D760,'cash ratio เดิม'!$A:$A,0))</f>
        <v>63031223.789999999</v>
      </c>
      <c r="H760" s="6">
        <f>INDEX('cash ratio เดิม'!$C:$C,MATCH(คำนวณเงินลงทุนส่วนเกิน!$D760,'cash ratio เดิม'!$A:$A,0))</f>
        <v>13054678.5</v>
      </c>
      <c r="I760" s="49">
        <v>4.83</v>
      </c>
      <c r="J760" s="5">
        <f t="shared" si="66"/>
        <v>4.97</v>
      </c>
      <c r="K760" s="6">
        <f t="shared" si="69"/>
        <v>1977699.05</v>
      </c>
      <c r="L760" s="6">
        <f>INDEX(ลูกหนี้ค่ารักษาพยาบาล!$J:$J,MATCH(คำนวณเงินลงทุนส่วนเกิน!$D760,ลูกหนี้ค่ารักษาพยาบาล!$A:$A,0))</f>
        <v>365613.52500000002</v>
      </c>
      <c r="M760" s="6">
        <f>INDEX(ลูกหนี้ค่ารักษาพยาบาล!$K:$K,MATCH(คำนวณเงินลงทุนส่วนเกิน!$D760,ลูกหนี้ค่ารักษาพยาบาล!$A:$A,0))</f>
        <v>742879.05999999994</v>
      </c>
      <c r="N760" s="6">
        <f>INDEX(ลูกหนี้ค่ารักษาพยาบาล!$L:$L,MATCH(คำนวณเงินลงทุนส่วนเกิน!$D760,ลูกหนี้ค่ารักษาพยาบาล!$A:$A,0))</f>
        <v>866818.5</v>
      </c>
      <c r="O760" s="6">
        <f>INDEX(ลูกหนี้ค่ารักษาพยาบาล!$M:$M,MATCH(คำนวณเงินลงทุนส่วนเกิน!$D760,ลูกหนี้ค่ารักษาพยาบาล!$A:$A,0))</f>
        <v>0</v>
      </c>
      <c r="P760" s="6">
        <f>INDEX(ลูกหนี้ค่ารักษาพยาบาล!$N:$N,MATCH(คำนวณเงินลงทุนส่วนเกิน!$D760,ลูกหนี้ค่ารักษาพยาบาล!$A:$A,0))</f>
        <v>2387.9650000000001</v>
      </c>
      <c r="Q760" s="49">
        <v>49976545.289999999</v>
      </c>
      <c r="R760" s="7">
        <f>INDEX('Fixed Cost'!$E:$E,MATCH(คำนวณเงินลงทุนส่วนเกิน!$D760,'Fixed Cost'!$A:$A,0))</f>
        <v>6846190.4399999995</v>
      </c>
      <c r="S760" s="7">
        <f t="shared" si="67"/>
        <v>43130354.850000001</v>
      </c>
      <c r="T760" s="43" t="str">
        <f t="shared" si="70"/>
        <v>60%</v>
      </c>
      <c r="U760" s="7">
        <f t="shared" si="68"/>
        <v>25878212.91</v>
      </c>
      <c r="V760" s="8" t="str">
        <f t="shared" si="71"/>
        <v>ลงทุนได้</v>
      </c>
      <c r="X760" s="4"/>
    </row>
    <row r="761" spans="1:24" hidden="1" x14ac:dyDescent="0.7">
      <c r="A761" s="8">
        <f>IF(ISBLANK(D761),"",COUNTA($D$10:D761))</f>
        <v>752</v>
      </c>
      <c r="B761" s="14">
        <v>11</v>
      </c>
      <c r="C761" s="14" t="s">
        <v>1564</v>
      </c>
      <c r="D761" s="14" t="s">
        <v>1569</v>
      </c>
      <c r="E761" s="14" t="s">
        <v>1570</v>
      </c>
      <c r="F761" s="14" t="s">
        <v>8</v>
      </c>
      <c r="G761" s="6">
        <f>INDEX('cash ratio เดิม'!$B:$B,MATCH(คำนวณเงินลงทุนส่วนเกิน!$D761,'cash ratio เดิม'!$A:$A,0))</f>
        <v>135549427.97</v>
      </c>
      <c r="H761" s="6">
        <f>INDEX('cash ratio เดิม'!$C:$C,MATCH(คำนวณเงินลงทุนส่วนเกิน!$D761,'cash ratio เดิม'!$A:$A,0))</f>
        <v>79969763.920000002</v>
      </c>
      <c r="I761" s="49">
        <v>1.7</v>
      </c>
      <c r="J761" s="5">
        <f t="shared" si="66"/>
        <v>1.77</v>
      </c>
      <c r="K761" s="6">
        <f t="shared" si="69"/>
        <v>6190299.5950000007</v>
      </c>
      <c r="L761" s="6">
        <f>INDEX(ลูกหนี้ค่ารักษาพยาบาล!$J:$J,MATCH(คำนวณเงินลงทุนส่วนเกิน!$D761,ลูกหนี้ค่ารักษาพยาบาล!$A:$A,0))</f>
        <v>3338221.97</v>
      </c>
      <c r="M761" s="6">
        <f>INDEX(ลูกหนี้ค่ารักษาพยาบาล!$K:$K,MATCH(คำนวณเงินลงทุนส่วนเกิน!$D761,ลูกหนี้ค่ารักษาพยาบาล!$A:$A,0))</f>
        <v>828170.38500000001</v>
      </c>
      <c r="N761" s="6">
        <f>INDEX(ลูกหนี้ค่ารักษาพยาบาล!$L:$L,MATCH(คำนวณเงินลงทุนส่วนเกิน!$D761,ลูกหนี้ค่ารักษาพยาบาล!$A:$A,0))</f>
        <v>1755170.21</v>
      </c>
      <c r="O761" s="6">
        <f>INDEX(ลูกหนี้ค่ารักษาพยาบาล!$M:$M,MATCH(คำนวณเงินลงทุนส่วนเกิน!$D761,ลูกหนี้ค่ารักษาพยาบาล!$A:$A,0))</f>
        <v>0</v>
      </c>
      <c r="P761" s="6">
        <f>INDEX(ลูกหนี้ค่ารักษาพยาบาล!$N:$N,MATCH(คำนวณเงินลงทุนส่วนเกิน!$D761,ลูกหนี้ค่ารักษาพยาบาล!$A:$A,0))</f>
        <v>268737.03000000003</v>
      </c>
      <c r="Q761" s="49">
        <v>55579664.049999997</v>
      </c>
      <c r="R761" s="7">
        <f>INDEX('Fixed Cost'!$E:$E,MATCH(คำนวณเงินลงทุนส่วนเกิน!$D761,'Fixed Cost'!$A:$A,0))</f>
        <v>14603402.239090908</v>
      </c>
      <c r="S761" s="7">
        <f t="shared" si="67"/>
        <v>40976261.810909092</v>
      </c>
      <c r="T761" s="43" t="str">
        <f t="shared" si="70"/>
        <v>30%</v>
      </c>
      <c r="U761" s="7">
        <f t="shared" si="68"/>
        <v>12292878.543272728</v>
      </c>
      <c r="V761" s="8" t="str">
        <f t="shared" si="71"/>
        <v>ลงทุนได้</v>
      </c>
      <c r="X761" s="4"/>
    </row>
    <row r="762" spans="1:24" hidden="1" x14ac:dyDescent="0.7">
      <c r="A762" s="8">
        <f>IF(ISBLANK(D762),"",COUNTA($D$10:D762))</f>
        <v>753</v>
      </c>
      <c r="B762" s="14">
        <v>11</v>
      </c>
      <c r="C762" s="14" t="s">
        <v>1564</v>
      </c>
      <c r="D762" s="14" t="s">
        <v>1571</v>
      </c>
      <c r="E762" s="14" t="s">
        <v>1572</v>
      </c>
      <c r="F762" s="14" t="s">
        <v>8</v>
      </c>
      <c r="G762" s="6">
        <f>INDEX('cash ratio เดิม'!$B:$B,MATCH(คำนวณเงินลงทุนส่วนเกิน!$D762,'cash ratio เดิม'!$A:$A,0))</f>
        <v>39773536.899999999</v>
      </c>
      <c r="H762" s="6">
        <f>INDEX('cash ratio เดิม'!$C:$C,MATCH(คำนวณเงินลงทุนส่วนเกิน!$D762,'cash ratio เดิม'!$A:$A,0))</f>
        <v>11131066.369999999</v>
      </c>
      <c r="I762" s="49">
        <v>3.57</v>
      </c>
      <c r="J762" s="5">
        <f t="shared" si="66"/>
        <v>3.76</v>
      </c>
      <c r="K762" s="6">
        <f t="shared" si="69"/>
        <v>2144027.4649999999</v>
      </c>
      <c r="L762" s="6">
        <f>INDEX(ลูกหนี้ค่ารักษาพยาบาล!$J:$J,MATCH(คำนวณเงินลงทุนส่วนเกิน!$D762,ลูกหนี้ค่ารักษาพยาบาล!$A:$A,0))</f>
        <v>802764.5</v>
      </c>
      <c r="M762" s="6">
        <f>INDEX(ลูกหนี้ค่ารักษาพยาบาล!$K:$K,MATCH(คำนวณเงินลงทุนส่วนเกิน!$D762,ลูกหนี้ค่ารักษาพยาบาล!$A:$A,0))</f>
        <v>474392.92499999999</v>
      </c>
      <c r="N762" s="6">
        <f>INDEX(ลูกหนี้ค่ารักษาพยาบาล!$L:$L,MATCH(คำนวณเงินลงทุนส่วนเกิน!$D762,ลูกหนี้ค่ารักษาพยาบาล!$A:$A,0))</f>
        <v>866870.04</v>
      </c>
      <c r="O762" s="6">
        <f>INDEX(ลูกหนี้ค่ารักษาพยาบาล!$M:$M,MATCH(คำนวณเงินลงทุนส่วนเกิน!$D762,ลูกหนี้ค่ารักษาพยาบาล!$A:$A,0))</f>
        <v>0</v>
      </c>
      <c r="P762" s="6">
        <f>INDEX(ลูกหนี้ค่ารักษาพยาบาล!$N:$N,MATCH(คำนวณเงินลงทุนส่วนเกิน!$D762,ลูกหนี้ค่ารักษาพยาบาล!$A:$A,0))</f>
        <v>0</v>
      </c>
      <c r="Q762" s="49">
        <v>28014720.530000001</v>
      </c>
      <c r="R762" s="7">
        <f>INDEX('Fixed Cost'!$E:$E,MATCH(คำนวณเงินลงทุนส่วนเกิน!$D762,'Fixed Cost'!$A:$A,0))</f>
        <v>7372371.1609090911</v>
      </c>
      <c r="S762" s="7">
        <f t="shared" si="67"/>
        <v>20642349.369090911</v>
      </c>
      <c r="T762" s="43" t="str">
        <f t="shared" si="70"/>
        <v>60%</v>
      </c>
      <c r="U762" s="7">
        <f t="shared" si="68"/>
        <v>12385409.621454546</v>
      </c>
      <c r="V762" s="8" t="str">
        <f t="shared" si="71"/>
        <v>ลงทุนได้</v>
      </c>
      <c r="X762" s="4"/>
    </row>
    <row r="763" spans="1:24" hidden="1" x14ac:dyDescent="0.7">
      <c r="A763" s="8">
        <f>IF(ISBLANK(D763),"",COUNTA($D$10:D763))</f>
        <v>754</v>
      </c>
      <c r="B763" s="14">
        <v>11</v>
      </c>
      <c r="C763" s="14" t="s">
        <v>1564</v>
      </c>
      <c r="D763" s="14" t="s">
        <v>1573</v>
      </c>
      <c r="E763" s="14" t="s">
        <v>1574</v>
      </c>
      <c r="F763" s="14" t="s">
        <v>8</v>
      </c>
      <c r="G763" s="6">
        <f>INDEX('cash ratio เดิม'!$B:$B,MATCH(คำนวณเงินลงทุนส่วนเกิน!$D763,'cash ratio เดิม'!$A:$A,0))</f>
        <v>43540518.710000001</v>
      </c>
      <c r="H763" s="6">
        <f>INDEX('cash ratio เดิม'!$C:$C,MATCH(คำนวณเงินลงทุนส่วนเกิน!$D763,'cash ratio เดิม'!$A:$A,0))</f>
        <v>14369239.300000001</v>
      </c>
      <c r="I763" s="49">
        <v>3.03</v>
      </c>
      <c r="J763" s="5">
        <f t="shared" si="66"/>
        <v>3.26</v>
      </c>
      <c r="K763" s="6">
        <f t="shared" si="69"/>
        <v>3446317.5550000002</v>
      </c>
      <c r="L763" s="6">
        <f>INDEX(ลูกหนี้ค่ารักษาพยาบาล!$J:$J,MATCH(คำนวณเงินลงทุนส่วนเกิน!$D763,ลูกหนี้ค่ารักษาพยาบาล!$A:$A,0))</f>
        <v>1749927.645</v>
      </c>
      <c r="M763" s="6">
        <f>INDEX(ลูกหนี้ค่ารักษาพยาบาล!$K:$K,MATCH(คำนวณเงินลงทุนส่วนเกิน!$D763,ลูกหนี้ค่ารักษาพยาบาล!$A:$A,0))</f>
        <v>1031488.9350000001</v>
      </c>
      <c r="N763" s="6">
        <f>INDEX(ลูกหนี้ค่ารักษาพยาบาล!$L:$L,MATCH(คำนวณเงินลงทุนส่วนเกิน!$D763,ลูกหนี้ค่ารักษาพยาบาล!$A:$A,0))</f>
        <v>654333.91499999992</v>
      </c>
      <c r="O763" s="6">
        <f>INDEX(ลูกหนี้ค่ารักษาพยาบาล!$M:$M,MATCH(คำนวณเงินลงทุนส่วนเกิน!$D763,ลูกหนี้ค่ารักษาพยาบาล!$A:$A,0))</f>
        <v>0</v>
      </c>
      <c r="P763" s="6">
        <f>INDEX(ลูกหนี้ค่ารักษาพยาบาล!$N:$N,MATCH(คำนวณเงินลงทุนส่วนเกิน!$D763,ลูกหนี้ค่ารักษาพยาบาล!$A:$A,0))</f>
        <v>10567.06</v>
      </c>
      <c r="Q763" s="49">
        <v>29166779.41</v>
      </c>
      <c r="R763" s="7">
        <f>INDEX('Fixed Cost'!$E:$E,MATCH(คำนวณเงินลงทุนส่วนเกิน!$D763,'Fixed Cost'!$A:$A,0))</f>
        <v>7193036.8309090901</v>
      </c>
      <c r="S763" s="7">
        <f t="shared" si="67"/>
        <v>21973742.579090908</v>
      </c>
      <c r="T763" s="43" t="str">
        <f t="shared" si="70"/>
        <v>60%</v>
      </c>
      <c r="U763" s="7">
        <f t="shared" si="68"/>
        <v>13184245.547454545</v>
      </c>
      <c r="V763" s="8" t="str">
        <f t="shared" si="71"/>
        <v>ลงทุนได้</v>
      </c>
      <c r="X763" s="4"/>
    </row>
    <row r="764" spans="1:24" hidden="1" x14ac:dyDescent="0.7">
      <c r="A764" s="8">
        <f>IF(ISBLANK(D764),"",COUNTA($D$10:D764))</f>
        <v>755</v>
      </c>
      <c r="B764" s="14">
        <v>11</v>
      </c>
      <c r="C764" s="14" t="s">
        <v>1564</v>
      </c>
      <c r="D764" s="14" t="s">
        <v>1575</v>
      </c>
      <c r="E764" s="14" t="s">
        <v>1576</v>
      </c>
      <c r="F764" s="14" t="s">
        <v>8</v>
      </c>
      <c r="G764" s="6">
        <f>INDEX('cash ratio เดิม'!$B:$B,MATCH(คำนวณเงินลงทุนส่วนเกิน!$D764,'cash ratio เดิม'!$A:$A,0))</f>
        <v>93271797.670000002</v>
      </c>
      <c r="H764" s="6">
        <f>INDEX('cash ratio เดิม'!$C:$C,MATCH(คำนวณเงินลงทุนส่วนเกิน!$D764,'cash ratio เดิม'!$A:$A,0))</f>
        <v>87853464.482999995</v>
      </c>
      <c r="I764" s="49">
        <v>1.06</v>
      </c>
      <c r="J764" s="5">
        <f t="shared" si="66"/>
        <v>1.45</v>
      </c>
      <c r="K764" s="6">
        <f t="shared" si="69"/>
        <v>34238125.024999999</v>
      </c>
      <c r="L764" s="6">
        <f>INDEX(ลูกหนี้ค่ารักษาพยาบาล!$J:$J,MATCH(คำนวณเงินลงทุนส่วนเกิน!$D764,ลูกหนี้ค่ารักษาพยาบาล!$A:$A,0))</f>
        <v>16755954.685000001</v>
      </c>
      <c r="M764" s="6">
        <f>INDEX(ลูกหนี้ค่ารักษาพยาบาล!$K:$K,MATCH(คำนวณเงินลงทุนส่วนเกิน!$D764,ลูกหนี้ค่ารักษาพยาบาล!$A:$A,0))</f>
        <v>7248621.7949999999</v>
      </c>
      <c r="N764" s="6">
        <f>INDEX(ลูกหนี้ค่ารักษาพยาบาล!$L:$L,MATCH(คำนวณเงินลงทุนส่วนเกิน!$D764,ลูกหนี้ค่ารักษาพยาบาล!$A:$A,0))</f>
        <v>10209569.044999998</v>
      </c>
      <c r="O764" s="6">
        <f>INDEX(ลูกหนี้ค่ารักษาพยาบาล!$M:$M,MATCH(คำนวณเงินลงทุนส่วนเกิน!$D764,ลูกหนี้ค่ารักษาพยาบาล!$A:$A,0))</f>
        <v>0</v>
      </c>
      <c r="P764" s="6">
        <f>INDEX(ลูกหนี้ค่ารักษาพยาบาล!$N:$N,MATCH(คำนวณเงินลงทุนส่วนเกิน!$D764,ลูกหนี้ค่ารักษาพยาบาล!$A:$A,0))</f>
        <v>23979.5</v>
      </c>
      <c r="Q764" s="49">
        <v>5332238.33</v>
      </c>
      <c r="R764" s="7">
        <f>INDEX('Fixed Cost'!$E:$E,MATCH(คำนวณเงินลงทุนส่วนเกิน!$D764,'Fixed Cost'!$A:$A,0))</f>
        <v>29609966.580000006</v>
      </c>
      <c r="S764" s="7">
        <f t="shared" si="67"/>
        <v>-24277728.250000007</v>
      </c>
      <c r="T764" s="43" t="str">
        <f t="shared" si="70"/>
        <v>0%</v>
      </c>
      <c r="U764" s="7">
        <f t="shared" si="68"/>
        <v>0</v>
      </c>
      <c r="V764" s="69" t="str">
        <f t="shared" si="71"/>
        <v>ไม่ลงทุน</v>
      </c>
      <c r="X764" s="4"/>
    </row>
    <row r="765" spans="1:24" hidden="1" x14ac:dyDescent="0.7">
      <c r="A765" s="8">
        <f>IF(ISBLANK(D765),"",COUNTA($D$10:D765))</f>
        <v>756</v>
      </c>
      <c r="B765" s="14">
        <v>11</v>
      </c>
      <c r="C765" s="14" t="s">
        <v>1564</v>
      </c>
      <c r="D765" s="14" t="s">
        <v>1577</v>
      </c>
      <c r="E765" s="14" t="s">
        <v>1578</v>
      </c>
      <c r="F765" s="14" t="s">
        <v>8</v>
      </c>
      <c r="G765" s="6">
        <f>INDEX('cash ratio เดิม'!$B:$B,MATCH(คำนวณเงินลงทุนส่วนเกิน!$D765,'cash ratio เดิม'!$A:$A,0))</f>
        <v>30518893.530000001</v>
      </c>
      <c r="H765" s="6">
        <f>INDEX('cash ratio เดิม'!$C:$C,MATCH(คำนวณเงินลงทุนส่วนเกิน!$D765,'cash ratio เดิม'!$A:$A,0))</f>
        <v>10056575.43</v>
      </c>
      <c r="I765" s="49">
        <v>3.03</v>
      </c>
      <c r="J765" s="5">
        <f t="shared" si="66"/>
        <v>3.59</v>
      </c>
      <c r="K765" s="6">
        <f t="shared" si="69"/>
        <v>5620856.5549999997</v>
      </c>
      <c r="L765" s="6">
        <f>INDEX(ลูกหนี้ค่ารักษาพยาบาล!$J:$J,MATCH(คำนวณเงินลงทุนส่วนเกิน!$D765,ลูกหนี้ค่ารักษาพยาบาล!$A:$A,0))</f>
        <v>677328.17500000005</v>
      </c>
      <c r="M765" s="6">
        <f>INDEX(ลูกหนี้ค่ารักษาพยาบาล!$K:$K,MATCH(คำนวณเงินลงทุนส่วนเกิน!$D765,ลูกหนี้ค่ารักษาพยาบาล!$A:$A,0))</f>
        <v>2723163.8049999997</v>
      </c>
      <c r="N765" s="6">
        <f>INDEX(ลูกหนี้ค่ารักษาพยาบาล!$L:$L,MATCH(คำนวณเงินลงทุนส่วนเกิน!$D765,ลูกหนี้ค่ารักษาพยาบาล!$A:$A,0))</f>
        <v>2201239.0750000002</v>
      </c>
      <c r="O765" s="6">
        <f>INDEX(ลูกหนี้ค่ารักษาพยาบาล!$M:$M,MATCH(คำนวณเงินลงทุนส่วนเกิน!$D765,ลูกหนี้ค่ารักษาพยาบาล!$A:$A,0))</f>
        <v>0</v>
      </c>
      <c r="P765" s="6">
        <f>INDEX(ลูกหนี้ค่ารักษาพยาบาล!$N:$N,MATCH(คำนวณเงินลงทุนส่วนเกิน!$D765,ลูกหนี้ค่ารักษาพยาบาล!$A:$A,0))</f>
        <v>19125.5</v>
      </c>
      <c r="Q765" s="49">
        <v>20462318.100000001</v>
      </c>
      <c r="R765" s="7">
        <f>INDEX('Fixed Cost'!$E:$E,MATCH(คำนวณเงินลงทุนส่วนเกิน!$D765,'Fixed Cost'!$A:$A,0))</f>
        <v>7729210.9309090916</v>
      </c>
      <c r="S765" s="7">
        <f t="shared" si="67"/>
        <v>12733107.16909091</v>
      </c>
      <c r="T765" s="43" t="str">
        <f t="shared" si="70"/>
        <v>60%</v>
      </c>
      <c r="U765" s="7">
        <f t="shared" si="68"/>
        <v>7639864.3014545459</v>
      </c>
      <c r="V765" s="8" t="str">
        <f t="shared" si="71"/>
        <v>ลงทุนได้</v>
      </c>
      <c r="X765" s="4"/>
    </row>
    <row r="766" spans="1:24" hidden="1" x14ac:dyDescent="0.7">
      <c r="A766" s="8">
        <f>IF(ISBLANK(D766),"",COUNTA($D$10:D766))</f>
        <v>757</v>
      </c>
      <c r="B766" s="14">
        <v>11</v>
      </c>
      <c r="C766" s="14" t="s">
        <v>1564</v>
      </c>
      <c r="D766" s="14" t="s">
        <v>1579</v>
      </c>
      <c r="E766" s="14" t="s">
        <v>1580</v>
      </c>
      <c r="F766" s="14" t="s">
        <v>8</v>
      </c>
      <c r="G766" s="6">
        <f>INDEX('cash ratio เดิม'!$B:$B,MATCH(คำนวณเงินลงทุนส่วนเกิน!$D766,'cash ratio เดิม'!$A:$A,0))</f>
        <v>56449316.109999999</v>
      </c>
      <c r="H766" s="6">
        <f>INDEX('cash ratio เดิม'!$C:$C,MATCH(คำนวณเงินลงทุนส่วนเกิน!$D766,'cash ratio เดิม'!$A:$A,0))</f>
        <v>10879553.1</v>
      </c>
      <c r="I766" s="49">
        <v>5.19</v>
      </c>
      <c r="J766" s="5">
        <f t="shared" si="66"/>
        <v>5.48</v>
      </c>
      <c r="K766" s="6">
        <f t="shared" si="69"/>
        <v>3228793.355</v>
      </c>
      <c r="L766" s="6">
        <f>INDEX(ลูกหนี้ค่ารักษาพยาบาล!$J:$J,MATCH(คำนวณเงินลงทุนส่วนเกิน!$D766,ลูกหนี้ค่ารักษาพยาบาล!$A:$A,0))</f>
        <v>1743853.635</v>
      </c>
      <c r="M766" s="6">
        <f>INDEX(ลูกหนี้ค่ารักษาพยาบาล!$K:$K,MATCH(คำนวณเงินลงทุนส่วนเกิน!$D766,ลูกหนี้ค่ารักษาพยาบาล!$A:$A,0))</f>
        <v>427597.60499999998</v>
      </c>
      <c r="N766" s="6">
        <f>INDEX(ลูกหนี้ค่ารักษาพยาบาล!$L:$L,MATCH(คำนวณเงินลงทุนส่วนเกิน!$D766,ลูกหนี้ค่ารักษาพยาบาล!$A:$A,0))</f>
        <v>1051833.42</v>
      </c>
      <c r="O766" s="6">
        <f>INDEX(ลูกหนี้ค่ารักษาพยาบาล!$M:$M,MATCH(คำนวณเงินลงทุนส่วนเกิน!$D766,ลูกหนี้ค่ารักษาพยาบาล!$A:$A,0))</f>
        <v>0</v>
      </c>
      <c r="P766" s="6">
        <f>INDEX(ลูกหนี้ค่ารักษาพยาบาล!$N:$N,MATCH(คำนวณเงินลงทุนส่วนเกิน!$D766,ลูกหนี้ค่ารักษาพยาบาล!$A:$A,0))</f>
        <v>5508.6949999999997</v>
      </c>
      <c r="Q766" s="49">
        <v>45569763.009999998</v>
      </c>
      <c r="R766" s="7">
        <f>INDEX('Fixed Cost'!$E:$E,MATCH(คำนวณเงินลงทุนส่วนเกิน!$D766,'Fixed Cost'!$A:$A,0))</f>
        <v>11122867.66090909</v>
      </c>
      <c r="S766" s="7">
        <f t="shared" si="67"/>
        <v>34446895.349090904</v>
      </c>
      <c r="T766" s="43" t="str">
        <f t="shared" si="70"/>
        <v>60%</v>
      </c>
      <c r="U766" s="7">
        <f t="shared" si="68"/>
        <v>20668137.20945454</v>
      </c>
      <c r="V766" s="8" t="str">
        <f t="shared" si="71"/>
        <v>ลงทุนได้</v>
      </c>
      <c r="X766" s="4"/>
    </row>
    <row r="767" spans="1:24" hidden="1" x14ac:dyDescent="0.7">
      <c r="A767" s="8">
        <f>IF(ISBLANK(D767),"",COUNTA($D$10:D767))</f>
        <v>758</v>
      </c>
      <c r="B767" s="14">
        <v>11</v>
      </c>
      <c r="C767" s="14" t="s">
        <v>1564</v>
      </c>
      <c r="D767" s="14" t="s">
        <v>1581</v>
      </c>
      <c r="E767" s="14" t="s">
        <v>1582</v>
      </c>
      <c r="F767" s="14" t="s">
        <v>8</v>
      </c>
      <c r="G767" s="6">
        <f>INDEX('cash ratio เดิม'!$B:$B,MATCH(คำนวณเงินลงทุนส่วนเกิน!$D767,'cash ratio เดิม'!$A:$A,0))</f>
        <v>37006792.270000003</v>
      </c>
      <c r="H767" s="6">
        <f>INDEX('cash ratio เดิม'!$C:$C,MATCH(คำนวณเงินลงทุนส่วนเกิน!$D767,'cash ratio เดิม'!$A:$A,0))</f>
        <v>14857623.07</v>
      </c>
      <c r="I767" s="49">
        <v>2.4900000000000002</v>
      </c>
      <c r="J767" s="5">
        <f t="shared" si="66"/>
        <v>2.57</v>
      </c>
      <c r="K767" s="6">
        <f t="shared" si="69"/>
        <v>1271993.1200000001</v>
      </c>
      <c r="L767" s="6">
        <f>INDEX(ลูกหนี้ค่ารักษาพยาบาล!$J:$J,MATCH(คำนวณเงินลงทุนส่วนเกิน!$D767,ลูกหนี้ค่ารักษาพยาบาล!$A:$A,0))</f>
        <v>747219.06</v>
      </c>
      <c r="M767" s="6">
        <f>INDEX(ลูกหนี้ค่ารักษาพยาบาล!$K:$K,MATCH(คำนวณเงินลงทุนส่วนเกิน!$D767,ลูกหนี้ค่ารักษาพยาบาล!$A:$A,0))</f>
        <v>157449.91</v>
      </c>
      <c r="N767" s="6">
        <f>INDEX(ลูกหนี้ค่ารักษาพยาบาล!$L:$L,MATCH(คำนวณเงินลงทุนส่วนเกิน!$D767,ลูกหนี้ค่ารักษาพยาบาล!$A:$A,0))</f>
        <v>365410.52499999997</v>
      </c>
      <c r="O767" s="6">
        <f>INDEX(ลูกหนี้ค่ารักษาพยาบาล!$M:$M,MATCH(คำนวณเงินลงทุนส่วนเกิน!$D767,ลูกหนี้ค่ารักษาพยาบาล!$A:$A,0))</f>
        <v>0</v>
      </c>
      <c r="P767" s="6">
        <f>INDEX(ลูกหนี้ค่ารักษาพยาบาล!$N:$N,MATCH(คำนวณเงินลงทุนส่วนเกิน!$D767,ลูกหนี้ค่ารักษาพยาบาล!$A:$A,0))</f>
        <v>1913.625</v>
      </c>
      <c r="Q767" s="49">
        <v>22141669.199999999</v>
      </c>
      <c r="R767" s="7">
        <f>INDEX('Fixed Cost'!$E:$E,MATCH(คำนวณเงินลงทุนส่วนเกิน!$D767,'Fixed Cost'!$A:$A,0))</f>
        <v>9868980.2481818199</v>
      </c>
      <c r="S767" s="7">
        <f t="shared" si="67"/>
        <v>12272688.951818179</v>
      </c>
      <c r="T767" s="43" t="str">
        <f t="shared" si="70"/>
        <v>50%</v>
      </c>
      <c r="U767" s="7">
        <f t="shared" si="68"/>
        <v>6136344.4759090897</v>
      </c>
      <c r="V767" s="8" t="str">
        <f t="shared" si="71"/>
        <v>ลงทุนได้</v>
      </c>
      <c r="X767" s="4"/>
    </row>
    <row r="768" spans="1:24" hidden="1" x14ac:dyDescent="0.7">
      <c r="A768" s="8">
        <f>IF(ISBLANK(D768),"",COUNTA($D$10:D768))</f>
        <v>759</v>
      </c>
      <c r="B768" s="14">
        <v>11</v>
      </c>
      <c r="C768" s="14" t="s">
        <v>1564</v>
      </c>
      <c r="D768" s="14" t="s">
        <v>1583</v>
      </c>
      <c r="E768" s="14" t="s">
        <v>1584</v>
      </c>
      <c r="F768" s="14" t="s">
        <v>8</v>
      </c>
      <c r="G768" s="6">
        <f>INDEX('cash ratio เดิม'!$B:$B,MATCH(คำนวณเงินลงทุนส่วนเกิน!$D768,'cash ratio เดิม'!$A:$A,0))</f>
        <v>134390082.03</v>
      </c>
      <c r="H768" s="6">
        <f>INDEX('cash ratio เดิม'!$C:$C,MATCH(คำนวณเงินลงทุนส่วนเกิน!$D768,'cash ratio เดิม'!$A:$A,0))</f>
        <v>19744304.800000001</v>
      </c>
      <c r="I768" s="49">
        <v>6.81</v>
      </c>
      <c r="J768" s="5">
        <f t="shared" si="66"/>
        <v>8.73</v>
      </c>
      <c r="K768" s="6">
        <f t="shared" si="69"/>
        <v>38150744.805</v>
      </c>
      <c r="L768" s="6">
        <f>INDEX(ลูกหนี้ค่ารักษาพยาบาล!$J:$J,MATCH(คำนวณเงินลงทุนส่วนเกิน!$D768,ลูกหนี้ค่ารักษาพยาบาล!$A:$A,0))</f>
        <v>26238170.504999999</v>
      </c>
      <c r="M768" s="6">
        <f>INDEX(ลูกหนี้ค่ารักษาพยาบาล!$K:$K,MATCH(คำนวณเงินลงทุนส่วนเกิน!$D768,ลูกหนี้ค่ารักษาพยาบาล!$A:$A,0))</f>
        <v>6137489.2300000004</v>
      </c>
      <c r="N768" s="6">
        <f>INDEX(ลูกหนี้ค่ารักษาพยาบาล!$L:$L,MATCH(คำนวณเงินลงทุนส่วนเกิน!$D768,ลูกหนี้ค่ารักษาพยาบาล!$A:$A,0))</f>
        <v>4856751.8849999998</v>
      </c>
      <c r="O768" s="6">
        <f>INDEX(ลูกหนี้ค่ารักษาพยาบาล!$M:$M,MATCH(คำนวณเงินลงทุนส่วนเกิน!$D768,ลูกหนี้ค่ารักษาพยาบาล!$A:$A,0))</f>
        <v>0</v>
      </c>
      <c r="P768" s="6">
        <f>INDEX(ลูกหนี้ค่ารักษาพยาบาล!$N:$N,MATCH(คำนวณเงินลงทุนส่วนเกิน!$D768,ลูกหนี้ค่ารักษาพยาบาล!$A:$A,0))</f>
        <v>918333.18500000006</v>
      </c>
      <c r="Q768" s="49">
        <v>114645777.23</v>
      </c>
      <c r="R768" s="7">
        <f>INDEX('Fixed Cost'!$E:$E,MATCH(คำนวณเงินลงทุนส่วนเกิน!$D768,'Fixed Cost'!$A:$A,0))</f>
        <v>12008546.121818183</v>
      </c>
      <c r="S768" s="7">
        <f t="shared" si="67"/>
        <v>102637231.10818182</v>
      </c>
      <c r="T768" s="43" t="str">
        <f t="shared" si="70"/>
        <v>60%</v>
      </c>
      <c r="U768" s="7">
        <f t="shared" si="68"/>
        <v>61582338.664909087</v>
      </c>
      <c r="V768" s="8" t="str">
        <f t="shared" si="71"/>
        <v>ลงทุนได้</v>
      </c>
      <c r="X768" s="4"/>
    </row>
    <row r="769" spans="1:24" hidden="1" x14ac:dyDescent="0.7">
      <c r="A769" s="8">
        <f>IF(ISBLANK(D769),"",COUNTA($D$10:D769))</f>
        <v>760</v>
      </c>
      <c r="B769" s="14">
        <v>11</v>
      </c>
      <c r="C769" s="14" t="s">
        <v>1564</v>
      </c>
      <c r="D769" s="14" t="s">
        <v>1585</v>
      </c>
      <c r="E769" s="14" t="s">
        <v>1586</v>
      </c>
      <c r="F769" s="14" t="s">
        <v>8</v>
      </c>
      <c r="G769" s="6">
        <f>INDEX('cash ratio เดิม'!$B:$B,MATCH(คำนวณเงินลงทุนส่วนเกิน!$D769,'cash ratio เดิม'!$A:$A,0))</f>
        <v>49966305.850000001</v>
      </c>
      <c r="H769" s="6">
        <f>INDEX('cash ratio เดิม'!$C:$C,MATCH(คำนวณเงินลงทุนส่วนเกิน!$D769,'cash ratio เดิม'!$A:$A,0))</f>
        <v>14133125.17</v>
      </c>
      <c r="I769" s="49">
        <v>3.54</v>
      </c>
      <c r="J769" s="5">
        <f t="shared" si="66"/>
        <v>4.0599999999999996</v>
      </c>
      <c r="K769" s="6">
        <f t="shared" si="69"/>
        <v>7432504.25</v>
      </c>
      <c r="L769" s="6">
        <f>INDEX(ลูกหนี้ค่ารักษาพยาบาล!$J:$J,MATCH(คำนวณเงินลงทุนส่วนเกิน!$D769,ลูกหนี้ค่ารักษาพยาบาล!$A:$A,0))</f>
        <v>5146972.0350000001</v>
      </c>
      <c r="M769" s="6">
        <f>INDEX(ลูกหนี้ค่ารักษาพยาบาล!$K:$K,MATCH(คำนวณเงินลงทุนส่วนเกิน!$D769,ลูกหนี้ค่ารักษาพยาบาล!$A:$A,0))</f>
        <v>587626.17000000004</v>
      </c>
      <c r="N769" s="6">
        <f>INDEX(ลูกหนี้ค่ารักษาพยาบาล!$L:$L,MATCH(คำนวณเงินลงทุนส่วนเกิน!$D769,ลูกหนี้ค่ารักษาพยาบาล!$A:$A,0))</f>
        <v>1216139.2949999999</v>
      </c>
      <c r="O769" s="6">
        <f>INDEX(ลูกหนี้ค่ารักษาพยาบาล!$M:$M,MATCH(คำนวณเงินลงทุนส่วนเกิน!$D769,ลูกหนี้ค่ารักษาพยาบาล!$A:$A,0))</f>
        <v>0</v>
      </c>
      <c r="P769" s="6">
        <f>INDEX(ลูกหนี้ค่ารักษาพยาบาล!$N:$N,MATCH(คำนวณเงินลงทุนส่วนเกิน!$D769,ลูกหนี้ค่ารักษาพยาบาล!$A:$A,0))</f>
        <v>481766.75</v>
      </c>
      <c r="Q769" s="49">
        <v>35833180.68</v>
      </c>
      <c r="R769" s="7">
        <f>INDEX('Fixed Cost'!$E:$E,MATCH(คำนวณเงินลงทุนส่วนเกิน!$D769,'Fixed Cost'!$A:$A,0))</f>
        <v>5985393.6409090916</v>
      </c>
      <c r="S769" s="7">
        <f t="shared" si="67"/>
        <v>29847787.039090909</v>
      </c>
      <c r="T769" s="43" t="str">
        <f t="shared" si="70"/>
        <v>60%</v>
      </c>
      <c r="U769" s="7">
        <f t="shared" si="68"/>
        <v>17908672.223454546</v>
      </c>
      <c r="V769" s="8" t="str">
        <f t="shared" si="71"/>
        <v>ลงทุนได้</v>
      </c>
      <c r="X769" s="4"/>
    </row>
    <row r="770" spans="1:24" hidden="1" x14ac:dyDescent="0.7">
      <c r="A770" s="8">
        <f>IF(ISBLANK(D770),"",COUNTA($D$10:D770))</f>
        <v>761</v>
      </c>
      <c r="B770" s="14">
        <v>11</v>
      </c>
      <c r="C770" s="14" t="s">
        <v>1587</v>
      </c>
      <c r="D770" s="14" t="s">
        <v>1588</v>
      </c>
      <c r="E770" s="14" t="s">
        <v>1589</v>
      </c>
      <c r="F770" s="14" t="s">
        <v>5</v>
      </c>
      <c r="G770" s="6">
        <f>INDEX('cash ratio เดิม'!$B:$B,MATCH(คำนวณเงินลงทุนส่วนเกิน!$D770,'cash ratio เดิม'!$A:$A,0))</f>
        <v>760571240.28999996</v>
      </c>
      <c r="H770" s="6">
        <f>INDEX('cash ratio เดิม'!$C:$C,MATCH(คำนวณเงินลงทุนส่วนเกิน!$D770,'cash ratio เดิม'!$A:$A,0))</f>
        <v>546668310.45000005</v>
      </c>
      <c r="I770" s="49">
        <v>1.39</v>
      </c>
      <c r="J770" s="5">
        <f t="shared" si="66"/>
        <v>2.06</v>
      </c>
      <c r="K770" s="6">
        <f t="shared" si="69"/>
        <v>369945004.82500005</v>
      </c>
      <c r="L770" s="6">
        <f>INDEX(ลูกหนี้ค่ารักษาพยาบาล!$J:$J,MATCH(คำนวณเงินลงทุนส่วนเกิน!$D770,ลูกหนี้ค่ารักษาพยาบาล!$A:$A,0))</f>
        <v>207612625.16500002</v>
      </c>
      <c r="M770" s="6">
        <f>INDEX(ลูกหนี้ค่ารักษาพยาบาล!$K:$K,MATCH(คำนวณเงินลงทุนส่วนเกิน!$D770,ลูกหนี้ค่ารักษาพยาบาล!$A:$A,0))</f>
        <v>51625424.034999996</v>
      </c>
      <c r="N770" s="6">
        <f>INDEX(ลูกหนี้ค่ารักษาพยาบาล!$L:$L,MATCH(คำนวณเงินลงทุนส่วนเกิน!$D770,ลูกหนี้ค่ารักษาพยาบาล!$A:$A,0))</f>
        <v>104589973.765</v>
      </c>
      <c r="O770" s="6">
        <f>INDEX(ลูกหนี้ค่ารักษาพยาบาล!$M:$M,MATCH(คำนวณเงินลงทุนส่วนเกิน!$D770,ลูกหนี้ค่ารักษาพยาบาล!$A:$A,0))</f>
        <v>0</v>
      </c>
      <c r="P770" s="6">
        <f>INDEX(ลูกหนี้ค่ารักษาพยาบาล!$N:$N,MATCH(คำนวณเงินลงทุนส่วนเกิน!$D770,ลูกหนี้ค่ารักษาพยาบาล!$A:$A,0))</f>
        <v>6116981.8599999994</v>
      </c>
      <c r="Q770" s="49">
        <v>211256041.16</v>
      </c>
      <c r="R770" s="7">
        <f>INDEX('Fixed Cost'!$E:$E,MATCH(คำนวณเงินลงทุนส่วนเกิน!$D770,'Fixed Cost'!$A:$A,0))</f>
        <v>216685759.7345455</v>
      </c>
      <c r="S770" s="7">
        <f t="shared" si="67"/>
        <v>-5429718.5745455027</v>
      </c>
      <c r="T770" s="43" t="str">
        <f t="shared" si="70"/>
        <v>40%</v>
      </c>
      <c r="U770" s="7">
        <f t="shared" si="68"/>
        <v>0</v>
      </c>
      <c r="V770" s="69" t="str">
        <f t="shared" si="71"/>
        <v>ไม่ลงทุน</v>
      </c>
      <c r="X770" s="4"/>
    </row>
    <row r="771" spans="1:24" hidden="1" x14ac:dyDescent="0.7">
      <c r="A771" s="8">
        <f>IF(ISBLANK(D771),"",COUNTA($D$10:D771))</f>
        <v>762</v>
      </c>
      <c r="B771" s="14">
        <v>11</v>
      </c>
      <c r="C771" s="14" t="s">
        <v>1587</v>
      </c>
      <c r="D771" s="14" t="s">
        <v>1590</v>
      </c>
      <c r="E771" s="14" t="s">
        <v>1591</v>
      </c>
      <c r="F771" s="14" t="s">
        <v>8</v>
      </c>
      <c r="G771" s="6">
        <f>INDEX('cash ratio เดิม'!$B:$B,MATCH(คำนวณเงินลงทุนส่วนเกิน!$D771,'cash ratio เดิม'!$A:$A,0))</f>
        <v>48492312.07</v>
      </c>
      <c r="H771" s="6">
        <f>INDEX('cash ratio เดิม'!$C:$C,MATCH(คำนวณเงินลงทุนส่วนเกิน!$D771,'cash ratio เดิม'!$A:$A,0))</f>
        <v>8346266.6699999999</v>
      </c>
      <c r="I771" s="49">
        <v>5.81</v>
      </c>
      <c r="J771" s="5">
        <f t="shared" si="66"/>
        <v>6.16</v>
      </c>
      <c r="K771" s="6">
        <f t="shared" si="69"/>
        <v>2986065.5500000003</v>
      </c>
      <c r="L771" s="6">
        <f>INDEX(ลูกหนี้ค่ารักษาพยาบาล!$J:$J,MATCH(คำนวณเงินลงทุนส่วนเกิน!$D771,ลูกหนี้ค่ารักษาพยาบาล!$A:$A,0))</f>
        <v>1172943.07</v>
      </c>
      <c r="M771" s="6">
        <f>INDEX(ลูกหนี้ค่ารักษาพยาบาล!$K:$K,MATCH(คำนวณเงินลงทุนส่วนเกิน!$D771,ลูกหนี้ค่ารักษาพยาบาล!$A:$A,0))</f>
        <v>1001293.985</v>
      </c>
      <c r="N771" s="6">
        <f>INDEX(ลูกหนี้ค่ารักษาพยาบาล!$L:$L,MATCH(คำนวณเงินลงทุนส่วนเกิน!$D771,ลูกหนี้ค่ารักษาพยาบาล!$A:$A,0))</f>
        <v>811828.495</v>
      </c>
      <c r="O771" s="6">
        <f>INDEX(ลูกหนี้ค่ารักษาพยาบาล!$M:$M,MATCH(คำนวณเงินลงทุนส่วนเกิน!$D771,ลูกหนี้ค่ารักษาพยาบาล!$A:$A,0))</f>
        <v>0</v>
      </c>
      <c r="P771" s="6">
        <f>INDEX(ลูกหนี้ค่ารักษาพยาบาล!$N:$N,MATCH(คำนวณเงินลงทุนส่วนเกิน!$D771,ลูกหนี้ค่ารักษาพยาบาล!$A:$A,0))</f>
        <v>0</v>
      </c>
      <c r="Q771" s="49">
        <v>40141045.399999999</v>
      </c>
      <c r="R771" s="7">
        <f>INDEX('Fixed Cost'!$E:$E,MATCH(คำนวณเงินลงทุนส่วนเกิน!$D771,'Fixed Cost'!$A:$A,0))</f>
        <v>7865155.2354545444</v>
      </c>
      <c r="S771" s="7">
        <f t="shared" si="67"/>
        <v>32275890.164545454</v>
      </c>
      <c r="T771" s="43" t="str">
        <f t="shared" si="70"/>
        <v>60%</v>
      </c>
      <c r="U771" s="7">
        <f t="shared" si="68"/>
        <v>19365534.098727271</v>
      </c>
      <c r="V771" s="8" t="str">
        <f t="shared" si="71"/>
        <v>ลงทุนได้</v>
      </c>
      <c r="X771" s="4"/>
    </row>
    <row r="772" spans="1:24" hidden="1" x14ac:dyDescent="0.7">
      <c r="A772" s="8">
        <f>IF(ISBLANK(D772),"",COUNTA($D$10:D772))</f>
        <v>763</v>
      </c>
      <c r="B772" s="14">
        <v>11</v>
      </c>
      <c r="C772" s="14" t="s">
        <v>1587</v>
      </c>
      <c r="D772" s="14" t="s">
        <v>1592</v>
      </c>
      <c r="E772" s="14" t="s">
        <v>1593</v>
      </c>
      <c r="F772" s="14" t="s">
        <v>8</v>
      </c>
      <c r="G772" s="6">
        <f>INDEX('cash ratio เดิม'!$B:$B,MATCH(คำนวณเงินลงทุนส่วนเกิน!$D772,'cash ratio เดิม'!$A:$A,0))</f>
        <v>45244734.75</v>
      </c>
      <c r="H772" s="6">
        <f>INDEX('cash ratio เดิม'!$C:$C,MATCH(คำนวณเงินลงทุนส่วนเกิน!$D772,'cash ratio เดิม'!$A:$A,0))</f>
        <v>18434950.600000001</v>
      </c>
      <c r="I772" s="49">
        <v>2.4500000000000002</v>
      </c>
      <c r="J772" s="5">
        <f t="shared" si="66"/>
        <v>2.83</v>
      </c>
      <c r="K772" s="6">
        <f t="shared" si="69"/>
        <v>7054539.5999999996</v>
      </c>
      <c r="L772" s="6">
        <f>INDEX(ลูกหนี้ค่ารักษาพยาบาล!$J:$J,MATCH(คำนวณเงินลงทุนส่วนเกิน!$D772,ลูกหนี้ค่ารักษาพยาบาล!$A:$A,0))</f>
        <v>2062212.6500000001</v>
      </c>
      <c r="M772" s="6">
        <f>INDEX(ลูกหนี้ค่ารักษาพยาบาล!$K:$K,MATCH(คำนวณเงินลงทุนส่วนเกิน!$D772,ลูกหนี้ค่ารักษาพยาบาล!$A:$A,0))</f>
        <v>1682553.5249999999</v>
      </c>
      <c r="N772" s="6">
        <f>INDEX(ลูกหนี้ค่ารักษาพยาบาล!$L:$L,MATCH(คำนวณเงินลงทุนส่วนเกิน!$D772,ลูกหนี้ค่ารักษาพยาบาล!$A:$A,0))</f>
        <v>3309773.4249999998</v>
      </c>
      <c r="O772" s="6">
        <f>INDEX(ลูกหนี้ค่ารักษาพยาบาล!$M:$M,MATCH(คำนวณเงินลงทุนส่วนเกิน!$D772,ลูกหนี้ค่ารักษาพยาบาล!$A:$A,0))</f>
        <v>0</v>
      </c>
      <c r="P772" s="6">
        <f>INDEX(ลูกหนี้ค่ารักษาพยาบาล!$N:$N,MATCH(คำนวณเงินลงทุนส่วนเกิน!$D772,ลูกหนี้ค่ารักษาพยาบาล!$A:$A,0))</f>
        <v>0</v>
      </c>
      <c r="Q772" s="49">
        <v>26809784.149999999</v>
      </c>
      <c r="R772" s="7">
        <f>INDEX('Fixed Cost'!$E:$E,MATCH(คำนวณเงินลงทุนส่วนเกิน!$D772,'Fixed Cost'!$A:$A,0))</f>
        <v>10775094.10090909</v>
      </c>
      <c r="S772" s="7">
        <f t="shared" si="67"/>
        <v>16034690.049090909</v>
      </c>
      <c r="T772" s="43" t="str">
        <f t="shared" si="70"/>
        <v>50%</v>
      </c>
      <c r="U772" s="7">
        <f t="shared" si="68"/>
        <v>8017345.0245454544</v>
      </c>
      <c r="V772" s="8" t="str">
        <f t="shared" si="71"/>
        <v>ลงทุนได้</v>
      </c>
      <c r="X772" s="4"/>
    </row>
    <row r="773" spans="1:24" hidden="1" x14ac:dyDescent="0.7">
      <c r="A773" s="8">
        <f>IF(ISBLANK(D773),"",COUNTA($D$10:D773))</f>
        <v>764</v>
      </c>
      <c r="B773" s="14">
        <v>11</v>
      </c>
      <c r="C773" s="14" t="s">
        <v>1587</v>
      </c>
      <c r="D773" s="14" t="s">
        <v>1594</v>
      </c>
      <c r="E773" s="14" t="s">
        <v>1595</v>
      </c>
      <c r="F773" s="14" t="s">
        <v>8</v>
      </c>
      <c r="G773" s="6">
        <f>INDEX('cash ratio เดิม'!$B:$B,MATCH(คำนวณเงินลงทุนส่วนเกิน!$D773,'cash ratio เดิม'!$A:$A,0))</f>
        <v>126436178.25</v>
      </c>
      <c r="H773" s="6">
        <f>INDEX('cash ratio เดิม'!$C:$C,MATCH(คำนวณเงินลงทุนส่วนเกิน!$D773,'cash ratio เดิม'!$A:$A,0))</f>
        <v>20428867.16</v>
      </c>
      <c r="I773" s="49">
        <v>6.19</v>
      </c>
      <c r="J773" s="5">
        <f t="shared" si="66"/>
        <v>6.48</v>
      </c>
      <c r="K773" s="6">
        <f t="shared" si="69"/>
        <v>6008824.9350000005</v>
      </c>
      <c r="L773" s="6">
        <f>INDEX(ลูกหนี้ค่ารักษาพยาบาล!$J:$J,MATCH(คำนวณเงินลงทุนส่วนเกิน!$D773,ลูกหนี้ค่ารักษาพยาบาล!$A:$A,0))</f>
        <v>2108507</v>
      </c>
      <c r="M773" s="6">
        <f>INDEX(ลูกหนี้ค่ารักษาพยาบาล!$K:$K,MATCH(คำนวณเงินลงทุนส่วนเกิน!$D773,ลูกหนี้ค่ารักษาพยาบาล!$A:$A,0))</f>
        <v>1918144.4850000001</v>
      </c>
      <c r="N773" s="6">
        <f>INDEX(ลูกหนี้ค่ารักษาพยาบาล!$L:$L,MATCH(คำนวณเงินลงทุนส่วนเกิน!$D773,ลูกหนี้ค่ารักษาพยาบาล!$A:$A,0))</f>
        <v>1982173.4500000002</v>
      </c>
      <c r="O773" s="6">
        <f>INDEX(ลูกหนี้ค่ารักษาพยาบาล!$M:$M,MATCH(คำนวณเงินลงทุนส่วนเกิน!$D773,ลูกหนี้ค่ารักษาพยาบาล!$A:$A,0))</f>
        <v>0</v>
      </c>
      <c r="P773" s="6">
        <f>INDEX(ลูกหนี้ค่ารักษาพยาบาล!$N:$N,MATCH(คำนวณเงินลงทุนส่วนเกิน!$D773,ลูกหนี้ค่ารักษาพยาบาล!$A:$A,0))</f>
        <v>0</v>
      </c>
      <c r="Q773" s="49">
        <v>106007311.09</v>
      </c>
      <c r="R773" s="7">
        <f>INDEX('Fixed Cost'!$E:$E,MATCH(คำนวณเงินลงทุนส่วนเกิน!$D773,'Fixed Cost'!$A:$A,0))</f>
        <v>19328449.049999997</v>
      </c>
      <c r="S773" s="7">
        <f t="shared" si="67"/>
        <v>86678862.040000007</v>
      </c>
      <c r="T773" s="43" t="str">
        <f t="shared" si="70"/>
        <v>60%</v>
      </c>
      <c r="U773" s="7">
        <f t="shared" si="68"/>
        <v>52007317.223999999</v>
      </c>
      <c r="V773" s="8" t="str">
        <f t="shared" si="71"/>
        <v>ลงทุนได้</v>
      </c>
      <c r="X773" s="4"/>
    </row>
    <row r="774" spans="1:24" hidden="1" x14ac:dyDescent="0.7">
      <c r="A774" s="8">
        <f>IF(ISBLANK(D774),"",COUNTA($D$10:D774))</f>
        <v>765</v>
      </c>
      <c r="B774" s="14">
        <v>11</v>
      </c>
      <c r="C774" s="14" t="s">
        <v>1587</v>
      </c>
      <c r="D774" s="14" t="s">
        <v>1596</v>
      </c>
      <c r="E774" s="14" t="s">
        <v>1597</v>
      </c>
      <c r="F774" s="14" t="s">
        <v>8</v>
      </c>
      <c r="G774" s="6">
        <f>INDEX('cash ratio เดิม'!$B:$B,MATCH(คำนวณเงินลงทุนส่วนเกิน!$D774,'cash ratio เดิม'!$A:$A,0))</f>
        <v>42956668.619999997</v>
      </c>
      <c r="H774" s="6">
        <f>INDEX('cash ratio เดิม'!$C:$C,MATCH(คำนวณเงินลงทุนส่วนเกิน!$D774,'cash ratio เดิม'!$A:$A,0))</f>
        <v>9931093.9100000001</v>
      </c>
      <c r="I774" s="49">
        <v>4.33</v>
      </c>
      <c r="J774" s="5">
        <f t="shared" si="66"/>
        <v>4.42</v>
      </c>
      <c r="K774" s="6">
        <f t="shared" si="69"/>
        <v>973875.86</v>
      </c>
      <c r="L774" s="6">
        <f>INDEX(ลูกหนี้ค่ารักษาพยาบาล!$J:$J,MATCH(คำนวณเงินลงทุนส่วนเกิน!$D774,ลูกหนี้ค่ารักษาพยาบาล!$A:$A,0))</f>
        <v>41562.9</v>
      </c>
      <c r="M774" s="6">
        <f>INDEX(ลูกหนี้ค่ารักษาพยาบาล!$K:$K,MATCH(คำนวณเงินลงทุนส่วนเกิน!$D774,ลูกหนี้ค่ารักษาพยาบาล!$A:$A,0))</f>
        <v>24757.375</v>
      </c>
      <c r="N774" s="6">
        <f>INDEX(ลูกหนี้ค่ารักษาพยาบาล!$L:$L,MATCH(คำนวณเงินลงทุนส่วนเกิน!$D774,ลูกหนี้ค่ารักษาพยาบาล!$A:$A,0))</f>
        <v>907555.58499999996</v>
      </c>
      <c r="O774" s="6">
        <f>INDEX(ลูกหนี้ค่ารักษาพยาบาล!$M:$M,MATCH(คำนวณเงินลงทุนส่วนเกิน!$D774,ลูกหนี้ค่ารักษาพยาบาล!$A:$A,0))</f>
        <v>0</v>
      </c>
      <c r="P774" s="6">
        <f>INDEX(ลูกหนี้ค่ารักษาพยาบาล!$N:$N,MATCH(คำนวณเงินลงทุนส่วนเกิน!$D774,ลูกหนี้ค่ารักษาพยาบาล!$A:$A,0))</f>
        <v>0</v>
      </c>
      <c r="Q774" s="49">
        <v>33025574.710000001</v>
      </c>
      <c r="R774" s="7">
        <f>INDEX('Fixed Cost'!$E:$E,MATCH(คำนวณเงินลงทุนส่วนเกิน!$D774,'Fixed Cost'!$A:$A,0))</f>
        <v>7359441.3409090918</v>
      </c>
      <c r="S774" s="7">
        <f t="shared" si="67"/>
        <v>25666133.369090907</v>
      </c>
      <c r="T774" s="43" t="str">
        <f t="shared" si="70"/>
        <v>60%</v>
      </c>
      <c r="U774" s="7">
        <f t="shared" si="68"/>
        <v>15399680.021454543</v>
      </c>
      <c r="V774" s="8" t="str">
        <f t="shared" si="71"/>
        <v>ลงทุนได้</v>
      </c>
      <c r="X774" s="4"/>
    </row>
    <row r="775" spans="1:24" hidden="1" x14ac:dyDescent="0.7">
      <c r="A775" s="8">
        <f>IF(ISBLANK(D775),"",COUNTA($D$10:D775))</f>
        <v>766</v>
      </c>
      <c r="B775" s="14">
        <v>11</v>
      </c>
      <c r="C775" s="14" t="s">
        <v>1587</v>
      </c>
      <c r="D775" s="14" t="s">
        <v>1598</v>
      </c>
      <c r="E775" s="14" t="s">
        <v>1599</v>
      </c>
      <c r="F775" s="14" t="s">
        <v>8</v>
      </c>
      <c r="G775" s="6">
        <f>INDEX('cash ratio เดิม'!$B:$B,MATCH(คำนวณเงินลงทุนส่วนเกิน!$D775,'cash ratio เดิม'!$A:$A,0))</f>
        <v>7911930.7800000003</v>
      </c>
      <c r="H775" s="6">
        <f>INDEX('cash ratio เดิม'!$C:$C,MATCH(คำนวณเงินลงทุนส่วนเกิน!$D775,'cash ratio เดิม'!$A:$A,0))</f>
        <v>29729768.789999999</v>
      </c>
      <c r="I775" s="49">
        <v>0.27</v>
      </c>
      <c r="J775" s="5">
        <f t="shared" si="66"/>
        <v>0.44</v>
      </c>
      <c r="K775" s="6">
        <f t="shared" si="69"/>
        <v>5420449.625</v>
      </c>
      <c r="L775" s="6">
        <f>INDEX(ลูกหนี้ค่ารักษาพยาบาล!$J:$J,MATCH(คำนวณเงินลงทุนส่วนเกิน!$D775,ลูกหนี้ค่ารักษาพยาบาล!$A:$A,0))</f>
        <v>1232343.25</v>
      </c>
      <c r="M775" s="6">
        <f>INDEX(ลูกหนี้ค่ารักษาพยาบาล!$K:$K,MATCH(คำนวณเงินลงทุนส่วนเกิน!$D775,ลูกหนี้ค่ารักษาพยาบาล!$A:$A,0))</f>
        <v>971274.375</v>
      </c>
      <c r="N775" s="6">
        <f>INDEX(ลูกหนี้ค่ารักษาพยาบาล!$L:$L,MATCH(คำนวณเงินลงทุนส่วนเกิน!$D775,ลูกหนี้ค่ารักษาพยาบาล!$A:$A,0))</f>
        <v>3216832</v>
      </c>
      <c r="O775" s="6">
        <f>INDEX(ลูกหนี้ค่ารักษาพยาบาล!$M:$M,MATCH(คำนวณเงินลงทุนส่วนเกิน!$D775,ลูกหนี้ค่ารักษาพยาบาล!$A:$A,0))</f>
        <v>0</v>
      </c>
      <c r="P775" s="6">
        <f>INDEX(ลูกหนี้ค่ารักษาพยาบาล!$N:$N,MATCH(คำนวณเงินลงทุนส่วนเกิน!$D775,ลูกหนี้ค่ารักษาพยาบาล!$A:$A,0))</f>
        <v>0</v>
      </c>
      <c r="Q775" s="49">
        <v>-22325010.010000002</v>
      </c>
      <c r="R775" s="7">
        <f>INDEX('Fixed Cost'!$E:$E,MATCH(คำนวณเงินลงทุนส่วนเกิน!$D775,'Fixed Cost'!$A:$A,0))</f>
        <v>10971532.958181821</v>
      </c>
      <c r="S775" s="7">
        <f t="shared" si="67"/>
        <v>-33296542.968181822</v>
      </c>
      <c r="T775" s="43" t="str">
        <f t="shared" si="70"/>
        <v>0%</v>
      </c>
      <c r="U775" s="7">
        <f t="shared" si="68"/>
        <v>0</v>
      </c>
      <c r="V775" s="69" t="str">
        <f t="shared" si="71"/>
        <v>ไม่ลงทุน</v>
      </c>
      <c r="X775" s="4"/>
    </row>
    <row r="776" spans="1:24" hidden="1" x14ac:dyDescent="0.7">
      <c r="A776" s="8">
        <f>IF(ISBLANK(D776),"",COUNTA($D$10:D776))</f>
        <v>767</v>
      </c>
      <c r="B776" s="14">
        <v>11</v>
      </c>
      <c r="C776" s="14" t="s">
        <v>1587</v>
      </c>
      <c r="D776" s="14" t="s">
        <v>1600</v>
      </c>
      <c r="E776" s="14" t="s">
        <v>1601</v>
      </c>
      <c r="F776" s="14" t="s">
        <v>8</v>
      </c>
      <c r="G776" s="6">
        <f>INDEX('cash ratio เดิม'!$B:$B,MATCH(คำนวณเงินลงทุนส่วนเกิน!$D776,'cash ratio เดิม'!$A:$A,0))</f>
        <v>62509434.049999997</v>
      </c>
      <c r="H776" s="6">
        <f>INDEX('cash ratio เดิม'!$C:$C,MATCH(คำนวณเงินลงทุนส่วนเกิน!$D776,'cash ratio เดิม'!$A:$A,0))</f>
        <v>21177882.300000001</v>
      </c>
      <c r="I776" s="49">
        <v>2.95</v>
      </c>
      <c r="J776" s="5">
        <f t="shared" si="66"/>
        <v>3.07</v>
      </c>
      <c r="K776" s="6">
        <f t="shared" si="69"/>
        <v>2613487.54</v>
      </c>
      <c r="L776" s="6">
        <f>INDEX(ลูกหนี้ค่ารักษาพยาบาล!$J:$J,MATCH(คำนวณเงินลงทุนส่วนเกิน!$D776,ลูกหนี้ค่ารักษาพยาบาล!$A:$A,0))</f>
        <v>258650.36499999999</v>
      </c>
      <c r="M776" s="6">
        <f>INDEX(ลูกหนี้ค่ารักษาพยาบาล!$K:$K,MATCH(คำนวณเงินลงทุนส่วนเกิน!$D776,ลูกหนี้ค่ารักษาพยาบาล!$A:$A,0))</f>
        <v>1353447</v>
      </c>
      <c r="N776" s="6">
        <f>INDEX(ลูกหนี้ค่ารักษาพยาบาล!$L:$L,MATCH(คำนวณเงินลงทุนส่วนเกิน!$D776,ลูกหนี้ค่ารักษาพยาบาล!$A:$A,0))</f>
        <v>1001390.175</v>
      </c>
      <c r="O776" s="6">
        <f>INDEX(ลูกหนี้ค่ารักษาพยาบาล!$M:$M,MATCH(คำนวณเงินลงทุนส่วนเกิน!$D776,ลูกหนี้ค่ารักษาพยาบาล!$A:$A,0))</f>
        <v>0</v>
      </c>
      <c r="P776" s="6">
        <f>INDEX(ลูกหนี้ค่ารักษาพยาบาล!$N:$N,MATCH(คำนวณเงินลงทุนส่วนเกิน!$D776,ลูกหนี้ค่ารักษาพยาบาล!$A:$A,0))</f>
        <v>0</v>
      </c>
      <c r="Q776" s="49">
        <v>41331551.75</v>
      </c>
      <c r="R776" s="7">
        <f>INDEX('Fixed Cost'!$E:$E,MATCH(คำนวณเงินลงทุนส่วนเกิน!$D776,'Fixed Cost'!$A:$A,0))</f>
        <v>13735793.02090909</v>
      </c>
      <c r="S776" s="7">
        <f t="shared" si="67"/>
        <v>27595758.72909091</v>
      </c>
      <c r="T776" s="43" t="str">
        <f t="shared" si="70"/>
        <v>60%</v>
      </c>
      <c r="U776" s="7">
        <f t="shared" si="68"/>
        <v>16557455.237454545</v>
      </c>
      <c r="V776" s="8" t="str">
        <f t="shared" si="71"/>
        <v>ลงทุนได้</v>
      </c>
      <c r="X776" s="4"/>
    </row>
    <row r="777" spans="1:24" hidden="1" x14ac:dyDescent="0.7">
      <c r="A777" s="8">
        <f>IF(ISBLANK(D777),"",COUNTA($D$10:D777))</f>
        <v>768</v>
      </c>
      <c r="B777" s="14">
        <v>11</v>
      </c>
      <c r="C777" s="14" t="s">
        <v>1587</v>
      </c>
      <c r="D777" s="14" t="s">
        <v>1602</v>
      </c>
      <c r="E777" s="14" t="s">
        <v>1603</v>
      </c>
      <c r="F777" s="14" t="s">
        <v>8</v>
      </c>
      <c r="G777" s="6">
        <f>INDEX('cash ratio เดิม'!$B:$B,MATCH(คำนวณเงินลงทุนส่วนเกิน!$D777,'cash ratio เดิม'!$A:$A,0))</f>
        <v>430446880.75999999</v>
      </c>
      <c r="H777" s="6">
        <f>INDEX('cash ratio เดิม'!$C:$C,MATCH(คำนวณเงินลงทุนส่วนเกิน!$D777,'cash ratio เดิม'!$A:$A,0))</f>
        <v>104954233.43000001</v>
      </c>
      <c r="I777" s="49">
        <v>4.0999999999999996</v>
      </c>
      <c r="J777" s="5">
        <f t="shared" si="66"/>
        <v>4.3099999999999996</v>
      </c>
      <c r="K777" s="6">
        <f t="shared" si="69"/>
        <v>22399335.34</v>
      </c>
      <c r="L777" s="6">
        <f>INDEX(ลูกหนี้ค่ารักษาพยาบาล!$J:$J,MATCH(คำนวณเงินลงทุนส่วนเกิน!$D777,ลูกหนี้ค่ารักษาพยาบาล!$A:$A,0))</f>
        <v>10456845.59</v>
      </c>
      <c r="M777" s="6">
        <f>INDEX(ลูกหนี้ค่ารักษาพยาบาล!$K:$K,MATCH(คำนวณเงินลงทุนส่วนเกิน!$D777,ลูกหนี้ค่ารักษาพยาบาล!$A:$A,0))</f>
        <v>4964348</v>
      </c>
      <c r="N777" s="6">
        <f>INDEX(ลูกหนี้ค่ารักษาพยาบาล!$L:$L,MATCH(คำนวณเงินลงทุนส่วนเกิน!$D777,ลูกหนี้ค่ารักษาพยาบาล!$A:$A,0))</f>
        <v>6978141.75</v>
      </c>
      <c r="O777" s="6">
        <f>INDEX(ลูกหนี้ค่ารักษาพยาบาล!$M:$M,MATCH(คำนวณเงินลงทุนส่วนเกิน!$D777,ลูกหนี้ค่ารักษาพยาบาล!$A:$A,0))</f>
        <v>0</v>
      </c>
      <c r="P777" s="6">
        <f>INDEX(ลูกหนี้ค่ารักษาพยาบาล!$N:$N,MATCH(คำนวณเงินลงทุนส่วนเกิน!$D777,ลูกหนี้ค่ารักษาพยาบาล!$A:$A,0))</f>
        <v>0</v>
      </c>
      <c r="Q777" s="49">
        <v>325492647.32999998</v>
      </c>
      <c r="R777" s="7">
        <f>INDEX('Fixed Cost'!$E:$E,MATCH(คำนวณเงินลงทุนส่วนเกิน!$D777,'Fixed Cost'!$A:$A,0))</f>
        <v>52981933.199999996</v>
      </c>
      <c r="S777" s="7">
        <f t="shared" si="67"/>
        <v>272510714.13</v>
      </c>
      <c r="T777" s="43" t="str">
        <f t="shared" si="70"/>
        <v>60%</v>
      </c>
      <c r="U777" s="7">
        <f t="shared" si="68"/>
        <v>163506428.47799999</v>
      </c>
      <c r="V777" s="8" t="str">
        <f t="shared" si="71"/>
        <v>ลงทุนได้</v>
      </c>
      <c r="X777" s="4"/>
    </row>
    <row r="778" spans="1:24" hidden="1" x14ac:dyDescent="0.7">
      <c r="A778" s="8">
        <f>IF(ISBLANK(D778),"",COUNTA($D$10:D778))</f>
        <v>769</v>
      </c>
      <c r="B778" s="14">
        <v>11</v>
      </c>
      <c r="C778" s="14" t="s">
        <v>1587</v>
      </c>
      <c r="D778" s="14" t="s">
        <v>1604</v>
      </c>
      <c r="E778" s="14" t="s">
        <v>1605</v>
      </c>
      <c r="F778" s="14" t="s">
        <v>46</v>
      </c>
      <c r="G778" s="6">
        <f>INDEX('cash ratio เดิม'!$B:$B,MATCH(คำนวณเงินลงทุนส่วนเกิน!$D778,'cash ratio เดิม'!$A:$A,0))</f>
        <v>407979674.31</v>
      </c>
      <c r="H778" s="6">
        <f>INDEX('cash ratio เดิม'!$C:$C,MATCH(คำนวณเงินลงทุนส่วนเกิน!$D778,'cash ratio เดิม'!$A:$A,0))</f>
        <v>132660016.55</v>
      </c>
      <c r="I778" s="49">
        <v>3.08</v>
      </c>
      <c r="J778" s="5">
        <f t="shared" ref="J778:J841" si="72">TRUNC((G778+K778)/H778,2)</f>
        <v>3.35</v>
      </c>
      <c r="K778" s="6">
        <f t="shared" si="69"/>
        <v>37447926.134999998</v>
      </c>
      <c r="L778" s="6">
        <f>INDEX(ลูกหนี้ค่ารักษาพยาบาล!$J:$J,MATCH(คำนวณเงินลงทุนส่วนเกิน!$D778,ลูกหนี้ค่ารักษาพยาบาล!$A:$A,0))</f>
        <v>24063585.02</v>
      </c>
      <c r="M778" s="6">
        <f>INDEX(ลูกหนี้ค่ารักษาพยาบาล!$K:$K,MATCH(คำนวณเงินลงทุนส่วนเกิน!$D778,ลูกหนี้ค่ารักษาพยาบาล!$A:$A,0))</f>
        <v>2414170.5</v>
      </c>
      <c r="N778" s="6">
        <f>INDEX(ลูกหนี้ค่ารักษาพยาบาล!$L:$L,MATCH(คำนวณเงินลงทุนส่วนเกิน!$D778,ลูกหนี้ค่ารักษาพยาบาล!$A:$A,0))</f>
        <v>10970170.615</v>
      </c>
      <c r="O778" s="6">
        <f>INDEX(ลูกหนี้ค่ารักษาพยาบาล!$M:$M,MATCH(คำนวณเงินลงทุนส่วนเกิน!$D778,ลูกหนี้ค่ารักษาพยาบาล!$A:$A,0))</f>
        <v>0</v>
      </c>
      <c r="P778" s="6">
        <f>INDEX(ลูกหนี้ค่ารักษาพยาบาล!$N:$N,MATCH(คำนวณเงินลงทุนส่วนเกิน!$D778,ลูกหนี้ค่ารักษาพยาบาล!$A:$A,0))</f>
        <v>0</v>
      </c>
      <c r="Q778" s="49">
        <v>275319657.75999999</v>
      </c>
      <c r="R778" s="7">
        <f>INDEX('Fixed Cost'!$E:$E,MATCH(คำนวณเงินลงทุนส่วนเกิน!$D778,'Fixed Cost'!$A:$A,0))</f>
        <v>80330322.259090886</v>
      </c>
      <c r="S778" s="7">
        <f t="shared" ref="S778:S841" si="73">Q778-R778</f>
        <v>194989335.50090909</v>
      </c>
      <c r="T778" s="43" t="str">
        <f t="shared" si="70"/>
        <v>60%</v>
      </c>
      <c r="U778" s="7">
        <f t="shared" ref="U778:U841" si="74">IF(S778&gt;0,S778*T778,0)</f>
        <v>116993601.30054545</v>
      </c>
      <c r="V778" s="8" t="str">
        <f t="shared" si="71"/>
        <v>ลงทุนได้</v>
      </c>
      <c r="X778" s="4"/>
    </row>
    <row r="779" spans="1:24" hidden="1" x14ac:dyDescent="0.7">
      <c r="A779" s="8">
        <f>IF(ISBLANK(D779),"",COUNTA($D$10:D779))</f>
        <v>770</v>
      </c>
      <c r="B779" s="14">
        <v>11</v>
      </c>
      <c r="C779" s="14" t="s">
        <v>1587</v>
      </c>
      <c r="D779" s="14" t="s">
        <v>1606</v>
      </c>
      <c r="E779" s="14" t="s">
        <v>1607</v>
      </c>
      <c r="F779" s="14" t="s">
        <v>8</v>
      </c>
      <c r="G779" s="6">
        <f>INDEX('cash ratio เดิม'!$B:$B,MATCH(คำนวณเงินลงทุนส่วนเกิน!$D779,'cash ratio เดิม'!$A:$A,0))</f>
        <v>23343568.670000002</v>
      </c>
      <c r="H779" s="6">
        <f>INDEX('cash ratio เดิม'!$C:$C,MATCH(คำนวณเงินลงทุนส่วนเกิน!$D779,'cash ratio เดิม'!$A:$A,0))</f>
        <v>15810334.24</v>
      </c>
      <c r="I779" s="49">
        <v>1.48</v>
      </c>
      <c r="J779" s="5">
        <f t="shared" si="72"/>
        <v>1.59</v>
      </c>
      <c r="K779" s="6">
        <f t="shared" ref="K779:K842" si="75">SUM(L779:P779)</f>
        <v>1928892.63</v>
      </c>
      <c r="L779" s="6">
        <f>INDEX(ลูกหนี้ค่ารักษาพยาบาล!$J:$J,MATCH(คำนวณเงินลงทุนส่วนเกิน!$D779,ลูกหนี้ค่ารักษาพยาบาล!$A:$A,0))</f>
        <v>455565.55000000005</v>
      </c>
      <c r="M779" s="6">
        <f>INDEX(ลูกหนี้ค่ารักษาพยาบาล!$K:$K,MATCH(คำนวณเงินลงทุนส่วนเกิน!$D779,ลูกหนี้ค่ารักษาพยาบาล!$A:$A,0))</f>
        <v>712744.18</v>
      </c>
      <c r="N779" s="6">
        <f>INDEX(ลูกหนี้ค่ารักษาพยาบาล!$L:$L,MATCH(คำนวณเงินลงทุนส่วนเกิน!$D779,ลูกหนี้ค่ารักษาพยาบาล!$A:$A,0))</f>
        <v>760582.9</v>
      </c>
      <c r="O779" s="6">
        <f>INDEX(ลูกหนี้ค่ารักษาพยาบาล!$M:$M,MATCH(คำนวณเงินลงทุนส่วนเกิน!$D779,ลูกหนี้ค่ารักษาพยาบาล!$A:$A,0))</f>
        <v>0</v>
      </c>
      <c r="P779" s="6">
        <f>INDEX(ลูกหนี้ค่ารักษาพยาบาล!$N:$N,MATCH(คำนวณเงินลงทุนส่วนเกิน!$D779,ลูกหนี้ค่ารักษาพยาบาล!$A:$A,0))</f>
        <v>0</v>
      </c>
      <c r="Q779" s="49">
        <v>7533234.4299999997</v>
      </c>
      <c r="R779" s="7">
        <f>INDEX('Fixed Cost'!$E:$E,MATCH(คำนวณเงินลงทุนส่วนเกิน!$D779,'Fixed Cost'!$A:$A,0))</f>
        <v>9624085.2109090909</v>
      </c>
      <c r="S779" s="7">
        <f t="shared" si="73"/>
        <v>-2090850.7809090912</v>
      </c>
      <c r="T779" s="43" t="str">
        <f t="shared" ref="T779:T842" si="76">IF(J779&gt;3,"60%",IF(J779&gt;=2.51,"50%",IF(J779&gt;=2.01,"40%",IF(J779&gt;=1.51,"30%","0%"))))</f>
        <v>30%</v>
      </c>
      <c r="U779" s="7">
        <f t="shared" si="74"/>
        <v>0</v>
      </c>
      <c r="V779" s="69" t="str">
        <f t="shared" ref="V779:V842" si="77">IF(U779&gt;0,"ลงทุนได้","ไม่ลงทุน")</f>
        <v>ไม่ลงทุน</v>
      </c>
      <c r="X779" s="4"/>
    </row>
    <row r="780" spans="1:24" hidden="1" x14ac:dyDescent="0.7">
      <c r="A780" s="8">
        <f>IF(ISBLANK(D780),"",COUNTA($D$10:D780))</f>
        <v>771</v>
      </c>
      <c r="B780" s="14">
        <v>11</v>
      </c>
      <c r="C780" s="14" t="s">
        <v>1587</v>
      </c>
      <c r="D780" s="14" t="s">
        <v>1608</v>
      </c>
      <c r="E780" s="14" t="s">
        <v>1609</v>
      </c>
      <c r="F780" s="14" t="s">
        <v>8</v>
      </c>
      <c r="G780" s="6">
        <f>INDEX('cash ratio เดิม'!$B:$B,MATCH(คำนวณเงินลงทุนส่วนเกิน!$D780,'cash ratio เดิม'!$A:$A,0))</f>
        <v>63014424.689999998</v>
      </c>
      <c r="H780" s="6">
        <f>INDEX('cash ratio เดิม'!$C:$C,MATCH(คำนวณเงินลงทุนส่วนเกิน!$D780,'cash ratio เดิม'!$A:$A,0))</f>
        <v>50078531.890000001</v>
      </c>
      <c r="I780" s="49">
        <v>1.26</v>
      </c>
      <c r="J780" s="5">
        <f t="shared" si="72"/>
        <v>1.98</v>
      </c>
      <c r="K780" s="6">
        <f t="shared" si="75"/>
        <v>36278257.195</v>
      </c>
      <c r="L780" s="6">
        <f>INDEX(ลูกหนี้ค่ารักษาพยาบาล!$J:$J,MATCH(คำนวณเงินลงทุนส่วนเกิน!$D780,ลูกหนี้ค่ารักษาพยาบาล!$A:$A,0))</f>
        <v>23994893.710000001</v>
      </c>
      <c r="M780" s="6">
        <f>INDEX(ลูกหนี้ค่ารักษาพยาบาล!$K:$K,MATCH(คำนวณเงินลงทุนส่วนเกิน!$D780,ลูกหนี้ค่ารักษาพยาบาล!$A:$A,0))</f>
        <v>9497692.1850000005</v>
      </c>
      <c r="N780" s="6">
        <f>INDEX(ลูกหนี้ค่ารักษาพยาบาล!$L:$L,MATCH(คำนวณเงินลงทุนส่วนเกิน!$D780,ลูกหนี้ค่ารักษาพยาบาล!$A:$A,0))</f>
        <v>2785671.3</v>
      </c>
      <c r="O780" s="6">
        <f>INDEX(ลูกหนี้ค่ารักษาพยาบาล!$M:$M,MATCH(คำนวณเงินลงทุนส่วนเกิน!$D780,ลูกหนี้ค่ารักษาพยาบาล!$A:$A,0))</f>
        <v>0</v>
      </c>
      <c r="P780" s="6">
        <f>INDEX(ลูกหนี้ค่ารักษาพยาบาล!$N:$N,MATCH(คำนวณเงินลงทุนส่วนเกิน!$D780,ลูกหนี้ค่ารักษาพยาบาล!$A:$A,0))</f>
        <v>0</v>
      </c>
      <c r="Q780" s="49">
        <v>12935892.800000001</v>
      </c>
      <c r="R780" s="7">
        <f>INDEX('Fixed Cost'!$E:$E,MATCH(คำนวณเงินลงทุนส่วนเกิน!$D780,'Fixed Cost'!$A:$A,0))</f>
        <v>15187381.379999999</v>
      </c>
      <c r="S780" s="7">
        <f t="shared" si="73"/>
        <v>-2251488.5799999982</v>
      </c>
      <c r="T780" s="43" t="str">
        <f t="shared" si="76"/>
        <v>30%</v>
      </c>
      <c r="U780" s="7">
        <f t="shared" si="74"/>
        <v>0</v>
      </c>
      <c r="V780" s="69" t="str">
        <f t="shared" si="77"/>
        <v>ไม่ลงทุน</v>
      </c>
      <c r="X780" s="4"/>
    </row>
    <row r="781" spans="1:24" hidden="1" x14ac:dyDescent="0.7">
      <c r="A781" s="8">
        <f>IF(ISBLANK(D781),"",COUNTA($D$10:D781))</f>
        <v>772</v>
      </c>
      <c r="B781" s="14">
        <v>11</v>
      </c>
      <c r="C781" s="14" t="s">
        <v>1587</v>
      </c>
      <c r="D781" s="14" t="s">
        <v>1610</v>
      </c>
      <c r="E781" s="14" t="s">
        <v>1611</v>
      </c>
      <c r="F781" s="14" t="s">
        <v>8</v>
      </c>
      <c r="G781" s="6">
        <f>INDEX('cash ratio เดิม'!$B:$B,MATCH(คำนวณเงินลงทุนส่วนเกิน!$D781,'cash ratio เดิม'!$A:$A,0))</f>
        <v>83315970.659999996</v>
      </c>
      <c r="H781" s="6">
        <f>INDEX('cash ratio เดิม'!$C:$C,MATCH(คำนวณเงินลงทุนส่วนเกิน!$D781,'cash ratio เดิม'!$A:$A,0))</f>
        <v>27787000.75</v>
      </c>
      <c r="I781" s="49">
        <v>3</v>
      </c>
      <c r="J781" s="5">
        <f t="shared" si="72"/>
        <v>3.74</v>
      </c>
      <c r="K781" s="6">
        <f t="shared" si="75"/>
        <v>20843569.625</v>
      </c>
      <c r="L781" s="6">
        <f>INDEX(ลูกหนี้ค่ารักษาพยาบาล!$J:$J,MATCH(คำนวณเงินลงทุนส่วนเกิน!$D781,ลูกหนี้ค่ารักษาพยาบาล!$A:$A,0))</f>
        <v>10430967.66</v>
      </c>
      <c r="M781" s="6">
        <f>INDEX(ลูกหนี้ค่ารักษาพยาบาล!$K:$K,MATCH(คำนวณเงินลงทุนส่วนเกิน!$D781,ลูกหนี้ค่ารักษาพยาบาล!$A:$A,0))</f>
        <v>4923827.32</v>
      </c>
      <c r="N781" s="6">
        <f>INDEX(ลูกหนี้ค่ารักษาพยาบาล!$L:$L,MATCH(คำนวณเงินลงทุนส่วนเกิน!$D781,ลูกหนี้ค่ารักษาพยาบาล!$A:$A,0))</f>
        <v>5352550.13</v>
      </c>
      <c r="O781" s="6">
        <f>INDEX(ลูกหนี้ค่ารักษาพยาบาล!$M:$M,MATCH(คำนวณเงินลงทุนส่วนเกิน!$D781,ลูกหนี้ค่ารักษาพยาบาล!$A:$A,0))</f>
        <v>0</v>
      </c>
      <c r="P781" s="6">
        <f>INDEX(ลูกหนี้ค่ารักษาพยาบาล!$N:$N,MATCH(คำนวณเงินลงทุนส่วนเกิน!$D781,ลูกหนี้ค่ารักษาพยาบาล!$A:$A,0))</f>
        <v>136224.51500000001</v>
      </c>
      <c r="Q781" s="49">
        <v>55528969.909999996</v>
      </c>
      <c r="R781" s="7">
        <f>INDEX('Fixed Cost'!$E:$E,MATCH(คำนวณเงินลงทุนส่วนเกิน!$D781,'Fixed Cost'!$A:$A,0))</f>
        <v>18102605.012727272</v>
      </c>
      <c r="S781" s="7">
        <f t="shared" si="73"/>
        <v>37426364.897272721</v>
      </c>
      <c r="T781" s="43" t="str">
        <f t="shared" si="76"/>
        <v>60%</v>
      </c>
      <c r="U781" s="7">
        <f t="shared" si="74"/>
        <v>22455818.93836363</v>
      </c>
      <c r="V781" s="8" t="str">
        <f t="shared" si="77"/>
        <v>ลงทุนได้</v>
      </c>
      <c r="X781" s="4"/>
    </row>
    <row r="782" spans="1:24" hidden="1" x14ac:dyDescent="0.7">
      <c r="A782" s="8">
        <f>IF(ISBLANK(D782),"",COUNTA($D$10:D782))</f>
        <v>773</v>
      </c>
      <c r="B782" s="14">
        <v>11</v>
      </c>
      <c r="C782" s="14" t="s">
        <v>1587</v>
      </c>
      <c r="D782" s="14" t="s">
        <v>1613</v>
      </c>
      <c r="E782" s="14" t="s">
        <v>1614</v>
      </c>
      <c r="F782" s="14" t="s">
        <v>46</v>
      </c>
      <c r="G782" s="6">
        <f>INDEX('cash ratio เดิม'!$B:$B,MATCH(คำนวณเงินลงทุนส่วนเกิน!$D782,'cash ratio เดิม'!$A:$A,0))</f>
        <v>679980335.24000001</v>
      </c>
      <c r="H782" s="6">
        <f>INDEX('cash ratio เดิม'!$C:$C,MATCH(คำนวณเงินลงทุนส่วนเกิน!$D782,'cash ratio เดิม'!$A:$A,0))</f>
        <v>85680650.219999999</v>
      </c>
      <c r="I782" s="49">
        <v>7.94</v>
      </c>
      <c r="J782" s="5">
        <f t="shared" si="72"/>
        <v>8.27</v>
      </c>
      <c r="K782" s="6">
        <f t="shared" si="75"/>
        <v>28809287.899999999</v>
      </c>
      <c r="L782" s="6">
        <f>INDEX(ลูกหนี้ค่ารักษาพยาบาล!$J:$J,MATCH(คำนวณเงินลงทุนส่วนเกิน!$D782,ลูกหนี้ค่ารักษาพยาบาล!$A:$A,0))</f>
        <v>14244873.609999999</v>
      </c>
      <c r="M782" s="6">
        <f>INDEX(ลูกหนี้ค่ารักษาพยาบาล!$K:$K,MATCH(คำนวณเงินลงทุนส่วนเกิน!$D782,ลูกหนี้ค่ารักษาพยาบาล!$A:$A,0))</f>
        <v>1500460.5</v>
      </c>
      <c r="N782" s="6">
        <f>INDEX(ลูกหนี้ค่ารักษาพยาบาล!$L:$L,MATCH(คำนวณเงินลงทุนส่วนเกิน!$D782,ลูกหนี้ค่ารักษาพยาบาล!$A:$A,0))</f>
        <v>11742739.890000001</v>
      </c>
      <c r="O782" s="6">
        <f>INDEX(ลูกหนี้ค่ารักษาพยาบาล!$M:$M,MATCH(คำนวณเงินลงทุนส่วนเกิน!$D782,ลูกหนี้ค่ารักษาพยาบาล!$A:$A,0))</f>
        <v>0</v>
      </c>
      <c r="P782" s="6">
        <f>INDEX(ลูกหนี้ค่ารักษาพยาบาล!$N:$N,MATCH(คำนวณเงินลงทุนส่วนเกิน!$D782,ลูกหนี้ค่ารักษาพยาบาล!$A:$A,0))</f>
        <v>1321213.8999999999</v>
      </c>
      <c r="Q782" s="49">
        <v>594299685.01999998</v>
      </c>
      <c r="R782" s="7">
        <f>INDEX('Fixed Cost'!$E:$E,MATCH(คำนวณเงินลงทุนส่วนเกิน!$D782,'Fixed Cost'!$A:$A,0))</f>
        <v>58140500.329090908</v>
      </c>
      <c r="S782" s="7">
        <f t="shared" si="73"/>
        <v>536159184.69090909</v>
      </c>
      <c r="T782" s="43" t="str">
        <f t="shared" si="76"/>
        <v>60%</v>
      </c>
      <c r="U782" s="7">
        <f t="shared" si="74"/>
        <v>321695510.81454545</v>
      </c>
      <c r="V782" s="8" t="str">
        <f t="shared" si="77"/>
        <v>ลงทุนได้</v>
      </c>
      <c r="X782" s="4"/>
    </row>
    <row r="783" spans="1:24" hidden="1" x14ac:dyDescent="0.7">
      <c r="A783" s="8">
        <f>IF(ISBLANK(D783),"",COUNTA($D$10:D783))</f>
        <v>774</v>
      </c>
      <c r="B783" s="14">
        <v>11</v>
      </c>
      <c r="C783" s="14" t="s">
        <v>1587</v>
      </c>
      <c r="D783" s="14" t="s">
        <v>1615</v>
      </c>
      <c r="E783" s="14" t="s">
        <v>1616</v>
      </c>
      <c r="F783" s="14" t="s">
        <v>8</v>
      </c>
      <c r="G783" s="6">
        <f>INDEX('cash ratio เดิม'!$B:$B,MATCH(คำนวณเงินลงทุนส่วนเกิน!$D783,'cash ratio เดิม'!$A:$A,0))</f>
        <v>31929024.940000001</v>
      </c>
      <c r="H783" s="6">
        <f>INDEX('cash ratio เดิม'!$C:$C,MATCH(คำนวณเงินลงทุนส่วนเกิน!$D783,'cash ratio เดิม'!$A:$A,0))</f>
        <v>15806918.23</v>
      </c>
      <c r="I783" s="49">
        <v>2.02</v>
      </c>
      <c r="J783" s="5">
        <f t="shared" si="72"/>
        <v>2.2200000000000002</v>
      </c>
      <c r="K783" s="6">
        <f t="shared" si="75"/>
        <v>3283990.125</v>
      </c>
      <c r="L783" s="6">
        <f>INDEX(ลูกหนี้ค่ารักษาพยาบาล!$J:$J,MATCH(คำนวณเงินลงทุนส่วนเกิน!$D783,ลูกหนี้ค่ารักษาพยาบาล!$A:$A,0))</f>
        <v>664639</v>
      </c>
      <c r="M783" s="6">
        <f>INDEX(ลูกหนี้ค่ารักษาพยาบาล!$K:$K,MATCH(คำนวณเงินลงทุนส่วนเกิน!$D783,ลูกหนี้ค่ารักษาพยาบาล!$A:$A,0))</f>
        <v>1390232.86</v>
      </c>
      <c r="N783" s="6">
        <f>INDEX(ลูกหนี้ค่ารักษาพยาบาล!$L:$L,MATCH(คำนวณเงินลงทุนส่วนเกิน!$D783,ลูกหนี้ค่ารักษาพยาบาล!$A:$A,0))</f>
        <v>1229118.2650000001</v>
      </c>
      <c r="O783" s="6">
        <f>INDEX(ลูกหนี้ค่ารักษาพยาบาล!$M:$M,MATCH(คำนวณเงินลงทุนส่วนเกิน!$D783,ลูกหนี้ค่ารักษาพยาบาล!$A:$A,0))</f>
        <v>0</v>
      </c>
      <c r="P783" s="6">
        <f>INDEX(ลูกหนี้ค่ารักษาพยาบาล!$N:$N,MATCH(คำนวณเงินลงทุนส่วนเกิน!$D783,ลูกหนี้ค่ารักษาพยาบาล!$A:$A,0))</f>
        <v>0</v>
      </c>
      <c r="Q783" s="49">
        <v>16028396.710000001</v>
      </c>
      <c r="R783" s="7">
        <f>INDEX('Fixed Cost'!$E:$E,MATCH(คำนวณเงินลงทุนส่วนเกิน!$D783,'Fixed Cost'!$A:$A,0))</f>
        <v>11482471.000909092</v>
      </c>
      <c r="S783" s="7">
        <f t="shared" si="73"/>
        <v>4545925.709090909</v>
      </c>
      <c r="T783" s="43" t="str">
        <f t="shared" si="76"/>
        <v>40%</v>
      </c>
      <c r="U783" s="7">
        <f t="shared" si="74"/>
        <v>1818370.2836363637</v>
      </c>
      <c r="V783" s="8" t="str">
        <f t="shared" si="77"/>
        <v>ลงทุนได้</v>
      </c>
      <c r="X783" s="4"/>
    </row>
    <row r="784" spans="1:24" hidden="1" x14ac:dyDescent="0.7">
      <c r="A784" s="8">
        <f>IF(ISBLANK(D784),"",COUNTA($D$10:D784))</f>
        <v>775</v>
      </c>
      <c r="B784" s="14">
        <v>11</v>
      </c>
      <c r="C784" s="14" t="s">
        <v>1587</v>
      </c>
      <c r="D784" s="14" t="s">
        <v>1617</v>
      </c>
      <c r="E784" s="14" t="s">
        <v>1618</v>
      </c>
      <c r="F784" s="14" t="s">
        <v>8</v>
      </c>
      <c r="G784" s="6">
        <f>INDEX('cash ratio เดิม'!$B:$B,MATCH(คำนวณเงินลงทุนส่วนเกิน!$D784,'cash ratio เดิม'!$A:$A,0))</f>
        <v>79796277.900000006</v>
      </c>
      <c r="H784" s="6">
        <f>INDEX('cash ratio เดิม'!$C:$C,MATCH(คำนวณเงินลงทุนส่วนเกิน!$D784,'cash ratio เดิม'!$A:$A,0))</f>
        <v>13181987.560000001</v>
      </c>
      <c r="I784" s="49">
        <v>6.05</v>
      </c>
      <c r="J784" s="5">
        <f t="shared" si="72"/>
        <v>6.36</v>
      </c>
      <c r="K784" s="6">
        <f t="shared" si="75"/>
        <v>4145104.26</v>
      </c>
      <c r="L784" s="6">
        <f>INDEX(ลูกหนี้ค่ารักษาพยาบาล!$J:$J,MATCH(คำนวณเงินลงทุนส่วนเกิน!$D784,ลูกหนี้ค่ารักษาพยาบาล!$A:$A,0))</f>
        <v>712285.38500000001</v>
      </c>
      <c r="M784" s="6">
        <f>INDEX(ลูกหนี้ค่ารักษาพยาบาล!$K:$K,MATCH(คำนวณเงินลงทุนส่วนเกิน!$D784,ลูกหนี้ค่ารักษาพยาบาล!$A:$A,0))</f>
        <v>1122942.25</v>
      </c>
      <c r="N784" s="6">
        <f>INDEX(ลูกหนี้ค่ารักษาพยาบาล!$L:$L,MATCH(คำนวณเงินลงทุนส่วนเกิน!$D784,ลูกหนี้ค่ารักษาพยาบาล!$A:$A,0))</f>
        <v>2309876.625</v>
      </c>
      <c r="O784" s="6">
        <f>INDEX(ลูกหนี้ค่ารักษาพยาบาล!$M:$M,MATCH(คำนวณเงินลงทุนส่วนเกิน!$D784,ลูกหนี้ค่ารักษาพยาบาล!$A:$A,0))</f>
        <v>0</v>
      </c>
      <c r="P784" s="6">
        <f>INDEX(ลูกหนี้ค่ารักษาพยาบาล!$N:$N,MATCH(คำนวณเงินลงทุนส่วนเกิน!$D784,ลูกหนี้ค่ารักษาพยาบาล!$A:$A,0))</f>
        <v>0</v>
      </c>
      <c r="Q784" s="49">
        <v>66435160.340000004</v>
      </c>
      <c r="R784" s="7">
        <f>INDEX('Fixed Cost'!$E:$E,MATCH(คำนวณเงินลงทุนส่วนเกิน!$D784,'Fixed Cost'!$A:$A,0))</f>
        <v>12832012.32</v>
      </c>
      <c r="S784" s="7">
        <f t="shared" si="73"/>
        <v>53603148.020000003</v>
      </c>
      <c r="T784" s="43" t="str">
        <f t="shared" si="76"/>
        <v>60%</v>
      </c>
      <c r="U784" s="7">
        <f t="shared" si="74"/>
        <v>32161888.811999999</v>
      </c>
      <c r="V784" s="8" t="str">
        <f t="shared" si="77"/>
        <v>ลงทุนได้</v>
      </c>
      <c r="X784" s="4"/>
    </row>
    <row r="785" spans="1:24" hidden="1" x14ac:dyDescent="0.7">
      <c r="A785" s="8">
        <f>IF(ISBLANK(D785),"",COUNTA($D$10:D785))</f>
        <v>776</v>
      </c>
      <c r="B785" s="14">
        <v>11</v>
      </c>
      <c r="C785" s="14" t="s">
        <v>1587</v>
      </c>
      <c r="D785" s="14" t="s">
        <v>1619</v>
      </c>
      <c r="E785" s="14" t="s">
        <v>1620</v>
      </c>
      <c r="F785" s="14" t="s">
        <v>8</v>
      </c>
      <c r="G785" s="6">
        <f>INDEX('cash ratio เดิม'!$B:$B,MATCH(คำนวณเงินลงทุนส่วนเกิน!$D785,'cash ratio เดิม'!$A:$A,0))</f>
        <v>64456481.5</v>
      </c>
      <c r="H785" s="6">
        <f>INDEX('cash ratio เดิม'!$C:$C,MATCH(คำนวณเงินลงทุนส่วนเกิน!$D785,'cash ratio เดิม'!$A:$A,0))</f>
        <v>19948764.59</v>
      </c>
      <c r="I785" s="49">
        <v>3.23</v>
      </c>
      <c r="J785" s="5">
        <f t="shared" si="72"/>
        <v>3.3</v>
      </c>
      <c r="K785" s="6">
        <f t="shared" si="75"/>
        <v>1461339.84</v>
      </c>
      <c r="L785" s="6">
        <f>INDEX(ลูกหนี้ค่ารักษาพยาบาล!$J:$J,MATCH(คำนวณเงินลงทุนส่วนเกิน!$D785,ลูกหนี้ค่ารักษาพยาบาล!$A:$A,0))</f>
        <v>248887.66500000001</v>
      </c>
      <c r="M785" s="6">
        <f>INDEX(ลูกหนี้ค่ารักษาพยาบาล!$K:$K,MATCH(คำนวณเงินลงทุนส่วนเกิน!$D785,ลูกหนี้ค่ารักษาพยาบาล!$A:$A,0))</f>
        <v>487702.91500000004</v>
      </c>
      <c r="N785" s="6">
        <f>INDEX(ลูกหนี้ค่ารักษาพยาบาล!$L:$L,MATCH(คำนวณเงินลงทุนส่วนเกิน!$D785,ลูกหนี้ค่ารักษาพยาบาล!$A:$A,0))</f>
        <v>724749.26</v>
      </c>
      <c r="O785" s="6">
        <f>INDEX(ลูกหนี้ค่ารักษาพยาบาล!$M:$M,MATCH(คำนวณเงินลงทุนส่วนเกิน!$D785,ลูกหนี้ค่ารักษาพยาบาล!$A:$A,0))</f>
        <v>0</v>
      </c>
      <c r="P785" s="6">
        <f>INDEX(ลูกหนี้ค่ารักษาพยาบาล!$N:$N,MATCH(คำนวณเงินลงทุนส่วนเกิน!$D785,ลูกหนี้ค่ารักษาพยาบาล!$A:$A,0))</f>
        <v>0</v>
      </c>
      <c r="Q785" s="49">
        <v>44507716.909999996</v>
      </c>
      <c r="R785" s="7">
        <f>INDEX('Fixed Cost'!$E:$E,MATCH(คำนวณเงินลงทุนส่วนเกิน!$D785,'Fixed Cost'!$A:$A,0))</f>
        <v>8916384.3518181834</v>
      </c>
      <c r="S785" s="7">
        <f t="shared" si="73"/>
        <v>35591332.558181815</v>
      </c>
      <c r="T785" s="43" t="str">
        <f t="shared" si="76"/>
        <v>60%</v>
      </c>
      <c r="U785" s="7">
        <f t="shared" si="74"/>
        <v>21354799.534909088</v>
      </c>
      <c r="V785" s="8" t="str">
        <f t="shared" si="77"/>
        <v>ลงทุนได้</v>
      </c>
      <c r="X785" s="4"/>
    </row>
    <row r="786" spans="1:24" hidden="1" x14ac:dyDescent="0.7">
      <c r="A786" s="8">
        <f>IF(ISBLANK(D786),"",COUNTA($D$10:D786))</f>
        <v>777</v>
      </c>
      <c r="B786" s="14">
        <v>11</v>
      </c>
      <c r="C786" s="14" t="s">
        <v>1587</v>
      </c>
      <c r="D786" s="14" t="s">
        <v>1621</v>
      </c>
      <c r="E786" s="14" t="s">
        <v>1622</v>
      </c>
      <c r="F786" s="14" t="s">
        <v>8</v>
      </c>
      <c r="G786" s="6">
        <f>INDEX('cash ratio เดิม'!$B:$B,MATCH(คำนวณเงินลงทุนส่วนเกิน!$D786,'cash ratio เดิม'!$A:$A,0))</f>
        <v>18750120.390000001</v>
      </c>
      <c r="H786" s="6">
        <f>INDEX('cash ratio เดิม'!$C:$C,MATCH(คำนวณเงินลงทุนส่วนเกิน!$D786,'cash ratio เดิม'!$A:$A,0))</f>
        <v>15046533.939999999</v>
      </c>
      <c r="I786" s="49">
        <v>1.25</v>
      </c>
      <c r="J786" s="5">
        <f t="shared" si="72"/>
        <v>1.38</v>
      </c>
      <c r="K786" s="6">
        <f t="shared" si="75"/>
        <v>2115012.19</v>
      </c>
      <c r="L786" s="6">
        <f>INDEX(ลูกหนี้ค่ารักษาพยาบาล!$J:$J,MATCH(คำนวณเงินลงทุนส่วนเกิน!$D786,ลูกหนี้ค่ารักษาพยาบาล!$A:$A,0))</f>
        <v>798686</v>
      </c>
      <c r="M786" s="6">
        <f>INDEX(ลูกหนี้ค่ารักษาพยาบาล!$K:$K,MATCH(คำนวณเงินลงทุนส่วนเกิน!$D786,ลูกหนี้ค่ารักษาพยาบาล!$A:$A,0))</f>
        <v>516942.33999999997</v>
      </c>
      <c r="N786" s="6">
        <f>INDEX(ลูกหนี้ค่ารักษาพยาบาล!$L:$L,MATCH(คำนวณเงินลงทุนส่วนเกิน!$D786,ลูกหนี้ค่ารักษาพยาบาล!$A:$A,0))</f>
        <v>799383.85</v>
      </c>
      <c r="O786" s="6">
        <f>INDEX(ลูกหนี้ค่ารักษาพยาบาล!$M:$M,MATCH(คำนวณเงินลงทุนส่วนเกิน!$D786,ลูกหนี้ค่ารักษาพยาบาล!$A:$A,0))</f>
        <v>0</v>
      </c>
      <c r="P786" s="6">
        <f>INDEX(ลูกหนี้ค่ารักษาพยาบาล!$N:$N,MATCH(คำนวณเงินลงทุนส่วนเกิน!$D786,ลูกหนี้ค่ารักษาพยาบาล!$A:$A,0))</f>
        <v>0</v>
      </c>
      <c r="Q786" s="49">
        <v>3703586.45</v>
      </c>
      <c r="R786" s="7">
        <f>INDEX('Fixed Cost'!$E:$E,MATCH(คำนวณเงินลงทุนส่วนเกิน!$D786,'Fixed Cost'!$A:$A,0))</f>
        <v>7134472.1645454532</v>
      </c>
      <c r="S786" s="7">
        <f t="shared" si="73"/>
        <v>-3430885.714545453</v>
      </c>
      <c r="T786" s="43" t="str">
        <f t="shared" si="76"/>
        <v>0%</v>
      </c>
      <c r="U786" s="7">
        <f t="shared" si="74"/>
        <v>0</v>
      </c>
      <c r="V786" s="69" t="str">
        <f t="shared" si="77"/>
        <v>ไม่ลงทุน</v>
      </c>
      <c r="X786" s="4"/>
    </row>
    <row r="787" spans="1:24" hidden="1" x14ac:dyDescent="0.7">
      <c r="A787" s="8">
        <f>IF(ISBLANK(D787),"",COUNTA($D$10:D787))</f>
        <v>778</v>
      </c>
      <c r="B787" s="14">
        <v>11</v>
      </c>
      <c r="C787" s="14" t="s">
        <v>1587</v>
      </c>
      <c r="D787" s="14" t="s">
        <v>1623</v>
      </c>
      <c r="E787" s="14" t="s">
        <v>1624</v>
      </c>
      <c r="F787" s="14" t="s">
        <v>8</v>
      </c>
      <c r="G787" s="6">
        <f>INDEX('cash ratio เดิม'!$B:$B,MATCH(คำนวณเงินลงทุนส่วนเกิน!$D787,'cash ratio เดิม'!$A:$A,0))</f>
        <v>21016643.530000001</v>
      </c>
      <c r="H787" s="6">
        <f>INDEX('cash ratio เดิม'!$C:$C,MATCH(คำนวณเงินลงทุนส่วนเกิน!$D787,'cash ratio เดิม'!$A:$A,0))</f>
        <v>16031638.529999999</v>
      </c>
      <c r="I787" s="49">
        <v>1.31</v>
      </c>
      <c r="J787" s="5">
        <f t="shared" si="72"/>
        <v>1.45</v>
      </c>
      <c r="K787" s="6">
        <f t="shared" si="75"/>
        <v>2244819.4749999996</v>
      </c>
      <c r="L787" s="6">
        <f>INDEX(ลูกหนี้ค่ารักษาพยาบาล!$J:$J,MATCH(คำนวณเงินลงทุนส่วนเกิน!$D787,ลูกหนี้ค่ารักษาพยาบาล!$A:$A,0))</f>
        <v>547405.44999999995</v>
      </c>
      <c r="M787" s="6">
        <f>INDEX(ลูกหนี้ค่ารักษาพยาบาล!$K:$K,MATCH(คำนวณเงินลงทุนส่วนเกิน!$D787,ลูกหนี้ค่ารักษาพยาบาล!$A:$A,0))</f>
        <v>379114</v>
      </c>
      <c r="N787" s="6">
        <f>INDEX(ลูกหนี้ค่ารักษาพยาบาล!$L:$L,MATCH(คำนวณเงินลงทุนส่วนเกิน!$D787,ลูกหนี้ค่ารักษาพยาบาล!$A:$A,0))</f>
        <v>1318300.0249999999</v>
      </c>
      <c r="O787" s="6">
        <f>INDEX(ลูกหนี้ค่ารักษาพยาบาล!$M:$M,MATCH(คำนวณเงินลงทุนส่วนเกิน!$D787,ลูกหนี้ค่ารักษาพยาบาล!$A:$A,0))</f>
        <v>0</v>
      </c>
      <c r="P787" s="6">
        <f>INDEX(ลูกหนี้ค่ารักษาพยาบาล!$N:$N,MATCH(คำนวณเงินลงทุนส่วนเกิน!$D787,ลูกหนี้ค่ารักษาพยาบาล!$A:$A,0))</f>
        <v>0</v>
      </c>
      <c r="Q787" s="49">
        <v>4985005</v>
      </c>
      <c r="R787" s="7">
        <f>INDEX('Fixed Cost'!$E:$E,MATCH(คำนวณเงินลงทุนส่วนเกิน!$D787,'Fixed Cost'!$A:$A,0))</f>
        <v>6985523.7300000004</v>
      </c>
      <c r="S787" s="7">
        <f t="shared" si="73"/>
        <v>-2000518.7300000004</v>
      </c>
      <c r="T787" s="43" t="str">
        <f t="shared" si="76"/>
        <v>0%</v>
      </c>
      <c r="U787" s="7">
        <f t="shared" si="74"/>
        <v>0</v>
      </c>
      <c r="V787" s="69" t="str">
        <f t="shared" si="77"/>
        <v>ไม่ลงทุน</v>
      </c>
      <c r="X787" s="4"/>
    </row>
    <row r="788" spans="1:24" hidden="1" x14ac:dyDescent="0.7">
      <c r="A788" s="8">
        <f>IF(ISBLANK(D788),"",COUNTA($D$10:D788))</f>
        <v>779</v>
      </c>
      <c r="B788" s="14">
        <v>11</v>
      </c>
      <c r="C788" s="14" t="s">
        <v>1587</v>
      </c>
      <c r="D788" s="14" t="s">
        <v>1625</v>
      </c>
      <c r="E788" s="14" t="s">
        <v>1309</v>
      </c>
      <c r="F788" s="14" t="s">
        <v>8</v>
      </c>
      <c r="G788" s="6">
        <f>INDEX('cash ratio เดิม'!$B:$B,MATCH(คำนวณเงินลงทุนส่วนเกิน!$D788,'cash ratio เดิม'!$A:$A,0))</f>
        <v>20421329.469999999</v>
      </c>
      <c r="H788" s="6">
        <f>INDEX('cash ratio เดิม'!$C:$C,MATCH(คำนวณเงินลงทุนส่วนเกิน!$D788,'cash ratio เดิม'!$A:$A,0))</f>
        <v>10067813.01</v>
      </c>
      <c r="I788" s="49">
        <v>2.0299999999999998</v>
      </c>
      <c r="J788" s="5">
        <f t="shared" si="72"/>
        <v>2.27</v>
      </c>
      <c r="K788" s="6">
        <f t="shared" si="75"/>
        <v>2494525.8449999997</v>
      </c>
      <c r="L788" s="6">
        <f>INDEX(ลูกหนี้ค่ารักษาพยาบาล!$J:$J,MATCH(คำนวณเงินลงทุนส่วนเกิน!$D788,ลูกหนี้ค่ารักษาพยาบาล!$A:$A,0))</f>
        <v>892340.21</v>
      </c>
      <c r="M788" s="6">
        <f>INDEX(ลูกหนี้ค่ารักษาพยาบาล!$K:$K,MATCH(คำนวณเงินลงทุนส่วนเกิน!$D788,ลูกหนี้ค่ารักษาพยาบาล!$A:$A,0))</f>
        <v>673476</v>
      </c>
      <c r="N788" s="6">
        <f>INDEX(ลูกหนี้ค่ารักษาพยาบาล!$L:$L,MATCH(คำนวณเงินลงทุนส่วนเกิน!$D788,ลูกหนี้ค่ารักษาพยาบาล!$A:$A,0))</f>
        <v>928709.63500000001</v>
      </c>
      <c r="O788" s="6">
        <f>INDEX(ลูกหนี้ค่ารักษาพยาบาล!$M:$M,MATCH(คำนวณเงินลงทุนส่วนเกิน!$D788,ลูกหนี้ค่ารักษาพยาบาล!$A:$A,0))</f>
        <v>0</v>
      </c>
      <c r="P788" s="6">
        <f>INDEX(ลูกหนี้ค่ารักษาพยาบาล!$N:$N,MATCH(คำนวณเงินลงทุนส่วนเกิน!$D788,ลูกหนี้ค่ารักษาพยาบาล!$A:$A,0))</f>
        <v>0</v>
      </c>
      <c r="Q788" s="49">
        <v>10353516.460000001</v>
      </c>
      <c r="R788" s="7">
        <f>INDEX('Fixed Cost'!$E:$E,MATCH(คำนวณเงินลงทุนส่วนเกิน!$D788,'Fixed Cost'!$A:$A,0))</f>
        <v>8107130.0345454551</v>
      </c>
      <c r="S788" s="7">
        <f t="shared" si="73"/>
        <v>2246386.4254545458</v>
      </c>
      <c r="T788" s="43" t="str">
        <f t="shared" si="76"/>
        <v>40%</v>
      </c>
      <c r="U788" s="7">
        <f t="shared" si="74"/>
        <v>898554.57018181833</v>
      </c>
      <c r="V788" s="8" t="str">
        <f t="shared" si="77"/>
        <v>ลงทุนได้</v>
      </c>
      <c r="X788" s="4"/>
    </row>
    <row r="789" spans="1:24" hidden="1" x14ac:dyDescent="0.7">
      <c r="A789" s="8">
        <f>IF(ISBLANK(D789),"",COUNTA($D$10:D789))</f>
        <v>780</v>
      </c>
      <c r="B789" s="14">
        <v>11</v>
      </c>
      <c r="C789" s="14" t="s">
        <v>1587</v>
      </c>
      <c r="D789" s="14" t="s">
        <v>1626</v>
      </c>
      <c r="E789" s="14" t="s">
        <v>1627</v>
      </c>
      <c r="F789" s="14" t="s">
        <v>8</v>
      </c>
      <c r="G789" s="6">
        <f>INDEX('cash ratio เดิม'!$B:$B,MATCH(คำนวณเงินลงทุนส่วนเกิน!$D789,'cash ratio เดิม'!$A:$A,0))</f>
        <v>30408528.460000001</v>
      </c>
      <c r="H789" s="6">
        <f>INDEX('cash ratio เดิม'!$C:$C,MATCH(คำนวณเงินลงทุนส่วนเกิน!$D789,'cash ratio เดิม'!$A:$A,0))</f>
        <v>15830392.32</v>
      </c>
      <c r="I789" s="49">
        <v>1.92</v>
      </c>
      <c r="J789" s="5">
        <f t="shared" si="72"/>
        <v>2.16</v>
      </c>
      <c r="K789" s="6">
        <f t="shared" si="75"/>
        <v>3850794.88</v>
      </c>
      <c r="L789" s="6">
        <f>INDEX(ลูกหนี้ค่ารักษาพยาบาล!$J:$J,MATCH(คำนวณเงินลงทุนส่วนเกิน!$D789,ลูกหนี้ค่ารักษาพยาบาล!$A:$A,0))</f>
        <v>1073204.5550000002</v>
      </c>
      <c r="M789" s="6">
        <f>INDEX(ลูกหนี้ค่ารักษาพยาบาล!$K:$K,MATCH(คำนวณเงินลงทุนส่วนเกิน!$D789,ลูกหนี้ค่ารักษาพยาบาล!$A:$A,0))</f>
        <v>716670.375</v>
      </c>
      <c r="N789" s="6">
        <f>INDEX(ลูกหนี้ค่ารักษาพยาบาล!$L:$L,MATCH(คำนวณเงินลงทุนส่วนเกิน!$D789,ลูกหนี้ค่ารักษาพยาบาล!$A:$A,0))</f>
        <v>2059826.95</v>
      </c>
      <c r="O789" s="6">
        <f>INDEX(ลูกหนี้ค่ารักษาพยาบาล!$M:$M,MATCH(คำนวณเงินลงทุนส่วนเกิน!$D789,ลูกหนี้ค่ารักษาพยาบาล!$A:$A,0))</f>
        <v>0</v>
      </c>
      <c r="P789" s="6">
        <f>INDEX(ลูกหนี้ค่ารักษาพยาบาล!$N:$N,MATCH(คำนวณเงินลงทุนส่วนเกิน!$D789,ลูกหนี้ค่ารักษาพยาบาล!$A:$A,0))</f>
        <v>1093</v>
      </c>
      <c r="Q789" s="49">
        <v>14578136.140000001</v>
      </c>
      <c r="R789" s="7">
        <f>INDEX('Fixed Cost'!$E:$E,MATCH(คำนวณเงินลงทุนส่วนเกิน!$D789,'Fixed Cost'!$A:$A,0))</f>
        <v>9390618.1690909099</v>
      </c>
      <c r="S789" s="7">
        <f t="shared" si="73"/>
        <v>5187517.9709090907</v>
      </c>
      <c r="T789" s="43" t="str">
        <f t="shared" si="76"/>
        <v>40%</v>
      </c>
      <c r="U789" s="7">
        <f t="shared" si="74"/>
        <v>2075007.1883636364</v>
      </c>
      <c r="V789" s="8" t="str">
        <f t="shared" si="77"/>
        <v>ลงทุนได้</v>
      </c>
      <c r="X789" s="4"/>
    </row>
    <row r="790" spans="1:24" hidden="1" x14ac:dyDescent="0.7">
      <c r="A790" s="8">
        <f>IF(ISBLANK(D790),"",COUNTA($D$10:D790))</f>
        <v>781</v>
      </c>
      <c r="B790" s="14">
        <v>11</v>
      </c>
      <c r="C790" s="14" t="s">
        <v>1587</v>
      </c>
      <c r="D790" s="14" t="s">
        <v>1628</v>
      </c>
      <c r="E790" s="14" t="s">
        <v>1629</v>
      </c>
      <c r="F790" s="14" t="s">
        <v>8</v>
      </c>
      <c r="G790" s="6">
        <f>INDEX('cash ratio เดิม'!$B:$B,MATCH(คำนวณเงินลงทุนส่วนเกิน!$D790,'cash ratio เดิม'!$A:$A,0))</f>
        <v>56634705.259999998</v>
      </c>
      <c r="H790" s="6">
        <f>INDEX('cash ratio เดิม'!$C:$C,MATCH(คำนวณเงินลงทุนส่วนเกิน!$D790,'cash ratio เดิม'!$A:$A,0))</f>
        <v>11917675.57</v>
      </c>
      <c r="I790" s="49">
        <v>4.75</v>
      </c>
      <c r="J790" s="5">
        <f t="shared" si="72"/>
        <v>4.79</v>
      </c>
      <c r="K790" s="6">
        <f t="shared" si="75"/>
        <v>532240.25</v>
      </c>
      <c r="L790" s="6">
        <f>INDEX(ลูกหนี้ค่ารักษาพยาบาล!$J:$J,MATCH(คำนวณเงินลงทุนส่วนเกิน!$D790,ลูกหนี้ค่ารักษาพยาบาล!$A:$A,0))</f>
        <v>0</v>
      </c>
      <c r="M790" s="6">
        <f>INDEX(ลูกหนี้ค่ารักษาพยาบาล!$K:$K,MATCH(คำนวณเงินลงทุนส่วนเกิน!$D790,ลูกหนี้ค่ารักษาพยาบาล!$A:$A,0))</f>
        <v>0</v>
      </c>
      <c r="N790" s="6">
        <f>INDEX(ลูกหนี้ค่ารักษาพยาบาล!$L:$L,MATCH(คำนวณเงินลงทุนส่วนเกิน!$D790,ลูกหนี้ค่ารักษาพยาบาล!$A:$A,0))</f>
        <v>532240.25</v>
      </c>
      <c r="O790" s="6">
        <f>INDEX(ลูกหนี้ค่ารักษาพยาบาล!$M:$M,MATCH(คำนวณเงินลงทุนส่วนเกิน!$D790,ลูกหนี้ค่ารักษาพยาบาล!$A:$A,0))</f>
        <v>0</v>
      </c>
      <c r="P790" s="6">
        <f>INDEX(ลูกหนี้ค่ารักษาพยาบาล!$N:$N,MATCH(คำนวณเงินลงทุนส่วนเกิน!$D790,ลูกหนี้ค่ารักษาพยาบาล!$A:$A,0))</f>
        <v>0</v>
      </c>
      <c r="Q790" s="49">
        <v>44717029.689999998</v>
      </c>
      <c r="R790" s="7">
        <f>INDEX('Fixed Cost'!$E:$E,MATCH(คำนวณเงินลงทุนส่วนเกิน!$D790,'Fixed Cost'!$A:$A,0))</f>
        <v>5622357.0190909095</v>
      </c>
      <c r="S790" s="7">
        <f t="shared" si="73"/>
        <v>39094672.670909092</v>
      </c>
      <c r="T790" s="43" t="str">
        <f t="shared" si="76"/>
        <v>60%</v>
      </c>
      <c r="U790" s="7">
        <f t="shared" si="74"/>
        <v>23456803.602545455</v>
      </c>
      <c r="V790" s="8" t="str">
        <f t="shared" si="77"/>
        <v>ลงทุนได้</v>
      </c>
      <c r="X790" s="4"/>
    </row>
    <row r="791" spans="1:24" hidden="1" x14ac:dyDescent="0.7">
      <c r="A791" s="8">
        <f>IF(ISBLANK(D791),"",COUNTA($D$10:D791))</f>
        <v>782</v>
      </c>
      <c r="B791" s="14">
        <v>11</v>
      </c>
      <c r="C791" s="14" t="s">
        <v>1587</v>
      </c>
      <c r="D791" s="14" t="s">
        <v>1630</v>
      </c>
      <c r="E791" s="14" t="s">
        <v>1631</v>
      </c>
      <c r="F791" s="14" t="s">
        <v>8</v>
      </c>
      <c r="G791" s="6">
        <f>INDEX('cash ratio เดิม'!$B:$B,MATCH(คำนวณเงินลงทุนส่วนเกิน!$D791,'cash ratio เดิม'!$A:$A,0))</f>
        <v>100300057.59999999</v>
      </c>
      <c r="H791" s="6">
        <f>INDEX('cash ratio เดิม'!$C:$C,MATCH(คำนวณเงินลงทุนส่วนเกิน!$D791,'cash ratio เดิม'!$A:$A,0))</f>
        <v>7680198.5899999999</v>
      </c>
      <c r="I791" s="49">
        <v>13.06</v>
      </c>
      <c r="J791" s="5">
        <f t="shared" si="72"/>
        <v>13.35</v>
      </c>
      <c r="K791" s="6">
        <f t="shared" si="75"/>
        <v>2294546.875</v>
      </c>
      <c r="L791" s="6">
        <f>INDEX(ลูกหนี้ค่ารักษาพยาบาล!$J:$J,MATCH(คำนวณเงินลงทุนส่วนเกิน!$D791,ลูกหนี้ค่ารักษาพยาบาล!$A:$A,0))</f>
        <v>405915.625</v>
      </c>
      <c r="M791" s="6">
        <f>INDEX(ลูกหนี้ค่ารักษาพยาบาล!$K:$K,MATCH(คำนวณเงินลงทุนส่วนเกิน!$D791,ลูกหนี้ค่ารักษาพยาบาล!$A:$A,0))</f>
        <v>1363739</v>
      </c>
      <c r="N791" s="6">
        <f>INDEX(ลูกหนี้ค่ารักษาพยาบาล!$L:$L,MATCH(คำนวณเงินลงทุนส่วนเกิน!$D791,ลูกหนี้ค่ารักษาพยาบาล!$A:$A,0))</f>
        <v>524892.25</v>
      </c>
      <c r="O791" s="6">
        <f>INDEX(ลูกหนี้ค่ารักษาพยาบาล!$M:$M,MATCH(คำนวณเงินลงทุนส่วนเกิน!$D791,ลูกหนี้ค่ารักษาพยาบาล!$A:$A,0))</f>
        <v>0</v>
      </c>
      <c r="P791" s="6">
        <f>INDEX(ลูกหนี้ค่ารักษาพยาบาล!$N:$N,MATCH(คำนวณเงินลงทุนส่วนเกิน!$D791,ลูกหนี้ค่ารักษาพยาบาล!$A:$A,0))</f>
        <v>0</v>
      </c>
      <c r="Q791" s="49">
        <v>92619859.010000005</v>
      </c>
      <c r="R791" s="7">
        <f>INDEX('Fixed Cost'!$E:$E,MATCH(คำนวณเงินลงทุนส่วนเกิน!$D791,'Fixed Cost'!$A:$A,0))</f>
        <v>8650549.9827272743</v>
      </c>
      <c r="S791" s="7">
        <f t="shared" si="73"/>
        <v>83969309.027272731</v>
      </c>
      <c r="T791" s="43" t="str">
        <f t="shared" si="76"/>
        <v>60%</v>
      </c>
      <c r="U791" s="7">
        <f t="shared" si="74"/>
        <v>50381585.416363634</v>
      </c>
      <c r="V791" s="8" t="str">
        <f t="shared" si="77"/>
        <v>ลงทุนได้</v>
      </c>
      <c r="X791" s="4"/>
    </row>
    <row r="792" spans="1:24" hidden="1" x14ac:dyDescent="0.7">
      <c r="A792" s="8">
        <f>IF(ISBLANK(D792),"",COUNTA($D$10:D792))</f>
        <v>783</v>
      </c>
      <c r="B792" s="14">
        <v>11</v>
      </c>
      <c r="C792" s="14" t="s">
        <v>1632</v>
      </c>
      <c r="D792" s="14" t="s">
        <v>1633</v>
      </c>
      <c r="E792" s="14" t="s">
        <v>1634</v>
      </c>
      <c r="F792" s="14" t="s">
        <v>46</v>
      </c>
      <c r="G792" s="6">
        <f>INDEX('cash ratio เดิม'!$B:$B,MATCH(คำนวณเงินลงทุนส่วนเกิน!$D792,'cash ratio เดิม'!$A:$A,0))</f>
        <v>90605002.390000001</v>
      </c>
      <c r="H792" s="6">
        <f>INDEX('cash ratio เดิม'!$C:$C,MATCH(คำนวณเงินลงทุนส่วนเกิน!$D792,'cash ratio เดิม'!$A:$A,0))</f>
        <v>67651946.040000007</v>
      </c>
      <c r="I792" s="49">
        <v>1.34</v>
      </c>
      <c r="J792" s="5">
        <f t="shared" si="72"/>
        <v>1.59</v>
      </c>
      <c r="K792" s="6">
        <f t="shared" si="75"/>
        <v>17492490.865000002</v>
      </c>
      <c r="L792" s="6">
        <f>INDEX(ลูกหนี้ค่ารักษาพยาบาล!$J:$J,MATCH(คำนวณเงินลงทุนส่วนเกิน!$D792,ลูกหนี้ค่ารักษาพยาบาล!$A:$A,0))</f>
        <v>5862640.7549999999</v>
      </c>
      <c r="M792" s="6">
        <f>INDEX(ลูกหนี้ค่ารักษาพยาบาล!$K:$K,MATCH(คำนวณเงินลงทุนส่วนเกิน!$D792,ลูกหนี้ค่ารักษาพยาบาล!$A:$A,0))</f>
        <v>1235987.6499999999</v>
      </c>
      <c r="N792" s="6">
        <f>INDEX(ลูกหนี้ค่ารักษาพยาบาล!$L:$L,MATCH(คำนวณเงินลงทุนส่วนเกิน!$D792,ลูกหนี้ค่ารักษาพยาบาล!$A:$A,0))</f>
        <v>10248002.405000001</v>
      </c>
      <c r="O792" s="6">
        <f>INDEX(ลูกหนี้ค่ารักษาพยาบาล!$M:$M,MATCH(คำนวณเงินลงทุนส่วนเกิน!$D792,ลูกหนี้ค่ารักษาพยาบาล!$A:$A,0))</f>
        <v>0</v>
      </c>
      <c r="P792" s="6">
        <f>INDEX(ลูกหนี้ค่ารักษาพยาบาล!$N:$N,MATCH(คำนวณเงินลงทุนส่วนเกิน!$D792,ลูกหนี้ค่ารักษาพยาบาล!$A:$A,0))</f>
        <v>145860.05499999999</v>
      </c>
      <c r="Q792" s="49">
        <v>22933056.350000001</v>
      </c>
      <c r="R792" s="7">
        <f>INDEX('Fixed Cost'!$E:$E,MATCH(คำนวณเงินลงทุนส่วนเกิน!$D792,'Fixed Cost'!$A:$A,0))</f>
        <v>40260188.637272723</v>
      </c>
      <c r="S792" s="7">
        <f t="shared" si="73"/>
        <v>-17327132.287272722</v>
      </c>
      <c r="T792" s="43" t="str">
        <f t="shared" si="76"/>
        <v>30%</v>
      </c>
      <c r="U792" s="7">
        <f t="shared" si="74"/>
        <v>0</v>
      </c>
      <c r="V792" s="69" t="str">
        <f t="shared" si="77"/>
        <v>ไม่ลงทุน</v>
      </c>
      <c r="X792" s="4"/>
    </row>
    <row r="793" spans="1:24" hidden="1" x14ac:dyDescent="0.7">
      <c r="A793" s="8">
        <f>IF(ISBLANK(D793),"",COUNTA($D$10:D793))</f>
        <v>784</v>
      </c>
      <c r="B793" s="14">
        <v>11</v>
      </c>
      <c r="C793" s="14" t="s">
        <v>1632</v>
      </c>
      <c r="D793" s="14" t="s">
        <v>1635</v>
      </c>
      <c r="E793" s="14" t="s">
        <v>1636</v>
      </c>
      <c r="F793" s="14" t="s">
        <v>46</v>
      </c>
      <c r="G793" s="6">
        <f>INDEX('cash ratio เดิม'!$B:$B,MATCH(คำนวณเงินลงทุนส่วนเกิน!$D793,'cash ratio เดิม'!$A:$A,0))</f>
        <v>68495467.870000005</v>
      </c>
      <c r="H793" s="6">
        <f>INDEX('cash ratio เดิม'!$C:$C,MATCH(คำนวณเงินลงทุนส่วนเกิน!$D793,'cash ratio เดิม'!$A:$A,0))</f>
        <v>52277370.409999996</v>
      </c>
      <c r="I793" s="49">
        <v>1.31</v>
      </c>
      <c r="J793" s="5">
        <f t="shared" si="72"/>
        <v>2.0499999999999998</v>
      </c>
      <c r="K793" s="6">
        <f t="shared" si="75"/>
        <v>39065325.575000003</v>
      </c>
      <c r="L793" s="6">
        <f>INDEX(ลูกหนี้ค่ารักษาพยาบาล!$J:$J,MATCH(คำนวณเงินลงทุนส่วนเกิน!$D793,ลูกหนี้ค่ารักษาพยาบาล!$A:$A,0))</f>
        <v>25558578.73</v>
      </c>
      <c r="M793" s="6">
        <f>INDEX(ลูกหนี้ค่ารักษาพยาบาล!$K:$K,MATCH(คำนวณเงินลงทุนส่วนเกิน!$D793,ลูกหนี้ค่ารักษาพยาบาล!$A:$A,0))</f>
        <v>3204167.5550000002</v>
      </c>
      <c r="N793" s="6">
        <f>INDEX(ลูกหนี้ค่ารักษาพยาบาล!$L:$L,MATCH(คำนวณเงินลงทุนส่วนเกิน!$D793,ลูกหนี้ค่ารักษาพยาบาล!$A:$A,0))</f>
        <v>10119899.189999999</v>
      </c>
      <c r="O793" s="6">
        <f>INDEX(ลูกหนี้ค่ารักษาพยาบาล!$M:$M,MATCH(คำนวณเงินลงทุนส่วนเกิน!$D793,ลูกหนี้ค่ารักษาพยาบาล!$A:$A,0))</f>
        <v>0</v>
      </c>
      <c r="P793" s="6">
        <f>INDEX(ลูกหนี้ค่ารักษาพยาบาล!$N:$N,MATCH(คำนวณเงินลงทุนส่วนเกิน!$D793,ลูกหนี้ค่ารักษาพยาบาล!$A:$A,0))</f>
        <v>182680.1</v>
      </c>
      <c r="Q793" s="49">
        <v>16217097.460000001</v>
      </c>
      <c r="R793" s="7">
        <f>INDEX('Fixed Cost'!$E:$E,MATCH(คำนวณเงินลงทุนส่วนเกิน!$D793,'Fixed Cost'!$A:$A,0))</f>
        <v>35836854.182727277</v>
      </c>
      <c r="S793" s="7">
        <f t="shared" si="73"/>
        <v>-19619756.722727276</v>
      </c>
      <c r="T793" s="43" t="str">
        <f t="shared" si="76"/>
        <v>40%</v>
      </c>
      <c r="U793" s="7">
        <f t="shared" si="74"/>
        <v>0</v>
      </c>
      <c r="V793" s="69" t="str">
        <f t="shared" si="77"/>
        <v>ไม่ลงทุน</v>
      </c>
      <c r="X793" s="4"/>
    </row>
    <row r="794" spans="1:24" hidden="1" x14ac:dyDescent="0.7">
      <c r="A794" s="8">
        <f>IF(ISBLANK(D794),"",COUNTA($D$10:D794))</f>
        <v>785</v>
      </c>
      <c r="B794" s="14">
        <v>11</v>
      </c>
      <c r="C794" s="14" t="s">
        <v>1632</v>
      </c>
      <c r="D794" s="14" t="s">
        <v>1637</v>
      </c>
      <c r="E794" s="14" t="s">
        <v>1638</v>
      </c>
      <c r="F794" s="14" t="s">
        <v>8</v>
      </c>
      <c r="G794" s="6">
        <f>INDEX('cash ratio เดิม'!$B:$B,MATCH(คำนวณเงินลงทุนส่วนเกิน!$D794,'cash ratio เดิม'!$A:$A,0))</f>
        <v>34926032.810000002</v>
      </c>
      <c r="H794" s="6">
        <f>INDEX('cash ratio เดิม'!$C:$C,MATCH(คำนวณเงินลงทุนส่วนเกิน!$D794,'cash ratio เดิม'!$A:$A,0))</f>
        <v>3275352.37</v>
      </c>
      <c r="I794" s="49">
        <v>10.66</v>
      </c>
      <c r="J794" s="5">
        <f t="shared" si="72"/>
        <v>10.95</v>
      </c>
      <c r="K794" s="6">
        <f t="shared" si="75"/>
        <v>965642.79500000004</v>
      </c>
      <c r="L794" s="6">
        <f>INDEX(ลูกหนี้ค่ารักษาพยาบาล!$J:$J,MATCH(คำนวณเงินลงทุนส่วนเกิน!$D794,ลูกหนี้ค่ารักษาพยาบาล!$A:$A,0))</f>
        <v>404406.86</v>
      </c>
      <c r="M794" s="6">
        <f>INDEX(ลูกหนี้ค่ารักษาพยาบาล!$K:$K,MATCH(คำนวณเงินลงทุนส่วนเกิน!$D794,ลูกหนี้ค่ารักษาพยาบาล!$A:$A,0))</f>
        <v>166272.02499999999</v>
      </c>
      <c r="N794" s="6">
        <f>INDEX(ลูกหนี้ค่ารักษาพยาบาล!$L:$L,MATCH(คำนวณเงินลงทุนส่วนเกิน!$D794,ลูกหนี้ค่ารักษาพยาบาล!$A:$A,0))</f>
        <v>394963.91000000003</v>
      </c>
      <c r="O794" s="6">
        <f>INDEX(ลูกหนี้ค่ารักษาพยาบาล!$M:$M,MATCH(คำนวณเงินลงทุนส่วนเกิน!$D794,ลูกหนี้ค่ารักษาพยาบาล!$A:$A,0))</f>
        <v>0</v>
      </c>
      <c r="P794" s="6">
        <f>INDEX(ลูกหนี้ค่ารักษาพยาบาล!$N:$N,MATCH(คำนวณเงินลงทุนส่วนเกิน!$D794,ลูกหนี้ค่ารักษาพยาบาล!$A:$A,0))</f>
        <v>0</v>
      </c>
      <c r="Q794" s="49">
        <v>31650680.440000001</v>
      </c>
      <c r="R794" s="7">
        <f>INDEX('Fixed Cost'!$E:$E,MATCH(คำนวณเงินลงทุนส่วนเกิน!$D794,'Fixed Cost'!$A:$A,0))</f>
        <v>6638440.8600000003</v>
      </c>
      <c r="S794" s="7">
        <f t="shared" si="73"/>
        <v>25012239.580000002</v>
      </c>
      <c r="T794" s="43" t="str">
        <f t="shared" si="76"/>
        <v>60%</v>
      </c>
      <c r="U794" s="7">
        <f t="shared" si="74"/>
        <v>15007343.748000002</v>
      </c>
      <c r="V794" s="8" t="str">
        <f t="shared" si="77"/>
        <v>ลงทุนได้</v>
      </c>
      <c r="X794" s="4"/>
    </row>
    <row r="795" spans="1:24" hidden="1" x14ac:dyDescent="0.7">
      <c r="A795" s="8">
        <f>IF(ISBLANK(D795),"",COUNTA($D$10:D795))</f>
        <v>786</v>
      </c>
      <c r="B795" s="14">
        <v>11</v>
      </c>
      <c r="C795" s="14" t="s">
        <v>1632</v>
      </c>
      <c r="D795" s="14" t="s">
        <v>1639</v>
      </c>
      <c r="E795" s="14" t="s">
        <v>1640</v>
      </c>
      <c r="F795" s="14" t="s">
        <v>8</v>
      </c>
      <c r="G795" s="6">
        <f>INDEX('cash ratio เดิม'!$B:$B,MATCH(คำนวณเงินลงทุนส่วนเกิน!$D795,'cash ratio เดิม'!$A:$A,0))</f>
        <v>19912595.059999999</v>
      </c>
      <c r="H795" s="6">
        <f>INDEX('cash ratio เดิม'!$C:$C,MATCH(คำนวณเงินลงทุนส่วนเกิน!$D795,'cash ratio เดิม'!$A:$A,0))</f>
        <v>14785069.460000001</v>
      </c>
      <c r="I795" s="49">
        <v>1.35</v>
      </c>
      <c r="J795" s="5">
        <f t="shared" si="72"/>
        <v>1.69</v>
      </c>
      <c r="K795" s="6">
        <f t="shared" si="75"/>
        <v>5207652.1950000003</v>
      </c>
      <c r="L795" s="6">
        <f>INDEX(ลูกหนี้ค่ารักษาพยาบาล!$J:$J,MATCH(คำนวณเงินลงทุนส่วนเกิน!$D795,ลูกหนี้ค่ารักษาพยาบาล!$A:$A,0))</f>
        <v>4188867.5449999999</v>
      </c>
      <c r="M795" s="6">
        <f>INDEX(ลูกหนี้ค่ารักษาพยาบาล!$K:$K,MATCH(คำนวณเงินลงทุนส่วนเกิน!$D795,ลูกหนี้ค่ารักษาพยาบาล!$A:$A,0))</f>
        <v>362006.755</v>
      </c>
      <c r="N795" s="6">
        <f>INDEX(ลูกหนี้ค่ารักษาพยาบาล!$L:$L,MATCH(คำนวณเงินลงทุนส่วนเกิน!$D795,ลูกหนี้ค่ารักษาพยาบาล!$A:$A,0))</f>
        <v>653577.73499999999</v>
      </c>
      <c r="O795" s="6">
        <f>INDEX(ลูกหนี้ค่ารักษาพยาบาล!$M:$M,MATCH(คำนวณเงินลงทุนส่วนเกิน!$D795,ลูกหนี้ค่ารักษาพยาบาล!$A:$A,0))</f>
        <v>0</v>
      </c>
      <c r="P795" s="6">
        <f>INDEX(ลูกหนี้ค่ารักษาพยาบาล!$N:$N,MATCH(คำนวณเงินลงทุนส่วนเกิน!$D795,ลูกหนี้ค่ารักษาพยาบาล!$A:$A,0))</f>
        <v>3200.16</v>
      </c>
      <c r="Q795" s="49">
        <v>5113327.59</v>
      </c>
      <c r="R795" s="7">
        <f>INDEX('Fixed Cost'!$E:$E,MATCH(คำนวณเงินลงทุนส่วนเกิน!$D795,'Fixed Cost'!$A:$A,0))</f>
        <v>4850826.8290909091</v>
      </c>
      <c r="S795" s="7">
        <f t="shared" si="73"/>
        <v>262500.76090909075</v>
      </c>
      <c r="T795" s="43" t="str">
        <f t="shared" si="76"/>
        <v>30%</v>
      </c>
      <c r="U795" s="7">
        <f t="shared" si="74"/>
        <v>78750.228272727225</v>
      </c>
      <c r="V795" s="69" t="str">
        <f t="shared" si="77"/>
        <v>ลงทุนได้</v>
      </c>
      <c r="X795" s="4"/>
    </row>
    <row r="796" spans="1:24" hidden="1" x14ac:dyDescent="0.7">
      <c r="A796" s="8">
        <f>IF(ISBLANK(D796),"",COUNTA($D$10:D796))</f>
        <v>787</v>
      </c>
      <c r="B796" s="14">
        <v>11</v>
      </c>
      <c r="C796" s="14" t="s">
        <v>1632</v>
      </c>
      <c r="D796" s="14" t="s">
        <v>1641</v>
      </c>
      <c r="E796" s="14" t="s">
        <v>1642</v>
      </c>
      <c r="F796" s="14" t="s">
        <v>8</v>
      </c>
      <c r="G796" s="6">
        <f>INDEX('cash ratio เดิม'!$B:$B,MATCH(คำนวณเงินลงทุนส่วนเกิน!$D796,'cash ratio เดิม'!$A:$A,0))</f>
        <v>37154927.200000003</v>
      </c>
      <c r="H796" s="6">
        <f>INDEX('cash ratio เดิม'!$C:$C,MATCH(คำนวณเงินลงทุนส่วนเกิน!$D796,'cash ratio เดิม'!$A:$A,0))</f>
        <v>17013101.190000001</v>
      </c>
      <c r="I796" s="49">
        <v>2.1800000000000002</v>
      </c>
      <c r="J796" s="5">
        <f t="shared" si="72"/>
        <v>2.2999999999999998</v>
      </c>
      <c r="K796" s="6">
        <f t="shared" si="75"/>
        <v>2029736.355</v>
      </c>
      <c r="L796" s="6">
        <f>INDEX(ลูกหนี้ค่ารักษาพยาบาล!$J:$J,MATCH(คำนวณเงินลงทุนส่วนเกิน!$D796,ลูกหนี้ค่ารักษาพยาบาล!$A:$A,0))</f>
        <v>1265385</v>
      </c>
      <c r="M796" s="6">
        <f>INDEX(ลูกหนี้ค่ารักษาพยาบาล!$K:$K,MATCH(คำนวณเงินลงทุนส่วนเกิน!$D796,ลูกหนี้ค่ารักษาพยาบาล!$A:$A,0))</f>
        <v>360837.54</v>
      </c>
      <c r="N796" s="6">
        <f>INDEX(ลูกหนี้ค่ารักษาพยาบาล!$L:$L,MATCH(คำนวณเงินลงทุนส่วนเกิน!$D796,ลูกหนี้ค่ารักษาพยาบาล!$A:$A,0))</f>
        <v>403513.815</v>
      </c>
      <c r="O796" s="6">
        <f>INDEX(ลูกหนี้ค่ารักษาพยาบาล!$M:$M,MATCH(คำนวณเงินลงทุนส่วนเกิน!$D796,ลูกหนี้ค่ารักษาพยาบาล!$A:$A,0))</f>
        <v>0</v>
      </c>
      <c r="P796" s="6">
        <f>INDEX(ลูกหนี้ค่ารักษาพยาบาล!$N:$N,MATCH(คำนวณเงินลงทุนส่วนเกิน!$D796,ลูกหนี้ค่ารักษาพยาบาล!$A:$A,0))</f>
        <v>0</v>
      </c>
      <c r="Q796" s="49">
        <v>20141826.010000002</v>
      </c>
      <c r="R796" s="7">
        <f>INDEX('Fixed Cost'!$E:$E,MATCH(คำนวณเงินลงทุนส่วนเกิน!$D796,'Fixed Cost'!$A:$A,0))</f>
        <v>9116801.9018181805</v>
      </c>
      <c r="S796" s="7">
        <f t="shared" si="73"/>
        <v>11025024.108181821</v>
      </c>
      <c r="T796" s="43" t="str">
        <f t="shared" si="76"/>
        <v>40%</v>
      </c>
      <c r="U796" s="7">
        <f t="shared" si="74"/>
        <v>4410009.6432727287</v>
      </c>
      <c r="V796" s="8" t="str">
        <f t="shared" si="77"/>
        <v>ลงทุนได้</v>
      </c>
      <c r="X796" s="4"/>
    </row>
    <row r="797" spans="1:24" hidden="1" x14ac:dyDescent="0.7">
      <c r="A797" s="8">
        <f>IF(ISBLANK(D797),"",COUNTA($D$10:D797))</f>
        <v>788</v>
      </c>
      <c r="B797" s="14">
        <v>11</v>
      </c>
      <c r="C797" s="14" t="s">
        <v>1632</v>
      </c>
      <c r="D797" s="14" t="s">
        <v>1643</v>
      </c>
      <c r="E797" s="14" t="s">
        <v>480</v>
      </c>
      <c r="F797" s="14" t="s">
        <v>8</v>
      </c>
      <c r="G797" s="6">
        <f>INDEX('cash ratio เดิม'!$B:$B,MATCH(คำนวณเงินลงทุนส่วนเกิน!$D797,'cash ratio เดิม'!$A:$A,0))</f>
        <v>18318991.079999998</v>
      </c>
      <c r="H797" s="6">
        <f>INDEX('cash ratio เดิม'!$C:$C,MATCH(คำนวณเงินลงทุนส่วนเกิน!$D797,'cash ratio เดิม'!$A:$A,0))</f>
        <v>9829292.9100000001</v>
      </c>
      <c r="I797" s="49">
        <v>1.86</v>
      </c>
      <c r="J797" s="5">
        <f t="shared" si="72"/>
        <v>1.94</v>
      </c>
      <c r="K797" s="6">
        <f t="shared" si="75"/>
        <v>775030.1</v>
      </c>
      <c r="L797" s="6">
        <f>INDEX(ลูกหนี้ค่ารักษาพยาบาล!$J:$J,MATCH(คำนวณเงินลงทุนส่วนเกิน!$D797,ลูกหนี้ค่ารักษาพยาบาล!$A:$A,0))</f>
        <v>120904.875</v>
      </c>
      <c r="M797" s="6">
        <f>INDEX(ลูกหนี้ค่ารักษาพยาบาล!$K:$K,MATCH(คำนวณเงินลงทุนส่วนเกิน!$D797,ลูกหนี้ค่ารักษาพยาบาล!$A:$A,0))</f>
        <v>272842.34999999998</v>
      </c>
      <c r="N797" s="6">
        <f>INDEX(ลูกหนี้ค่ารักษาพยาบาล!$L:$L,MATCH(คำนวณเงินลงทุนส่วนเกิน!$D797,ลูกหนี้ค่ารักษาพยาบาล!$A:$A,0))</f>
        <v>381282.875</v>
      </c>
      <c r="O797" s="6">
        <f>INDEX(ลูกหนี้ค่ารักษาพยาบาล!$M:$M,MATCH(คำนวณเงินลงทุนส่วนเกิน!$D797,ลูกหนี้ค่ารักษาพยาบาล!$A:$A,0))</f>
        <v>0</v>
      </c>
      <c r="P797" s="6">
        <f>INDEX(ลูกหนี้ค่ารักษาพยาบาล!$N:$N,MATCH(คำนวณเงินลงทุนส่วนเกิน!$D797,ลูกหนี้ค่ารักษาพยาบาล!$A:$A,0))</f>
        <v>0</v>
      </c>
      <c r="Q797" s="49">
        <v>8489698.1699999999</v>
      </c>
      <c r="R797" s="7">
        <f>INDEX('Fixed Cost'!$E:$E,MATCH(คำนวณเงินลงทุนส่วนเกิน!$D797,'Fixed Cost'!$A:$A,0))</f>
        <v>2999073.8290909096</v>
      </c>
      <c r="S797" s="7">
        <f t="shared" si="73"/>
        <v>5490624.3409090899</v>
      </c>
      <c r="T797" s="43" t="str">
        <f t="shared" si="76"/>
        <v>30%</v>
      </c>
      <c r="U797" s="7">
        <f t="shared" si="74"/>
        <v>1647187.302272727</v>
      </c>
      <c r="V797" s="8" t="str">
        <f t="shared" si="77"/>
        <v>ลงทุนได้</v>
      </c>
      <c r="X797" s="4"/>
    </row>
    <row r="798" spans="1:24" hidden="1" x14ac:dyDescent="0.7">
      <c r="A798" s="8">
        <f>IF(ISBLANK(D798),"",COUNTA($D$10:D798))</f>
        <v>789</v>
      </c>
      <c r="B798" s="14">
        <v>11</v>
      </c>
      <c r="C798" s="14" t="s">
        <v>1632</v>
      </c>
      <c r="D798" s="14" t="s">
        <v>1644</v>
      </c>
      <c r="E798" s="14" t="s">
        <v>1645</v>
      </c>
      <c r="F798" s="14" t="s">
        <v>8</v>
      </c>
      <c r="G798" s="6">
        <f>INDEX('cash ratio เดิม'!$B:$B,MATCH(คำนวณเงินลงทุนส่วนเกิน!$D798,'cash ratio เดิม'!$A:$A,0))</f>
        <v>48742315.789999999</v>
      </c>
      <c r="H798" s="6">
        <f>INDEX('cash ratio เดิม'!$C:$C,MATCH(คำนวณเงินลงทุนส่วนเกิน!$D798,'cash ratio เดิม'!$A:$A,0))</f>
        <v>20540637.489999998</v>
      </c>
      <c r="I798" s="49">
        <v>2.37</v>
      </c>
      <c r="J798" s="5">
        <f t="shared" si="72"/>
        <v>2.62</v>
      </c>
      <c r="K798" s="6">
        <f t="shared" si="75"/>
        <v>5165800.3900000006</v>
      </c>
      <c r="L798" s="6">
        <f>INDEX(ลูกหนี้ค่ารักษาพยาบาล!$J:$J,MATCH(คำนวณเงินลงทุนส่วนเกิน!$D798,ลูกหนี้ค่ารักษาพยาบาล!$A:$A,0))</f>
        <v>3635956.52</v>
      </c>
      <c r="M798" s="6">
        <f>INDEX(ลูกหนี้ค่ารักษาพยาบาล!$K:$K,MATCH(คำนวณเงินลงทุนส่วนเกิน!$D798,ลูกหนี้ค่ารักษาพยาบาล!$A:$A,0))</f>
        <v>235741.65</v>
      </c>
      <c r="N798" s="6">
        <f>INDEX(ลูกหนี้ค่ารักษาพยาบาล!$L:$L,MATCH(คำนวณเงินลงทุนส่วนเกิน!$D798,ลูกหนี้ค่ารักษาพยาบาล!$A:$A,0))</f>
        <v>1264865.7749999999</v>
      </c>
      <c r="O798" s="6">
        <f>INDEX(ลูกหนี้ค่ารักษาพยาบาล!$M:$M,MATCH(คำนวณเงินลงทุนส่วนเกิน!$D798,ลูกหนี้ค่ารักษาพยาบาล!$A:$A,0))</f>
        <v>0</v>
      </c>
      <c r="P798" s="6">
        <f>INDEX(ลูกหนี้ค่ารักษาพยาบาล!$N:$N,MATCH(คำนวณเงินลงทุนส่วนเกิน!$D798,ลูกหนี้ค่ารักษาพยาบาล!$A:$A,0))</f>
        <v>29236.445</v>
      </c>
      <c r="Q798" s="49">
        <v>28201678.300000001</v>
      </c>
      <c r="R798" s="7">
        <f>INDEX('Fixed Cost'!$E:$E,MATCH(คำนวณเงินลงทุนส่วนเกิน!$D798,'Fixed Cost'!$A:$A,0))</f>
        <v>7761697.3172727283</v>
      </c>
      <c r="S798" s="7">
        <f t="shared" si="73"/>
        <v>20439980.982727274</v>
      </c>
      <c r="T798" s="43" t="str">
        <f t="shared" si="76"/>
        <v>50%</v>
      </c>
      <c r="U798" s="7">
        <f t="shared" si="74"/>
        <v>10219990.491363637</v>
      </c>
      <c r="V798" s="8" t="str">
        <f t="shared" si="77"/>
        <v>ลงทุนได้</v>
      </c>
      <c r="X798" s="4"/>
    </row>
    <row r="799" spans="1:24" hidden="1" x14ac:dyDescent="0.7">
      <c r="A799" s="8">
        <f>IF(ISBLANK(D799),"",COUNTA($D$10:D799))</f>
        <v>790</v>
      </c>
      <c r="B799" s="14">
        <v>11</v>
      </c>
      <c r="C799" s="14" t="s">
        <v>1632</v>
      </c>
      <c r="D799" s="14" t="s">
        <v>1646</v>
      </c>
      <c r="E799" s="14" t="s">
        <v>1647</v>
      </c>
      <c r="F799" s="14" t="s">
        <v>8</v>
      </c>
      <c r="G799" s="6">
        <f>INDEX('cash ratio เดิม'!$B:$B,MATCH(คำนวณเงินลงทุนส่วนเกิน!$D799,'cash ratio เดิม'!$A:$A,0))</f>
        <v>42405031.119999997</v>
      </c>
      <c r="H799" s="6">
        <f>INDEX('cash ratio เดิม'!$C:$C,MATCH(คำนวณเงินลงทุนส่วนเกิน!$D799,'cash ratio เดิม'!$A:$A,0))</f>
        <v>8288287.7300000004</v>
      </c>
      <c r="I799" s="49">
        <v>5.12</v>
      </c>
      <c r="J799" s="5">
        <f t="shared" si="72"/>
        <v>5.98</v>
      </c>
      <c r="K799" s="6">
        <f t="shared" si="75"/>
        <v>7168425.8799999999</v>
      </c>
      <c r="L799" s="6">
        <f>INDEX(ลูกหนี้ค่ารักษาพยาบาล!$J:$J,MATCH(คำนวณเงินลงทุนส่วนเกิน!$D799,ลูกหนี้ค่ารักษาพยาบาล!$A:$A,0))</f>
        <v>3751336.2349999999</v>
      </c>
      <c r="M799" s="6">
        <f>INDEX(ลูกหนี้ค่ารักษาพยาบาล!$K:$K,MATCH(คำนวณเงินลงทุนส่วนเกิน!$D799,ลูกหนี้ค่ารักษาพยาบาล!$A:$A,0))</f>
        <v>1083240.2749999999</v>
      </c>
      <c r="N799" s="6">
        <f>INDEX(ลูกหนี้ค่ารักษาพยาบาล!$L:$L,MATCH(คำนวณเงินลงทุนส่วนเกิน!$D799,ลูกหนี้ค่ารักษาพยาบาล!$A:$A,0))</f>
        <v>2314805.6850000001</v>
      </c>
      <c r="O799" s="6">
        <f>INDEX(ลูกหนี้ค่ารักษาพยาบาล!$M:$M,MATCH(คำนวณเงินลงทุนส่วนเกิน!$D799,ลูกหนี้ค่ารักษาพยาบาล!$A:$A,0))</f>
        <v>0</v>
      </c>
      <c r="P799" s="6">
        <f>INDEX(ลูกหนี้ค่ารักษาพยาบาล!$N:$N,MATCH(คำนวณเงินลงทุนส่วนเกิน!$D799,ลูกหนี้ค่ารักษาพยาบาล!$A:$A,0))</f>
        <v>19043.685000000001</v>
      </c>
      <c r="Q799" s="49">
        <v>34116743.390000001</v>
      </c>
      <c r="R799" s="7">
        <f>INDEX('Fixed Cost'!$E:$E,MATCH(คำนวณเงินลงทุนส่วนเกิน!$D799,'Fixed Cost'!$A:$A,0))</f>
        <v>6353113.5818181802</v>
      </c>
      <c r="S799" s="7">
        <f t="shared" si="73"/>
        <v>27763629.808181822</v>
      </c>
      <c r="T799" s="43" t="str">
        <f t="shared" si="76"/>
        <v>60%</v>
      </c>
      <c r="U799" s="7">
        <f t="shared" si="74"/>
        <v>16658177.884909093</v>
      </c>
      <c r="V799" s="8" t="str">
        <f t="shared" si="77"/>
        <v>ลงทุนได้</v>
      </c>
      <c r="X799" s="4"/>
    </row>
    <row r="800" spans="1:24" hidden="1" x14ac:dyDescent="0.7">
      <c r="A800" s="8">
        <f>IF(ISBLANK(D800),"",COUNTA($D$10:D800))</f>
        <v>791</v>
      </c>
      <c r="B800" s="14">
        <v>11</v>
      </c>
      <c r="C800" s="14" t="s">
        <v>1632</v>
      </c>
      <c r="D800" s="14" t="s">
        <v>1648</v>
      </c>
      <c r="E800" s="14" t="s">
        <v>1649</v>
      </c>
      <c r="F800" s="14" t="s">
        <v>8</v>
      </c>
      <c r="G800" s="6">
        <f>INDEX('cash ratio เดิม'!$B:$B,MATCH(คำนวณเงินลงทุนส่วนเกิน!$D800,'cash ratio เดิม'!$A:$A,0))</f>
        <v>70358098.209999993</v>
      </c>
      <c r="H800" s="6">
        <f>INDEX('cash ratio เดิม'!$C:$C,MATCH(คำนวณเงินลงทุนส่วนเกิน!$D800,'cash ratio เดิม'!$A:$A,0))</f>
        <v>36643653.399999999</v>
      </c>
      <c r="I800" s="49">
        <v>1.92</v>
      </c>
      <c r="J800" s="5">
        <f t="shared" si="72"/>
        <v>2.0499999999999998</v>
      </c>
      <c r="K800" s="6">
        <f t="shared" si="75"/>
        <v>4943091.1999999993</v>
      </c>
      <c r="L800" s="6">
        <f>INDEX(ลูกหนี้ค่ารักษาพยาบาล!$J:$J,MATCH(คำนวณเงินลงทุนส่วนเกิน!$D800,ลูกหนี้ค่ารักษาพยาบาล!$A:$A,0))</f>
        <v>1506538.585</v>
      </c>
      <c r="M800" s="6">
        <f>INDEX(ลูกหนี้ค่ารักษาพยาบาล!$K:$K,MATCH(คำนวณเงินลงทุนส่วนเกิน!$D800,ลูกหนี้ค่ารักษาพยาบาล!$A:$A,0))</f>
        <v>868613.34499999997</v>
      </c>
      <c r="N800" s="6">
        <f>INDEX(ลูกหนี้ค่ารักษาพยาบาล!$L:$L,MATCH(คำนวณเงินลงทุนส่วนเกิน!$D800,ลูกหนี้ค่ารักษาพยาบาล!$A:$A,0))</f>
        <v>2564057.27</v>
      </c>
      <c r="O800" s="6">
        <f>INDEX(ลูกหนี้ค่ารักษาพยาบาล!$M:$M,MATCH(คำนวณเงินลงทุนส่วนเกิน!$D800,ลูกหนี้ค่ารักษาพยาบาล!$A:$A,0))</f>
        <v>0</v>
      </c>
      <c r="P800" s="6">
        <f>INDEX(ลูกหนี้ค่ารักษาพยาบาล!$N:$N,MATCH(คำนวณเงินลงทุนส่วนเกิน!$D800,ลูกหนี้ค่ารักษาพยาบาล!$A:$A,0))</f>
        <v>3882</v>
      </c>
      <c r="Q800" s="49">
        <v>33190224.469999999</v>
      </c>
      <c r="R800" s="7">
        <f>INDEX('Fixed Cost'!$E:$E,MATCH(คำนวณเงินลงทุนส่วนเกิน!$D800,'Fixed Cost'!$A:$A,0))</f>
        <v>9435944.5800000001</v>
      </c>
      <c r="S800" s="7">
        <f t="shared" si="73"/>
        <v>23754279.890000001</v>
      </c>
      <c r="T800" s="43" t="str">
        <f t="shared" si="76"/>
        <v>40%</v>
      </c>
      <c r="U800" s="7">
        <f t="shared" si="74"/>
        <v>9501711.9560000002</v>
      </c>
      <c r="V800" s="8" t="str">
        <f t="shared" si="77"/>
        <v>ลงทุนได้</v>
      </c>
      <c r="X800" s="4"/>
    </row>
    <row r="801" spans="1:24" hidden="1" x14ac:dyDescent="0.7">
      <c r="A801" s="8">
        <f>IF(ISBLANK(D801),"",COUNTA($D$10:D801))</f>
        <v>792</v>
      </c>
      <c r="B801" s="14">
        <v>11</v>
      </c>
      <c r="C801" s="14" t="s">
        <v>1650</v>
      </c>
      <c r="D801" s="14" t="s">
        <v>1651</v>
      </c>
      <c r="E801" s="14" t="s">
        <v>1652</v>
      </c>
      <c r="F801" s="14" t="s">
        <v>5</v>
      </c>
      <c r="G801" s="6">
        <f>INDEX('cash ratio เดิม'!$B:$B,MATCH(คำนวณเงินลงทุนส่วนเกิน!$D801,'cash ratio เดิม'!$A:$A,0))</f>
        <v>872075033.83000004</v>
      </c>
      <c r="H801" s="6">
        <f>INDEX('cash ratio เดิม'!$C:$C,MATCH(คำนวณเงินลงทุนส่วนเกิน!$D801,'cash ratio เดิม'!$A:$A,0))</f>
        <v>490756788.42000002</v>
      </c>
      <c r="I801" s="49">
        <v>1.78</v>
      </c>
      <c r="J801" s="5">
        <f t="shared" si="72"/>
        <v>2.0299999999999998</v>
      </c>
      <c r="K801" s="6">
        <f t="shared" si="75"/>
        <v>125998098.54000001</v>
      </c>
      <c r="L801" s="6">
        <f>INDEX(ลูกหนี้ค่ารักษาพยาบาล!$J:$J,MATCH(คำนวณเงินลงทุนส่วนเกิน!$D801,ลูกหนี้ค่ารักษาพยาบาล!$A:$A,0))</f>
        <v>58048809.845000006</v>
      </c>
      <c r="M801" s="6">
        <f>INDEX(ลูกหนี้ค่ารักษาพยาบาล!$K:$K,MATCH(คำนวณเงินลงทุนส่วนเกิน!$D801,ลูกหนี้ค่ารักษาพยาบาล!$A:$A,0))</f>
        <v>18232802.305</v>
      </c>
      <c r="N801" s="6">
        <f>INDEX(ลูกหนี้ค่ารักษาพยาบาล!$L:$L,MATCH(คำนวณเงินลงทุนส่วนเกิน!$D801,ลูกหนี้ค่ารักษาพยาบาล!$A:$A,0))</f>
        <v>48596294.329999998</v>
      </c>
      <c r="O801" s="6">
        <f>INDEX(ลูกหนี้ค่ารักษาพยาบาล!$M:$M,MATCH(คำนวณเงินลงทุนส่วนเกิน!$D801,ลูกหนี้ค่ารักษาพยาบาล!$A:$A,0))</f>
        <v>0</v>
      </c>
      <c r="P801" s="6">
        <f>INDEX(ลูกหนี้ค่ารักษาพยาบาล!$N:$N,MATCH(คำนวณเงินลงทุนส่วนเกิน!$D801,ลูกหนี้ค่ารักษาพยาบาล!$A:$A,0))</f>
        <v>1120192.06</v>
      </c>
      <c r="Q801" s="49">
        <v>381318245.41000003</v>
      </c>
      <c r="R801" s="7">
        <f>INDEX('Fixed Cost'!$E:$E,MATCH(คำนวณเงินลงทุนส่วนเกิน!$D801,'Fixed Cost'!$A:$A,0))</f>
        <v>211139840.20636362</v>
      </c>
      <c r="S801" s="7">
        <f t="shared" si="73"/>
        <v>170178405.20363641</v>
      </c>
      <c r="T801" s="43" t="str">
        <f t="shared" si="76"/>
        <v>40%</v>
      </c>
      <c r="U801" s="7">
        <f t="shared" si="74"/>
        <v>68071362.08145456</v>
      </c>
      <c r="V801" s="8" t="str">
        <f t="shared" si="77"/>
        <v>ลงทุนได้</v>
      </c>
      <c r="X801" s="4"/>
    </row>
    <row r="802" spans="1:24" hidden="1" x14ac:dyDescent="0.7">
      <c r="A802" s="8">
        <f>IF(ISBLANK(D802),"",COUNTA($D$10:D802))</f>
        <v>793</v>
      </c>
      <c r="B802" s="14">
        <v>11</v>
      </c>
      <c r="C802" s="14" t="s">
        <v>1650</v>
      </c>
      <c r="D802" s="14" t="s">
        <v>1653</v>
      </c>
      <c r="E802" s="14" t="s">
        <v>1654</v>
      </c>
      <c r="F802" s="14" t="s">
        <v>8</v>
      </c>
      <c r="G802" s="6">
        <f>INDEX('cash ratio เดิม'!$B:$B,MATCH(คำนวณเงินลงทุนส่วนเกิน!$D802,'cash ratio เดิม'!$A:$A,0))</f>
        <v>164851546.09999999</v>
      </c>
      <c r="H802" s="6">
        <f>INDEX('cash ratio เดิม'!$C:$C,MATCH(คำนวณเงินลงทุนส่วนเกิน!$D802,'cash ratio เดิม'!$A:$A,0))</f>
        <v>41433162.07</v>
      </c>
      <c r="I802" s="49">
        <v>3.98</v>
      </c>
      <c r="J802" s="5">
        <f t="shared" si="72"/>
        <v>4.0999999999999996</v>
      </c>
      <c r="K802" s="6">
        <f t="shared" si="75"/>
        <v>5371034.7600000007</v>
      </c>
      <c r="L802" s="6">
        <f>INDEX(ลูกหนี้ค่ารักษาพยาบาล!$J:$J,MATCH(คำนวณเงินลงทุนส่วนเกิน!$D802,ลูกหนี้ค่ารักษาพยาบาล!$A:$A,0))</f>
        <v>2317345.23</v>
      </c>
      <c r="M802" s="6">
        <f>INDEX(ลูกหนี้ค่ารักษาพยาบาล!$K:$K,MATCH(คำนวณเงินลงทุนส่วนเกิน!$D802,ลูกหนี้ค่ารักษาพยาบาล!$A:$A,0))</f>
        <v>1924958.5</v>
      </c>
      <c r="N802" s="6">
        <f>INDEX(ลูกหนี้ค่ารักษาพยาบาล!$L:$L,MATCH(คำนวณเงินลงทุนส่วนเกิน!$D802,ลูกหนี้ค่ารักษาพยาบาล!$A:$A,0))</f>
        <v>970012.15500000003</v>
      </c>
      <c r="O802" s="6">
        <f>INDEX(ลูกหนี้ค่ารักษาพยาบาล!$M:$M,MATCH(คำนวณเงินลงทุนส่วนเกิน!$D802,ลูกหนี้ค่ารักษาพยาบาล!$A:$A,0))</f>
        <v>0</v>
      </c>
      <c r="P802" s="6">
        <f>INDEX(ลูกหนี้ค่ารักษาพยาบาล!$N:$N,MATCH(คำนวณเงินลงทุนส่วนเกิน!$D802,ลูกหนี้ค่ารักษาพยาบาล!$A:$A,0))</f>
        <v>158718.875</v>
      </c>
      <c r="Q802" s="49">
        <v>123396887.03</v>
      </c>
      <c r="R802" s="7">
        <f>INDEX('Fixed Cost'!$E:$E,MATCH(คำนวณเงินลงทุนส่วนเกิน!$D802,'Fixed Cost'!$A:$A,0))</f>
        <v>28688934.379090905</v>
      </c>
      <c r="S802" s="7">
        <f t="shared" si="73"/>
        <v>94707952.650909096</v>
      </c>
      <c r="T802" s="43" t="str">
        <f t="shared" si="76"/>
        <v>60%</v>
      </c>
      <c r="U802" s="7">
        <f t="shared" si="74"/>
        <v>56824771.590545453</v>
      </c>
      <c r="V802" s="8" t="str">
        <f t="shared" si="77"/>
        <v>ลงทุนได้</v>
      </c>
      <c r="X802" s="4"/>
    </row>
    <row r="803" spans="1:24" hidden="1" x14ac:dyDescent="0.7">
      <c r="A803" s="8">
        <f>IF(ISBLANK(D803),"",COUNTA($D$10:D803))</f>
        <v>794</v>
      </c>
      <c r="B803" s="14">
        <v>11</v>
      </c>
      <c r="C803" s="14" t="s">
        <v>1650</v>
      </c>
      <c r="D803" s="14" t="s">
        <v>1655</v>
      </c>
      <c r="E803" s="14" t="s">
        <v>1656</v>
      </c>
      <c r="F803" s="14" t="s">
        <v>8</v>
      </c>
      <c r="G803" s="6">
        <f>INDEX('cash ratio เดิม'!$B:$B,MATCH(คำนวณเงินลงทุนส่วนเกิน!$D803,'cash ratio เดิม'!$A:$A,0))</f>
        <v>100434281.75</v>
      </c>
      <c r="H803" s="6">
        <f>INDEX('cash ratio เดิม'!$C:$C,MATCH(คำนวณเงินลงทุนส่วนเกิน!$D803,'cash ratio เดิม'!$A:$A,0))</f>
        <v>33126827.120000001</v>
      </c>
      <c r="I803" s="49">
        <v>3.03</v>
      </c>
      <c r="J803" s="5">
        <f t="shared" si="72"/>
        <v>3.21</v>
      </c>
      <c r="K803" s="6">
        <f t="shared" si="75"/>
        <v>5996412.0050000008</v>
      </c>
      <c r="L803" s="6">
        <f>INDEX(ลูกหนี้ค่ารักษาพยาบาล!$J:$J,MATCH(คำนวณเงินลงทุนส่วนเกิน!$D803,ลูกหนี้ค่ารักษาพยาบาล!$A:$A,0))</f>
        <v>864027.64500000002</v>
      </c>
      <c r="M803" s="6">
        <f>INDEX(ลูกหนี้ค่ารักษาพยาบาล!$K:$K,MATCH(คำนวณเงินลงทุนส่วนเกิน!$D803,ลูกหนี้ค่ารักษาพยาบาล!$A:$A,0))</f>
        <v>3968326.7350000003</v>
      </c>
      <c r="N803" s="6">
        <f>INDEX(ลูกหนี้ค่ารักษาพยาบาล!$L:$L,MATCH(คำนวณเงินลงทุนส่วนเกิน!$D803,ลูกหนี้ค่ารักษาพยาบาล!$A:$A,0))</f>
        <v>1145862.125</v>
      </c>
      <c r="O803" s="6">
        <f>INDEX(ลูกหนี้ค่ารักษาพยาบาล!$M:$M,MATCH(คำนวณเงินลงทุนส่วนเกิน!$D803,ลูกหนี้ค่ารักษาพยาบาล!$A:$A,0))</f>
        <v>0</v>
      </c>
      <c r="P803" s="6">
        <f>INDEX(ลูกหนี้ค่ารักษาพยาบาล!$N:$N,MATCH(คำนวณเงินลงทุนส่วนเกิน!$D803,ลูกหนี้ค่ารักษาพยาบาล!$A:$A,0))</f>
        <v>18195.5</v>
      </c>
      <c r="Q803" s="49">
        <v>71443454.629999995</v>
      </c>
      <c r="R803" s="7">
        <f>INDEX('Fixed Cost'!$E:$E,MATCH(คำนวณเงินลงทุนส่วนเกิน!$D803,'Fixed Cost'!$A:$A,0))</f>
        <v>27130066.90909091</v>
      </c>
      <c r="S803" s="7">
        <f t="shared" si="73"/>
        <v>44313387.720909089</v>
      </c>
      <c r="T803" s="43" t="str">
        <f t="shared" si="76"/>
        <v>60%</v>
      </c>
      <c r="U803" s="7">
        <f t="shared" si="74"/>
        <v>26588032.632545453</v>
      </c>
      <c r="V803" s="8" t="str">
        <f t="shared" si="77"/>
        <v>ลงทุนได้</v>
      </c>
      <c r="X803" s="4"/>
    </row>
    <row r="804" spans="1:24" hidden="1" x14ac:dyDescent="0.7">
      <c r="A804" s="8">
        <f>IF(ISBLANK(D804),"",COUNTA($D$10:D804))</f>
        <v>795</v>
      </c>
      <c r="B804" s="14">
        <v>11</v>
      </c>
      <c r="C804" s="14" t="s">
        <v>1650</v>
      </c>
      <c r="D804" s="14" t="s">
        <v>1657</v>
      </c>
      <c r="E804" s="14" t="s">
        <v>1658</v>
      </c>
      <c r="F804" s="14" t="s">
        <v>8</v>
      </c>
      <c r="G804" s="6">
        <f>INDEX('cash ratio เดิม'!$B:$B,MATCH(คำนวณเงินลงทุนส่วนเกิน!$D804,'cash ratio เดิม'!$A:$A,0))</f>
        <v>96521068.180000007</v>
      </c>
      <c r="H804" s="6">
        <f>INDEX('cash ratio เดิม'!$C:$C,MATCH(คำนวณเงินลงทุนส่วนเกิน!$D804,'cash ratio เดิม'!$A:$A,0))</f>
        <v>14454732.15</v>
      </c>
      <c r="I804" s="49">
        <v>6.68</v>
      </c>
      <c r="J804" s="5">
        <f t="shared" si="72"/>
        <v>6.98</v>
      </c>
      <c r="K804" s="6">
        <f t="shared" si="75"/>
        <v>4401903.54</v>
      </c>
      <c r="L804" s="6">
        <f>INDEX(ลูกหนี้ค่ารักษาพยาบาล!$J:$J,MATCH(คำนวณเงินลงทุนส่วนเกิน!$D804,ลูกหนี้ค่ารักษาพยาบาล!$A:$A,0))</f>
        <v>717267.19000000006</v>
      </c>
      <c r="M804" s="6">
        <f>INDEX(ลูกหนี้ค่ารักษาพยาบาล!$K:$K,MATCH(คำนวณเงินลงทุนส่วนเกิน!$D804,ลูกหนี้ค่ารักษาพยาบาล!$A:$A,0))</f>
        <v>2972239.37</v>
      </c>
      <c r="N804" s="6">
        <f>INDEX(ลูกหนี้ค่ารักษาพยาบาล!$L:$L,MATCH(คำนวณเงินลงทุนส่วนเกิน!$D804,ลูกหนี้ค่ารักษาพยาบาล!$A:$A,0))</f>
        <v>708696.4800000001</v>
      </c>
      <c r="O804" s="6">
        <f>INDEX(ลูกหนี้ค่ารักษาพยาบาล!$M:$M,MATCH(คำนวณเงินลงทุนส่วนเกิน!$D804,ลูกหนี้ค่ารักษาพยาบาล!$A:$A,0))</f>
        <v>0</v>
      </c>
      <c r="P804" s="6">
        <f>INDEX(ลูกหนี้ค่ารักษาพยาบาล!$N:$N,MATCH(คำนวณเงินลงทุนส่วนเกิน!$D804,ลูกหนี้ค่ารักษาพยาบาล!$A:$A,0))</f>
        <v>3700.5</v>
      </c>
      <c r="Q804" s="49">
        <v>82066336.030000001</v>
      </c>
      <c r="R804" s="7">
        <f>INDEX('Fixed Cost'!$E:$E,MATCH(คำนวณเงินลงทุนส่วนเกิน!$D804,'Fixed Cost'!$A:$A,0))</f>
        <v>17182476.08727273</v>
      </c>
      <c r="S804" s="7">
        <f t="shared" si="73"/>
        <v>64883859.942727268</v>
      </c>
      <c r="T804" s="43" t="str">
        <f t="shared" si="76"/>
        <v>60%</v>
      </c>
      <c r="U804" s="7">
        <f t="shared" si="74"/>
        <v>38930315.965636358</v>
      </c>
      <c r="V804" s="8" t="str">
        <f t="shared" si="77"/>
        <v>ลงทุนได้</v>
      </c>
      <c r="X804" s="4"/>
    </row>
    <row r="805" spans="1:24" hidden="1" x14ac:dyDescent="0.7">
      <c r="A805" s="8">
        <f>IF(ISBLANK(D805),"",COUNTA($D$10:D805))</f>
        <v>796</v>
      </c>
      <c r="B805" s="14">
        <v>11</v>
      </c>
      <c r="C805" s="14" t="s">
        <v>1659</v>
      </c>
      <c r="D805" s="14" t="s">
        <v>1660</v>
      </c>
      <c r="E805" s="14" t="s">
        <v>1661</v>
      </c>
      <c r="F805" s="14" t="s">
        <v>46</v>
      </c>
      <c r="G805" s="6">
        <f>INDEX('cash ratio เดิม'!$B:$B,MATCH(คำนวณเงินลงทุนส่วนเกิน!$D805,'cash ratio เดิม'!$A:$A,0))</f>
        <v>89339655.829999998</v>
      </c>
      <c r="H805" s="6">
        <f>INDEX('cash ratio เดิม'!$C:$C,MATCH(คำนวณเงินลงทุนส่วนเกิน!$D805,'cash ratio เดิม'!$A:$A,0))</f>
        <v>195346791.19999999</v>
      </c>
      <c r="I805" s="49">
        <v>0.46</v>
      </c>
      <c r="J805" s="5">
        <f t="shared" si="72"/>
        <v>0.56999999999999995</v>
      </c>
      <c r="K805" s="6">
        <f t="shared" si="75"/>
        <v>22424026.349999998</v>
      </c>
      <c r="L805" s="6">
        <f>INDEX(ลูกหนี้ค่ารักษาพยาบาล!$J:$J,MATCH(คำนวณเงินลงทุนส่วนเกิน!$D805,ลูกหนี้ค่ารักษาพยาบาล!$A:$A,0))</f>
        <v>10155739.395</v>
      </c>
      <c r="M805" s="6">
        <f>INDEX(ลูกหนี้ค่ารักษาพยาบาล!$K:$K,MATCH(คำนวณเงินลงทุนส่วนเกิน!$D805,ลูกหนี้ค่ารักษาพยาบาล!$A:$A,0))</f>
        <v>3811665.625</v>
      </c>
      <c r="N805" s="6">
        <f>INDEX(ลูกหนี้ค่ารักษาพยาบาล!$L:$L,MATCH(คำนวณเงินลงทุนส่วนเกิน!$D805,ลูกหนี้ค่ารักษาพยาบาล!$A:$A,0))</f>
        <v>7023572.4500000002</v>
      </c>
      <c r="O805" s="6">
        <f>INDEX(ลูกหนี้ค่ารักษาพยาบาล!$M:$M,MATCH(คำนวณเงินลงทุนส่วนเกิน!$D805,ลูกหนี้ค่ารักษาพยาบาล!$A:$A,0))</f>
        <v>0</v>
      </c>
      <c r="P805" s="6">
        <f>INDEX(ลูกหนี้ค่ารักษาพยาบาล!$N:$N,MATCH(คำนวณเงินลงทุนส่วนเกิน!$D805,ลูกหนี้ค่ารักษาพยาบาล!$A:$A,0))</f>
        <v>1433048.88</v>
      </c>
      <c r="Q805" s="49">
        <v>-106512562.37</v>
      </c>
      <c r="R805" s="7">
        <f>INDEX('Fixed Cost'!$E:$E,MATCH(คำนวณเงินลงทุนส่วนเกิน!$D805,'Fixed Cost'!$A:$A,0))</f>
        <v>64629388.887272716</v>
      </c>
      <c r="S805" s="7">
        <f t="shared" si="73"/>
        <v>-171141951.25727272</v>
      </c>
      <c r="T805" s="43" t="str">
        <f t="shared" si="76"/>
        <v>0%</v>
      </c>
      <c r="U805" s="7">
        <f t="shared" si="74"/>
        <v>0</v>
      </c>
      <c r="V805" s="69" t="str">
        <f t="shared" si="77"/>
        <v>ไม่ลงทุน</v>
      </c>
      <c r="X805" s="4"/>
    </row>
    <row r="806" spans="1:24" hidden="1" x14ac:dyDescent="0.7">
      <c r="A806" s="8">
        <f>IF(ISBLANK(D806),"",COUNTA($D$10:D806))</f>
        <v>797</v>
      </c>
      <c r="B806" s="14">
        <v>11</v>
      </c>
      <c r="C806" s="14" t="s">
        <v>1659</v>
      </c>
      <c r="D806" s="14" t="s">
        <v>1662</v>
      </c>
      <c r="E806" s="14" t="s">
        <v>1663</v>
      </c>
      <c r="F806" s="14" t="s">
        <v>8</v>
      </c>
      <c r="G806" s="6">
        <f>INDEX('cash ratio เดิม'!$B:$B,MATCH(คำนวณเงินลงทุนส่วนเกิน!$D806,'cash ratio เดิม'!$A:$A,0))</f>
        <v>8878996.7599999998</v>
      </c>
      <c r="H806" s="6">
        <f>INDEX('cash ratio เดิม'!$C:$C,MATCH(คำนวณเงินลงทุนส่วนเกิน!$D806,'cash ratio เดิม'!$A:$A,0))</f>
        <v>6019721.9299999997</v>
      </c>
      <c r="I806" s="49">
        <v>1.48</v>
      </c>
      <c r="J806" s="5">
        <f t="shared" si="72"/>
        <v>1.62</v>
      </c>
      <c r="K806" s="6">
        <f t="shared" si="75"/>
        <v>891890.05999999994</v>
      </c>
      <c r="L806" s="6">
        <f>INDEX(ลูกหนี้ค่ารักษาพยาบาล!$J:$J,MATCH(คำนวณเงินลงทุนส่วนเกิน!$D806,ลูกหนี้ค่ารักษาพยาบาล!$A:$A,0))</f>
        <v>322409</v>
      </c>
      <c r="M806" s="6">
        <f>INDEX(ลูกหนี้ค่ารักษาพยาบาล!$K:$K,MATCH(คำนวณเงินลงทุนส่วนเกิน!$D806,ลูกหนี้ค่ารักษาพยาบาล!$A:$A,0))</f>
        <v>125664.5</v>
      </c>
      <c r="N806" s="6">
        <f>INDEX(ลูกหนี้ค่ารักษาพยาบาล!$L:$L,MATCH(คำนวณเงินลงทุนส่วนเกิน!$D806,ลูกหนี้ค่ารักษาพยาบาล!$A:$A,0))</f>
        <v>251690.46000000002</v>
      </c>
      <c r="O806" s="6">
        <f>INDEX(ลูกหนี้ค่ารักษาพยาบาล!$M:$M,MATCH(คำนวณเงินลงทุนส่วนเกิน!$D806,ลูกหนี้ค่ารักษาพยาบาล!$A:$A,0))</f>
        <v>0</v>
      </c>
      <c r="P806" s="6">
        <f>INDEX(ลูกหนี้ค่ารักษาพยาบาล!$N:$N,MATCH(คำนวณเงินลงทุนส่วนเกิน!$D806,ลูกหนี้ค่ารักษาพยาบาล!$A:$A,0))</f>
        <v>192126.1</v>
      </c>
      <c r="Q806" s="49">
        <v>2859274.83</v>
      </c>
      <c r="R806" s="7">
        <f>INDEX('Fixed Cost'!$E:$E,MATCH(คำนวณเงินลงทุนส่วนเกิน!$D806,'Fixed Cost'!$A:$A,0))</f>
        <v>5325112.6363636367</v>
      </c>
      <c r="S806" s="7">
        <f t="shared" si="73"/>
        <v>-2465837.8063636366</v>
      </c>
      <c r="T806" s="43" t="str">
        <f t="shared" si="76"/>
        <v>30%</v>
      </c>
      <c r="U806" s="7">
        <f t="shared" si="74"/>
        <v>0</v>
      </c>
      <c r="V806" s="69" t="str">
        <f t="shared" si="77"/>
        <v>ไม่ลงทุน</v>
      </c>
      <c r="X806" s="4"/>
    </row>
    <row r="807" spans="1:24" hidden="1" x14ac:dyDescent="0.7">
      <c r="A807" s="8">
        <f>IF(ISBLANK(D807),"",COUNTA($D$10:D807))</f>
        <v>798</v>
      </c>
      <c r="B807" s="14">
        <v>11</v>
      </c>
      <c r="C807" s="14" t="s">
        <v>1659</v>
      </c>
      <c r="D807" s="14" t="s">
        <v>1664</v>
      </c>
      <c r="E807" s="14" t="s">
        <v>1665</v>
      </c>
      <c r="F807" s="14" t="s">
        <v>8</v>
      </c>
      <c r="G807" s="6">
        <f>INDEX('cash ratio เดิม'!$B:$B,MATCH(คำนวณเงินลงทุนส่วนเกิน!$D807,'cash ratio เดิม'!$A:$A,0))</f>
        <v>12877172.689999999</v>
      </c>
      <c r="H807" s="6">
        <f>INDEX('cash ratio เดิม'!$C:$C,MATCH(คำนวณเงินลงทุนส่วนเกิน!$D807,'cash ratio เดิม'!$A:$A,0))</f>
        <v>8420596.5899999999</v>
      </c>
      <c r="I807" s="49">
        <v>1.53</v>
      </c>
      <c r="J807" s="5">
        <f t="shared" si="72"/>
        <v>1.97</v>
      </c>
      <c r="K807" s="6">
        <f t="shared" si="75"/>
        <v>3753100.6550000003</v>
      </c>
      <c r="L807" s="6">
        <f>INDEX(ลูกหนี้ค่ารักษาพยาบาล!$J:$J,MATCH(คำนวณเงินลงทุนส่วนเกิน!$D807,ลูกหนี้ค่ารักษาพยาบาล!$A:$A,0))</f>
        <v>2709210.4050000003</v>
      </c>
      <c r="M807" s="6">
        <f>INDEX(ลูกหนี้ค่ารักษาพยาบาล!$K:$K,MATCH(คำนวณเงินลงทุนส่วนเกิน!$D807,ลูกหนี้ค่ารักษาพยาบาล!$A:$A,0))</f>
        <v>322414.315</v>
      </c>
      <c r="N807" s="6">
        <f>INDEX(ลูกหนี้ค่ารักษาพยาบาล!$L:$L,MATCH(คำนวณเงินลงทุนส่วนเกิน!$D807,ลูกหนี้ค่ารักษาพยาบาล!$A:$A,0))</f>
        <v>525895.91999999993</v>
      </c>
      <c r="O807" s="6">
        <f>INDEX(ลูกหนี้ค่ารักษาพยาบาล!$M:$M,MATCH(คำนวณเงินลงทุนส่วนเกิน!$D807,ลูกหนี้ค่ารักษาพยาบาล!$A:$A,0))</f>
        <v>0</v>
      </c>
      <c r="P807" s="6">
        <f>INDEX(ลูกหนี้ค่ารักษาพยาบาล!$N:$N,MATCH(คำนวณเงินลงทุนส่วนเกิน!$D807,ลูกหนี้ค่ารักษาพยาบาล!$A:$A,0))</f>
        <v>195580.01500000001</v>
      </c>
      <c r="Q807" s="49">
        <v>4456576.0999999996</v>
      </c>
      <c r="R807" s="7">
        <f>INDEX('Fixed Cost'!$E:$E,MATCH(คำนวณเงินลงทุนส่วนเกิน!$D807,'Fixed Cost'!$A:$A,0))</f>
        <v>7042204.9581818189</v>
      </c>
      <c r="S807" s="7">
        <f t="shared" si="73"/>
        <v>-2585628.8581818193</v>
      </c>
      <c r="T807" s="43" t="str">
        <f t="shared" si="76"/>
        <v>30%</v>
      </c>
      <c r="U807" s="7">
        <f t="shared" si="74"/>
        <v>0</v>
      </c>
      <c r="V807" s="69" t="str">
        <f t="shared" si="77"/>
        <v>ไม่ลงทุน</v>
      </c>
      <c r="X807" s="4"/>
    </row>
    <row r="808" spans="1:24" hidden="1" x14ac:dyDescent="0.7">
      <c r="A808" s="8">
        <f>IF(ISBLANK(D808),"",COUNTA($D$10:D808))</f>
        <v>799</v>
      </c>
      <c r="B808" s="14">
        <v>11</v>
      </c>
      <c r="C808" s="14" t="s">
        <v>1659</v>
      </c>
      <c r="D808" s="14" t="s">
        <v>1666</v>
      </c>
      <c r="E808" s="14" t="s">
        <v>1667</v>
      </c>
      <c r="F808" s="14" t="s">
        <v>8</v>
      </c>
      <c r="G808" s="6">
        <f>INDEX('cash ratio เดิม'!$B:$B,MATCH(คำนวณเงินลงทุนส่วนเกิน!$D808,'cash ratio เดิม'!$A:$A,0))</f>
        <v>45673488.390000001</v>
      </c>
      <c r="H808" s="6">
        <f>INDEX('cash ratio เดิม'!$C:$C,MATCH(คำนวณเงินลงทุนส่วนเกิน!$D808,'cash ratio เดิม'!$A:$A,0))</f>
        <v>11614381.869999999</v>
      </c>
      <c r="I808" s="49">
        <v>3.93</v>
      </c>
      <c r="J808" s="5">
        <f t="shared" si="72"/>
        <v>4.24</v>
      </c>
      <c r="K808" s="6">
        <f t="shared" si="75"/>
        <v>3591747.83</v>
      </c>
      <c r="L808" s="6">
        <f>INDEX(ลูกหนี้ค่ารักษาพยาบาล!$J:$J,MATCH(คำนวณเงินลงทุนส่วนเกิน!$D808,ลูกหนี้ค่ารักษาพยาบาล!$A:$A,0))</f>
        <v>1829935.5649999999</v>
      </c>
      <c r="M808" s="6">
        <f>INDEX(ลูกหนี้ค่ารักษาพยาบาล!$K:$K,MATCH(คำนวณเงินลงทุนส่วนเกิน!$D808,ลูกหนี้ค่ารักษาพยาบาล!$A:$A,0))</f>
        <v>514619</v>
      </c>
      <c r="N808" s="6">
        <f>INDEX(ลูกหนี้ค่ารักษาพยาบาล!$L:$L,MATCH(คำนวณเงินลงทุนส่วนเกิน!$D808,ลูกหนี้ค่ารักษาพยาบาล!$A:$A,0))</f>
        <v>859544.52499999991</v>
      </c>
      <c r="O808" s="6">
        <f>INDEX(ลูกหนี้ค่ารักษาพยาบาล!$M:$M,MATCH(คำนวณเงินลงทุนส่วนเกิน!$D808,ลูกหนี้ค่ารักษาพยาบาล!$A:$A,0))</f>
        <v>0</v>
      </c>
      <c r="P808" s="6">
        <f>INDEX(ลูกหนี้ค่ารักษาพยาบาล!$N:$N,MATCH(คำนวณเงินลงทุนส่วนเกิน!$D808,ลูกหนี้ค่ารักษาพยาบาล!$A:$A,0))</f>
        <v>387648.74</v>
      </c>
      <c r="Q808" s="49">
        <v>34059106.520000003</v>
      </c>
      <c r="R808" s="7">
        <f>INDEX('Fixed Cost'!$E:$E,MATCH(คำนวณเงินลงทุนส่วนเกิน!$D808,'Fixed Cost'!$A:$A,0))</f>
        <v>10534635.600000001</v>
      </c>
      <c r="S808" s="7">
        <f t="shared" si="73"/>
        <v>23524470.920000002</v>
      </c>
      <c r="T808" s="43" t="str">
        <f t="shared" si="76"/>
        <v>60%</v>
      </c>
      <c r="U808" s="7">
        <f t="shared" si="74"/>
        <v>14114682.552000001</v>
      </c>
      <c r="V808" s="8" t="str">
        <f t="shared" si="77"/>
        <v>ลงทุนได้</v>
      </c>
      <c r="X808" s="4"/>
    </row>
    <row r="809" spans="1:24" hidden="1" x14ac:dyDescent="0.7">
      <c r="A809" s="8">
        <f>IF(ISBLANK(D809),"",COUNTA($D$10:D809))</f>
        <v>800</v>
      </c>
      <c r="B809" s="14">
        <v>11</v>
      </c>
      <c r="C809" s="14" t="s">
        <v>1659</v>
      </c>
      <c r="D809" s="14" t="s">
        <v>1668</v>
      </c>
      <c r="E809" s="14" t="s">
        <v>1669</v>
      </c>
      <c r="F809" s="14" t="s">
        <v>8</v>
      </c>
      <c r="G809" s="6">
        <f>INDEX('cash ratio เดิม'!$B:$B,MATCH(คำนวณเงินลงทุนส่วนเกิน!$D809,'cash ratio เดิม'!$A:$A,0))</f>
        <v>2254031.33</v>
      </c>
      <c r="H809" s="6">
        <f>INDEX('cash ratio เดิม'!$C:$C,MATCH(คำนวณเงินลงทุนส่วนเกิน!$D809,'cash ratio เดิม'!$A:$A,0))</f>
        <v>6063504.1200000001</v>
      </c>
      <c r="I809" s="49">
        <v>0.37</v>
      </c>
      <c r="J809" s="5">
        <f t="shared" si="72"/>
        <v>0.53</v>
      </c>
      <c r="K809" s="6">
        <f t="shared" si="75"/>
        <v>967682.42999999993</v>
      </c>
      <c r="L809" s="6">
        <f>INDEX(ลูกหนี้ค่ารักษาพยาบาล!$J:$J,MATCH(คำนวณเงินลงทุนส่วนเกิน!$D809,ลูกหนี้ค่ารักษาพยาบาล!$A:$A,0))</f>
        <v>449597.26500000001</v>
      </c>
      <c r="M809" s="6">
        <f>INDEX(ลูกหนี้ค่ารักษาพยาบาล!$K:$K,MATCH(คำนวณเงินลงทุนส่วนเกิน!$D809,ลูกหนี้ค่ารักษาพยาบาล!$A:$A,0))</f>
        <v>150572.25</v>
      </c>
      <c r="N809" s="6">
        <f>INDEX(ลูกหนี้ค่ารักษาพยาบาล!$L:$L,MATCH(คำนวณเงินลงทุนส่วนเกิน!$D809,ลูกหนี้ค่ารักษาพยาบาล!$A:$A,0))</f>
        <v>250052.98499999999</v>
      </c>
      <c r="O809" s="6">
        <f>INDEX(ลูกหนี้ค่ารักษาพยาบาล!$M:$M,MATCH(คำนวณเงินลงทุนส่วนเกิน!$D809,ลูกหนี้ค่ารักษาพยาบาล!$A:$A,0))</f>
        <v>0</v>
      </c>
      <c r="P809" s="6">
        <f>INDEX(ลูกหนี้ค่ารักษาพยาบาล!$N:$N,MATCH(คำนวณเงินลงทุนส่วนเกิน!$D809,ลูกหนี้ค่ารักษาพยาบาล!$A:$A,0))</f>
        <v>117459.93</v>
      </c>
      <c r="Q809" s="49">
        <v>-3809472.79</v>
      </c>
      <c r="R809" s="7">
        <f>INDEX('Fixed Cost'!$E:$E,MATCH(คำนวณเงินลงทุนส่วนเกิน!$D809,'Fixed Cost'!$A:$A,0))</f>
        <v>7931679.2672727276</v>
      </c>
      <c r="S809" s="7">
        <f t="shared" si="73"/>
        <v>-11741152.057272729</v>
      </c>
      <c r="T809" s="43" t="str">
        <f t="shared" si="76"/>
        <v>0%</v>
      </c>
      <c r="U809" s="7">
        <f t="shared" si="74"/>
        <v>0</v>
      </c>
      <c r="V809" s="69" t="str">
        <f t="shared" si="77"/>
        <v>ไม่ลงทุน</v>
      </c>
      <c r="X809" s="4"/>
    </row>
    <row r="810" spans="1:24" hidden="1" x14ac:dyDescent="0.7">
      <c r="A810" s="8">
        <f>IF(ISBLANK(D810),"",COUNTA($D$10:D810))</f>
        <v>801</v>
      </c>
      <c r="B810" s="14">
        <v>11</v>
      </c>
      <c r="C810" s="14" t="s">
        <v>1670</v>
      </c>
      <c r="D810" s="14" t="s">
        <v>1671</v>
      </c>
      <c r="E810" s="14" t="s">
        <v>1672</v>
      </c>
      <c r="F810" s="14" t="s">
        <v>8</v>
      </c>
      <c r="G810" s="6">
        <f>INDEX('cash ratio เดิม'!$B:$B,MATCH(คำนวณเงินลงทุนส่วนเกิน!$D810,'cash ratio เดิม'!$A:$A,0))</f>
        <v>15170721.630000001</v>
      </c>
      <c r="H810" s="6">
        <f>INDEX('cash ratio เดิม'!$C:$C,MATCH(คำนวณเงินลงทุนส่วนเกิน!$D810,'cash ratio เดิม'!$A:$A,0))</f>
        <v>6015653.75</v>
      </c>
      <c r="I810" s="49">
        <v>2.52</v>
      </c>
      <c r="J810" s="5">
        <f t="shared" si="72"/>
        <v>3.03</v>
      </c>
      <c r="K810" s="6">
        <f t="shared" si="75"/>
        <v>3107607.06</v>
      </c>
      <c r="L810" s="6">
        <f>INDEX(ลูกหนี้ค่ารักษาพยาบาล!$J:$J,MATCH(คำนวณเงินลงทุนส่วนเกิน!$D810,ลูกหนี้ค่ารักษาพยาบาล!$A:$A,0))</f>
        <v>972371.91500000004</v>
      </c>
      <c r="M810" s="6">
        <f>INDEX(ลูกหนี้ค่ารักษาพยาบาล!$K:$K,MATCH(คำนวณเงินลงทุนส่วนเกิน!$D810,ลูกหนี้ค่ารักษาพยาบาล!$A:$A,0))</f>
        <v>1924775.5699999998</v>
      </c>
      <c r="N810" s="6">
        <f>INDEX(ลูกหนี้ค่ารักษาพยาบาล!$L:$L,MATCH(คำนวณเงินลงทุนส่วนเกิน!$D810,ลูกหนี้ค่ารักษาพยาบาล!$A:$A,0))</f>
        <v>210459.57500000001</v>
      </c>
      <c r="O810" s="6">
        <f>INDEX(ลูกหนี้ค่ารักษาพยาบาล!$M:$M,MATCH(คำนวณเงินลงทุนส่วนเกิน!$D810,ลูกหนี้ค่ารักษาพยาบาล!$A:$A,0))</f>
        <v>0</v>
      </c>
      <c r="P810" s="6">
        <f>INDEX(ลูกหนี้ค่ารักษาพยาบาล!$N:$N,MATCH(คำนวณเงินลงทุนส่วนเกิน!$D810,ลูกหนี้ค่ารักษาพยาบาล!$A:$A,0))</f>
        <v>0</v>
      </c>
      <c r="Q810" s="49">
        <v>9150067.8800000008</v>
      </c>
      <c r="R810" s="7">
        <f>INDEX('Fixed Cost'!$E:$E,MATCH(คำนวณเงินลงทุนส่วนเกิน!$D810,'Fixed Cost'!$A:$A,0))</f>
        <v>7341360.5099999998</v>
      </c>
      <c r="S810" s="7">
        <f t="shared" si="73"/>
        <v>1808707.370000001</v>
      </c>
      <c r="T810" s="43" t="str">
        <f t="shared" si="76"/>
        <v>60%</v>
      </c>
      <c r="U810" s="7">
        <f t="shared" si="74"/>
        <v>1085224.4220000005</v>
      </c>
      <c r="V810" s="8" t="str">
        <f t="shared" si="77"/>
        <v>ลงทุนได้</v>
      </c>
      <c r="X810" s="4"/>
    </row>
    <row r="811" spans="1:24" hidden="1" x14ac:dyDescent="0.7">
      <c r="A811" s="8">
        <f>IF(ISBLANK(D811),"",COUNTA($D$10:D811))</f>
        <v>802</v>
      </c>
      <c r="B811" s="14">
        <v>11</v>
      </c>
      <c r="C811" s="14" t="s">
        <v>1670</v>
      </c>
      <c r="D811" s="14" t="s">
        <v>1673</v>
      </c>
      <c r="E811" s="14" t="s">
        <v>1674</v>
      </c>
      <c r="F811" s="14" t="s">
        <v>5</v>
      </c>
      <c r="G811" s="6">
        <f>INDEX('cash ratio เดิม'!$B:$B,MATCH(คำนวณเงินลงทุนส่วนเกิน!$D811,'cash ratio เดิม'!$A:$A,0))</f>
        <v>765787808.80999994</v>
      </c>
      <c r="H811" s="6">
        <f>INDEX('cash ratio เดิม'!$C:$C,MATCH(คำนวณเงินลงทุนส่วนเกิน!$D811,'cash ratio เดิม'!$A:$A,0))</f>
        <v>571026794.05999994</v>
      </c>
      <c r="I811" s="49">
        <v>1.34</v>
      </c>
      <c r="J811" s="5">
        <f t="shared" si="72"/>
        <v>1.63</v>
      </c>
      <c r="K811" s="6">
        <f t="shared" si="75"/>
        <v>168923022.12</v>
      </c>
      <c r="L811" s="6">
        <f>INDEX(ลูกหนี้ค่ารักษาพยาบาล!$J:$J,MATCH(คำนวณเงินลงทุนส่วนเกิน!$D811,ลูกหนี้ค่ารักษาพยาบาล!$A:$A,0))</f>
        <v>94183691.219999999</v>
      </c>
      <c r="M811" s="6">
        <f>INDEX(ลูกหนี้ค่ารักษาพยาบาล!$K:$K,MATCH(คำนวณเงินลงทุนส่วนเกิน!$D811,ลูกหนี้ค่ารักษาพยาบาล!$A:$A,0))</f>
        <v>15291928.92</v>
      </c>
      <c r="N811" s="6">
        <f>INDEX(ลูกหนี้ค่ารักษาพยาบาล!$L:$L,MATCH(คำนวณเงินลงทุนส่วนเกิน!$D811,ลูกหนี้ค่ารักษาพยาบาล!$A:$A,0))</f>
        <v>59279723.179999992</v>
      </c>
      <c r="O811" s="6">
        <f>INDEX(ลูกหนี้ค่ารักษาพยาบาล!$M:$M,MATCH(คำนวณเงินลงทุนส่วนเกิน!$D811,ลูกหนี้ค่ารักษาพยาบาล!$A:$A,0))</f>
        <v>0</v>
      </c>
      <c r="P811" s="6">
        <f>INDEX(ลูกหนี้ค่ารักษาพยาบาล!$N:$N,MATCH(คำนวณเงินลงทุนส่วนเกิน!$D811,ลูกหนี้ค่ารักษาพยาบาล!$A:$A,0))</f>
        <v>167678.79999999999</v>
      </c>
      <c r="Q811" s="49">
        <v>194761014.75</v>
      </c>
      <c r="R811" s="7">
        <f>INDEX('Fixed Cost'!$E:$E,MATCH(คำนวณเงินลงทุนส่วนเกิน!$D811,'Fixed Cost'!$A:$A,0))</f>
        <v>183653149.49181819</v>
      </c>
      <c r="S811" s="7">
        <f t="shared" si="73"/>
        <v>11107865.25818181</v>
      </c>
      <c r="T811" s="43" t="str">
        <f t="shared" si="76"/>
        <v>30%</v>
      </c>
      <c r="U811" s="7">
        <f t="shared" si="74"/>
        <v>3332359.5774545432</v>
      </c>
      <c r="V811" s="69" t="str">
        <f t="shared" si="77"/>
        <v>ลงทุนได้</v>
      </c>
      <c r="X811" s="4"/>
    </row>
    <row r="812" spans="1:24" hidden="1" x14ac:dyDescent="0.7">
      <c r="A812" s="8">
        <f>IF(ISBLANK(D812),"",COUNTA($D$10:D812))</f>
        <v>803</v>
      </c>
      <c r="B812" s="14">
        <v>11</v>
      </c>
      <c r="C812" s="14" t="s">
        <v>1670</v>
      </c>
      <c r="D812" s="14" t="s">
        <v>1675</v>
      </c>
      <c r="E812" s="14" t="s">
        <v>1676</v>
      </c>
      <c r="F812" s="14" t="s">
        <v>46</v>
      </c>
      <c r="G812" s="6">
        <f>INDEX('cash ratio เดิม'!$B:$B,MATCH(คำนวณเงินลงทุนส่วนเกิน!$D812,'cash ratio เดิม'!$A:$A,0))</f>
        <v>255345296.59999999</v>
      </c>
      <c r="H812" s="6">
        <f>INDEX('cash ratio เดิม'!$C:$C,MATCH(คำนวณเงินลงทุนส่วนเกิน!$D812,'cash ratio เดิม'!$A:$A,0))</f>
        <v>189876276.47</v>
      </c>
      <c r="I812" s="49">
        <v>1.34</v>
      </c>
      <c r="J812" s="5">
        <f t="shared" si="72"/>
        <v>1.51</v>
      </c>
      <c r="K812" s="6">
        <f t="shared" si="75"/>
        <v>31484803.344999999</v>
      </c>
      <c r="L812" s="6">
        <f>INDEX(ลูกหนี้ค่ารักษาพยาบาล!$J:$J,MATCH(คำนวณเงินลงทุนส่วนเกิน!$D812,ลูกหนี้ค่ารักษาพยาบาล!$A:$A,0))</f>
        <v>13706372.455</v>
      </c>
      <c r="M812" s="6">
        <f>INDEX(ลูกหนี้ค่ารักษาพยาบาล!$K:$K,MATCH(คำนวณเงินลงทุนส่วนเกิน!$D812,ลูกหนี้ค่ารักษาพยาบาล!$A:$A,0))</f>
        <v>3121966.5649999999</v>
      </c>
      <c r="N812" s="6">
        <f>INDEX(ลูกหนี้ค่ารักษาพยาบาล!$L:$L,MATCH(คำนวณเงินลงทุนส่วนเกิน!$D812,ลูกหนี้ค่ารักษาพยาบาล!$A:$A,0))</f>
        <v>14631325.824999999</v>
      </c>
      <c r="O812" s="6">
        <f>INDEX(ลูกหนี้ค่ารักษาพยาบาล!$M:$M,MATCH(คำนวณเงินลงทุนส่วนเกิน!$D812,ลูกหนี้ค่ารักษาพยาบาล!$A:$A,0))</f>
        <v>0</v>
      </c>
      <c r="P812" s="6">
        <f>INDEX(ลูกหนี้ค่ารักษาพยาบาล!$N:$N,MATCH(คำนวณเงินลงทุนส่วนเกิน!$D812,ลูกหนี้ค่ารักษาพยาบาล!$A:$A,0))</f>
        <v>25138.5</v>
      </c>
      <c r="Q812" s="49">
        <v>68109831.040000007</v>
      </c>
      <c r="R812" s="7">
        <f>INDEX('Fixed Cost'!$E:$E,MATCH(คำนวณเงินลงทุนส่วนเกิน!$D812,'Fixed Cost'!$A:$A,0))</f>
        <v>58623725.32090909</v>
      </c>
      <c r="S812" s="7">
        <f t="shared" si="73"/>
        <v>9486105.7190909162</v>
      </c>
      <c r="T812" s="43" t="str">
        <f t="shared" si="76"/>
        <v>30%</v>
      </c>
      <c r="U812" s="7">
        <f t="shared" si="74"/>
        <v>2845831.7157272748</v>
      </c>
      <c r="V812" s="69" t="str">
        <f t="shared" si="77"/>
        <v>ลงทุนได้</v>
      </c>
      <c r="X812" s="4"/>
    </row>
    <row r="813" spans="1:24" hidden="1" x14ac:dyDescent="0.7">
      <c r="A813" s="8">
        <f>IF(ISBLANK(D813),"",COUNTA($D$10:D813))</f>
        <v>804</v>
      </c>
      <c r="B813" s="14">
        <v>11</v>
      </c>
      <c r="C813" s="14" t="s">
        <v>1670</v>
      </c>
      <c r="D813" s="14" t="s">
        <v>1677</v>
      </c>
      <c r="E813" s="14" t="s">
        <v>1678</v>
      </c>
      <c r="F813" s="14" t="s">
        <v>8</v>
      </c>
      <c r="G813" s="6">
        <f>INDEX('cash ratio เดิม'!$B:$B,MATCH(คำนวณเงินลงทุนส่วนเกิน!$D813,'cash ratio เดิม'!$A:$A,0))</f>
        <v>101147866.59</v>
      </c>
      <c r="H813" s="6">
        <f>INDEX('cash ratio เดิม'!$C:$C,MATCH(คำนวณเงินลงทุนส่วนเกิน!$D813,'cash ratio เดิม'!$A:$A,0))</f>
        <v>52878746.829999998</v>
      </c>
      <c r="I813" s="49">
        <v>1.91</v>
      </c>
      <c r="J813" s="5">
        <f t="shared" si="72"/>
        <v>2.2599999999999998</v>
      </c>
      <c r="K813" s="6">
        <f t="shared" si="75"/>
        <v>18663417.155000001</v>
      </c>
      <c r="L813" s="6">
        <f>INDEX(ลูกหนี้ค่ารักษาพยาบาล!$J:$J,MATCH(คำนวณเงินลงทุนส่วนเกิน!$D813,ลูกหนี้ค่ารักษาพยาบาล!$A:$A,0))</f>
        <v>9367484.2249999996</v>
      </c>
      <c r="M813" s="6">
        <f>INDEX(ลูกหนี้ค่ารักษาพยาบาล!$K:$K,MATCH(คำนวณเงินลงทุนส่วนเกิน!$D813,ลูกหนี้ค่ารักษาพยาบาล!$A:$A,0))</f>
        <v>3139553.68</v>
      </c>
      <c r="N813" s="6">
        <f>INDEX(ลูกหนี้ค่ารักษาพยาบาล!$L:$L,MATCH(คำนวณเงินลงทุนส่วนเกิน!$D813,ลูกหนี้ค่ารักษาพยาบาล!$A:$A,0))</f>
        <v>6045864</v>
      </c>
      <c r="O813" s="6">
        <f>INDEX(ลูกหนี้ค่ารักษาพยาบาล!$M:$M,MATCH(คำนวณเงินลงทุนส่วนเกิน!$D813,ลูกหนี้ค่ารักษาพยาบาล!$A:$A,0))</f>
        <v>0</v>
      </c>
      <c r="P813" s="6">
        <f>INDEX(ลูกหนี้ค่ารักษาพยาบาล!$N:$N,MATCH(คำนวณเงินลงทุนส่วนเกิน!$D813,ลูกหนี้ค่ารักษาพยาบาล!$A:$A,0))</f>
        <v>110515.25</v>
      </c>
      <c r="Q813" s="49">
        <v>48067506.649999999</v>
      </c>
      <c r="R813" s="7">
        <f>INDEX('Fixed Cost'!$E:$E,MATCH(คำนวณเงินลงทุนส่วนเกิน!$D813,'Fixed Cost'!$A:$A,0))</f>
        <v>38715453.580909088</v>
      </c>
      <c r="S813" s="7">
        <f t="shared" si="73"/>
        <v>9352053.0690909103</v>
      </c>
      <c r="T813" s="43" t="str">
        <f t="shared" si="76"/>
        <v>40%</v>
      </c>
      <c r="U813" s="7">
        <f t="shared" si="74"/>
        <v>3740821.2276363643</v>
      </c>
      <c r="V813" s="8" t="str">
        <f t="shared" si="77"/>
        <v>ลงทุนได้</v>
      </c>
      <c r="X813" s="4"/>
    </row>
    <row r="814" spans="1:24" hidden="1" x14ac:dyDescent="0.7">
      <c r="A814" s="8">
        <f>IF(ISBLANK(D814),"",COUNTA($D$10:D814))</f>
        <v>805</v>
      </c>
      <c r="B814" s="14">
        <v>11</v>
      </c>
      <c r="C814" s="14" t="s">
        <v>1670</v>
      </c>
      <c r="D814" s="14" t="s">
        <v>1679</v>
      </c>
      <c r="E814" s="14" t="s">
        <v>1680</v>
      </c>
      <c r="F814" s="14" t="s">
        <v>8</v>
      </c>
      <c r="G814" s="6">
        <f>INDEX('cash ratio เดิม'!$B:$B,MATCH(คำนวณเงินลงทุนส่วนเกิน!$D814,'cash ratio เดิม'!$A:$A,0))</f>
        <v>76697867.200000003</v>
      </c>
      <c r="H814" s="6">
        <f>INDEX('cash ratio เดิม'!$C:$C,MATCH(คำนวณเงินลงทุนส่วนเกิน!$D814,'cash ratio เดิม'!$A:$A,0))</f>
        <v>27681529.43</v>
      </c>
      <c r="I814" s="49">
        <v>2.77</v>
      </c>
      <c r="J814" s="5">
        <f t="shared" si="72"/>
        <v>2.85</v>
      </c>
      <c r="K814" s="6">
        <f t="shared" si="75"/>
        <v>2470481.5249999999</v>
      </c>
      <c r="L814" s="6">
        <f>INDEX(ลูกหนี้ค่ารักษาพยาบาล!$J:$J,MATCH(คำนวณเงินลงทุนส่วนเกิน!$D814,ลูกหนี้ค่ารักษาพยาบาล!$A:$A,0))</f>
        <v>791372.75</v>
      </c>
      <c r="M814" s="6">
        <f>INDEX(ลูกหนี้ค่ารักษาพยาบาล!$K:$K,MATCH(คำนวณเงินลงทุนส่วนเกิน!$D814,ลูกหนี้ค่ารักษาพยาบาล!$A:$A,0))</f>
        <v>666849.27</v>
      </c>
      <c r="N814" s="6">
        <f>INDEX(ลูกหนี้ค่ารักษาพยาบาล!$L:$L,MATCH(คำนวณเงินลงทุนส่วนเกิน!$D814,ลูกหนี้ค่ารักษาพยาบาล!$A:$A,0))</f>
        <v>992205.625</v>
      </c>
      <c r="O814" s="6">
        <f>INDEX(ลูกหนี้ค่ารักษาพยาบาล!$M:$M,MATCH(คำนวณเงินลงทุนส่วนเกิน!$D814,ลูกหนี้ค่ารักษาพยาบาล!$A:$A,0))</f>
        <v>0</v>
      </c>
      <c r="P814" s="6">
        <f>INDEX(ลูกหนี้ค่ารักษาพยาบาล!$N:$N,MATCH(คำนวณเงินลงทุนส่วนเกิน!$D814,ลูกหนี้ค่ารักษาพยาบาล!$A:$A,0))</f>
        <v>20053.879999999997</v>
      </c>
      <c r="Q814" s="49">
        <v>49016337.770000003</v>
      </c>
      <c r="R814" s="7">
        <f>INDEX('Fixed Cost'!$E:$E,MATCH(คำนวณเงินลงทุนส่วนเกิน!$D814,'Fixed Cost'!$A:$A,0))</f>
        <v>8476114.5272727273</v>
      </c>
      <c r="S814" s="7">
        <f t="shared" si="73"/>
        <v>40540223.24272728</v>
      </c>
      <c r="T814" s="43" t="str">
        <f t="shared" si="76"/>
        <v>50%</v>
      </c>
      <c r="U814" s="7">
        <f t="shared" si="74"/>
        <v>20270111.62136364</v>
      </c>
      <c r="V814" s="8" t="str">
        <f t="shared" si="77"/>
        <v>ลงทุนได้</v>
      </c>
      <c r="X814" s="4"/>
    </row>
    <row r="815" spans="1:24" hidden="1" x14ac:dyDescent="0.7">
      <c r="A815" s="8">
        <f>IF(ISBLANK(D815),"",COUNTA($D$10:D815))</f>
        <v>806</v>
      </c>
      <c r="B815" s="14">
        <v>11</v>
      </c>
      <c r="C815" s="14" t="s">
        <v>1670</v>
      </c>
      <c r="D815" s="14" t="s">
        <v>1681</v>
      </c>
      <c r="E815" s="14" t="s">
        <v>1682</v>
      </c>
      <c r="F815" s="14" t="s">
        <v>8</v>
      </c>
      <c r="G815" s="6">
        <f>INDEX('cash ratio เดิม'!$B:$B,MATCH(คำนวณเงินลงทุนส่วนเกิน!$D815,'cash ratio เดิม'!$A:$A,0))</f>
        <v>44929361.450000003</v>
      </c>
      <c r="H815" s="6">
        <f>INDEX('cash ratio เดิม'!$C:$C,MATCH(คำนวณเงินลงทุนส่วนเกิน!$D815,'cash ratio เดิม'!$A:$A,0))</f>
        <v>15868840.550000001</v>
      </c>
      <c r="I815" s="49">
        <v>2.83</v>
      </c>
      <c r="J815" s="5">
        <f t="shared" si="72"/>
        <v>3.21</v>
      </c>
      <c r="K815" s="6">
        <f t="shared" si="75"/>
        <v>6052107.8949999996</v>
      </c>
      <c r="L815" s="6">
        <f>INDEX(ลูกหนี้ค่ารักษาพยาบาล!$J:$J,MATCH(คำนวณเงินลงทุนส่วนเกิน!$D815,ลูกหนี้ค่ารักษาพยาบาล!$A:$A,0))</f>
        <v>1463266.23</v>
      </c>
      <c r="M815" s="6">
        <f>INDEX(ลูกหนี้ค่ารักษาพยาบาล!$K:$K,MATCH(คำนวณเงินลงทุนส่วนเกิน!$D815,ลูกหนี้ค่ารักษาพยาบาล!$A:$A,0))</f>
        <v>2531059.7850000001</v>
      </c>
      <c r="N815" s="6">
        <f>INDEX(ลูกหนี้ค่ารักษาพยาบาล!$L:$L,MATCH(คำนวณเงินลงทุนส่วนเกิน!$D815,ลูกหนี้ค่ารักษาพยาบาล!$A:$A,0))</f>
        <v>1940804.04</v>
      </c>
      <c r="O815" s="6">
        <f>INDEX(ลูกหนี้ค่ารักษาพยาบาล!$M:$M,MATCH(คำนวณเงินลงทุนส่วนเกิน!$D815,ลูกหนี้ค่ารักษาพยาบาล!$A:$A,0))</f>
        <v>0</v>
      </c>
      <c r="P815" s="6">
        <f>INDEX(ลูกหนี้ค่ารักษาพยาบาล!$N:$N,MATCH(คำนวณเงินลงทุนส่วนเกิน!$D815,ลูกหนี้ค่ารักษาพยาบาล!$A:$A,0))</f>
        <v>116977.84</v>
      </c>
      <c r="Q815" s="49">
        <v>28966360.899999999</v>
      </c>
      <c r="R815" s="7">
        <f>INDEX('Fixed Cost'!$E:$E,MATCH(คำนวณเงินลงทุนส่วนเกิน!$D815,'Fixed Cost'!$A:$A,0))</f>
        <v>17677339.063636366</v>
      </c>
      <c r="S815" s="7">
        <f t="shared" si="73"/>
        <v>11289021.836363632</v>
      </c>
      <c r="T815" s="43" t="str">
        <f t="shared" si="76"/>
        <v>60%</v>
      </c>
      <c r="U815" s="7">
        <f t="shared" si="74"/>
        <v>6773413.1018181788</v>
      </c>
      <c r="V815" s="8" t="str">
        <f t="shared" si="77"/>
        <v>ลงทุนได้</v>
      </c>
      <c r="X815" s="4"/>
    </row>
    <row r="816" spans="1:24" hidden="1" x14ac:dyDescent="0.7">
      <c r="A816" s="8">
        <f>IF(ISBLANK(D816),"",COUNTA($D$10:D816))</f>
        <v>807</v>
      </c>
      <c r="B816" s="14">
        <v>11</v>
      </c>
      <c r="C816" s="14" t="s">
        <v>1670</v>
      </c>
      <c r="D816" s="14" t="s">
        <v>1683</v>
      </c>
      <c r="E816" s="14" t="s">
        <v>1684</v>
      </c>
      <c r="F816" s="14" t="s">
        <v>8</v>
      </c>
      <c r="G816" s="6">
        <f>INDEX('cash ratio เดิม'!$B:$B,MATCH(คำนวณเงินลงทุนส่วนเกิน!$D816,'cash ratio เดิม'!$A:$A,0))</f>
        <v>71247768.060000002</v>
      </c>
      <c r="H816" s="6">
        <f>INDEX('cash ratio เดิม'!$C:$C,MATCH(คำนวณเงินลงทุนส่วนเกิน!$D816,'cash ratio เดิม'!$A:$A,0))</f>
        <v>34797362.880000003</v>
      </c>
      <c r="I816" s="49">
        <v>2.0499999999999998</v>
      </c>
      <c r="J816" s="5">
        <f t="shared" si="72"/>
        <v>2.48</v>
      </c>
      <c r="K816" s="6">
        <f t="shared" si="75"/>
        <v>15289211.609999999</v>
      </c>
      <c r="L816" s="6">
        <f>INDEX(ลูกหนี้ค่ารักษาพยาบาล!$J:$J,MATCH(คำนวณเงินลงทุนส่วนเกิน!$D816,ลูกหนี้ค่ารักษาพยาบาล!$A:$A,0))</f>
        <v>7917669.7999999998</v>
      </c>
      <c r="M816" s="6">
        <f>INDEX(ลูกหนี้ค่ารักษาพยาบาล!$K:$K,MATCH(คำนวณเงินลงทุนส่วนเกิน!$D816,ลูกหนี้ค่ารักษาพยาบาล!$A:$A,0))</f>
        <v>2830257.4550000001</v>
      </c>
      <c r="N816" s="6">
        <f>INDEX(ลูกหนี้ค่ารักษาพยาบาล!$L:$L,MATCH(คำนวณเงินลงทุนส่วนเกิน!$D816,ลูกหนี้ค่ารักษาพยาบาล!$A:$A,0))</f>
        <v>4502748.7949999999</v>
      </c>
      <c r="O816" s="6">
        <f>INDEX(ลูกหนี้ค่ารักษาพยาบาล!$M:$M,MATCH(คำนวณเงินลงทุนส่วนเกิน!$D816,ลูกหนี้ค่ารักษาพยาบาล!$A:$A,0))</f>
        <v>0</v>
      </c>
      <c r="P816" s="6">
        <f>INDEX(ลูกหนี้ค่ารักษาพยาบาล!$N:$N,MATCH(คำนวณเงินลงทุนส่วนเกิน!$D816,ลูกหนี้ค่ารักษาพยาบาล!$A:$A,0))</f>
        <v>38535.56</v>
      </c>
      <c r="Q816" s="49">
        <v>36423877.18</v>
      </c>
      <c r="R816" s="7">
        <f>INDEX('Fixed Cost'!$E:$E,MATCH(คำนวณเงินลงทุนส่วนเกิน!$D816,'Fixed Cost'!$A:$A,0))</f>
        <v>22332114.466363635</v>
      </c>
      <c r="S816" s="7">
        <f t="shared" si="73"/>
        <v>14091762.713636365</v>
      </c>
      <c r="T816" s="43" t="str">
        <f t="shared" si="76"/>
        <v>40%</v>
      </c>
      <c r="U816" s="7">
        <f t="shared" si="74"/>
        <v>5636705.0854545459</v>
      </c>
      <c r="V816" s="8" t="str">
        <f t="shared" si="77"/>
        <v>ลงทุนได้</v>
      </c>
      <c r="X816" s="4"/>
    </row>
    <row r="817" spans="1:24" hidden="1" x14ac:dyDescent="0.7">
      <c r="A817" s="8">
        <f>IF(ISBLANK(D817),"",COUNTA($D$10:D817))</f>
        <v>808</v>
      </c>
      <c r="B817" s="14">
        <v>11</v>
      </c>
      <c r="C817" s="14" t="s">
        <v>1670</v>
      </c>
      <c r="D817" s="14" t="s">
        <v>1685</v>
      </c>
      <c r="E817" s="14" t="s">
        <v>1686</v>
      </c>
      <c r="F817" s="14" t="s">
        <v>8</v>
      </c>
      <c r="G817" s="6">
        <f>INDEX('cash ratio เดิม'!$B:$B,MATCH(คำนวณเงินลงทุนส่วนเกิน!$D817,'cash ratio เดิม'!$A:$A,0))</f>
        <v>94993299.150000006</v>
      </c>
      <c r="H817" s="6">
        <f>INDEX('cash ratio เดิม'!$C:$C,MATCH(คำนวณเงินลงทุนส่วนเกิน!$D817,'cash ratio เดิม'!$A:$A,0))</f>
        <v>26560238.170000002</v>
      </c>
      <c r="I817" s="49">
        <v>3.58</v>
      </c>
      <c r="J817" s="5">
        <f t="shared" si="72"/>
        <v>3.73</v>
      </c>
      <c r="K817" s="6">
        <f t="shared" si="75"/>
        <v>4296225.12</v>
      </c>
      <c r="L817" s="6">
        <f>INDEX(ลูกหนี้ค่ารักษาพยาบาล!$J:$J,MATCH(คำนวณเงินลงทุนส่วนเกิน!$D817,ลูกหนี้ค่ารักษาพยาบาล!$A:$A,0))</f>
        <v>1579694.675</v>
      </c>
      <c r="M817" s="6">
        <f>INDEX(ลูกหนี้ค่ารักษาพยาบาล!$K:$K,MATCH(คำนวณเงินลงทุนส่วนเกิน!$D817,ลูกหนี้ค่ารักษาพยาบาล!$A:$A,0))</f>
        <v>730071.04500000004</v>
      </c>
      <c r="N817" s="6">
        <f>INDEX(ลูกหนี้ค่ารักษาพยาบาล!$L:$L,MATCH(คำนวณเงินลงทุนส่วนเกิน!$D817,ลูกหนี้ค่ารักษาพยาบาล!$A:$A,0))</f>
        <v>1984844.02</v>
      </c>
      <c r="O817" s="6">
        <f>INDEX(ลูกหนี้ค่ารักษาพยาบาล!$M:$M,MATCH(คำนวณเงินลงทุนส่วนเกิน!$D817,ลูกหนี้ค่ารักษาพยาบาล!$A:$A,0))</f>
        <v>0</v>
      </c>
      <c r="P817" s="6">
        <f>INDEX(ลูกหนี้ค่ารักษาพยาบาล!$N:$N,MATCH(คำนวณเงินลงทุนส่วนเกิน!$D817,ลูกหนี้ค่ารักษาพยาบาล!$A:$A,0))</f>
        <v>1615.38</v>
      </c>
      <c r="Q817" s="49">
        <v>67706749.540000007</v>
      </c>
      <c r="R817" s="7">
        <f>INDEX('Fixed Cost'!$E:$E,MATCH(คำนวณเงินลงทุนส่วนเกิน!$D817,'Fixed Cost'!$A:$A,0))</f>
        <v>12373603.32818182</v>
      </c>
      <c r="S817" s="7">
        <f t="shared" si="73"/>
        <v>55333146.211818188</v>
      </c>
      <c r="T817" s="43" t="str">
        <f t="shared" si="76"/>
        <v>60%</v>
      </c>
      <c r="U817" s="7">
        <f t="shared" si="74"/>
        <v>33199887.72709091</v>
      </c>
      <c r="V817" s="8" t="str">
        <f t="shared" si="77"/>
        <v>ลงทุนได้</v>
      </c>
      <c r="X817" s="4"/>
    </row>
    <row r="818" spans="1:24" hidden="1" x14ac:dyDescent="0.7">
      <c r="A818" s="8">
        <f>IF(ISBLANK(D818),"",COUNTA($D$10:D818))</f>
        <v>809</v>
      </c>
      <c r="B818" s="14">
        <v>11</v>
      </c>
      <c r="C818" s="14" t="s">
        <v>1670</v>
      </c>
      <c r="D818" s="14" t="s">
        <v>1687</v>
      </c>
      <c r="E818" s="14" t="s">
        <v>1688</v>
      </c>
      <c r="F818" s="14" t="s">
        <v>8</v>
      </c>
      <c r="G818" s="6">
        <f>INDEX('cash ratio เดิม'!$B:$B,MATCH(คำนวณเงินลงทุนส่วนเกิน!$D818,'cash ratio เดิม'!$A:$A,0))</f>
        <v>27308816.41</v>
      </c>
      <c r="H818" s="6">
        <f>INDEX('cash ratio เดิม'!$C:$C,MATCH(คำนวณเงินลงทุนส่วนเกิน!$D818,'cash ratio เดิม'!$A:$A,0))</f>
        <v>23406635.390000001</v>
      </c>
      <c r="I818" s="49">
        <v>1.17</v>
      </c>
      <c r="J818" s="5">
        <f t="shared" si="72"/>
        <v>1.36</v>
      </c>
      <c r="K818" s="6">
        <f t="shared" si="75"/>
        <v>4535593.835</v>
      </c>
      <c r="L818" s="6">
        <f>INDEX(ลูกหนี้ค่ารักษาพยาบาล!$J:$J,MATCH(คำนวณเงินลงทุนส่วนเกิน!$D818,ลูกหนี้ค่ารักษาพยาบาล!$A:$A,0))</f>
        <v>2010110.3049999999</v>
      </c>
      <c r="M818" s="6">
        <f>INDEX(ลูกหนี้ค่ารักษาพยาบาล!$K:$K,MATCH(คำนวณเงินลงทุนส่วนเกิน!$D818,ลูกหนี้ค่ารักษาพยาบาล!$A:$A,0))</f>
        <v>1284135.75</v>
      </c>
      <c r="N818" s="6">
        <f>INDEX(ลูกหนี้ค่ารักษาพยาบาล!$L:$L,MATCH(คำนวณเงินลงทุนส่วนเกิน!$D818,ลูกหนี้ค่ารักษาพยาบาล!$A:$A,0))</f>
        <v>1202304.7</v>
      </c>
      <c r="O818" s="6">
        <f>INDEX(ลูกหนี้ค่ารักษาพยาบาล!$M:$M,MATCH(คำนวณเงินลงทุนส่วนเกิน!$D818,ลูกหนี้ค่ารักษาพยาบาล!$A:$A,0))</f>
        <v>0</v>
      </c>
      <c r="P818" s="6">
        <f>INDEX(ลูกหนี้ค่ารักษาพยาบาล!$N:$N,MATCH(คำนวณเงินลงทุนส่วนเกิน!$D818,ลูกหนี้ค่ารักษาพยาบาล!$A:$A,0))</f>
        <v>39043.079999999994</v>
      </c>
      <c r="Q818" s="49">
        <v>3859260.46</v>
      </c>
      <c r="R818" s="7">
        <f>INDEX('Fixed Cost'!$E:$E,MATCH(คำนวณเงินลงทุนส่วนเกิน!$D818,'Fixed Cost'!$A:$A,0))</f>
        <v>13782439.554545455</v>
      </c>
      <c r="S818" s="7">
        <f t="shared" si="73"/>
        <v>-9923179.0945454538</v>
      </c>
      <c r="T818" s="43" t="str">
        <f t="shared" si="76"/>
        <v>0%</v>
      </c>
      <c r="U818" s="7">
        <f t="shared" si="74"/>
        <v>0</v>
      </c>
      <c r="V818" s="69" t="str">
        <f t="shared" si="77"/>
        <v>ไม่ลงทุน</v>
      </c>
      <c r="X818" s="4"/>
    </row>
    <row r="819" spans="1:24" hidden="1" x14ac:dyDescent="0.7">
      <c r="A819" s="8">
        <f>IF(ISBLANK(D819),"",COUNTA($D$10:D819))</f>
        <v>810</v>
      </c>
      <c r="B819" s="14">
        <v>11</v>
      </c>
      <c r="C819" s="14" t="s">
        <v>1670</v>
      </c>
      <c r="D819" s="14" t="s">
        <v>1689</v>
      </c>
      <c r="E819" s="14" t="s">
        <v>1690</v>
      </c>
      <c r="F819" s="14" t="s">
        <v>8</v>
      </c>
      <c r="G819" s="6">
        <f>INDEX('cash ratio เดิม'!$B:$B,MATCH(คำนวณเงินลงทุนส่วนเกิน!$D819,'cash ratio เดิม'!$A:$A,0))</f>
        <v>15479324.050000001</v>
      </c>
      <c r="H819" s="6">
        <f>INDEX('cash ratio เดิม'!$C:$C,MATCH(คำนวณเงินลงทุนส่วนเกิน!$D819,'cash ratio เดิม'!$A:$A,0))</f>
        <v>13790627.359999999</v>
      </c>
      <c r="I819" s="49">
        <v>1.1200000000000001</v>
      </c>
      <c r="J819" s="5">
        <f t="shared" si="72"/>
        <v>1.4</v>
      </c>
      <c r="K819" s="6">
        <f t="shared" si="75"/>
        <v>3909311.9899999998</v>
      </c>
      <c r="L819" s="6">
        <f>INDEX(ลูกหนี้ค่ารักษาพยาบาล!$J:$J,MATCH(คำนวณเงินลงทุนส่วนเกิน!$D819,ลูกหนี้ค่ารักษาพยาบาล!$A:$A,0))</f>
        <v>1771093.7950000002</v>
      </c>
      <c r="M819" s="6">
        <f>INDEX(ลูกหนี้ค่ารักษาพยาบาล!$K:$K,MATCH(คำนวณเงินลงทุนส่วนเกิน!$D819,ลูกหนี้ค่ารักษาพยาบาล!$A:$A,0))</f>
        <v>1074582.46</v>
      </c>
      <c r="N819" s="6">
        <f>INDEX(ลูกหนี้ค่ารักษาพยาบาล!$L:$L,MATCH(คำนวณเงินลงทุนส่วนเกิน!$D819,ลูกหนี้ค่ารักษาพยาบาล!$A:$A,0))</f>
        <v>1063635.7349999999</v>
      </c>
      <c r="O819" s="6">
        <f>INDEX(ลูกหนี้ค่ารักษาพยาบาล!$M:$M,MATCH(คำนวณเงินลงทุนส่วนเกิน!$D819,ลูกหนี้ค่ารักษาพยาบาล!$A:$A,0))</f>
        <v>0</v>
      </c>
      <c r="P819" s="6">
        <f>INDEX(ลูกหนี้ค่ารักษาพยาบาล!$N:$N,MATCH(คำนวณเงินลงทุนส่วนเกิน!$D819,ลูกหนี้ค่ารักษาพยาบาล!$A:$A,0))</f>
        <v>0</v>
      </c>
      <c r="Q819" s="49">
        <v>1452897.69</v>
      </c>
      <c r="R819" s="7">
        <f>INDEX('Fixed Cost'!$E:$E,MATCH(คำนวณเงินลงทุนส่วนเกิน!$D819,'Fixed Cost'!$A:$A,0))</f>
        <v>11312638.224545455</v>
      </c>
      <c r="S819" s="7">
        <f t="shared" si="73"/>
        <v>-9859740.5345454551</v>
      </c>
      <c r="T819" s="43" t="str">
        <f t="shared" si="76"/>
        <v>0%</v>
      </c>
      <c r="U819" s="7">
        <f t="shared" si="74"/>
        <v>0</v>
      </c>
      <c r="V819" s="69" t="str">
        <f t="shared" si="77"/>
        <v>ไม่ลงทุน</v>
      </c>
      <c r="X819" s="4"/>
    </row>
    <row r="820" spans="1:24" hidden="1" x14ac:dyDescent="0.7">
      <c r="A820" s="8">
        <f>IF(ISBLANK(D820),"",COUNTA($D$10:D820))</f>
        <v>811</v>
      </c>
      <c r="B820" s="14">
        <v>11</v>
      </c>
      <c r="C820" s="14" t="s">
        <v>1670</v>
      </c>
      <c r="D820" s="14" t="s">
        <v>1691</v>
      </c>
      <c r="E820" s="14" t="s">
        <v>1692</v>
      </c>
      <c r="F820" s="14" t="s">
        <v>8</v>
      </c>
      <c r="G820" s="6">
        <f>INDEX('cash ratio เดิม'!$B:$B,MATCH(คำนวณเงินลงทุนส่วนเกิน!$D820,'cash ratio เดิม'!$A:$A,0))</f>
        <v>98850563.709999993</v>
      </c>
      <c r="H820" s="6">
        <f>INDEX('cash ratio เดิม'!$C:$C,MATCH(คำนวณเงินลงทุนส่วนเกิน!$D820,'cash ratio เดิม'!$A:$A,0))</f>
        <v>15239082.970000001</v>
      </c>
      <c r="I820" s="49">
        <v>6.49</v>
      </c>
      <c r="J820" s="5">
        <f t="shared" si="72"/>
        <v>6.66</v>
      </c>
      <c r="K820" s="6">
        <f t="shared" si="75"/>
        <v>2767686.1149999998</v>
      </c>
      <c r="L820" s="6">
        <f>INDEX(ลูกหนี้ค่ารักษาพยาบาล!$J:$J,MATCH(คำนวณเงินลงทุนส่วนเกิน!$D820,ลูกหนี้ค่ารักษาพยาบาล!$A:$A,0))</f>
        <v>1294853.405</v>
      </c>
      <c r="M820" s="6">
        <f>INDEX(ลูกหนี้ค่ารักษาพยาบาล!$K:$K,MATCH(คำนวณเงินลงทุนส่วนเกิน!$D820,ลูกหนี้ค่ารักษาพยาบาล!$A:$A,0))</f>
        <v>907077.1</v>
      </c>
      <c r="N820" s="6">
        <f>INDEX(ลูกหนี้ค่ารักษาพยาบาล!$L:$L,MATCH(คำนวณเงินลงทุนส่วนเกิน!$D820,ลูกหนี้ค่ารักษาพยาบาล!$A:$A,0))</f>
        <v>565755.61</v>
      </c>
      <c r="O820" s="6">
        <f>INDEX(ลูกหนี้ค่ารักษาพยาบาล!$M:$M,MATCH(คำนวณเงินลงทุนส่วนเกิน!$D820,ลูกหนี้ค่ารักษาพยาบาล!$A:$A,0))</f>
        <v>0</v>
      </c>
      <c r="P820" s="6">
        <f>INDEX(ลูกหนี้ค่ารักษาพยาบาล!$N:$N,MATCH(คำนวณเงินลงทุนส่วนเกิน!$D820,ลูกหนี้ค่ารักษาพยาบาล!$A:$A,0))</f>
        <v>0</v>
      </c>
      <c r="Q820" s="49">
        <v>83606608.129999995</v>
      </c>
      <c r="R820" s="7">
        <f>INDEX('Fixed Cost'!$E:$E,MATCH(คำนวณเงินลงทุนส่วนเกิน!$D820,'Fixed Cost'!$A:$A,0))</f>
        <v>9613408.6527272742</v>
      </c>
      <c r="S820" s="7">
        <f t="shared" si="73"/>
        <v>73993199.477272719</v>
      </c>
      <c r="T820" s="43" t="str">
        <f t="shared" si="76"/>
        <v>60%</v>
      </c>
      <c r="U820" s="7">
        <f t="shared" si="74"/>
        <v>44395919.68636363</v>
      </c>
      <c r="V820" s="8" t="str">
        <f t="shared" si="77"/>
        <v>ลงทุนได้</v>
      </c>
      <c r="X820" s="4"/>
    </row>
    <row r="821" spans="1:24" hidden="1" x14ac:dyDescent="0.7">
      <c r="A821" s="8">
        <f>IF(ISBLANK(D821),"",COUNTA($D$10:D821))</f>
        <v>812</v>
      </c>
      <c r="B821" s="14">
        <v>11</v>
      </c>
      <c r="C821" s="14" t="s">
        <v>1670</v>
      </c>
      <c r="D821" s="14" t="s">
        <v>1693</v>
      </c>
      <c r="E821" s="14" t="s">
        <v>1694</v>
      </c>
      <c r="F821" s="14" t="s">
        <v>8</v>
      </c>
      <c r="G821" s="6">
        <f>INDEX('cash ratio เดิม'!$B:$B,MATCH(คำนวณเงินลงทุนส่วนเกิน!$D821,'cash ratio เดิม'!$A:$A,0))</f>
        <v>40653910.079999998</v>
      </c>
      <c r="H821" s="6">
        <f>INDEX('cash ratio เดิม'!$C:$C,MATCH(คำนวณเงินลงทุนส่วนเกิน!$D821,'cash ratio เดิม'!$A:$A,0))</f>
        <v>20511373.850000001</v>
      </c>
      <c r="I821" s="49">
        <v>1.98</v>
      </c>
      <c r="J821" s="5">
        <f t="shared" si="72"/>
        <v>2.15</v>
      </c>
      <c r="K821" s="6">
        <f t="shared" si="75"/>
        <v>3584229.46</v>
      </c>
      <c r="L821" s="6">
        <f>INDEX(ลูกหนี้ค่ารักษาพยาบาล!$J:$J,MATCH(คำนวณเงินลงทุนส่วนเกิน!$D821,ลูกหนี้ค่ารักษาพยาบาล!$A:$A,0))</f>
        <v>1590554.71</v>
      </c>
      <c r="M821" s="6">
        <f>INDEX(ลูกหนี้ค่ารักษาพยาบาล!$K:$K,MATCH(คำนวณเงินลงทุนส่วนเกิน!$D821,ลูกหนี้ค่ารักษาพยาบาล!$A:$A,0))</f>
        <v>1099970.165</v>
      </c>
      <c r="N821" s="6">
        <f>INDEX(ลูกหนี้ค่ารักษาพยาบาล!$L:$L,MATCH(คำนวณเงินลงทุนส่วนเกิน!$D821,ลูกหนี้ค่ารักษาพยาบาล!$A:$A,0))</f>
        <v>891296.61999999988</v>
      </c>
      <c r="O821" s="6">
        <f>INDEX(ลูกหนี้ค่ารักษาพยาบาล!$M:$M,MATCH(คำนวณเงินลงทุนส่วนเกิน!$D821,ลูกหนี้ค่ารักษาพยาบาล!$A:$A,0))</f>
        <v>0</v>
      </c>
      <c r="P821" s="6">
        <f>INDEX(ลูกหนี้ค่ารักษาพยาบาล!$N:$N,MATCH(คำนวณเงินลงทุนส่วนเกิน!$D821,ลูกหนี้ค่ารักษาพยาบาล!$A:$A,0))</f>
        <v>2407.9650000000001</v>
      </c>
      <c r="Q821" s="49">
        <v>20128786.23</v>
      </c>
      <c r="R821" s="7">
        <f>INDEX('Fixed Cost'!$E:$E,MATCH(คำนวณเงินลงทุนส่วนเกิน!$D821,'Fixed Cost'!$A:$A,0))</f>
        <v>11538004.063636363</v>
      </c>
      <c r="S821" s="7">
        <f t="shared" si="73"/>
        <v>8590782.1663636379</v>
      </c>
      <c r="T821" s="43" t="str">
        <f t="shared" si="76"/>
        <v>40%</v>
      </c>
      <c r="U821" s="7">
        <f t="shared" si="74"/>
        <v>3436312.8665454555</v>
      </c>
      <c r="V821" s="8" t="str">
        <f t="shared" si="77"/>
        <v>ลงทุนได้</v>
      </c>
      <c r="X821" s="4"/>
    </row>
    <row r="822" spans="1:24" hidden="1" x14ac:dyDescent="0.7">
      <c r="A822" s="8">
        <f>IF(ISBLANK(D822),"",COUNTA($D$10:D822))</f>
        <v>813</v>
      </c>
      <c r="B822" s="14">
        <v>11</v>
      </c>
      <c r="C822" s="14" t="s">
        <v>1670</v>
      </c>
      <c r="D822" s="14" t="s">
        <v>1695</v>
      </c>
      <c r="E822" s="14" t="s">
        <v>1696</v>
      </c>
      <c r="F822" s="14" t="s">
        <v>8</v>
      </c>
      <c r="G822" s="6">
        <f>INDEX('cash ratio เดิม'!$B:$B,MATCH(คำนวณเงินลงทุนส่วนเกิน!$D822,'cash ratio เดิม'!$A:$A,0))</f>
        <v>143790218.62</v>
      </c>
      <c r="H822" s="6">
        <f>INDEX('cash ratio เดิม'!$C:$C,MATCH(คำนวณเงินลงทุนส่วนเกิน!$D822,'cash ratio เดิม'!$A:$A,0))</f>
        <v>38695539.200000003</v>
      </c>
      <c r="I822" s="49">
        <v>3.72</v>
      </c>
      <c r="J822" s="5">
        <f t="shared" si="72"/>
        <v>4.16</v>
      </c>
      <c r="K822" s="6">
        <f t="shared" si="75"/>
        <v>17323283.920000002</v>
      </c>
      <c r="L822" s="6">
        <f>INDEX(ลูกหนี้ค่ารักษาพยาบาล!$J:$J,MATCH(คำนวณเงินลงทุนส่วนเกิน!$D822,ลูกหนี้ค่ารักษาพยาบาล!$A:$A,0))</f>
        <v>3433080.3</v>
      </c>
      <c r="M822" s="6">
        <f>INDEX(ลูกหนี้ค่ารักษาพยาบาล!$K:$K,MATCH(คำนวณเงินลงทุนส่วนเกิน!$D822,ลูกหนี้ค่ารักษาพยาบาล!$A:$A,0))</f>
        <v>2129688.7250000001</v>
      </c>
      <c r="N822" s="6">
        <f>INDEX(ลูกหนี้ค่ารักษาพยาบาล!$L:$L,MATCH(คำนวณเงินลงทุนส่วนเกิน!$D822,ลูกหนี้ค่ารักษาพยาบาล!$A:$A,0))</f>
        <v>11700671.775</v>
      </c>
      <c r="O822" s="6">
        <f>INDEX(ลูกหนี้ค่ารักษาพยาบาล!$M:$M,MATCH(คำนวณเงินลงทุนส่วนเกิน!$D822,ลูกหนี้ค่ารักษาพยาบาล!$A:$A,0))</f>
        <v>0</v>
      </c>
      <c r="P822" s="6">
        <f>INDEX(ลูกหนี้ค่ารักษาพยาบาล!$N:$N,MATCH(คำนวณเงินลงทุนส่วนเกิน!$D822,ลูกหนี้ค่ารักษาพยาบาล!$A:$A,0))</f>
        <v>59843.119999999995</v>
      </c>
      <c r="Q822" s="49">
        <v>105008279.42</v>
      </c>
      <c r="R822" s="7">
        <f>INDEX('Fixed Cost'!$E:$E,MATCH(คำนวณเงินลงทุนส่วนเกิน!$D822,'Fixed Cost'!$A:$A,0))</f>
        <v>19420371.136363637</v>
      </c>
      <c r="S822" s="7">
        <f t="shared" si="73"/>
        <v>85587908.283636361</v>
      </c>
      <c r="T822" s="43" t="str">
        <f t="shared" si="76"/>
        <v>60%</v>
      </c>
      <c r="U822" s="7">
        <f t="shared" si="74"/>
        <v>51352744.970181815</v>
      </c>
      <c r="V822" s="8" t="str">
        <f t="shared" si="77"/>
        <v>ลงทุนได้</v>
      </c>
      <c r="X822" s="4"/>
    </row>
    <row r="823" spans="1:24" hidden="1" x14ac:dyDescent="0.7">
      <c r="A823" s="8">
        <f>IF(ISBLANK(D823),"",COUNTA($D$10:D823))</f>
        <v>814</v>
      </c>
      <c r="B823" s="14">
        <v>11</v>
      </c>
      <c r="C823" s="14" t="s">
        <v>1670</v>
      </c>
      <c r="D823" s="14" t="s">
        <v>1697</v>
      </c>
      <c r="E823" s="14" t="s">
        <v>1698</v>
      </c>
      <c r="F823" s="14" t="s">
        <v>8</v>
      </c>
      <c r="G823" s="6">
        <f>INDEX('cash ratio เดิม'!$B:$B,MATCH(คำนวณเงินลงทุนส่วนเกิน!$D823,'cash ratio เดิม'!$A:$A,0))</f>
        <v>46092388.560000002</v>
      </c>
      <c r="H823" s="6">
        <f>INDEX('cash ratio เดิม'!$C:$C,MATCH(คำนวณเงินลงทุนส่วนเกิน!$D823,'cash ratio เดิม'!$A:$A,0))</f>
        <v>13520191.949999999</v>
      </c>
      <c r="I823" s="49">
        <v>3.41</v>
      </c>
      <c r="J823" s="5">
        <f t="shared" si="72"/>
        <v>3.62</v>
      </c>
      <c r="K823" s="6">
        <f t="shared" si="75"/>
        <v>2856370.27</v>
      </c>
      <c r="L823" s="6">
        <f>INDEX(ลูกหนี้ค่ารักษาพยาบาล!$J:$J,MATCH(คำนวณเงินลงทุนส่วนเกิน!$D823,ลูกหนี้ค่ารักษาพยาบาล!$A:$A,0))</f>
        <v>1451900.4650000001</v>
      </c>
      <c r="M823" s="6">
        <f>INDEX(ลูกหนี้ค่ารักษาพยาบาล!$K:$K,MATCH(คำนวณเงินลงทุนส่วนเกิน!$D823,ลูกหนี้ค่ารักษาพยาบาล!$A:$A,0))</f>
        <v>538513.30999999994</v>
      </c>
      <c r="N823" s="6">
        <f>INDEX(ลูกหนี้ค่ารักษาพยาบาล!$L:$L,MATCH(คำนวณเงินลงทุนส่วนเกิน!$D823,ลูกหนี้ค่ารักษาพยาบาล!$A:$A,0))</f>
        <v>860263.745</v>
      </c>
      <c r="O823" s="6">
        <f>INDEX(ลูกหนี้ค่ารักษาพยาบาล!$M:$M,MATCH(คำนวณเงินลงทุนส่วนเกิน!$D823,ลูกหนี้ค่ารักษาพยาบาล!$A:$A,0))</f>
        <v>0</v>
      </c>
      <c r="P823" s="6">
        <f>INDEX(ลูกหนี้ค่ารักษาพยาบาล!$N:$N,MATCH(คำนวณเงินลงทุนส่วนเกิน!$D823,ลูกหนี้ค่ารักษาพยาบาล!$A:$A,0))</f>
        <v>5692.75</v>
      </c>
      <c r="Q823" s="49">
        <v>32390384.949999999</v>
      </c>
      <c r="R823" s="7">
        <f>INDEX('Fixed Cost'!$E:$E,MATCH(คำนวณเงินลงทุนส่วนเกิน!$D823,'Fixed Cost'!$A:$A,0))</f>
        <v>9422233.1345454548</v>
      </c>
      <c r="S823" s="7">
        <f t="shared" si="73"/>
        <v>22968151.815454543</v>
      </c>
      <c r="T823" s="43" t="str">
        <f t="shared" si="76"/>
        <v>60%</v>
      </c>
      <c r="U823" s="7">
        <f t="shared" si="74"/>
        <v>13780891.089272724</v>
      </c>
      <c r="V823" s="8" t="str">
        <f t="shared" si="77"/>
        <v>ลงทุนได้</v>
      </c>
      <c r="X823" s="4"/>
    </row>
    <row r="824" spans="1:24" hidden="1" x14ac:dyDescent="0.7">
      <c r="A824" s="8">
        <f>IF(ISBLANK(D824),"",COUNTA($D$10:D824))</f>
        <v>815</v>
      </c>
      <c r="B824" s="14">
        <v>11</v>
      </c>
      <c r="C824" s="14" t="s">
        <v>1670</v>
      </c>
      <c r="D824" s="14" t="s">
        <v>1699</v>
      </c>
      <c r="E824" s="14" t="s">
        <v>1700</v>
      </c>
      <c r="F824" s="14" t="s">
        <v>8</v>
      </c>
      <c r="G824" s="6">
        <f>INDEX('cash ratio เดิม'!$B:$B,MATCH(คำนวณเงินลงทุนส่วนเกิน!$D824,'cash ratio เดิม'!$A:$A,0))</f>
        <v>46659896.240000002</v>
      </c>
      <c r="H824" s="6">
        <f>INDEX('cash ratio เดิม'!$C:$C,MATCH(คำนวณเงินลงทุนส่วนเกิน!$D824,'cash ratio เดิม'!$A:$A,0))</f>
        <v>28835495.57</v>
      </c>
      <c r="I824" s="49">
        <v>1.62</v>
      </c>
      <c r="J824" s="5">
        <f t="shared" si="72"/>
        <v>1.76</v>
      </c>
      <c r="K824" s="6">
        <f t="shared" si="75"/>
        <v>4250417.5</v>
      </c>
      <c r="L824" s="6">
        <f>INDEX(ลูกหนี้ค่ารักษาพยาบาล!$J:$J,MATCH(คำนวณเงินลงทุนส่วนเกิน!$D824,ลูกหนี้ค่ารักษาพยาบาล!$A:$A,0))</f>
        <v>1496542.125</v>
      </c>
      <c r="M824" s="6">
        <f>INDEX(ลูกหนี้ค่ารักษาพยาบาล!$K:$K,MATCH(คำนวณเงินลงทุนส่วนเกิน!$D824,ลูกหนี้ค่ารักษาพยาบาล!$A:$A,0))</f>
        <v>606532.75</v>
      </c>
      <c r="N824" s="6">
        <f>INDEX(ลูกหนี้ค่ารักษาพยาบาล!$L:$L,MATCH(คำนวณเงินลงทุนส่วนเกิน!$D824,ลูกหนี้ค่ารักษาพยาบาล!$A:$A,0))</f>
        <v>2143248.375</v>
      </c>
      <c r="O824" s="6">
        <f>INDEX(ลูกหนี้ค่ารักษาพยาบาล!$M:$M,MATCH(คำนวณเงินลงทุนส่วนเกิน!$D824,ลูกหนี้ค่ารักษาพยาบาล!$A:$A,0))</f>
        <v>0</v>
      </c>
      <c r="P824" s="6">
        <f>INDEX(ลูกหนี้ค่ารักษาพยาบาล!$N:$N,MATCH(คำนวณเงินลงทุนส่วนเกิน!$D824,ลูกหนี้ค่ารักษาพยาบาล!$A:$A,0))</f>
        <v>4094.25</v>
      </c>
      <c r="Q824" s="49">
        <v>17783523.670000002</v>
      </c>
      <c r="R824" s="7">
        <f>INDEX('Fixed Cost'!$E:$E,MATCH(คำนวณเงินลงทุนส่วนเกิน!$D824,'Fixed Cost'!$A:$A,0))</f>
        <v>20078362.67727273</v>
      </c>
      <c r="S824" s="7">
        <f t="shared" si="73"/>
        <v>-2294839.0072727278</v>
      </c>
      <c r="T824" s="43" t="str">
        <f t="shared" si="76"/>
        <v>30%</v>
      </c>
      <c r="U824" s="7">
        <f t="shared" si="74"/>
        <v>0</v>
      </c>
      <c r="V824" s="69" t="str">
        <f t="shared" si="77"/>
        <v>ไม่ลงทุน</v>
      </c>
      <c r="X824" s="4"/>
    </row>
    <row r="825" spans="1:24" hidden="1" x14ac:dyDescent="0.7">
      <c r="A825" s="8">
        <f>IF(ISBLANK(D825),"",COUNTA($D$10:D825))</f>
        <v>816</v>
      </c>
      <c r="B825" s="14">
        <v>11</v>
      </c>
      <c r="C825" s="14" t="s">
        <v>1670</v>
      </c>
      <c r="D825" s="14" t="s">
        <v>1701</v>
      </c>
      <c r="E825" s="14" t="s">
        <v>1702</v>
      </c>
      <c r="F825" s="14" t="s">
        <v>8</v>
      </c>
      <c r="G825" s="6">
        <f>INDEX('cash ratio เดิม'!$B:$B,MATCH(คำนวณเงินลงทุนส่วนเกิน!$D825,'cash ratio เดิม'!$A:$A,0))</f>
        <v>99115648.900000006</v>
      </c>
      <c r="H825" s="6">
        <f>INDEX('cash ratio เดิม'!$C:$C,MATCH(คำนวณเงินลงทุนส่วนเกิน!$D825,'cash ratio เดิม'!$A:$A,0))</f>
        <v>22873612.809999999</v>
      </c>
      <c r="I825" s="49">
        <v>4.33</v>
      </c>
      <c r="J825" s="5">
        <f t="shared" si="72"/>
        <v>4.53</v>
      </c>
      <c r="K825" s="6">
        <f t="shared" si="75"/>
        <v>4653091.5100000007</v>
      </c>
      <c r="L825" s="6">
        <f>INDEX(ลูกหนี้ค่ารักษาพยาบาล!$J:$J,MATCH(คำนวณเงินลงทุนส่วนเกิน!$D825,ลูกหนี้ค่ารักษาพยาบาล!$A:$A,0))</f>
        <v>2411530.1850000001</v>
      </c>
      <c r="M825" s="6">
        <f>INDEX(ลูกหนี้ค่ารักษาพยาบาล!$K:$K,MATCH(คำนวณเงินลงทุนส่วนเกิน!$D825,ลูกหนี้ค่ารักษาพยาบาล!$A:$A,0))</f>
        <v>1359842.2950000002</v>
      </c>
      <c r="N825" s="6">
        <f>INDEX(ลูกหนี้ค่ารักษาพยาบาล!$L:$L,MATCH(คำนวณเงินลงทุนส่วนเกิน!$D825,ลูกหนี้ค่ารักษาพยาบาล!$A:$A,0))</f>
        <v>871216.40499999991</v>
      </c>
      <c r="O825" s="6">
        <f>INDEX(ลูกหนี้ค่ารักษาพยาบาล!$M:$M,MATCH(คำนวณเงินลงทุนส่วนเกิน!$D825,ลูกหนี้ค่ารักษาพยาบาล!$A:$A,0))</f>
        <v>0</v>
      </c>
      <c r="P825" s="6">
        <f>INDEX(ลูกหนี้ค่ารักษาพยาบาล!$N:$N,MATCH(คำนวณเงินลงทุนส่วนเกิน!$D825,ลูกหนี้ค่ารักษาพยาบาล!$A:$A,0))</f>
        <v>10502.625</v>
      </c>
      <c r="Q825" s="49">
        <v>76232869.670000002</v>
      </c>
      <c r="R825" s="7">
        <f>INDEX('Fixed Cost'!$E:$E,MATCH(คำนวณเงินลงทุนส่วนเกิน!$D825,'Fixed Cost'!$A:$A,0))</f>
        <v>17892848.378181819</v>
      </c>
      <c r="S825" s="7">
        <f t="shared" si="73"/>
        <v>58340021.291818187</v>
      </c>
      <c r="T825" s="43" t="str">
        <f t="shared" si="76"/>
        <v>60%</v>
      </c>
      <c r="U825" s="7">
        <f t="shared" si="74"/>
        <v>35004012.77509091</v>
      </c>
      <c r="V825" s="8" t="str">
        <f t="shared" si="77"/>
        <v>ลงทุนได้</v>
      </c>
      <c r="X825" s="4"/>
    </row>
    <row r="826" spans="1:24" hidden="1" x14ac:dyDescent="0.7">
      <c r="A826" s="8">
        <f>IF(ISBLANK(D826),"",COUNTA($D$10:D826))</f>
        <v>817</v>
      </c>
      <c r="B826" s="14">
        <v>11</v>
      </c>
      <c r="C826" s="14" t="s">
        <v>1670</v>
      </c>
      <c r="D826" s="14" t="s">
        <v>1703</v>
      </c>
      <c r="E826" s="14" t="s">
        <v>1704</v>
      </c>
      <c r="F826" s="14" t="s">
        <v>8</v>
      </c>
      <c r="G826" s="6">
        <f>INDEX('cash ratio เดิม'!$B:$B,MATCH(คำนวณเงินลงทุนส่วนเกิน!$D826,'cash ratio เดิม'!$A:$A,0))</f>
        <v>160050711.30000001</v>
      </c>
      <c r="H826" s="6">
        <f>INDEX('cash ratio เดิม'!$C:$C,MATCH(คำนวณเงินลงทุนส่วนเกิน!$D826,'cash ratio เดิม'!$A:$A,0))</f>
        <v>25331053.02</v>
      </c>
      <c r="I826" s="49">
        <v>6.32</v>
      </c>
      <c r="J826" s="5">
        <f t="shared" si="72"/>
        <v>6.48</v>
      </c>
      <c r="K826" s="6">
        <f t="shared" si="75"/>
        <v>4202419.49</v>
      </c>
      <c r="L826" s="6">
        <f>INDEX(ลูกหนี้ค่ารักษาพยาบาล!$J:$J,MATCH(คำนวณเงินลงทุนส่วนเกิน!$D826,ลูกหนี้ค่ารักษาพยาบาล!$A:$A,0))</f>
        <v>155678.13500000001</v>
      </c>
      <c r="M826" s="6">
        <f>INDEX(ลูกหนี้ค่ารักษาพยาบาล!$K:$K,MATCH(คำนวณเงินลงทุนส่วนเกิน!$D826,ลูกหนี้ค่ารักษาพยาบาล!$A:$A,0))</f>
        <v>2618844.375</v>
      </c>
      <c r="N826" s="6">
        <f>INDEX(ลูกหนี้ค่ารักษาพยาบาล!$L:$L,MATCH(คำนวณเงินลงทุนส่วนเกิน!$D826,ลูกหนี้ค่ารักษาพยาบาล!$A:$A,0))</f>
        <v>1427896.98</v>
      </c>
      <c r="O826" s="6">
        <f>INDEX(ลูกหนี้ค่ารักษาพยาบาล!$M:$M,MATCH(คำนวณเงินลงทุนส่วนเกิน!$D826,ลูกหนี้ค่ารักษาพยาบาล!$A:$A,0))</f>
        <v>0</v>
      </c>
      <c r="P826" s="6">
        <f>INDEX(ลูกหนี้ค่ารักษาพยาบาล!$N:$N,MATCH(คำนวณเงินลงทุนส่วนเกิน!$D826,ลูกหนี้ค่ารักษาพยาบาล!$A:$A,0))</f>
        <v>0</v>
      </c>
      <c r="Q826" s="49">
        <v>134060949.58</v>
      </c>
      <c r="R826" s="7">
        <f>INDEX('Fixed Cost'!$E:$E,MATCH(คำนวณเงินลงทุนส่วนเกิน!$D826,'Fixed Cost'!$A:$A,0))</f>
        <v>22779327.417272728</v>
      </c>
      <c r="S826" s="7">
        <f t="shared" si="73"/>
        <v>111281622.16272727</v>
      </c>
      <c r="T826" s="43" t="str">
        <f t="shared" si="76"/>
        <v>60%</v>
      </c>
      <c r="U826" s="7">
        <f t="shared" si="74"/>
        <v>66768973.29763636</v>
      </c>
      <c r="V826" s="8" t="str">
        <f t="shared" si="77"/>
        <v>ลงทุนได้</v>
      </c>
      <c r="X826" s="4"/>
    </row>
    <row r="827" spans="1:24" hidden="1" x14ac:dyDescent="0.7">
      <c r="A827" s="8">
        <f>IF(ISBLANK(D827),"",COUNTA($D$10:D827))</f>
        <v>818</v>
      </c>
      <c r="B827" s="14">
        <v>11</v>
      </c>
      <c r="C827" s="14" t="s">
        <v>1670</v>
      </c>
      <c r="D827" s="14" t="s">
        <v>1705</v>
      </c>
      <c r="E827" s="14" t="s">
        <v>1706</v>
      </c>
      <c r="F827" s="14" t="s">
        <v>8</v>
      </c>
      <c r="G827" s="6">
        <f>INDEX('cash ratio เดิม'!$B:$B,MATCH(คำนวณเงินลงทุนส่วนเกิน!$D827,'cash ratio เดิม'!$A:$A,0))</f>
        <v>42894576.479999997</v>
      </c>
      <c r="H827" s="6">
        <f>INDEX('cash ratio เดิม'!$C:$C,MATCH(คำนวณเงินลงทุนส่วนเกิน!$D827,'cash ratio เดิม'!$A:$A,0))</f>
        <v>20019403.699999999</v>
      </c>
      <c r="I827" s="49">
        <v>2.14</v>
      </c>
      <c r="J827" s="5">
        <f t="shared" si="72"/>
        <v>2.25</v>
      </c>
      <c r="K827" s="6">
        <f t="shared" si="75"/>
        <v>2242674.6349999998</v>
      </c>
      <c r="L827" s="6">
        <f>INDEX(ลูกหนี้ค่ารักษาพยาบาล!$J:$J,MATCH(คำนวณเงินลงทุนส่วนเกิน!$D827,ลูกหนี้ค่ารักษาพยาบาล!$A:$A,0))</f>
        <v>1103191.8999999999</v>
      </c>
      <c r="M827" s="6">
        <f>INDEX(ลูกหนี้ค่ารักษาพยาบาล!$K:$K,MATCH(คำนวณเงินลงทุนส่วนเกิน!$D827,ลูกหนี้ค่ารักษาพยาบาล!$A:$A,0))</f>
        <v>586939.36</v>
      </c>
      <c r="N827" s="6">
        <f>INDEX(ลูกหนี้ค่ารักษาพยาบาล!$L:$L,MATCH(คำนวณเงินลงทุนส่วนเกิน!$D827,ลูกหนี้ค่ารักษาพยาบาล!$A:$A,0))</f>
        <v>552543.375</v>
      </c>
      <c r="O827" s="6">
        <f>INDEX(ลูกหนี้ค่ารักษาพยาบาล!$M:$M,MATCH(คำนวณเงินลงทุนส่วนเกิน!$D827,ลูกหนี้ค่ารักษาพยาบาล!$A:$A,0))</f>
        <v>0</v>
      </c>
      <c r="P827" s="6">
        <f>INDEX(ลูกหนี้ค่ารักษาพยาบาล!$N:$N,MATCH(คำนวณเงินลงทุนส่วนเกิน!$D827,ลูกหนี้ค่ารักษาพยาบาล!$A:$A,0))</f>
        <v>0</v>
      </c>
      <c r="Q827" s="49">
        <v>22818822.780000001</v>
      </c>
      <c r="R827" s="7">
        <f>INDEX('Fixed Cost'!$E:$E,MATCH(คำนวณเงินลงทุนส่วนเกิน!$D827,'Fixed Cost'!$A:$A,0))</f>
        <v>11893874.528181817</v>
      </c>
      <c r="S827" s="7">
        <f t="shared" si="73"/>
        <v>10924948.251818184</v>
      </c>
      <c r="T827" s="43" t="str">
        <f t="shared" si="76"/>
        <v>40%</v>
      </c>
      <c r="U827" s="7">
        <f t="shared" si="74"/>
        <v>4369979.3007272733</v>
      </c>
      <c r="V827" s="8" t="str">
        <f t="shared" si="77"/>
        <v>ลงทุนได้</v>
      </c>
      <c r="X827" s="4"/>
    </row>
    <row r="828" spans="1:24" hidden="1" x14ac:dyDescent="0.7">
      <c r="A828" s="8">
        <f>IF(ISBLANK(D828),"",COUNTA($D$10:D828))</f>
        <v>819</v>
      </c>
      <c r="B828" s="14">
        <v>11</v>
      </c>
      <c r="C828" s="14" t="s">
        <v>1670</v>
      </c>
      <c r="D828" s="14" t="s">
        <v>1707</v>
      </c>
      <c r="E828" s="14" t="s">
        <v>1708</v>
      </c>
      <c r="F828" s="14" t="s">
        <v>8</v>
      </c>
      <c r="G828" s="6">
        <f>INDEX('cash ratio เดิม'!$B:$B,MATCH(คำนวณเงินลงทุนส่วนเกิน!$D828,'cash ratio เดิม'!$A:$A,0))</f>
        <v>87654916.400000006</v>
      </c>
      <c r="H828" s="6">
        <f>INDEX('cash ratio เดิม'!$C:$C,MATCH(คำนวณเงินลงทุนส่วนเกิน!$D828,'cash ratio เดิม'!$A:$A,0))</f>
        <v>68798698.719999999</v>
      </c>
      <c r="I828" s="49">
        <v>1.27</v>
      </c>
      <c r="J828" s="5">
        <f t="shared" si="72"/>
        <v>1.59</v>
      </c>
      <c r="K828" s="6">
        <f t="shared" si="75"/>
        <v>22092431.780000001</v>
      </c>
      <c r="L828" s="6">
        <f>INDEX(ลูกหนี้ค่ารักษาพยาบาล!$J:$J,MATCH(คำนวณเงินลงทุนส่วนเกิน!$D828,ลูกหนี้ค่ารักษาพยาบาล!$A:$A,0))</f>
        <v>8812134.4800000004</v>
      </c>
      <c r="M828" s="6">
        <f>INDEX(ลูกหนี้ค่ารักษาพยาบาล!$K:$K,MATCH(คำนวณเงินลงทุนส่วนเกิน!$D828,ลูกหนี้ค่ารักษาพยาบาล!$A:$A,0))</f>
        <v>4823126.125</v>
      </c>
      <c r="N828" s="6">
        <f>INDEX(ลูกหนี้ค่ารักษาพยาบาล!$L:$L,MATCH(คำนวณเงินลงทุนส่วนเกิน!$D828,ลูกหนี้ค่ารักษาพยาบาล!$A:$A,0))</f>
        <v>8426745.9250000007</v>
      </c>
      <c r="O828" s="6">
        <f>INDEX(ลูกหนี้ค่ารักษาพยาบาล!$M:$M,MATCH(คำนวณเงินลงทุนส่วนเกิน!$D828,ลูกหนี้ค่ารักษาพยาบาล!$A:$A,0))</f>
        <v>0</v>
      </c>
      <c r="P828" s="6">
        <f>INDEX(ลูกหนี้ค่ารักษาพยาบาล!$N:$N,MATCH(คำนวณเงินลงทุนส่วนเกิน!$D828,ลูกหนี้ค่ารักษาพยาบาล!$A:$A,0))</f>
        <v>30425.25</v>
      </c>
      <c r="Q828" s="49">
        <v>18778414.68</v>
      </c>
      <c r="R828" s="7">
        <f>INDEX('Fixed Cost'!$E:$E,MATCH(คำนวณเงินลงทุนส่วนเกิน!$D828,'Fixed Cost'!$A:$A,0))</f>
        <v>29910206.24454546</v>
      </c>
      <c r="S828" s="7">
        <f t="shared" si="73"/>
        <v>-11131791.56454546</v>
      </c>
      <c r="T828" s="43" t="str">
        <f t="shared" si="76"/>
        <v>30%</v>
      </c>
      <c r="U828" s="7">
        <f t="shared" si="74"/>
        <v>0</v>
      </c>
      <c r="V828" s="69" t="str">
        <f t="shared" si="77"/>
        <v>ไม่ลงทุน</v>
      </c>
      <c r="X828" s="4"/>
    </row>
    <row r="829" spans="1:24" hidden="1" x14ac:dyDescent="0.7">
      <c r="A829" s="8">
        <f>IF(ISBLANK(D829),"",COUNTA($D$10:D829))</f>
        <v>820</v>
      </c>
      <c r="B829" s="14">
        <v>11</v>
      </c>
      <c r="C829" s="14" t="s">
        <v>1670</v>
      </c>
      <c r="D829" s="14" t="s">
        <v>1709</v>
      </c>
      <c r="E829" s="14" t="s">
        <v>1710</v>
      </c>
      <c r="F829" s="14" t="s">
        <v>8</v>
      </c>
      <c r="G829" s="6">
        <f>INDEX('cash ratio เดิม'!$B:$B,MATCH(คำนวณเงินลงทุนส่วนเกิน!$D829,'cash ratio เดิม'!$A:$A,0))</f>
        <v>20537019.530000001</v>
      </c>
      <c r="H829" s="6">
        <f>INDEX('cash ratio เดิม'!$C:$C,MATCH(คำนวณเงินลงทุนส่วนเกิน!$D829,'cash ratio เดิม'!$A:$A,0))</f>
        <v>2918182.54</v>
      </c>
      <c r="I829" s="49">
        <v>7.04</v>
      </c>
      <c r="J829" s="5">
        <f t="shared" si="72"/>
        <v>7.5</v>
      </c>
      <c r="K829" s="6">
        <f t="shared" si="75"/>
        <v>1359566.7949999999</v>
      </c>
      <c r="L829" s="6">
        <f>INDEX(ลูกหนี้ค่ารักษาพยาบาล!$J:$J,MATCH(คำนวณเงินลงทุนส่วนเกิน!$D829,ลูกหนี้ค่ารักษาพยาบาล!$A:$A,0))</f>
        <v>671184.96</v>
      </c>
      <c r="M829" s="6">
        <f>INDEX(ลูกหนี้ค่ารักษาพยาบาล!$K:$K,MATCH(คำนวณเงินลงทุนส่วนเกิน!$D829,ลูกหนี้ค่ารักษาพยาบาล!$A:$A,0))</f>
        <v>486414.29</v>
      </c>
      <c r="N829" s="6">
        <f>INDEX(ลูกหนี้ค่ารักษาพยาบาล!$L:$L,MATCH(คำนวณเงินลงทุนส่วนเกิน!$D829,ลูกหนี้ค่ารักษาพยาบาล!$A:$A,0))</f>
        <v>201967.54499999998</v>
      </c>
      <c r="O829" s="6">
        <f>INDEX(ลูกหนี้ค่ารักษาพยาบาล!$M:$M,MATCH(คำนวณเงินลงทุนส่วนเกิน!$D829,ลูกหนี้ค่ารักษาพยาบาล!$A:$A,0))</f>
        <v>0</v>
      </c>
      <c r="P829" s="6">
        <f>INDEX(ลูกหนี้ค่ารักษาพยาบาล!$N:$N,MATCH(คำนวณเงินลงทุนส่วนเกิน!$D829,ลูกหนี้ค่ารักษาพยาบาล!$A:$A,0))</f>
        <v>0</v>
      </c>
      <c r="Q829" s="49">
        <v>17618836.989999998</v>
      </c>
      <c r="R829" s="7">
        <f>INDEX('Fixed Cost'!$E:$E,MATCH(คำนวณเงินลงทุนส่วนเกิน!$D829,'Fixed Cost'!$A:$A,0))</f>
        <v>8859734.165454546</v>
      </c>
      <c r="S829" s="7">
        <f t="shared" si="73"/>
        <v>8759102.8245454524</v>
      </c>
      <c r="T829" s="43" t="str">
        <f t="shared" si="76"/>
        <v>60%</v>
      </c>
      <c r="U829" s="7">
        <f t="shared" si="74"/>
        <v>5255461.6947272709</v>
      </c>
      <c r="V829" s="8" t="str">
        <f t="shared" si="77"/>
        <v>ลงทุนได้</v>
      </c>
      <c r="X829" s="4"/>
    </row>
    <row r="830" spans="1:24" hidden="1" x14ac:dyDescent="0.7">
      <c r="A830" s="8">
        <f>IF(ISBLANK(D830),"",COUNTA($D$10:D830))</f>
        <v>821</v>
      </c>
      <c r="B830" s="14">
        <v>11</v>
      </c>
      <c r="C830" s="14" t="s">
        <v>1670</v>
      </c>
      <c r="D830" s="14" t="s">
        <v>1711</v>
      </c>
      <c r="E830" s="14" t="s">
        <v>1712</v>
      </c>
      <c r="F830" s="14" t="s">
        <v>8</v>
      </c>
      <c r="G830" s="6">
        <f>INDEX('cash ratio เดิม'!$B:$B,MATCH(คำนวณเงินลงทุนส่วนเกิน!$D830,'cash ratio เดิม'!$A:$A,0))</f>
        <v>87698538</v>
      </c>
      <c r="H830" s="6">
        <f>INDEX('cash ratio เดิม'!$C:$C,MATCH(คำนวณเงินลงทุนส่วนเกิน!$D830,'cash ratio เดิม'!$A:$A,0))</f>
        <v>52151874.100000001</v>
      </c>
      <c r="I830" s="49">
        <v>1.68</v>
      </c>
      <c r="J830" s="5">
        <f t="shared" si="72"/>
        <v>2.06</v>
      </c>
      <c r="K830" s="6">
        <f t="shared" si="75"/>
        <v>20129436.549999997</v>
      </c>
      <c r="L830" s="6">
        <f>INDEX(ลูกหนี้ค่ารักษาพยาบาล!$J:$J,MATCH(คำนวณเงินลงทุนส่วนเกิน!$D830,ลูกหนี้ค่ารักษาพยาบาล!$A:$A,0))</f>
        <v>7137436.8049999997</v>
      </c>
      <c r="M830" s="6">
        <f>INDEX(ลูกหนี้ค่ารักษาพยาบาล!$K:$K,MATCH(คำนวณเงินลงทุนส่วนเกิน!$D830,ลูกหนี้ค่ารักษาพยาบาล!$A:$A,0))</f>
        <v>5908500.5049999999</v>
      </c>
      <c r="N830" s="6">
        <f>INDEX(ลูกหนี้ค่ารักษาพยาบาล!$L:$L,MATCH(คำนวณเงินลงทุนส่วนเกิน!$D830,ลูกหนี้ค่ารักษาพยาบาล!$A:$A,0))</f>
        <v>7013285.7000000002</v>
      </c>
      <c r="O830" s="6">
        <f>INDEX(ลูกหนี้ค่ารักษาพยาบาล!$M:$M,MATCH(คำนวณเงินลงทุนส่วนเกิน!$D830,ลูกหนี้ค่ารักษาพยาบาล!$A:$A,0))</f>
        <v>0</v>
      </c>
      <c r="P830" s="6">
        <f>INDEX(ลูกหนี้ค่ารักษาพยาบาล!$N:$N,MATCH(คำนวณเงินลงทุนส่วนเกิน!$D830,ลูกหนี้ค่ารักษาพยาบาล!$A:$A,0))</f>
        <v>70213.540000000008</v>
      </c>
      <c r="Q830" s="49">
        <v>35459663.899999999</v>
      </c>
      <c r="R830" s="7">
        <f>INDEX('Fixed Cost'!$E:$E,MATCH(คำนวณเงินลงทุนส่วนเกิน!$D830,'Fixed Cost'!$A:$A,0))</f>
        <v>26058326.659090906</v>
      </c>
      <c r="S830" s="7">
        <f t="shared" si="73"/>
        <v>9401337.2409090921</v>
      </c>
      <c r="T830" s="43" t="str">
        <f t="shared" si="76"/>
        <v>40%</v>
      </c>
      <c r="U830" s="7">
        <f t="shared" si="74"/>
        <v>3760534.8963636369</v>
      </c>
      <c r="V830" s="8" t="str">
        <f t="shared" si="77"/>
        <v>ลงทุนได้</v>
      </c>
      <c r="X830" s="4"/>
    </row>
    <row r="831" spans="1:24" hidden="1" x14ac:dyDescent="0.7">
      <c r="A831" s="8">
        <f>IF(ISBLANK(D831),"",COUNTA($D$10:D831))</f>
        <v>822</v>
      </c>
      <c r="B831" s="14">
        <v>12</v>
      </c>
      <c r="C831" s="14" t="s">
        <v>1713</v>
      </c>
      <c r="D831" s="14" t="s">
        <v>1714</v>
      </c>
      <c r="E831" s="14" t="s">
        <v>1715</v>
      </c>
      <c r="F831" s="14" t="s">
        <v>5</v>
      </c>
      <c r="G831" s="6">
        <f>INDEX('cash ratio เดิม'!$B:$B,MATCH(คำนวณเงินลงทุนส่วนเกิน!$D831,'cash ratio เดิม'!$A:$A,0))</f>
        <v>639015161.35000002</v>
      </c>
      <c r="H831" s="6">
        <f>INDEX('cash ratio เดิม'!$C:$C,MATCH(คำนวณเงินลงทุนส่วนเกิน!$D831,'cash ratio เดิม'!$A:$A,0))</f>
        <v>246365825.90000001</v>
      </c>
      <c r="I831" s="49">
        <v>2.59</v>
      </c>
      <c r="J831" s="5">
        <f t="shared" si="72"/>
        <v>3.12</v>
      </c>
      <c r="K831" s="6">
        <f t="shared" si="75"/>
        <v>131603195.01000001</v>
      </c>
      <c r="L831" s="6">
        <f>INDEX(ลูกหนี้ค่ารักษาพยาบาล!$J:$J,MATCH(คำนวณเงินลงทุนส่วนเกิน!$D831,ลูกหนี้ค่ารักษาพยาบาล!$A:$A,0))</f>
        <v>83914865.859999999</v>
      </c>
      <c r="M831" s="6">
        <f>INDEX(ลูกหนี้ค่ารักษาพยาบาล!$K:$K,MATCH(คำนวณเงินลงทุนส่วนเกิน!$D831,ลูกหนี้ค่ารักษาพยาบาล!$A:$A,0))</f>
        <v>10202968.675000001</v>
      </c>
      <c r="N831" s="6">
        <f>INDEX(ลูกหนี้ค่ารักษาพยาบาล!$L:$L,MATCH(คำนวณเงินลงทุนส่วนเกิน!$D831,ลูกหนี้ค่ารักษาพยาบาล!$A:$A,0))</f>
        <v>37253313.275000006</v>
      </c>
      <c r="O831" s="6">
        <f>INDEX(ลูกหนี้ค่ารักษาพยาบาล!$M:$M,MATCH(คำนวณเงินลงทุนส่วนเกิน!$D831,ลูกหนี้ค่ารักษาพยาบาล!$A:$A,0))</f>
        <v>0</v>
      </c>
      <c r="P831" s="6">
        <f>INDEX(ลูกหนี้ค่ารักษาพยาบาล!$N:$N,MATCH(คำนวณเงินลงทุนส่วนเกิน!$D831,ลูกหนี้ค่ารักษาพยาบาล!$A:$A,0))</f>
        <v>232047.2</v>
      </c>
      <c r="Q831" s="49">
        <v>392636925.44999999</v>
      </c>
      <c r="R831" s="7">
        <f>INDEX('Fixed Cost'!$E:$E,MATCH(คำนวณเงินลงทุนส่วนเกิน!$D831,'Fixed Cost'!$A:$A,0))</f>
        <v>134859348.94363633</v>
      </c>
      <c r="S831" s="7">
        <f t="shared" si="73"/>
        <v>257777576.50636366</v>
      </c>
      <c r="T831" s="43" t="str">
        <f t="shared" si="76"/>
        <v>60%</v>
      </c>
      <c r="U831" s="7">
        <f t="shared" si="74"/>
        <v>154666545.90381819</v>
      </c>
      <c r="V831" s="8" t="str">
        <f t="shared" si="77"/>
        <v>ลงทุนได้</v>
      </c>
      <c r="X831" s="4"/>
    </row>
    <row r="832" spans="1:24" hidden="1" x14ac:dyDescent="0.7">
      <c r="A832" s="8">
        <f>IF(ISBLANK(D832),"",COUNTA($D$10:D832))</f>
        <v>823</v>
      </c>
      <c r="B832" s="14">
        <v>12</v>
      </c>
      <c r="C832" s="14" t="s">
        <v>1713</v>
      </c>
      <c r="D832" s="14" t="s">
        <v>1716</v>
      </c>
      <c r="E832" s="14" t="s">
        <v>1717</v>
      </c>
      <c r="F832" s="14" t="s">
        <v>8</v>
      </c>
      <c r="G832" s="6">
        <f>INDEX('cash ratio เดิม'!$B:$B,MATCH(คำนวณเงินลงทุนส่วนเกิน!$D832,'cash ratio เดิม'!$A:$A,0))</f>
        <v>112250271.23</v>
      </c>
      <c r="H832" s="6">
        <f>INDEX('cash ratio เดิม'!$C:$C,MATCH(คำนวณเงินลงทุนส่วนเกิน!$D832,'cash ratio เดิม'!$A:$A,0))</f>
        <v>23957585.370000001</v>
      </c>
      <c r="I832" s="49">
        <v>4.6900000000000004</v>
      </c>
      <c r="J832" s="5">
        <f t="shared" si="72"/>
        <v>4.9800000000000004</v>
      </c>
      <c r="K832" s="6">
        <f t="shared" si="75"/>
        <v>7175015.2199999997</v>
      </c>
      <c r="L832" s="6">
        <f>INDEX(ลูกหนี้ค่ารักษาพยาบาล!$J:$J,MATCH(คำนวณเงินลงทุนส่วนเกิน!$D832,ลูกหนี้ค่ารักษาพยาบาล!$A:$A,0))</f>
        <v>4079545.5</v>
      </c>
      <c r="M832" s="6">
        <f>INDEX(ลูกหนี้ค่ารักษาพยาบาล!$K:$K,MATCH(คำนวณเงินลงทุนส่วนเกิน!$D832,ลูกหนี้ค่ารักษาพยาบาล!$A:$A,0))</f>
        <v>785798.8899999999</v>
      </c>
      <c r="N832" s="6">
        <f>INDEX(ลูกหนี้ค่ารักษาพยาบาล!$L:$L,MATCH(คำนวณเงินลงทุนส่วนเกิน!$D832,ลูกหนี้ค่ารักษาพยาบาล!$A:$A,0))</f>
        <v>2309053.33</v>
      </c>
      <c r="O832" s="6">
        <f>INDEX(ลูกหนี้ค่ารักษาพยาบาล!$M:$M,MATCH(คำนวณเงินลงทุนส่วนเกิน!$D832,ลูกหนี้ค่ารักษาพยาบาล!$A:$A,0))</f>
        <v>0</v>
      </c>
      <c r="P832" s="6">
        <f>INDEX(ลูกหนี้ค่ารักษาพยาบาล!$N:$N,MATCH(คำนวณเงินลงทุนส่วนเกิน!$D832,ลูกหนี้ค่ารักษาพยาบาล!$A:$A,0))</f>
        <v>617.5</v>
      </c>
      <c r="Q832" s="49">
        <v>88291345.560000002</v>
      </c>
      <c r="R832" s="7">
        <f>INDEX('Fixed Cost'!$E:$E,MATCH(คำนวณเงินลงทุนส่วนเกิน!$D832,'Fixed Cost'!$A:$A,0))</f>
        <v>23272363.333636358</v>
      </c>
      <c r="S832" s="7">
        <f t="shared" si="73"/>
        <v>65018982.226363644</v>
      </c>
      <c r="T832" s="43" t="str">
        <f t="shared" si="76"/>
        <v>60%</v>
      </c>
      <c r="U832" s="7">
        <f t="shared" si="74"/>
        <v>39011389.335818186</v>
      </c>
      <c r="V832" s="8" t="str">
        <f t="shared" si="77"/>
        <v>ลงทุนได้</v>
      </c>
      <c r="X832" s="4"/>
    </row>
    <row r="833" spans="1:24" hidden="1" x14ac:dyDescent="0.7">
      <c r="A833" s="8">
        <f>IF(ISBLANK(D833),"",COUNTA($D$10:D833))</f>
        <v>824</v>
      </c>
      <c r="B833" s="14">
        <v>12</v>
      </c>
      <c r="C833" s="14" t="s">
        <v>1713</v>
      </c>
      <c r="D833" s="14" t="s">
        <v>1718</v>
      </c>
      <c r="E833" s="14" t="s">
        <v>1719</v>
      </c>
      <c r="F833" s="14" t="s">
        <v>8</v>
      </c>
      <c r="G833" s="6">
        <f>INDEX('cash ratio เดิม'!$B:$B,MATCH(คำนวณเงินลงทุนส่วนเกิน!$D833,'cash ratio เดิม'!$A:$A,0))</f>
        <v>90691659.359999999</v>
      </c>
      <c r="H833" s="6">
        <f>INDEX('cash ratio เดิม'!$C:$C,MATCH(คำนวณเงินลงทุนส่วนเกิน!$D833,'cash ratio เดิม'!$A:$A,0))</f>
        <v>29325783.09</v>
      </c>
      <c r="I833" s="49">
        <v>3.09</v>
      </c>
      <c r="J833" s="5">
        <f t="shared" si="72"/>
        <v>3.32</v>
      </c>
      <c r="K833" s="6">
        <f t="shared" si="75"/>
        <v>6947988.5</v>
      </c>
      <c r="L833" s="6">
        <f>INDEX(ลูกหนี้ค่ารักษาพยาบาล!$J:$J,MATCH(คำนวณเงินลงทุนส่วนเกิน!$D833,ลูกหนี้ค่ารักษาพยาบาล!$A:$A,0))</f>
        <v>3051186.625</v>
      </c>
      <c r="M833" s="6">
        <f>INDEX(ลูกหนี้ค่ารักษาพยาบาล!$K:$K,MATCH(คำนวณเงินลงทุนส่วนเกิน!$D833,ลูกหนี้ค่ารักษาพยาบาล!$A:$A,0))</f>
        <v>794774</v>
      </c>
      <c r="N833" s="6">
        <f>INDEX(ลูกหนี้ค่ารักษาพยาบาล!$L:$L,MATCH(คำนวณเงินลงทุนส่วนเกิน!$D833,ลูกหนี้ค่ารักษาพยาบาล!$A:$A,0))</f>
        <v>3102027.875</v>
      </c>
      <c r="O833" s="6">
        <f>INDEX(ลูกหนี้ค่ารักษาพยาบาล!$M:$M,MATCH(คำนวณเงินลงทุนส่วนเกิน!$D833,ลูกหนี้ค่ารักษาพยาบาล!$A:$A,0))</f>
        <v>0</v>
      </c>
      <c r="P833" s="6">
        <f>INDEX(ลูกหนี้ค่ารักษาพยาบาล!$N:$N,MATCH(คำนวณเงินลงทุนส่วนเกิน!$D833,ลูกหนี้ค่ารักษาพยาบาล!$A:$A,0))</f>
        <v>0</v>
      </c>
      <c r="Q833" s="49">
        <v>61329145.270000003</v>
      </c>
      <c r="R833" s="7">
        <f>INDEX('Fixed Cost'!$E:$E,MATCH(คำนวณเงินลงทุนส่วนเกิน!$D833,'Fixed Cost'!$A:$A,0))</f>
        <v>23777600.41090909</v>
      </c>
      <c r="S833" s="7">
        <f t="shared" si="73"/>
        <v>37551544.859090909</v>
      </c>
      <c r="T833" s="43" t="str">
        <f t="shared" si="76"/>
        <v>60%</v>
      </c>
      <c r="U833" s="7">
        <f t="shared" si="74"/>
        <v>22530926.915454544</v>
      </c>
      <c r="V833" s="8" t="str">
        <f t="shared" si="77"/>
        <v>ลงทุนได้</v>
      </c>
      <c r="X833" s="4"/>
    </row>
    <row r="834" spans="1:24" hidden="1" x14ac:dyDescent="0.7">
      <c r="A834" s="8">
        <f>IF(ISBLANK(D834),"",COUNTA($D$10:D834))</f>
        <v>825</v>
      </c>
      <c r="B834" s="14">
        <v>12</v>
      </c>
      <c r="C834" s="14" t="s">
        <v>1713</v>
      </c>
      <c r="D834" s="14" t="s">
        <v>1720</v>
      </c>
      <c r="E834" s="14" t="s">
        <v>1721</v>
      </c>
      <c r="F834" s="14" t="s">
        <v>8</v>
      </c>
      <c r="G834" s="6">
        <f>INDEX('cash ratio เดิม'!$B:$B,MATCH(คำนวณเงินลงทุนส่วนเกิน!$D834,'cash ratio เดิม'!$A:$A,0))</f>
        <v>20927201.550000001</v>
      </c>
      <c r="H834" s="6">
        <f>INDEX('cash ratio เดิม'!$C:$C,MATCH(คำนวณเงินลงทุนส่วนเกิน!$D834,'cash ratio เดิม'!$A:$A,0))</f>
        <v>20558021.379999999</v>
      </c>
      <c r="I834" s="49">
        <v>1.02</v>
      </c>
      <c r="J834" s="5">
        <f t="shared" si="72"/>
        <v>1.22</v>
      </c>
      <c r="K834" s="6">
        <f t="shared" si="75"/>
        <v>4322187.74</v>
      </c>
      <c r="L834" s="6">
        <f>INDEX(ลูกหนี้ค่ารักษาพยาบาล!$J:$J,MATCH(คำนวณเงินลงทุนส่วนเกิน!$D834,ลูกหนี้ค่ารักษาพยาบาล!$A:$A,0))</f>
        <v>2730096.3</v>
      </c>
      <c r="M834" s="6">
        <f>INDEX(ลูกหนี้ค่ารักษาพยาบาล!$K:$K,MATCH(คำนวณเงินลงทุนส่วนเกิน!$D834,ลูกหนี้ค่ารักษาพยาบาล!$A:$A,0))</f>
        <v>226549.125</v>
      </c>
      <c r="N834" s="6">
        <f>INDEX(ลูกหนี้ค่ารักษาพยาบาล!$L:$L,MATCH(คำนวณเงินลงทุนส่วนเกิน!$D834,ลูกหนี้ค่ารักษาพยาบาล!$A:$A,0))</f>
        <v>1363367.19</v>
      </c>
      <c r="O834" s="6">
        <f>INDEX(ลูกหนี้ค่ารักษาพยาบาล!$M:$M,MATCH(คำนวณเงินลงทุนส่วนเกิน!$D834,ลูกหนี้ค่ารักษาพยาบาล!$A:$A,0))</f>
        <v>0</v>
      </c>
      <c r="P834" s="6">
        <f>INDEX(ลูกหนี้ค่ารักษาพยาบาล!$N:$N,MATCH(คำนวณเงินลงทุนส่วนเกิน!$D834,ลูกหนี้ค่ารักษาพยาบาล!$A:$A,0))</f>
        <v>2175.125</v>
      </c>
      <c r="Q834" s="49">
        <v>330480.17</v>
      </c>
      <c r="R834" s="7">
        <f>INDEX('Fixed Cost'!$E:$E,MATCH(คำนวณเงินลงทุนส่วนเกิน!$D834,'Fixed Cost'!$A:$A,0))</f>
        <v>17793148.581818182</v>
      </c>
      <c r="S834" s="7">
        <f t="shared" si="73"/>
        <v>-17462668.41181818</v>
      </c>
      <c r="T834" s="43" t="str">
        <f t="shared" si="76"/>
        <v>0%</v>
      </c>
      <c r="U834" s="7">
        <f t="shared" si="74"/>
        <v>0</v>
      </c>
      <c r="V834" s="69" t="str">
        <f t="shared" si="77"/>
        <v>ไม่ลงทุน</v>
      </c>
      <c r="X834" s="4"/>
    </row>
    <row r="835" spans="1:24" hidden="1" x14ac:dyDescent="0.7">
      <c r="A835" s="8">
        <f>IF(ISBLANK(D835),"",COUNTA($D$10:D835))</f>
        <v>826</v>
      </c>
      <c r="B835" s="14">
        <v>12</v>
      </c>
      <c r="C835" s="14" t="s">
        <v>1713</v>
      </c>
      <c r="D835" s="14" t="s">
        <v>1722</v>
      </c>
      <c r="E835" s="14" t="s">
        <v>1723</v>
      </c>
      <c r="F835" s="14" t="s">
        <v>8</v>
      </c>
      <c r="G835" s="6">
        <f>INDEX('cash ratio เดิม'!$B:$B,MATCH(คำนวณเงินลงทุนส่วนเกิน!$D835,'cash ratio เดิม'!$A:$A,0))</f>
        <v>44075045.18</v>
      </c>
      <c r="H835" s="6">
        <f>INDEX('cash ratio เดิม'!$C:$C,MATCH(คำนวณเงินลงทุนส่วนเกิน!$D835,'cash ratio เดิม'!$A:$A,0))</f>
        <v>18472506.670000002</v>
      </c>
      <c r="I835" s="49">
        <v>2.39</v>
      </c>
      <c r="J835" s="5">
        <f t="shared" si="72"/>
        <v>2.67</v>
      </c>
      <c r="K835" s="6">
        <f t="shared" si="75"/>
        <v>5393533.7649999997</v>
      </c>
      <c r="L835" s="6">
        <f>INDEX(ลูกหนี้ค่ารักษาพยาบาล!$J:$J,MATCH(คำนวณเงินลงทุนส่วนเกิน!$D835,ลูกหนี้ค่ารักษาพยาบาล!$A:$A,0))</f>
        <v>3120416.63</v>
      </c>
      <c r="M835" s="6">
        <f>INDEX(ลูกหนี้ค่ารักษาพยาบาล!$K:$K,MATCH(คำนวณเงินลงทุนส่วนเกิน!$D835,ลูกหนี้ค่ารักษาพยาบาล!$A:$A,0))</f>
        <v>933307.25</v>
      </c>
      <c r="N835" s="6">
        <f>INDEX(ลูกหนี้ค่ารักษาพยาบาล!$L:$L,MATCH(คำนวณเงินลงทุนส่วนเกิน!$D835,ลูกหนี้ค่ารักษาพยาบาล!$A:$A,0))</f>
        <v>1329378.635</v>
      </c>
      <c r="O835" s="6">
        <f>INDEX(ลูกหนี้ค่ารักษาพยาบาล!$M:$M,MATCH(คำนวณเงินลงทุนส่วนเกิน!$D835,ลูกหนี้ค่ารักษาพยาบาล!$A:$A,0))</f>
        <v>0</v>
      </c>
      <c r="P835" s="6">
        <f>INDEX(ลูกหนี้ค่ารักษาพยาบาล!$N:$N,MATCH(คำนวณเงินลงทุนส่วนเกิน!$D835,ลูกหนี้ค่ารักษาพยาบาล!$A:$A,0))</f>
        <v>10431.25</v>
      </c>
      <c r="Q835" s="49">
        <v>25596048.510000002</v>
      </c>
      <c r="R835" s="7">
        <f>INDEX('Fixed Cost'!$E:$E,MATCH(คำนวณเงินลงทุนส่วนเกิน!$D835,'Fixed Cost'!$A:$A,0))</f>
        <v>11832550.284545455</v>
      </c>
      <c r="S835" s="7">
        <f t="shared" si="73"/>
        <v>13763498.225454547</v>
      </c>
      <c r="T835" s="43" t="str">
        <f t="shared" si="76"/>
        <v>50%</v>
      </c>
      <c r="U835" s="7">
        <f t="shared" si="74"/>
        <v>6881749.1127272733</v>
      </c>
      <c r="V835" s="8" t="str">
        <f t="shared" si="77"/>
        <v>ลงทุนได้</v>
      </c>
      <c r="X835" s="4"/>
    </row>
    <row r="836" spans="1:24" hidden="1" x14ac:dyDescent="0.7">
      <c r="A836" s="8">
        <f>IF(ISBLANK(D836),"",COUNTA($D$10:D836))</f>
        <v>827</v>
      </c>
      <c r="B836" s="14">
        <v>12</v>
      </c>
      <c r="C836" s="14" t="s">
        <v>1713</v>
      </c>
      <c r="D836" s="14" t="s">
        <v>1724</v>
      </c>
      <c r="E836" s="14" t="s">
        <v>1725</v>
      </c>
      <c r="F836" s="14" t="s">
        <v>8</v>
      </c>
      <c r="G836" s="6">
        <f>INDEX('cash ratio เดิม'!$B:$B,MATCH(คำนวณเงินลงทุนส่วนเกิน!$D836,'cash ratio เดิม'!$A:$A,0))</f>
        <v>63262899.960000001</v>
      </c>
      <c r="H836" s="6">
        <f>INDEX('cash ratio เดิม'!$C:$C,MATCH(คำนวณเงินลงทุนส่วนเกิน!$D836,'cash ratio เดิม'!$A:$A,0))</f>
        <v>70705664</v>
      </c>
      <c r="I836" s="49">
        <v>0.89</v>
      </c>
      <c r="J836" s="5">
        <f t="shared" si="72"/>
        <v>1.04</v>
      </c>
      <c r="K836" s="6">
        <f t="shared" si="75"/>
        <v>10768504.795</v>
      </c>
      <c r="L836" s="6">
        <f>INDEX(ลูกหนี้ค่ารักษาพยาบาล!$J:$J,MATCH(คำนวณเงินลงทุนส่วนเกิน!$D836,ลูกหนี้ค่ารักษาพยาบาล!$A:$A,0))</f>
        <v>6195935.0350000001</v>
      </c>
      <c r="M836" s="6">
        <f>INDEX(ลูกหนี้ค่ารักษาพยาบาล!$K:$K,MATCH(คำนวณเงินลงทุนส่วนเกิน!$D836,ลูกหนี้ค่ารักษาพยาบาล!$A:$A,0))</f>
        <v>1294530.6200000001</v>
      </c>
      <c r="N836" s="6">
        <f>INDEX(ลูกหนี้ค่ารักษาพยาบาล!$L:$L,MATCH(คำนวณเงินลงทุนส่วนเกิน!$D836,ลูกหนี้ค่ารักษาพยาบาล!$A:$A,0))</f>
        <v>3278039.14</v>
      </c>
      <c r="O836" s="6">
        <f>INDEX(ลูกหนี้ค่ารักษาพยาบาล!$M:$M,MATCH(คำนวณเงินลงทุนส่วนเกิน!$D836,ลูกหนี้ค่ารักษาพยาบาล!$A:$A,0))</f>
        <v>0</v>
      </c>
      <c r="P836" s="6">
        <f>INDEX(ลูกหนี้ค่ารักษาพยาบาล!$N:$N,MATCH(คำนวณเงินลงทุนส่วนเกิน!$D836,ลูกหนี้ค่ารักษาพยาบาล!$A:$A,0))</f>
        <v>0</v>
      </c>
      <c r="Q836" s="49">
        <v>-7515285.04</v>
      </c>
      <c r="R836" s="7">
        <f>INDEX('Fixed Cost'!$E:$E,MATCH(คำนวณเงินลงทุนส่วนเกิน!$D836,'Fixed Cost'!$A:$A,0))</f>
        <v>34913315.732727267</v>
      </c>
      <c r="S836" s="7">
        <f t="shared" si="73"/>
        <v>-42428600.772727266</v>
      </c>
      <c r="T836" s="43" t="str">
        <f t="shared" si="76"/>
        <v>0%</v>
      </c>
      <c r="U836" s="7">
        <f t="shared" si="74"/>
        <v>0</v>
      </c>
      <c r="V836" s="69" t="str">
        <f t="shared" si="77"/>
        <v>ไม่ลงทุน</v>
      </c>
      <c r="X836" s="4"/>
    </row>
    <row r="837" spans="1:24" hidden="1" x14ac:dyDescent="0.7">
      <c r="A837" s="8">
        <f>IF(ISBLANK(D837),"",COUNTA($D$10:D837))</f>
        <v>828</v>
      </c>
      <c r="B837" s="14">
        <v>12</v>
      </c>
      <c r="C837" s="14" t="s">
        <v>1713</v>
      </c>
      <c r="D837" s="14" t="s">
        <v>1726</v>
      </c>
      <c r="E837" s="14" t="s">
        <v>1727</v>
      </c>
      <c r="F837" s="14" t="s">
        <v>8</v>
      </c>
      <c r="G837" s="6">
        <f>INDEX('cash ratio เดิม'!$B:$B,MATCH(คำนวณเงินลงทุนส่วนเกิน!$D837,'cash ratio เดิม'!$A:$A,0))</f>
        <v>28656605.440000001</v>
      </c>
      <c r="H837" s="6">
        <f>INDEX('cash ratio เดิม'!$C:$C,MATCH(คำนวณเงินลงทุนส่วนเกิน!$D837,'cash ratio เดิม'!$A:$A,0))</f>
        <v>15948702.439999999</v>
      </c>
      <c r="I837" s="49">
        <v>1.8</v>
      </c>
      <c r="J837" s="5">
        <f t="shared" si="72"/>
        <v>1.92</v>
      </c>
      <c r="K837" s="6">
        <f t="shared" si="75"/>
        <v>2096492.7950000002</v>
      </c>
      <c r="L837" s="6">
        <f>INDEX(ลูกหนี้ค่ารักษาพยาบาล!$J:$J,MATCH(คำนวณเงินลงทุนส่วนเกิน!$D837,ลูกหนี้ค่ารักษาพยาบาล!$A:$A,0))</f>
        <v>1217362.6200000001</v>
      </c>
      <c r="M837" s="6">
        <f>INDEX(ลูกหนี้ค่ารักษาพยาบาล!$K:$K,MATCH(คำนวณเงินลงทุนส่วนเกิน!$D837,ลูกหนี้ค่ารักษาพยาบาล!$A:$A,0))</f>
        <v>162683.66500000001</v>
      </c>
      <c r="N837" s="6">
        <f>INDEX(ลูกหนี้ค่ารักษาพยาบาล!$L:$L,MATCH(คำนวณเงินลงทุนส่วนเกิน!$D837,ลูกหนี้ค่ารักษาพยาบาล!$A:$A,0))</f>
        <v>716446.51</v>
      </c>
      <c r="O837" s="6">
        <f>INDEX(ลูกหนี้ค่ารักษาพยาบาล!$M:$M,MATCH(คำนวณเงินลงทุนส่วนเกิน!$D837,ลูกหนี้ค่ารักษาพยาบาล!$A:$A,0))</f>
        <v>0</v>
      </c>
      <c r="P837" s="6">
        <f>INDEX(ลูกหนี้ค่ารักษาพยาบาล!$N:$N,MATCH(คำนวณเงินลงทุนส่วนเกิน!$D837,ลูกหนี้ค่ารักษาพยาบาล!$A:$A,0))</f>
        <v>0</v>
      </c>
      <c r="Q837" s="49">
        <v>12707903</v>
      </c>
      <c r="R837" s="7">
        <f>INDEX('Fixed Cost'!$E:$E,MATCH(คำนวณเงินลงทุนส่วนเกิน!$D837,'Fixed Cost'!$A:$A,0))</f>
        <v>11193941.792727273</v>
      </c>
      <c r="S837" s="7">
        <f t="shared" si="73"/>
        <v>1513961.207272727</v>
      </c>
      <c r="T837" s="43" t="str">
        <f t="shared" si="76"/>
        <v>30%</v>
      </c>
      <c r="U837" s="7">
        <f t="shared" si="74"/>
        <v>454188.36218181811</v>
      </c>
      <c r="V837" s="8" t="str">
        <f t="shared" si="77"/>
        <v>ลงทุนได้</v>
      </c>
      <c r="X837" s="4"/>
    </row>
    <row r="838" spans="1:24" hidden="1" x14ac:dyDescent="0.7">
      <c r="A838" s="8">
        <f>IF(ISBLANK(D838),"",COUNTA($D$10:D838))</f>
        <v>829</v>
      </c>
      <c r="B838" s="14">
        <v>12</v>
      </c>
      <c r="C838" s="14" t="s">
        <v>1713</v>
      </c>
      <c r="D838" s="14" t="s">
        <v>1728</v>
      </c>
      <c r="E838" s="14" t="s">
        <v>1729</v>
      </c>
      <c r="F838" s="14" t="s">
        <v>8</v>
      </c>
      <c r="G838" s="6">
        <f>INDEX('cash ratio เดิม'!$B:$B,MATCH(คำนวณเงินลงทุนส่วนเกิน!$D838,'cash ratio เดิม'!$A:$A,0))</f>
        <v>14165495.699999999</v>
      </c>
      <c r="H838" s="6">
        <f>INDEX('cash ratio เดิม'!$C:$C,MATCH(คำนวณเงินลงทุนส่วนเกิน!$D838,'cash ratio เดิม'!$A:$A,0))</f>
        <v>23467711.850000001</v>
      </c>
      <c r="I838" s="49">
        <v>0.6</v>
      </c>
      <c r="J838" s="5">
        <f t="shared" si="72"/>
        <v>0.84</v>
      </c>
      <c r="K838" s="6">
        <f t="shared" si="75"/>
        <v>5664537.5549999997</v>
      </c>
      <c r="L838" s="6">
        <f>INDEX(ลูกหนี้ค่ารักษาพยาบาล!$J:$J,MATCH(คำนวณเงินลงทุนส่วนเกิน!$D838,ลูกหนี้ค่ารักษาพยาบาล!$A:$A,0))</f>
        <v>1687731.3</v>
      </c>
      <c r="M838" s="6">
        <f>INDEX(ลูกหนี้ค่ารักษาพยาบาล!$K:$K,MATCH(คำนวณเงินลงทุนส่วนเกิน!$D838,ลูกหนี้ค่ารักษาพยาบาล!$A:$A,0))</f>
        <v>354378.625</v>
      </c>
      <c r="N838" s="6">
        <f>INDEX(ลูกหนี้ค่ารักษาพยาบาล!$L:$L,MATCH(คำนวณเงินลงทุนส่วนเกิน!$D838,ลูกหนี้ค่ารักษาพยาบาล!$A:$A,0))</f>
        <v>3622427.63</v>
      </c>
      <c r="O838" s="6">
        <f>INDEX(ลูกหนี้ค่ารักษาพยาบาล!$M:$M,MATCH(คำนวณเงินลงทุนส่วนเกิน!$D838,ลูกหนี้ค่ารักษาพยาบาล!$A:$A,0))</f>
        <v>0</v>
      </c>
      <c r="P838" s="6">
        <f>INDEX(ลูกหนี้ค่ารักษาพยาบาล!$N:$N,MATCH(คำนวณเงินลงทุนส่วนเกิน!$D838,ลูกหนี้ค่ารักษาพยาบาล!$A:$A,0))</f>
        <v>0</v>
      </c>
      <c r="Q838" s="49">
        <v>-9308070.1500000004</v>
      </c>
      <c r="R838" s="7">
        <f>INDEX('Fixed Cost'!$E:$E,MATCH(คำนวณเงินลงทุนส่วนเกิน!$D838,'Fixed Cost'!$A:$A,0))</f>
        <v>14017936.671818186</v>
      </c>
      <c r="S838" s="7">
        <f t="shared" si="73"/>
        <v>-23326006.821818188</v>
      </c>
      <c r="T838" s="43" t="str">
        <f t="shared" si="76"/>
        <v>0%</v>
      </c>
      <c r="U838" s="7">
        <f t="shared" si="74"/>
        <v>0</v>
      </c>
      <c r="V838" s="69" t="str">
        <f t="shared" si="77"/>
        <v>ไม่ลงทุน</v>
      </c>
      <c r="X838" s="4"/>
    </row>
    <row r="839" spans="1:24" hidden="1" x14ac:dyDescent="0.7">
      <c r="A839" s="8">
        <f>IF(ISBLANK(D839),"",COUNTA($D$10:D839))</f>
        <v>830</v>
      </c>
      <c r="B839" s="14">
        <v>12</v>
      </c>
      <c r="C839" s="14" t="s">
        <v>1713</v>
      </c>
      <c r="D839" s="14" t="s">
        <v>1730</v>
      </c>
      <c r="E839" s="14" t="s">
        <v>1731</v>
      </c>
      <c r="F839" s="14" t="s">
        <v>8</v>
      </c>
      <c r="G839" s="6">
        <f>INDEX('cash ratio เดิม'!$B:$B,MATCH(คำนวณเงินลงทุนส่วนเกิน!$D839,'cash ratio เดิม'!$A:$A,0))</f>
        <v>6839399.1900000004</v>
      </c>
      <c r="H839" s="6">
        <f>INDEX('cash ratio เดิม'!$C:$C,MATCH(คำนวณเงินลงทุนส่วนเกิน!$D839,'cash ratio เดิม'!$A:$A,0))</f>
        <v>19267921.420000002</v>
      </c>
      <c r="I839" s="49">
        <v>0.36</v>
      </c>
      <c r="J839" s="5">
        <f t="shared" si="72"/>
        <v>0.56000000000000005</v>
      </c>
      <c r="K839" s="6">
        <f t="shared" si="75"/>
        <v>4036398.88</v>
      </c>
      <c r="L839" s="6">
        <f>INDEX(ลูกหนี้ค่ารักษาพยาบาล!$J:$J,MATCH(คำนวณเงินลงทุนส่วนเกิน!$D839,ลูกหนี้ค่ารักษาพยาบาล!$A:$A,0))</f>
        <v>1480347</v>
      </c>
      <c r="M839" s="6">
        <f>INDEX(ลูกหนี้ค่ารักษาพยาบาล!$K:$K,MATCH(คำนวณเงินลงทุนส่วนเกิน!$D839,ลูกหนี้ค่ารักษาพยาบาล!$A:$A,0))</f>
        <v>282638</v>
      </c>
      <c r="N839" s="6">
        <f>INDEX(ลูกหนี้ค่ารักษาพยาบาล!$L:$L,MATCH(คำนวณเงินลงทุนส่วนเกิน!$D839,ลูกหนี้ค่ารักษาพยาบาล!$A:$A,0))</f>
        <v>2273413.88</v>
      </c>
      <c r="O839" s="6">
        <f>INDEX(ลูกหนี้ค่ารักษาพยาบาล!$M:$M,MATCH(คำนวณเงินลงทุนส่วนเกิน!$D839,ลูกหนี้ค่ารักษาพยาบาล!$A:$A,0))</f>
        <v>0</v>
      </c>
      <c r="P839" s="6">
        <f>INDEX(ลูกหนี้ค่ารักษาพยาบาล!$N:$N,MATCH(คำนวณเงินลงทุนส่วนเกิน!$D839,ลูกหนี้ค่ารักษาพยาบาล!$A:$A,0))</f>
        <v>0</v>
      </c>
      <c r="Q839" s="49">
        <v>-12428522.23</v>
      </c>
      <c r="R839" s="7">
        <f>INDEX('Fixed Cost'!$E:$E,MATCH(คำนวณเงินลงทุนส่วนเกิน!$D839,'Fixed Cost'!$A:$A,0))</f>
        <v>13878139.099090908</v>
      </c>
      <c r="S839" s="7">
        <f t="shared" si="73"/>
        <v>-26306661.329090908</v>
      </c>
      <c r="T839" s="43" t="str">
        <f t="shared" si="76"/>
        <v>0%</v>
      </c>
      <c r="U839" s="7">
        <f t="shared" si="74"/>
        <v>0</v>
      </c>
      <c r="V839" s="69" t="str">
        <f t="shared" si="77"/>
        <v>ไม่ลงทุน</v>
      </c>
      <c r="X839" s="4"/>
    </row>
    <row r="840" spans="1:24" hidden="1" x14ac:dyDescent="0.7">
      <c r="A840" s="8">
        <f>IF(ISBLANK(D840),"",COUNTA($D$10:D840))</f>
        <v>831</v>
      </c>
      <c r="B840" s="14">
        <v>12</v>
      </c>
      <c r="C840" s="14" t="s">
        <v>1713</v>
      </c>
      <c r="D840" s="14" t="s">
        <v>1732</v>
      </c>
      <c r="E840" s="14" t="s">
        <v>1733</v>
      </c>
      <c r="F840" s="14" t="s">
        <v>8</v>
      </c>
      <c r="G840" s="6">
        <f>INDEX('cash ratio เดิม'!$B:$B,MATCH(คำนวณเงินลงทุนส่วนเกิน!$D840,'cash ratio เดิม'!$A:$A,0))</f>
        <v>10031372.550000001</v>
      </c>
      <c r="H840" s="6">
        <f>INDEX('cash ratio เดิม'!$C:$C,MATCH(คำนวณเงินลงทุนส่วนเกิน!$D840,'cash ratio เดิม'!$A:$A,0))</f>
        <v>15489737.1</v>
      </c>
      <c r="I840" s="49">
        <v>0.65</v>
      </c>
      <c r="J840" s="5">
        <f t="shared" si="72"/>
        <v>0.75</v>
      </c>
      <c r="K840" s="6">
        <f t="shared" si="75"/>
        <v>1733067.43</v>
      </c>
      <c r="L840" s="6">
        <f>INDEX(ลูกหนี้ค่ารักษาพยาบาล!$J:$J,MATCH(คำนวณเงินลงทุนส่วนเกิน!$D840,ลูกหนี้ค่ารักษาพยาบาล!$A:$A,0))</f>
        <v>1101820.5549999999</v>
      </c>
      <c r="M840" s="6">
        <f>INDEX(ลูกหนี้ค่ารักษาพยาบาล!$K:$K,MATCH(คำนวณเงินลงทุนส่วนเกิน!$D840,ลูกหนี้ค่ารักษาพยาบาล!$A:$A,0))</f>
        <v>93713.790000000008</v>
      </c>
      <c r="N840" s="6">
        <f>INDEX(ลูกหนี้ค่ารักษาพยาบาล!$L:$L,MATCH(คำนวณเงินลงทุนส่วนเกิน!$D840,ลูกหนี้ค่ารักษาพยาบาล!$A:$A,0))</f>
        <v>537533.08499999996</v>
      </c>
      <c r="O840" s="6">
        <f>INDEX(ลูกหนี้ค่ารักษาพยาบาล!$M:$M,MATCH(คำนวณเงินลงทุนส่วนเกิน!$D840,ลูกหนี้ค่ารักษาพยาบาล!$A:$A,0))</f>
        <v>0</v>
      </c>
      <c r="P840" s="6">
        <f>INDEX(ลูกหนี้ค่ารักษาพยาบาล!$N:$N,MATCH(คำนวณเงินลงทุนส่วนเกิน!$D840,ลูกหนี้ค่ารักษาพยาบาล!$A:$A,0))</f>
        <v>0</v>
      </c>
      <c r="Q840" s="49">
        <v>-5458364.5499999998</v>
      </c>
      <c r="R840" s="7">
        <f>INDEX('Fixed Cost'!$E:$E,MATCH(คำนวณเงินลงทุนส่วนเกิน!$D840,'Fixed Cost'!$A:$A,0))</f>
        <v>8134913.6590909082</v>
      </c>
      <c r="S840" s="7">
        <f t="shared" si="73"/>
        <v>-13593278.209090907</v>
      </c>
      <c r="T840" s="43" t="str">
        <f t="shared" si="76"/>
        <v>0%</v>
      </c>
      <c r="U840" s="7">
        <f t="shared" si="74"/>
        <v>0</v>
      </c>
      <c r="V840" s="69" t="str">
        <f t="shared" si="77"/>
        <v>ไม่ลงทุน</v>
      </c>
      <c r="X840" s="4"/>
    </row>
    <row r="841" spans="1:24" hidden="1" x14ac:dyDescent="0.7">
      <c r="A841" s="8">
        <f>IF(ISBLANK(D841),"",COUNTA($D$10:D841))</f>
        <v>832</v>
      </c>
      <c r="B841" s="14">
        <v>12</v>
      </c>
      <c r="C841" s="14" t="s">
        <v>1734</v>
      </c>
      <c r="D841" s="14" t="s">
        <v>1735</v>
      </c>
      <c r="E841" s="14" t="s">
        <v>1736</v>
      </c>
      <c r="F841" s="14" t="s">
        <v>46</v>
      </c>
      <c r="G841" s="6">
        <f>INDEX('cash ratio เดิม'!$B:$B,MATCH(คำนวณเงินลงทุนส่วนเกิน!$D841,'cash ratio เดิม'!$A:$A,0))</f>
        <v>423154108.24000001</v>
      </c>
      <c r="H841" s="6">
        <f>INDEX('cash ratio เดิม'!$C:$C,MATCH(คำนวณเงินลงทุนส่วนเกิน!$D841,'cash ratio เดิม'!$A:$A,0))</f>
        <v>113579744.44</v>
      </c>
      <c r="I841" s="49">
        <v>3.73</v>
      </c>
      <c r="J841" s="5">
        <f t="shared" si="72"/>
        <v>4.05</v>
      </c>
      <c r="K841" s="6">
        <f t="shared" si="75"/>
        <v>37452700.175000004</v>
      </c>
      <c r="L841" s="6">
        <f>INDEX(ลูกหนี้ค่ารักษาพยาบาล!$J:$J,MATCH(คำนวณเงินลงทุนส่วนเกิน!$D841,ลูกหนี้ค่ารักษาพยาบาล!$A:$A,0))</f>
        <v>14852970.49</v>
      </c>
      <c r="M841" s="6">
        <f>INDEX(ลูกหนี้ค่ารักษาพยาบาล!$K:$K,MATCH(คำนวณเงินลงทุนส่วนเกิน!$D841,ลูกหนี้ค่ารักษาพยาบาล!$A:$A,0))</f>
        <v>5175897.75</v>
      </c>
      <c r="N841" s="6">
        <f>INDEX(ลูกหนี้ค่ารักษาพยาบาล!$L:$L,MATCH(คำนวณเงินลงทุนส่วนเกิน!$D841,ลูกหนี้ค่ารักษาพยาบาล!$A:$A,0))</f>
        <v>17343256.805</v>
      </c>
      <c r="O841" s="6">
        <f>INDEX(ลูกหนี้ค่ารักษาพยาบาล!$M:$M,MATCH(คำนวณเงินลงทุนส่วนเกิน!$D841,ลูกหนี้ค่ารักษาพยาบาล!$A:$A,0))</f>
        <v>0</v>
      </c>
      <c r="P841" s="6">
        <f>INDEX(ลูกหนี้ค่ารักษาพยาบาล!$N:$N,MATCH(คำนวณเงินลงทุนส่วนเกิน!$D841,ลูกหนี้ค่ารักษาพยาบาล!$A:$A,0))</f>
        <v>80575.13</v>
      </c>
      <c r="Q841" s="49">
        <v>307566243.37</v>
      </c>
      <c r="R841" s="7">
        <f>INDEX('Fixed Cost'!$E:$E,MATCH(คำนวณเงินลงทุนส่วนเกิน!$D841,'Fixed Cost'!$A:$A,0))</f>
        <v>97331566.958181798</v>
      </c>
      <c r="S841" s="7">
        <f t="shared" si="73"/>
        <v>210234676.41181821</v>
      </c>
      <c r="T841" s="43" t="str">
        <f t="shared" si="76"/>
        <v>60%</v>
      </c>
      <c r="U841" s="7">
        <f t="shared" si="74"/>
        <v>126140805.84709091</v>
      </c>
      <c r="V841" s="8" t="str">
        <f t="shared" si="77"/>
        <v>ลงทุนได้</v>
      </c>
      <c r="X841" s="4"/>
    </row>
    <row r="842" spans="1:24" hidden="1" x14ac:dyDescent="0.7">
      <c r="A842" s="8">
        <f>IF(ISBLANK(D842),"",COUNTA($D$10:D842))</f>
        <v>833</v>
      </c>
      <c r="B842" s="14">
        <v>12</v>
      </c>
      <c r="C842" s="14" t="s">
        <v>1734</v>
      </c>
      <c r="D842" s="14" t="s">
        <v>1737</v>
      </c>
      <c r="E842" s="14" t="s">
        <v>1738</v>
      </c>
      <c r="F842" s="14" t="s">
        <v>46</v>
      </c>
      <c r="G842" s="6">
        <f>INDEX('cash ratio เดิม'!$B:$B,MATCH(คำนวณเงินลงทุนส่วนเกิน!$D842,'cash ratio เดิม'!$A:$A,0))</f>
        <v>197898733.78999999</v>
      </c>
      <c r="H842" s="6">
        <f>INDEX('cash ratio เดิม'!$C:$C,MATCH(คำนวณเงินลงทุนส่วนเกิน!$D842,'cash ratio เดิม'!$A:$A,0))</f>
        <v>40817443.359999999</v>
      </c>
      <c r="I842" s="49">
        <v>4.8499999999999996</v>
      </c>
      <c r="J842" s="5">
        <f t="shared" ref="J842:J905" si="78">TRUNC((G842+K842)/H842,2)</f>
        <v>5.51</v>
      </c>
      <c r="K842" s="6">
        <f t="shared" si="75"/>
        <v>27095397.855</v>
      </c>
      <c r="L842" s="6">
        <f>INDEX(ลูกหนี้ค่ารักษาพยาบาล!$J:$J,MATCH(คำนวณเงินลงทุนส่วนเกิน!$D842,ลูกหนี้ค่ารักษาพยาบาล!$A:$A,0))</f>
        <v>14437124.195</v>
      </c>
      <c r="M842" s="6">
        <f>INDEX(ลูกหนี้ค่ารักษาพยาบาล!$K:$K,MATCH(คำนวณเงินลงทุนส่วนเกิน!$D842,ลูกหนี้ค่ารักษาพยาบาล!$A:$A,0))</f>
        <v>149367.64500000002</v>
      </c>
      <c r="N842" s="6">
        <f>INDEX(ลูกหนี้ค่ารักษาพยาบาล!$L:$L,MATCH(คำนวณเงินลงทุนส่วนเกิน!$D842,ลูกหนี้ค่ารักษาพยาบาล!$A:$A,0))</f>
        <v>12502288.219999999</v>
      </c>
      <c r="O842" s="6">
        <f>INDEX(ลูกหนี้ค่ารักษาพยาบาล!$M:$M,MATCH(คำนวณเงินลงทุนส่วนเกิน!$D842,ลูกหนี้ค่ารักษาพยาบาล!$A:$A,0))</f>
        <v>0</v>
      </c>
      <c r="P842" s="6">
        <f>INDEX(ลูกหนี้ค่ารักษาพยาบาล!$N:$N,MATCH(คำนวณเงินลงทุนส่วนเกิน!$D842,ลูกหนี้ค่ารักษาพยาบาล!$A:$A,0))</f>
        <v>6617.7950000000001</v>
      </c>
      <c r="Q842" s="49">
        <v>170234658.77000001</v>
      </c>
      <c r="R842" s="7">
        <f>INDEX('Fixed Cost'!$E:$E,MATCH(คำนวณเงินลงทุนส่วนเกิน!$D842,'Fixed Cost'!$A:$A,0))</f>
        <v>43317021.67909091</v>
      </c>
      <c r="S842" s="7">
        <f t="shared" ref="S842:S905" si="79">Q842-R842</f>
        <v>126917637.09090909</v>
      </c>
      <c r="T842" s="43" t="str">
        <f t="shared" si="76"/>
        <v>60%</v>
      </c>
      <c r="U842" s="7">
        <f t="shared" ref="U842:U905" si="80">IF(S842&gt;0,S842*T842,0)</f>
        <v>76150582.25454545</v>
      </c>
      <c r="V842" s="8" t="str">
        <f t="shared" si="77"/>
        <v>ลงทุนได้</v>
      </c>
      <c r="X842" s="4"/>
    </row>
    <row r="843" spans="1:24" hidden="1" x14ac:dyDescent="0.7">
      <c r="A843" s="8">
        <f>IF(ISBLANK(D843),"",COUNTA($D$10:D843))</f>
        <v>834</v>
      </c>
      <c r="B843" s="14">
        <v>12</v>
      </c>
      <c r="C843" s="14" t="s">
        <v>1734</v>
      </c>
      <c r="D843" s="14" t="s">
        <v>1739</v>
      </c>
      <c r="E843" s="14" t="s">
        <v>1740</v>
      </c>
      <c r="F843" s="14" t="s">
        <v>8</v>
      </c>
      <c r="G843" s="6">
        <f>INDEX('cash ratio เดิม'!$B:$B,MATCH(คำนวณเงินลงทุนส่วนเกิน!$D843,'cash ratio เดิม'!$A:$A,0))</f>
        <v>70288558.290000007</v>
      </c>
      <c r="H843" s="6">
        <f>INDEX('cash ratio เดิม'!$C:$C,MATCH(คำนวณเงินลงทุนส่วนเกิน!$D843,'cash ratio เดิม'!$A:$A,0))</f>
        <v>31124120.890000001</v>
      </c>
      <c r="I843" s="49">
        <v>2.2599999999999998</v>
      </c>
      <c r="J843" s="5">
        <f t="shared" si="78"/>
        <v>2.4300000000000002</v>
      </c>
      <c r="K843" s="6">
        <f t="shared" ref="K843:K906" si="81">SUM(L843:P843)</f>
        <v>5429621.6050000004</v>
      </c>
      <c r="L843" s="6">
        <f>INDEX(ลูกหนี้ค่ารักษาพยาบาล!$J:$J,MATCH(คำนวณเงินลงทุนส่วนเกิน!$D843,ลูกหนี้ค่ารักษาพยาบาล!$A:$A,0))</f>
        <v>1844300.94</v>
      </c>
      <c r="M843" s="6">
        <f>INDEX(ลูกหนี้ค่ารักษาพยาบาล!$K:$K,MATCH(คำนวณเงินลงทุนส่วนเกิน!$D843,ลูกหนี้ค่ารักษาพยาบาล!$A:$A,0))</f>
        <v>693948.67999999993</v>
      </c>
      <c r="N843" s="6">
        <f>INDEX(ลูกหนี้ค่ารักษาพยาบาล!$L:$L,MATCH(คำนวณเงินลงทุนส่วนเกิน!$D843,ลูกหนี้ค่ารักษาพยาบาล!$A:$A,0))</f>
        <v>2891371.9850000003</v>
      </c>
      <c r="O843" s="6">
        <f>INDEX(ลูกหนี้ค่ารักษาพยาบาล!$M:$M,MATCH(คำนวณเงินลงทุนส่วนเกิน!$D843,ลูกหนี้ค่ารักษาพยาบาล!$A:$A,0))</f>
        <v>0</v>
      </c>
      <c r="P843" s="6">
        <f>INDEX(ลูกหนี้ค่ารักษาพยาบาล!$N:$N,MATCH(คำนวณเงินลงทุนส่วนเกิน!$D843,ลูกหนี้ค่ารักษาพยาบาล!$A:$A,0))</f>
        <v>0</v>
      </c>
      <c r="Q843" s="49">
        <v>39164437.399999999</v>
      </c>
      <c r="R843" s="7">
        <f>INDEX('Fixed Cost'!$E:$E,MATCH(คำนวณเงินลงทุนส่วนเกิน!$D843,'Fixed Cost'!$A:$A,0))</f>
        <v>25107095.65909091</v>
      </c>
      <c r="S843" s="7">
        <f t="shared" si="79"/>
        <v>14057341.740909088</v>
      </c>
      <c r="T843" s="43" t="str">
        <f t="shared" ref="T843:T906" si="82">IF(J843&gt;3,"60%",IF(J843&gt;=2.51,"50%",IF(J843&gt;=2.01,"40%",IF(J843&gt;=1.51,"30%","0%"))))</f>
        <v>40%</v>
      </c>
      <c r="U843" s="7">
        <f t="shared" si="80"/>
        <v>5622936.6963636354</v>
      </c>
      <c r="V843" s="8" t="str">
        <f t="shared" ref="V843:V906" si="83">IF(U843&gt;0,"ลงทุนได้","ไม่ลงทุน")</f>
        <v>ลงทุนได้</v>
      </c>
      <c r="X843" s="4"/>
    </row>
    <row r="844" spans="1:24" hidden="1" x14ac:dyDescent="0.7">
      <c r="A844" s="8">
        <f>IF(ISBLANK(D844),"",COUNTA($D$10:D844))</f>
        <v>835</v>
      </c>
      <c r="B844" s="14">
        <v>12</v>
      </c>
      <c r="C844" s="14" t="s">
        <v>1734</v>
      </c>
      <c r="D844" s="14" t="s">
        <v>1741</v>
      </c>
      <c r="E844" s="14" t="s">
        <v>1742</v>
      </c>
      <c r="F844" s="14" t="s">
        <v>8</v>
      </c>
      <c r="G844" s="6">
        <f>INDEX('cash ratio เดิม'!$B:$B,MATCH(คำนวณเงินลงทุนส่วนเกิน!$D844,'cash ratio เดิม'!$A:$A,0))</f>
        <v>46610431.880000003</v>
      </c>
      <c r="H844" s="6">
        <f>INDEX('cash ratio เดิม'!$C:$C,MATCH(คำนวณเงินลงทุนส่วนเกิน!$D844,'cash ratio เดิม'!$A:$A,0))</f>
        <v>19303026.050000001</v>
      </c>
      <c r="I844" s="49">
        <v>2.41</v>
      </c>
      <c r="J844" s="5">
        <f t="shared" si="78"/>
        <v>2.64</v>
      </c>
      <c r="K844" s="6">
        <f t="shared" si="81"/>
        <v>4483234.76</v>
      </c>
      <c r="L844" s="6">
        <f>INDEX(ลูกหนี้ค่ารักษาพยาบาล!$J:$J,MATCH(คำนวณเงินลงทุนส่วนเกิน!$D844,ลูกหนี้ค่ารักษาพยาบาล!$A:$A,0))</f>
        <v>1216154</v>
      </c>
      <c r="M844" s="6">
        <f>INDEX(ลูกหนี้ค่ารักษาพยาบาล!$K:$K,MATCH(คำนวณเงินลงทุนส่วนเกิน!$D844,ลูกหนี้ค่ารักษาพยาบาล!$A:$A,0))</f>
        <v>204370.01</v>
      </c>
      <c r="N844" s="6">
        <f>INDEX(ลูกหนี้ค่ารักษาพยาบาล!$L:$L,MATCH(คำนวณเงินลงทุนส่วนเกิน!$D844,ลูกหนี้ค่ารักษาพยาบาล!$A:$A,0))</f>
        <v>3062710.75</v>
      </c>
      <c r="O844" s="6">
        <f>INDEX(ลูกหนี้ค่ารักษาพยาบาล!$M:$M,MATCH(คำนวณเงินลงทุนส่วนเกิน!$D844,ลูกหนี้ค่ารักษาพยาบาล!$A:$A,0))</f>
        <v>0</v>
      </c>
      <c r="P844" s="6">
        <f>INDEX(ลูกหนี้ค่ารักษาพยาบาล!$N:$N,MATCH(คำนวณเงินลงทุนส่วนเกิน!$D844,ลูกหนี้ค่ารักษาพยาบาล!$A:$A,0))</f>
        <v>0</v>
      </c>
      <c r="Q844" s="49">
        <v>27307405.829999998</v>
      </c>
      <c r="R844" s="7">
        <f>INDEX('Fixed Cost'!$E:$E,MATCH(คำนวณเงินลงทุนส่วนเกิน!$D844,'Fixed Cost'!$A:$A,0))</f>
        <v>15176164.682727274</v>
      </c>
      <c r="S844" s="7">
        <f t="shared" si="79"/>
        <v>12131241.147272725</v>
      </c>
      <c r="T844" s="43" t="str">
        <f t="shared" si="82"/>
        <v>50%</v>
      </c>
      <c r="U844" s="7">
        <f t="shared" si="80"/>
        <v>6065620.5736363623</v>
      </c>
      <c r="V844" s="8" t="str">
        <f t="shared" si="83"/>
        <v>ลงทุนได้</v>
      </c>
      <c r="X844" s="4"/>
    </row>
    <row r="845" spans="1:24" hidden="1" x14ac:dyDescent="0.7">
      <c r="A845" s="8">
        <f>IF(ISBLANK(D845),"",COUNTA($D$10:D845))</f>
        <v>836</v>
      </c>
      <c r="B845" s="14">
        <v>12</v>
      </c>
      <c r="C845" s="14" t="s">
        <v>1734</v>
      </c>
      <c r="D845" s="14" t="s">
        <v>1743</v>
      </c>
      <c r="E845" s="14" t="s">
        <v>1744</v>
      </c>
      <c r="F845" s="14" t="s">
        <v>8</v>
      </c>
      <c r="G845" s="6">
        <f>INDEX('cash ratio เดิม'!$B:$B,MATCH(คำนวณเงินลงทุนส่วนเกิน!$D845,'cash ratio เดิม'!$A:$A,0))</f>
        <v>202900153.06</v>
      </c>
      <c r="H845" s="6">
        <f>INDEX('cash ratio เดิม'!$C:$C,MATCH(คำนวณเงินลงทุนส่วนเกิน!$D845,'cash ratio เดิม'!$A:$A,0))</f>
        <v>35322190.030000001</v>
      </c>
      <c r="I845" s="49">
        <v>5.74</v>
      </c>
      <c r="J845" s="5">
        <f t="shared" si="78"/>
        <v>5.93</v>
      </c>
      <c r="K845" s="6">
        <f t="shared" si="81"/>
        <v>6866519.1100000003</v>
      </c>
      <c r="L845" s="6">
        <f>INDEX(ลูกหนี้ค่ารักษาพยาบาล!$J:$J,MATCH(คำนวณเงินลงทุนส่วนเกิน!$D845,ลูกหนี้ค่ารักษาพยาบาล!$A:$A,0))</f>
        <v>3467207.79</v>
      </c>
      <c r="M845" s="6">
        <f>INDEX(ลูกหนี้ค่ารักษาพยาบาล!$K:$K,MATCH(คำนวณเงินลงทุนส่วนเกิน!$D845,ลูกหนี้ค่ารักษาพยาบาล!$A:$A,0))</f>
        <v>567434.29499999993</v>
      </c>
      <c r="N845" s="6">
        <f>INDEX(ลูกหนี้ค่ารักษาพยาบาล!$L:$L,MATCH(คำนวณเงินลงทุนส่วนเกิน!$D845,ลูกหนี้ค่ารักษาพยาบาล!$A:$A,0))</f>
        <v>2831877.0250000004</v>
      </c>
      <c r="O845" s="6">
        <f>INDEX(ลูกหนี้ค่ารักษาพยาบาล!$M:$M,MATCH(คำนวณเงินลงทุนส่วนเกิน!$D845,ลูกหนี้ค่ารักษาพยาบาล!$A:$A,0))</f>
        <v>0</v>
      </c>
      <c r="P845" s="6">
        <f>INDEX(ลูกหนี้ค่ารักษาพยาบาล!$N:$N,MATCH(คำนวณเงินลงทุนส่วนเกิน!$D845,ลูกหนี้ค่ารักษาพยาบาล!$A:$A,0))</f>
        <v>0</v>
      </c>
      <c r="Q845" s="49">
        <v>167358293.52000001</v>
      </c>
      <c r="R845" s="7">
        <f>INDEX('Fixed Cost'!$E:$E,MATCH(คำนวณเงินลงทุนส่วนเกิน!$D845,'Fixed Cost'!$A:$A,0))</f>
        <v>32338667.195454545</v>
      </c>
      <c r="S845" s="7">
        <f t="shared" si="79"/>
        <v>135019626.32454547</v>
      </c>
      <c r="T845" s="43" t="str">
        <f t="shared" si="82"/>
        <v>60%</v>
      </c>
      <c r="U845" s="7">
        <f t="shared" si="80"/>
        <v>81011775.794727281</v>
      </c>
      <c r="V845" s="8" t="str">
        <f t="shared" si="83"/>
        <v>ลงทุนได้</v>
      </c>
      <c r="X845" s="4"/>
    </row>
    <row r="846" spans="1:24" hidden="1" x14ac:dyDescent="0.7">
      <c r="A846" s="8">
        <f>IF(ISBLANK(D846),"",COUNTA($D$10:D846))</f>
        <v>837</v>
      </c>
      <c r="B846" s="14">
        <v>12</v>
      </c>
      <c r="C846" s="14" t="s">
        <v>1734</v>
      </c>
      <c r="D846" s="14" t="s">
        <v>1745</v>
      </c>
      <c r="E846" s="14" t="s">
        <v>1746</v>
      </c>
      <c r="F846" s="14" t="s">
        <v>8</v>
      </c>
      <c r="G846" s="6">
        <f>INDEX('cash ratio เดิม'!$B:$B,MATCH(คำนวณเงินลงทุนส่วนเกิน!$D846,'cash ratio เดิม'!$A:$A,0))</f>
        <v>61832718.280000001</v>
      </c>
      <c r="H846" s="6">
        <f>INDEX('cash ratio เดิม'!$C:$C,MATCH(คำนวณเงินลงทุนส่วนเกิน!$D846,'cash ratio เดิม'!$A:$A,0))</f>
        <v>30115674.27</v>
      </c>
      <c r="I846" s="49">
        <v>2.0499999999999998</v>
      </c>
      <c r="J846" s="5">
        <f t="shared" si="78"/>
        <v>2.21</v>
      </c>
      <c r="K846" s="6">
        <f t="shared" si="81"/>
        <v>5010384.42</v>
      </c>
      <c r="L846" s="6">
        <f>INDEX(ลูกหนี้ค่ารักษาพยาบาล!$J:$J,MATCH(คำนวณเงินลงทุนส่วนเกิน!$D846,ลูกหนี้ค่ารักษาพยาบาล!$A:$A,0))</f>
        <v>3642638.0049999999</v>
      </c>
      <c r="M846" s="6">
        <f>INDEX(ลูกหนี้ค่ารักษาพยาบาล!$K:$K,MATCH(คำนวณเงินลงทุนส่วนเกิน!$D846,ลูกหนี้ค่ารักษาพยาบาล!$A:$A,0))</f>
        <v>215395.10500000001</v>
      </c>
      <c r="N846" s="6">
        <f>INDEX(ลูกหนี้ค่ารักษาพยาบาล!$L:$L,MATCH(คำนวณเงินลงทุนส่วนเกิน!$D846,ลูกหนี้ค่ารักษาพยาบาล!$A:$A,0))</f>
        <v>1152351.31</v>
      </c>
      <c r="O846" s="6">
        <f>INDEX(ลูกหนี้ค่ารักษาพยาบาล!$M:$M,MATCH(คำนวณเงินลงทุนส่วนเกิน!$D846,ลูกหนี้ค่ารักษาพยาบาล!$A:$A,0))</f>
        <v>0</v>
      </c>
      <c r="P846" s="6">
        <f>INDEX(ลูกหนี้ค่ารักษาพยาบาล!$N:$N,MATCH(คำนวณเงินลงทุนส่วนเกิน!$D846,ลูกหนี้ค่ารักษาพยาบาล!$A:$A,0))</f>
        <v>0</v>
      </c>
      <c r="Q846" s="49">
        <v>31541314.010000002</v>
      </c>
      <c r="R846" s="7">
        <f>INDEX('Fixed Cost'!$E:$E,MATCH(คำนวณเงินลงทุนส่วนเกิน!$D846,'Fixed Cost'!$A:$A,0))</f>
        <v>21561948.531818178</v>
      </c>
      <c r="S846" s="7">
        <f t="shared" si="79"/>
        <v>9979365.4781818241</v>
      </c>
      <c r="T846" s="43" t="str">
        <f t="shared" si="82"/>
        <v>40%</v>
      </c>
      <c r="U846" s="7">
        <f t="shared" si="80"/>
        <v>3991746.19127273</v>
      </c>
      <c r="V846" s="8" t="str">
        <f t="shared" si="83"/>
        <v>ลงทุนได้</v>
      </c>
      <c r="X846" s="4"/>
    </row>
    <row r="847" spans="1:24" hidden="1" x14ac:dyDescent="0.7">
      <c r="A847" s="8">
        <f>IF(ISBLANK(D847),"",COUNTA($D$10:D847))</f>
        <v>838</v>
      </c>
      <c r="B847" s="14">
        <v>12</v>
      </c>
      <c r="C847" s="14" t="s">
        <v>1734</v>
      </c>
      <c r="D847" s="14" t="s">
        <v>1747</v>
      </c>
      <c r="E847" s="14" t="s">
        <v>1748</v>
      </c>
      <c r="F847" s="14" t="s">
        <v>8</v>
      </c>
      <c r="G847" s="6">
        <f>INDEX('cash ratio เดิม'!$B:$B,MATCH(คำนวณเงินลงทุนส่วนเกิน!$D847,'cash ratio เดิม'!$A:$A,0))</f>
        <v>29550126.859999999</v>
      </c>
      <c r="H847" s="6">
        <f>INDEX('cash ratio เดิม'!$C:$C,MATCH(คำนวณเงินลงทุนส่วนเกิน!$D847,'cash ratio เดิม'!$A:$A,0))</f>
        <v>21261652.09</v>
      </c>
      <c r="I847" s="49">
        <v>1.39</v>
      </c>
      <c r="J847" s="5">
        <f t="shared" si="78"/>
        <v>1.44</v>
      </c>
      <c r="K847" s="6">
        <f t="shared" si="81"/>
        <v>1275786.0250000001</v>
      </c>
      <c r="L847" s="6">
        <f>INDEX(ลูกหนี้ค่ารักษาพยาบาล!$J:$J,MATCH(คำนวณเงินลงทุนส่วนเกิน!$D847,ลูกหนี้ค่ารักษาพยาบาล!$A:$A,0))</f>
        <v>719777.97500000009</v>
      </c>
      <c r="M847" s="6">
        <f>INDEX(ลูกหนี้ค่ารักษาพยาบาล!$K:$K,MATCH(คำนวณเงินลงทุนส่วนเกิน!$D847,ลูกหนี้ค่ารักษาพยาบาล!$A:$A,0))</f>
        <v>91934.55</v>
      </c>
      <c r="N847" s="6">
        <f>INDEX(ลูกหนี้ค่ารักษาพยาบาล!$L:$L,MATCH(คำนวณเงินลงทุนส่วนเกิน!$D847,ลูกหนี้ค่ารักษาพยาบาล!$A:$A,0))</f>
        <v>464073.5</v>
      </c>
      <c r="O847" s="6">
        <f>INDEX(ลูกหนี้ค่ารักษาพยาบาล!$M:$M,MATCH(คำนวณเงินลงทุนส่วนเกิน!$D847,ลูกหนี้ค่ารักษาพยาบาล!$A:$A,0))</f>
        <v>0</v>
      </c>
      <c r="P847" s="6">
        <f>INDEX(ลูกหนี้ค่ารักษาพยาบาล!$N:$N,MATCH(คำนวณเงินลงทุนส่วนเกิน!$D847,ลูกหนี้ค่ารักษาพยาบาล!$A:$A,0))</f>
        <v>0</v>
      </c>
      <c r="Q847" s="49">
        <v>8262474.7699999996</v>
      </c>
      <c r="R847" s="7">
        <f>INDEX('Fixed Cost'!$E:$E,MATCH(คำนวณเงินลงทุนส่วนเกิน!$D847,'Fixed Cost'!$A:$A,0))</f>
        <v>16466284.609090909</v>
      </c>
      <c r="S847" s="7">
        <f t="shared" si="79"/>
        <v>-8203809.8390909098</v>
      </c>
      <c r="T847" s="43" t="str">
        <f t="shared" si="82"/>
        <v>0%</v>
      </c>
      <c r="U847" s="7">
        <f t="shared" si="80"/>
        <v>0</v>
      </c>
      <c r="V847" s="69" t="str">
        <f t="shared" si="83"/>
        <v>ไม่ลงทุน</v>
      </c>
      <c r="X847" s="4"/>
    </row>
    <row r="848" spans="1:24" hidden="1" x14ac:dyDescent="0.7">
      <c r="A848" s="8">
        <f>IF(ISBLANK(D848),"",COUNTA($D$10:D848))</f>
        <v>839</v>
      </c>
      <c r="B848" s="14">
        <v>12</v>
      </c>
      <c r="C848" s="14" t="s">
        <v>1734</v>
      </c>
      <c r="D848" s="14" t="s">
        <v>1749</v>
      </c>
      <c r="E848" s="14" t="s">
        <v>1750</v>
      </c>
      <c r="F848" s="14" t="s">
        <v>8</v>
      </c>
      <c r="G848" s="6">
        <f>INDEX('cash ratio เดิม'!$B:$B,MATCH(คำนวณเงินลงทุนส่วนเกิน!$D848,'cash ratio เดิม'!$A:$A,0))</f>
        <v>19047810.280000001</v>
      </c>
      <c r="H848" s="6">
        <f>INDEX('cash ratio เดิม'!$C:$C,MATCH(คำนวณเงินลงทุนส่วนเกิน!$D848,'cash ratio เดิม'!$A:$A,0))</f>
        <v>20871819.640000001</v>
      </c>
      <c r="I848" s="49">
        <v>0.91</v>
      </c>
      <c r="J848" s="5">
        <f t="shared" si="78"/>
        <v>1.06</v>
      </c>
      <c r="K848" s="6">
        <f t="shared" si="81"/>
        <v>3241987.35</v>
      </c>
      <c r="L848" s="6">
        <f>INDEX(ลูกหนี้ค่ารักษาพยาบาล!$J:$J,MATCH(คำนวณเงินลงทุนส่วนเกิน!$D848,ลูกหนี้ค่ารักษาพยาบาล!$A:$A,0))</f>
        <v>1933011.9650000001</v>
      </c>
      <c r="M848" s="6">
        <f>INDEX(ลูกหนี้ค่ารักษาพยาบาล!$K:$K,MATCH(คำนวณเงินลงทุนส่วนเกิน!$D848,ลูกหนี้ค่ารักษาพยาบาล!$A:$A,0))</f>
        <v>205145.71000000002</v>
      </c>
      <c r="N848" s="6">
        <f>INDEX(ลูกหนี้ค่ารักษาพยาบาล!$L:$L,MATCH(คำนวณเงินลงทุนส่วนเกิน!$D848,ลูกหนี้ค่ารักษาพยาบาล!$A:$A,0))</f>
        <v>1103829.6749999998</v>
      </c>
      <c r="O848" s="6">
        <f>INDEX(ลูกหนี้ค่ารักษาพยาบาล!$M:$M,MATCH(คำนวณเงินลงทุนส่วนเกิน!$D848,ลูกหนี้ค่ารักษาพยาบาล!$A:$A,0))</f>
        <v>0</v>
      </c>
      <c r="P848" s="6">
        <f>INDEX(ลูกหนี้ค่ารักษาพยาบาล!$N:$N,MATCH(คำนวณเงินลงทุนส่วนเกิน!$D848,ลูกหนี้ค่ารักษาพยาบาล!$A:$A,0))</f>
        <v>0</v>
      </c>
      <c r="Q848" s="49">
        <v>-1824009.36</v>
      </c>
      <c r="R848" s="7">
        <f>INDEX('Fixed Cost'!$E:$E,MATCH(คำนวณเงินลงทุนส่วนเกิน!$D848,'Fixed Cost'!$A:$A,0))</f>
        <v>15819411.479999997</v>
      </c>
      <c r="S848" s="7">
        <f t="shared" si="79"/>
        <v>-17643420.839999996</v>
      </c>
      <c r="T848" s="43" t="str">
        <f t="shared" si="82"/>
        <v>0%</v>
      </c>
      <c r="U848" s="7">
        <f t="shared" si="80"/>
        <v>0</v>
      </c>
      <c r="V848" s="69" t="str">
        <f t="shared" si="83"/>
        <v>ไม่ลงทุน</v>
      </c>
      <c r="X848" s="4"/>
    </row>
    <row r="849" spans="1:24" hidden="1" x14ac:dyDescent="0.7">
      <c r="A849" s="8">
        <f>IF(ISBLANK(D849),"",COUNTA($D$10:D849))</f>
        <v>840</v>
      </c>
      <c r="B849" s="14">
        <v>12</v>
      </c>
      <c r="C849" s="14" t="s">
        <v>1734</v>
      </c>
      <c r="D849" s="14" t="s">
        <v>1751</v>
      </c>
      <c r="E849" s="14" t="s">
        <v>1752</v>
      </c>
      <c r="F849" s="14" t="s">
        <v>8</v>
      </c>
      <c r="G849" s="6">
        <f>INDEX('cash ratio เดิม'!$B:$B,MATCH(คำนวณเงินลงทุนส่วนเกิน!$D849,'cash ratio เดิม'!$A:$A,0))</f>
        <v>64368216.740000002</v>
      </c>
      <c r="H849" s="6">
        <f>INDEX('cash ratio เดิม'!$C:$C,MATCH(คำนวณเงินลงทุนส่วนเกิน!$D849,'cash ratio เดิม'!$A:$A,0))</f>
        <v>16355910.98</v>
      </c>
      <c r="I849" s="49">
        <v>3.94</v>
      </c>
      <c r="J849" s="5">
        <f t="shared" si="78"/>
        <v>3.99</v>
      </c>
      <c r="K849" s="6">
        <f t="shared" si="81"/>
        <v>908608.14000000013</v>
      </c>
      <c r="L849" s="6">
        <f>INDEX(ลูกหนี้ค่ารักษาพยาบาล!$J:$J,MATCH(คำนวณเงินลงทุนส่วนเกิน!$D849,ลูกหนี้ค่ารักษาพยาบาล!$A:$A,0))</f>
        <v>466466.59</v>
      </c>
      <c r="M849" s="6">
        <f>INDEX(ลูกหนี้ค่ารักษาพยาบาล!$K:$K,MATCH(คำนวณเงินลงทุนส่วนเกิน!$D849,ลูกหนี้ค่ารักษาพยาบาล!$A:$A,0))</f>
        <v>44322.75</v>
      </c>
      <c r="N849" s="6">
        <f>INDEX(ลูกหนี้ค่ารักษาพยาบาล!$L:$L,MATCH(คำนวณเงินลงทุนส่วนเกิน!$D849,ลูกหนี้ค่ารักษาพยาบาล!$A:$A,0))</f>
        <v>397818.80000000005</v>
      </c>
      <c r="O849" s="6">
        <f>INDEX(ลูกหนี้ค่ารักษาพยาบาล!$M:$M,MATCH(คำนวณเงินลงทุนส่วนเกิน!$D849,ลูกหนี้ค่ารักษาพยาบาล!$A:$A,0))</f>
        <v>0</v>
      </c>
      <c r="P849" s="6">
        <f>INDEX(ลูกหนี้ค่ารักษาพยาบาล!$N:$N,MATCH(คำนวณเงินลงทุนส่วนเกิน!$D849,ลูกหนี้ค่ารักษาพยาบาล!$A:$A,0))</f>
        <v>0</v>
      </c>
      <c r="Q849" s="49">
        <v>48012305.759999998</v>
      </c>
      <c r="R849" s="7">
        <f>INDEX('Fixed Cost'!$E:$E,MATCH(คำนวณเงินลงทุนส่วนเกิน!$D849,'Fixed Cost'!$A:$A,0))</f>
        <v>11378809.794545455</v>
      </c>
      <c r="S849" s="7">
        <f t="shared" si="79"/>
        <v>36633495.965454541</v>
      </c>
      <c r="T849" s="43" t="str">
        <f t="shared" si="82"/>
        <v>60%</v>
      </c>
      <c r="U849" s="7">
        <f t="shared" si="80"/>
        <v>21980097.579272725</v>
      </c>
      <c r="V849" s="8" t="str">
        <f t="shared" si="83"/>
        <v>ลงทุนได้</v>
      </c>
      <c r="X849" s="4"/>
    </row>
    <row r="850" spans="1:24" hidden="1" x14ac:dyDescent="0.7">
      <c r="A850" s="8">
        <f>IF(ISBLANK(D850),"",COUNTA($D$10:D850))</f>
        <v>841</v>
      </c>
      <c r="B850" s="14">
        <v>12</v>
      </c>
      <c r="C850" s="14" t="s">
        <v>1734</v>
      </c>
      <c r="D850" s="14" t="s">
        <v>1753</v>
      </c>
      <c r="E850" s="14" t="s">
        <v>1754</v>
      </c>
      <c r="F850" s="14" t="s">
        <v>8</v>
      </c>
      <c r="G850" s="6">
        <f>INDEX('cash ratio เดิม'!$B:$B,MATCH(คำนวณเงินลงทุนส่วนเกิน!$D850,'cash ratio เดิม'!$A:$A,0))</f>
        <v>64642903.700000003</v>
      </c>
      <c r="H850" s="6">
        <f>INDEX('cash ratio เดิม'!$C:$C,MATCH(คำนวณเงินลงทุนส่วนเกิน!$D850,'cash ratio เดิม'!$A:$A,0))</f>
        <v>19961147</v>
      </c>
      <c r="I850" s="49">
        <v>3.24</v>
      </c>
      <c r="J850" s="5">
        <f t="shared" si="78"/>
        <v>3.31</v>
      </c>
      <c r="K850" s="6">
        <f t="shared" si="81"/>
        <v>1478870.585</v>
      </c>
      <c r="L850" s="6">
        <f>INDEX(ลูกหนี้ค่ารักษาพยาบาล!$J:$J,MATCH(คำนวณเงินลงทุนส่วนเกิน!$D850,ลูกหนี้ค่ารักษาพยาบาล!$A:$A,0))</f>
        <v>254076.6</v>
      </c>
      <c r="M850" s="6">
        <f>INDEX(ลูกหนี้ค่ารักษาพยาบาล!$K:$K,MATCH(คำนวณเงินลงทุนส่วนเกิน!$D850,ลูกหนี้ค่ารักษาพยาบาล!$A:$A,0))</f>
        <v>80280.985000000001</v>
      </c>
      <c r="N850" s="6">
        <f>INDEX(ลูกหนี้ค่ารักษาพยาบาล!$L:$L,MATCH(คำนวณเงินลงทุนส่วนเกิน!$D850,ลูกหนี้ค่ารักษาพยาบาล!$A:$A,0))</f>
        <v>1144513</v>
      </c>
      <c r="O850" s="6">
        <f>INDEX(ลูกหนี้ค่ารักษาพยาบาล!$M:$M,MATCH(คำนวณเงินลงทุนส่วนเกิน!$D850,ลูกหนี้ค่ารักษาพยาบาล!$A:$A,0))</f>
        <v>0</v>
      </c>
      <c r="P850" s="6">
        <f>INDEX(ลูกหนี้ค่ารักษาพยาบาล!$N:$N,MATCH(คำนวณเงินลงทุนส่วนเกิน!$D850,ลูกหนี้ค่ารักษาพยาบาล!$A:$A,0))</f>
        <v>0</v>
      </c>
      <c r="Q850" s="49">
        <v>44681756.700000003</v>
      </c>
      <c r="R850" s="7">
        <f>INDEX('Fixed Cost'!$E:$E,MATCH(คำนวณเงินลงทุนส่วนเกิน!$D850,'Fixed Cost'!$A:$A,0))</f>
        <v>15429008.075454544</v>
      </c>
      <c r="S850" s="7">
        <f t="shared" si="79"/>
        <v>29252748.624545459</v>
      </c>
      <c r="T850" s="43" t="str">
        <f t="shared" si="82"/>
        <v>60%</v>
      </c>
      <c r="U850" s="7">
        <f t="shared" si="80"/>
        <v>17551649.174727276</v>
      </c>
      <c r="V850" s="8" t="str">
        <f t="shared" si="83"/>
        <v>ลงทุนได้</v>
      </c>
      <c r="X850" s="4"/>
    </row>
    <row r="851" spans="1:24" hidden="1" x14ac:dyDescent="0.7">
      <c r="A851" s="8">
        <f>IF(ISBLANK(D851),"",COUNTA($D$10:D851))</f>
        <v>842</v>
      </c>
      <c r="B851" s="14">
        <v>12</v>
      </c>
      <c r="C851" s="14" t="s">
        <v>1734</v>
      </c>
      <c r="D851" s="14" t="s">
        <v>1755</v>
      </c>
      <c r="E851" s="14" t="s">
        <v>1756</v>
      </c>
      <c r="F851" s="14" t="s">
        <v>8</v>
      </c>
      <c r="G851" s="6">
        <f>INDEX('cash ratio เดิม'!$B:$B,MATCH(คำนวณเงินลงทุนส่วนเกิน!$D851,'cash ratio เดิม'!$A:$A,0))</f>
        <v>6687477.8099999996</v>
      </c>
      <c r="H851" s="6">
        <f>INDEX('cash ratio เดิม'!$C:$C,MATCH(คำนวณเงินลงทุนส่วนเกิน!$D851,'cash ratio เดิม'!$A:$A,0))</f>
        <v>14507707.32</v>
      </c>
      <c r="I851" s="49">
        <v>0.46</v>
      </c>
      <c r="J851" s="5">
        <f t="shared" si="78"/>
        <v>0.74</v>
      </c>
      <c r="K851" s="6">
        <f t="shared" si="81"/>
        <v>4067248.4849999999</v>
      </c>
      <c r="L851" s="6">
        <f>INDEX(ลูกหนี้ค่ารักษาพยาบาล!$J:$J,MATCH(คำนวณเงินลงทุนส่วนเกิน!$D851,ลูกหนี้ค่ารักษาพยาบาล!$A:$A,0))</f>
        <v>1474463.5</v>
      </c>
      <c r="M851" s="6">
        <f>INDEX(ลูกหนี้ค่ารักษาพยาบาล!$K:$K,MATCH(คำนวณเงินลงทุนส่วนเกิน!$D851,ลูกหนี้ค่ารักษาพยาบาล!$A:$A,0))</f>
        <v>516967.5</v>
      </c>
      <c r="N851" s="6">
        <f>INDEX(ลูกหนี้ค่ารักษาพยาบาล!$L:$L,MATCH(คำนวณเงินลงทุนส่วนเกิน!$D851,ลูกหนี้ค่ารักษาพยาบาล!$A:$A,0))</f>
        <v>2075817.4849999999</v>
      </c>
      <c r="O851" s="6">
        <f>INDEX(ลูกหนี้ค่ารักษาพยาบาล!$M:$M,MATCH(คำนวณเงินลงทุนส่วนเกิน!$D851,ลูกหนี้ค่ารักษาพยาบาล!$A:$A,0))</f>
        <v>0</v>
      </c>
      <c r="P851" s="6">
        <f>INDEX(ลูกหนี้ค่ารักษาพยาบาล!$N:$N,MATCH(คำนวณเงินลงทุนส่วนเกิน!$D851,ลูกหนี้ค่ารักษาพยาบาล!$A:$A,0))</f>
        <v>0</v>
      </c>
      <c r="Q851" s="49">
        <v>-7820229.5099999998</v>
      </c>
      <c r="R851" s="7">
        <f>INDEX('Fixed Cost'!$E:$E,MATCH(คำนวณเงินลงทุนส่วนเกิน!$D851,'Fixed Cost'!$A:$A,0))</f>
        <v>16575199.276363634</v>
      </c>
      <c r="S851" s="7">
        <f t="shared" si="79"/>
        <v>-24395428.786363631</v>
      </c>
      <c r="T851" s="43" t="str">
        <f t="shared" si="82"/>
        <v>0%</v>
      </c>
      <c r="U851" s="7">
        <f t="shared" si="80"/>
        <v>0</v>
      </c>
      <c r="V851" s="69" t="str">
        <f t="shared" si="83"/>
        <v>ไม่ลงทุน</v>
      </c>
      <c r="X851" s="4"/>
    </row>
    <row r="852" spans="1:24" hidden="1" x14ac:dyDescent="0.7">
      <c r="A852" s="8">
        <f>IF(ISBLANK(D852),"",COUNTA($D$10:D852))</f>
        <v>843</v>
      </c>
      <c r="B852" s="14">
        <v>12</v>
      </c>
      <c r="C852" s="14" t="s">
        <v>1734</v>
      </c>
      <c r="D852" s="14" t="s">
        <v>1757</v>
      </c>
      <c r="E852" s="14" t="s">
        <v>1758</v>
      </c>
      <c r="F852" s="14" t="s">
        <v>8</v>
      </c>
      <c r="G852" s="6">
        <f>INDEX('cash ratio เดิม'!$B:$B,MATCH(คำนวณเงินลงทุนส่วนเกิน!$D852,'cash ratio เดิม'!$A:$A,0))</f>
        <v>35620492.700000003</v>
      </c>
      <c r="H852" s="6">
        <f>INDEX('cash ratio เดิม'!$C:$C,MATCH(คำนวณเงินลงทุนส่วนเกิน!$D852,'cash ratio เดิม'!$A:$A,0))</f>
        <v>17988056.859999999</v>
      </c>
      <c r="I852" s="49">
        <v>1.98</v>
      </c>
      <c r="J852" s="5">
        <f t="shared" si="78"/>
        <v>2.2200000000000002</v>
      </c>
      <c r="K852" s="6">
        <f t="shared" si="81"/>
        <v>4319684.05</v>
      </c>
      <c r="L852" s="6">
        <f>INDEX(ลูกหนี้ค่ารักษาพยาบาล!$J:$J,MATCH(คำนวณเงินลงทุนส่วนเกิน!$D852,ลูกหนี้ค่ารักษาพยาบาล!$A:$A,0))</f>
        <v>1816460.93</v>
      </c>
      <c r="M852" s="6">
        <f>INDEX(ลูกหนี้ค่ารักษาพยาบาล!$K:$K,MATCH(คำนวณเงินลงทุนส่วนเกิน!$D852,ลูกหนี้ค่ารักษาพยาบาล!$A:$A,0))</f>
        <v>1005418.845</v>
      </c>
      <c r="N852" s="6">
        <f>INDEX(ลูกหนี้ค่ารักษาพยาบาล!$L:$L,MATCH(คำนวณเงินลงทุนส่วนเกิน!$D852,ลูกหนี้ค่ารักษาพยาบาล!$A:$A,0))</f>
        <v>1497804.2749999999</v>
      </c>
      <c r="O852" s="6">
        <f>INDEX(ลูกหนี้ค่ารักษาพยาบาล!$M:$M,MATCH(คำนวณเงินลงทุนส่วนเกิน!$D852,ลูกหนี้ค่ารักษาพยาบาล!$A:$A,0))</f>
        <v>0</v>
      </c>
      <c r="P852" s="6">
        <f>INDEX(ลูกหนี้ค่ารักษาพยาบาล!$N:$N,MATCH(คำนวณเงินลงทุนส่วนเกิน!$D852,ลูกหนี้ค่ารักษาพยาบาล!$A:$A,0))</f>
        <v>0</v>
      </c>
      <c r="Q852" s="49">
        <v>17557015.84</v>
      </c>
      <c r="R852" s="7">
        <f>INDEX('Fixed Cost'!$E:$E,MATCH(คำนวณเงินลงทุนส่วนเกิน!$D852,'Fixed Cost'!$A:$A,0))</f>
        <v>14187458.225454547</v>
      </c>
      <c r="S852" s="7">
        <f t="shared" si="79"/>
        <v>3369557.6145454533</v>
      </c>
      <c r="T852" s="43" t="str">
        <f t="shared" si="82"/>
        <v>40%</v>
      </c>
      <c r="U852" s="7">
        <f t="shared" si="80"/>
        <v>1347823.0458181815</v>
      </c>
      <c r="V852" s="8" t="str">
        <f t="shared" si="83"/>
        <v>ลงทุนได้</v>
      </c>
      <c r="X852" s="4"/>
    </row>
    <row r="853" spans="1:24" hidden="1" x14ac:dyDescent="0.7">
      <c r="A853" s="8">
        <f>IF(ISBLANK(D853),"",COUNTA($D$10:D853))</f>
        <v>844</v>
      </c>
      <c r="B853" s="14">
        <v>12</v>
      </c>
      <c r="C853" s="14" t="s">
        <v>1734</v>
      </c>
      <c r="D853" s="14" t="s">
        <v>1759</v>
      </c>
      <c r="E853" s="14" t="s">
        <v>1760</v>
      </c>
      <c r="F853" s="14" t="s">
        <v>8</v>
      </c>
      <c r="G853" s="6">
        <f>INDEX('cash ratio เดิม'!$B:$B,MATCH(คำนวณเงินลงทุนส่วนเกิน!$D853,'cash ratio เดิม'!$A:$A,0))</f>
        <v>67447119.879999995</v>
      </c>
      <c r="H853" s="6">
        <f>INDEX('cash ratio เดิม'!$C:$C,MATCH(คำนวณเงินลงทุนส่วนเกิน!$D853,'cash ratio เดิม'!$A:$A,0))</f>
        <v>19750093.57</v>
      </c>
      <c r="I853" s="49">
        <v>3.42</v>
      </c>
      <c r="J853" s="5">
        <f t="shared" si="78"/>
        <v>3.52</v>
      </c>
      <c r="K853" s="6">
        <f t="shared" si="81"/>
        <v>2187660.8199999998</v>
      </c>
      <c r="L853" s="6">
        <f>INDEX(ลูกหนี้ค่ารักษาพยาบาล!$J:$J,MATCH(คำนวณเงินลงทุนส่วนเกิน!$D853,ลูกหนี้ค่ารักษาพยาบาล!$A:$A,0))</f>
        <v>968594.77500000002</v>
      </c>
      <c r="M853" s="6">
        <f>INDEX(ลูกหนี้ค่ารักษาพยาบาล!$K:$K,MATCH(คำนวณเงินลงทุนส่วนเกิน!$D853,ลูกหนี้ค่ารักษาพยาบาล!$A:$A,0))</f>
        <v>161533.5</v>
      </c>
      <c r="N853" s="6">
        <f>INDEX(ลูกหนี้ค่ารักษาพยาบาล!$L:$L,MATCH(คำนวณเงินลงทุนส่วนเกิน!$D853,ลูกหนี้ค่ารักษาพยาบาล!$A:$A,0))</f>
        <v>1057532.5449999999</v>
      </c>
      <c r="O853" s="6">
        <f>INDEX(ลูกหนี้ค่ารักษาพยาบาล!$M:$M,MATCH(คำนวณเงินลงทุนส่วนเกิน!$D853,ลูกหนี้ค่ารักษาพยาบาล!$A:$A,0))</f>
        <v>0</v>
      </c>
      <c r="P853" s="6">
        <f>INDEX(ลูกหนี้ค่ารักษาพยาบาล!$N:$N,MATCH(คำนวณเงินลงทุนส่วนเกิน!$D853,ลูกหนี้ค่ารักษาพยาบาล!$A:$A,0))</f>
        <v>0</v>
      </c>
      <c r="Q853" s="49">
        <v>47697026.310000002</v>
      </c>
      <c r="R853" s="7">
        <f>INDEX('Fixed Cost'!$E:$E,MATCH(คำนวณเงินลงทุนส่วนเกิน!$D853,'Fixed Cost'!$A:$A,0))</f>
        <v>15569766.286363635</v>
      </c>
      <c r="S853" s="7">
        <f t="shared" si="79"/>
        <v>32127260.023636367</v>
      </c>
      <c r="T853" s="43" t="str">
        <f t="shared" si="82"/>
        <v>60%</v>
      </c>
      <c r="U853" s="7">
        <f t="shared" si="80"/>
        <v>19276356.014181819</v>
      </c>
      <c r="V853" s="8" t="str">
        <f t="shared" si="83"/>
        <v>ลงทุนได้</v>
      </c>
      <c r="X853" s="4"/>
    </row>
    <row r="854" spans="1:24" hidden="1" x14ac:dyDescent="0.7">
      <c r="A854" s="8">
        <f>IF(ISBLANK(D854),"",COUNTA($D$10:D854))</f>
        <v>845</v>
      </c>
      <c r="B854" s="14">
        <v>12</v>
      </c>
      <c r="C854" s="14" t="s">
        <v>1761</v>
      </c>
      <c r="D854" s="14" t="s">
        <v>1762</v>
      </c>
      <c r="E854" s="14" t="s">
        <v>1763</v>
      </c>
      <c r="F854" s="14" t="s">
        <v>46</v>
      </c>
      <c r="G854" s="6">
        <f>INDEX('cash ratio เดิม'!$B:$B,MATCH(คำนวณเงินลงทุนส่วนเกิน!$D854,'cash ratio เดิม'!$A:$A,0))</f>
        <v>734524483.42999995</v>
      </c>
      <c r="H854" s="6">
        <f>INDEX('cash ratio เดิม'!$C:$C,MATCH(คำนวณเงินลงทุนส่วนเกิน!$D854,'cash ratio เดิม'!$A:$A,0))</f>
        <v>323445424.43000001</v>
      </c>
      <c r="I854" s="49">
        <v>2.27</v>
      </c>
      <c r="J854" s="5">
        <f t="shared" si="78"/>
        <v>2.4300000000000002</v>
      </c>
      <c r="K854" s="6">
        <f t="shared" si="81"/>
        <v>54596562.519999996</v>
      </c>
      <c r="L854" s="6">
        <f>INDEX(ลูกหนี้ค่ารักษาพยาบาล!$J:$J,MATCH(คำนวณเงินลงทุนส่วนเกิน!$D854,ลูกหนี้ค่ารักษาพยาบาล!$A:$A,0))</f>
        <v>22375480.009999998</v>
      </c>
      <c r="M854" s="6">
        <f>INDEX(ลูกหนี้ค่ารักษาพยาบาล!$K:$K,MATCH(คำนวณเงินลงทุนส่วนเกิน!$D854,ลูกหนี้ค่ารักษาพยาบาล!$A:$A,0))</f>
        <v>2082200.5</v>
      </c>
      <c r="N854" s="6">
        <f>INDEX(ลูกหนี้ค่ารักษาพยาบาล!$L:$L,MATCH(คำนวณเงินลงทุนส่วนเกิน!$D854,ลูกหนี้ค่ารักษาพยาบาล!$A:$A,0))</f>
        <v>30118322.509999998</v>
      </c>
      <c r="O854" s="6">
        <f>INDEX(ลูกหนี้ค่ารักษาพยาบาล!$M:$M,MATCH(คำนวณเงินลงทุนส่วนเกิน!$D854,ลูกหนี้ค่ารักษาพยาบาล!$A:$A,0))</f>
        <v>0</v>
      </c>
      <c r="P854" s="6">
        <f>INDEX(ลูกหนี้ค่ารักษาพยาบาล!$N:$N,MATCH(คำนวณเงินลงทุนส่วนเกิน!$D854,ลูกหนี้ค่ารักษาพยาบาล!$A:$A,0))</f>
        <v>20559.5</v>
      </c>
      <c r="Q854" s="49">
        <v>410999584.19999999</v>
      </c>
      <c r="R854" s="7">
        <f>INDEX('Fixed Cost'!$E:$E,MATCH(คำนวณเงินลงทุนส่วนเกิน!$D854,'Fixed Cost'!$A:$A,0))</f>
        <v>94854190.328181818</v>
      </c>
      <c r="S854" s="7">
        <f t="shared" si="79"/>
        <v>316145393.87181818</v>
      </c>
      <c r="T854" s="43" t="str">
        <f t="shared" si="82"/>
        <v>40%</v>
      </c>
      <c r="U854" s="7">
        <f t="shared" si="80"/>
        <v>126458157.54872727</v>
      </c>
      <c r="V854" s="8" t="str">
        <f t="shared" si="83"/>
        <v>ลงทุนได้</v>
      </c>
      <c r="X854" s="4"/>
    </row>
    <row r="855" spans="1:24" hidden="1" x14ac:dyDescent="0.7">
      <c r="A855" s="8">
        <f>IF(ISBLANK(D855),"",COUNTA($D$10:D855))</f>
        <v>846</v>
      </c>
      <c r="B855" s="14">
        <v>12</v>
      </c>
      <c r="C855" s="14" t="s">
        <v>1761</v>
      </c>
      <c r="D855" s="14" t="s">
        <v>1764</v>
      </c>
      <c r="E855" s="14" t="s">
        <v>1765</v>
      </c>
      <c r="F855" s="14" t="s">
        <v>8</v>
      </c>
      <c r="G855" s="6">
        <f>INDEX('cash ratio เดิม'!$B:$B,MATCH(คำนวณเงินลงทุนส่วนเกิน!$D855,'cash ratio เดิม'!$A:$A,0))</f>
        <v>77645256.549999997</v>
      </c>
      <c r="H855" s="6">
        <f>INDEX('cash ratio เดิม'!$C:$C,MATCH(คำนวณเงินลงทุนส่วนเกิน!$D855,'cash ratio เดิม'!$A:$A,0))</f>
        <v>25969736.969999999</v>
      </c>
      <c r="I855" s="49">
        <v>2.99</v>
      </c>
      <c r="J855" s="5">
        <f t="shared" si="78"/>
        <v>3.2</v>
      </c>
      <c r="K855" s="6">
        <f t="shared" si="81"/>
        <v>5685222.9550000001</v>
      </c>
      <c r="L855" s="6">
        <f>INDEX(ลูกหนี้ค่ารักษาพยาบาล!$J:$J,MATCH(คำนวณเงินลงทุนส่วนเกิน!$D855,ลูกหนี้ค่ารักษาพยาบาล!$A:$A,0))</f>
        <v>1650836.97</v>
      </c>
      <c r="M855" s="6">
        <f>INDEX(ลูกหนี้ค่ารักษาพยาบาล!$K:$K,MATCH(คำนวณเงินลงทุนส่วนเกิน!$D855,ลูกหนี้ค่ารักษาพยาบาล!$A:$A,0))</f>
        <v>268569.02999999997</v>
      </c>
      <c r="N855" s="6">
        <f>INDEX(ลูกหนี้ค่ารักษาพยาบาล!$L:$L,MATCH(คำนวณเงินลงทุนส่วนเกิน!$D855,ลูกหนี้ค่ารักษาพยาบาล!$A:$A,0))</f>
        <v>3765816.9549999996</v>
      </c>
      <c r="O855" s="6">
        <f>INDEX(ลูกหนี้ค่ารักษาพยาบาล!$M:$M,MATCH(คำนวณเงินลงทุนส่วนเกิน!$D855,ลูกหนี้ค่ารักษาพยาบาล!$A:$A,0))</f>
        <v>0</v>
      </c>
      <c r="P855" s="6">
        <f>INDEX(ลูกหนี้ค่ารักษาพยาบาล!$N:$N,MATCH(คำนวณเงินลงทุนส่วนเกิน!$D855,ลูกหนี้ค่ารักษาพยาบาล!$A:$A,0))</f>
        <v>0</v>
      </c>
      <c r="Q855" s="49">
        <v>51675519.579999998</v>
      </c>
      <c r="R855" s="7">
        <f>INDEX('Fixed Cost'!$E:$E,MATCH(คำนวณเงินลงทุนส่วนเกิน!$D855,'Fixed Cost'!$A:$A,0))</f>
        <v>25787551.783636361</v>
      </c>
      <c r="S855" s="7">
        <f t="shared" si="79"/>
        <v>25887967.796363637</v>
      </c>
      <c r="T855" s="43" t="str">
        <f t="shared" si="82"/>
        <v>60%</v>
      </c>
      <c r="U855" s="7">
        <f t="shared" si="80"/>
        <v>15532780.677818181</v>
      </c>
      <c r="V855" s="8" t="str">
        <f t="shared" si="83"/>
        <v>ลงทุนได้</v>
      </c>
      <c r="X855" s="4"/>
    </row>
    <row r="856" spans="1:24" hidden="1" x14ac:dyDescent="0.7">
      <c r="A856" s="8">
        <f>IF(ISBLANK(D856),"",COUNTA($D$10:D856))</f>
        <v>847</v>
      </c>
      <c r="B856" s="14">
        <v>12</v>
      </c>
      <c r="C856" s="14" t="s">
        <v>1761</v>
      </c>
      <c r="D856" s="14" t="s">
        <v>1766</v>
      </c>
      <c r="E856" s="14" t="s">
        <v>1767</v>
      </c>
      <c r="F856" s="14" t="s">
        <v>8</v>
      </c>
      <c r="G856" s="6">
        <f>INDEX('cash ratio เดิม'!$B:$B,MATCH(คำนวณเงินลงทุนส่วนเกิน!$D856,'cash ratio เดิม'!$A:$A,0))</f>
        <v>139896369.47999999</v>
      </c>
      <c r="H856" s="6">
        <f>INDEX('cash ratio เดิม'!$C:$C,MATCH(คำนวณเงินลงทุนส่วนเกิน!$D856,'cash ratio เดิม'!$A:$A,0))</f>
        <v>17849877.73</v>
      </c>
      <c r="I856" s="49">
        <v>7.84</v>
      </c>
      <c r="J856" s="5">
        <f t="shared" si="78"/>
        <v>7.94</v>
      </c>
      <c r="K856" s="6">
        <f t="shared" si="81"/>
        <v>1983185.3900000001</v>
      </c>
      <c r="L856" s="6">
        <f>INDEX(ลูกหนี้ค่ารักษาพยาบาล!$J:$J,MATCH(คำนวณเงินลงทุนส่วนเกิน!$D856,ลูกหนี้ค่ารักษาพยาบาล!$A:$A,0))</f>
        <v>1172647.105</v>
      </c>
      <c r="M856" s="6">
        <f>INDEX(ลูกหนี้ค่ารักษาพยาบาล!$K:$K,MATCH(คำนวณเงินลงทุนส่วนเกิน!$D856,ลูกหนี้ค่ารักษาพยาบาล!$A:$A,0))</f>
        <v>246288.26</v>
      </c>
      <c r="N856" s="6">
        <f>INDEX(ลูกหนี้ค่ารักษาพยาบาล!$L:$L,MATCH(คำนวณเงินลงทุนส่วนเกิน!$D856,ลูกหนี้ค่ารักษาพยาบาล!$A:$A,0))</f>
        <v>564250.02500000002</v>
      </c>
      <c r="O856" s="6">
        <f>INDEX(ลูกหนี้ค่ารักษาพยาบาล!$M:$M,MATCH(คำนวณเงินลงทุนส่วนเกิน!$D856,ลูกหนี้ค่ารักษาพยาบาล!$A:$A,0))</f>
        <v>0</v>
      </c>
      <c r="P856" s="6">
        <f>INDEX(ลูกหนี้ค่ารักษาพยาบาล!$N:$N,MATCH(คำนวณเงินลงทุนส่วนเกิน!$D856,ลูกหนี้ค่ารักษาพยาบาล!$A:$A,0))</f>
        <v>0</v>
      </c>
      <c r="Q856" s="49">
        <v>122046491.75</v>
      </c>
      <c r="R856" s="7">
        <f>INDEX('Fixed Cost'!$E:$E,MATCH(คำนวณเงินลงทุนส่วนเกิน!$D856,'Fixed Cost'!$A:$A,0))</f>
        <v>13966511.100000001</v>
      </c>
      <c r="S856" s="7">
        <f t="shared" si="79"/>
        <v>108079980.65000001</v>
      </c>
      <c r="T856" s="43" t="str">
        <f t="shared" si="82"/>
        <v>60%</v>
      </c>
      <c r="U856" s="7">
        <f t="shared" si="80"/>
        <v>64847988.390000001</v>
      </c>
      <c r="V856" s="8" t="str">
        <f t="shared" si="83"/>
        <v>ลงทุนได้</v>
      </c>
      <c r="X856" s="4"/>
    </row>
    <row r="857" spans="1:24" hidden="1" x14ac:dyDescent="0.7">
      <c r="A857" s="8">
        <f>IF(ISBLANK(D857),"",COUNTA($D$10:D857))</f>
        <v>848</v>
      </c>
      <c r="B857" s="14">
        <v>12</v>
      </c>
      <c r="C857" s="14" t="s">
        <v>1761</v>
      </c>
      <c r="D857" s="14" t="s">
        <v>1768</v>
      </c>
      <c r="E857" s="14" t="s">
        <v>1769</v>
      </c>
      <c r="F857" s="14" t="s">
        <v>8</v>
      </c>
      <c r="G857" s="6">
        <f>INDEX('cash ratio เดิม'!$B:$B,MATCH(คำนวณเงินลงทุนส่วนเกิน!$D857,'cash ratio เดิม'!$A:$A,0))</f>
        <v>55286579.07</v>
      </c>
      <c r="H857" s="6">
        <f>INDEX('cash ratio เดิม'!$C:$C,MATCH(คำนวณเงินลงทุนส่วนเกิน!$D857,'cash ratio เดิม'!$A:$A,0))</f>
        <v>11512466.050000001</v>
      </c>
      <c r="I857" s="49">
        <v>4.8</v>
      </c>
      <c r="J857" s="5">
        <f t="shared" si="78"/>
        <v>5.05</v>
      </c>
      <c r="K857" s="6">
        <f t="shared" si="81"/>
        <v>2862252.0750000002</v>
      </c>
      <c r="L857" s="6">
        <f>INDEX(ลูกหนี้ค่ารักษาพยาบาล!$J:$J,MATCH(คำนวณเงินลงทุนส่วนเกิน!$D857,ลูกหนี้ค่ารักษาพยาบาล!$A:$A,0))</f>
        <v>1028946.125</v>
      </c>
      <c r="M857" s="6">
        <f>INDEX(ลูกหนี้ค่ารักษาพยาบาล!$K:$K,MATCH(คำนวณเงินลงทุนส่วนเกิน!$D857,ลูกหนี้ค่ารักษาพยาบาล!$A:$A,0))</f>
        <v>208652.62</v>
      </c>
      <c r="N857" s="6">
        <f>INDEX(ลูกหนี้ค่ารักษาพยาบาล!$L:$L,MATCH(คำนวณเงินลงทุนส่วนเกิน!$D857,ลูกหนี้ค่ารักษาพยาบาล!$A:$A,0))</f>
        <v>1624653.33</v>
      </c>
      <c r="O857" s="6">
        <f>INDEX(ลูกหนี้ค่ารักษาพยาบาล!$M:$M,MATCH(คำนวณเงินลงทุนส่วนเกิน!$D857,ลูกหนี้ค่ารักษาพยาบาล!$A:$A,0))</f>
        <v>0</v>
      </c>
      <c r="P857" s="6">
        <f>INDEX(ลูกหนี้ค่ารักษาพยาบาล!$N:$N,MATCH(คำนวณเงินลงทุนส่วนเกิน!$D857,ลูกหนี้ค่ารักษาพยาบาล!$A:$A,0))</f>
        <v>0</v>
      </c>
      <c r="Q857" s="49">
        <v>43774113.020000003</v>
      </c>
      <c r="R857" s="7">
        <f>INDEX('Fixed Cost'!$E:$E,MATCH(คำนวณเงินลงทุนส่วนเกิน!$D857,'Fixed Cost'!$A:$A,0))</f>
        <v>12864200.760000002</v>
      </c>
      <c r="S857" s="7">
        <f t="shared" si="79"/>
        <v>30909912.260000002</v>
      </c>
      <c r="T857" s="43" t="str">
        <f t="shared" si="82"/>
        <v>60%</v>
      </c>
      <c r="U857" s="7">
        <f t="shared" si="80"/>
        <v>18545947.355999999</v>
      </c>
      <c r="V857" s="8" t="str">
        <f t="shared" si="83"/>
        <v>ลงทุนได้</v>
      </c>
      <c r="X857" s="4"/>
    </row>
    <row r="858" spans="1:24" hidden="1" x14ac:dyDescent="0.7">
      <c r="A858" s="8">
        <f>IF(ISBLANK(D858),"",COUNTA($D$10:D858))</f>
        <v>849</v>
      </c>
      <c r="B858" s="14">
        <v>12</v>
      </c>
      <c r="C858" s="14" t="s">
        <v>1761</v>
      </c>
      <c r="D858" s="14" t="s">
        <v>1770</v>
      </c>
      <c r="E858" s="14" t="s">
        <v>1771</v>
      </c>
      <c r="F858" s="14" t="s">
        <v>8</v>
      </c>
      <c r="G858" s="6">
        <f>INDEX('cash ratio เดิม'!$B:$B,MATCH(คำนวณเงินลงทุนส่วนเกิน!$D858,'cash ratio เดิม'!$A:$A,0))</f>
        <v>62439553.670000002</v>
      </c>
      <c r="H858" s="6">
        <f>INDEX('cash ratio เดิม'!$C:$C,MATCH(คำนวณเงินลงทุนส่วนเกิน!$D858,'cash ratio เดิม'!$A:$A,0))</f>
        <v>17701411.899999999</v>
      </c>
      <c r="I858" s="49">
        <v>3.53</v>
      </c>
      <c r="J858" s="5">
        <f t="shared" si="78"/>
        <v>3.63</v>
      </c>
      <c r="K858" s="6">
        <f t="shared" si="81"/>
        <v>1871468.5150000001</v>
      </c>
      <c r="L858" s="6">
        <f>INDEX(ลูกหนี้ค่ารักษาพยาบาล!$J:$J,MATCH(คำนวณเงินลงทุนส่วนเกิน!$D858,ลูกหนี้ค่ารักษาพยาบาล!$A:$A,0))</f>
        <v>1076874.9950000001</v>
      </c>
      <c r="M858" s="6">
        <f>INDEX(ลูกหนี้ค่ารักษาพยาบาล!$K:$K,MATCH(คำนวณเงินลงทุนส่วนเกิน!$D858,ลูกหนี้ค่ารักษาพยาบาล!$A:$A,0))</f>
        <v>33410.11</v>
      </c>
      <c r="N858" s="6">
        <f>INDEX(ลูกหนี้ค่ารักษาพยาบาล!$L:$L,MATCH(คำนวณเงินลงทุนส่วนเกิน!$D858,ลูกหนี้ค่ารักษาพยาบาล!$A:$A,0))</f>
        <v>761183.41</v>
      </c>
      <c r="O858" s="6">
        <f>INDEX(ลูกหนี้ค่ารักษาพยาบาล!$M:$M,MATCH(คำนวณเงินลงทุนส่วนเกิน!$D858,ลูกหนี้ค่ารักษาพยาบาล!$A:$A,0))</f>
        <v>0</v>
      </c>
      <c r="P858" s="6">
        <f>INDEX(ลูกหนี้ค่ารักษาพยาบาล!$N:$N,MATCH(คำนวณเงินลงทุนส่วนเกิน!$D858,ลูกหนี้ค่ารักษาพยาบาล!$A:$A,0))</f>
        <v>0</v>
      </c>
      <c r="Q858" s="49">
        <v>44738141.770000003</v>
      </c>
      <c r="R858" s="7">
        <f>INDEX('Fixed Cost'!$E:$E,MATCH(คำนวณเงินลงทุนส่วนเกิน!$D858,'Fixed Cost'!$A:$A,0))</f>
        <v>14761800.040909089</v>
      </c>
      <c r="S858" s="7">
        <f t="shared" si="79"/>
        <v>29976341.729090914</v>
      </c>
      <c r="T858" s="43" t="str">
        <f t="shared" si="82"/>
        <v>60%</v>
      </c>
      <c r="U858" s="7">
        <f t="shared" si="80"/>
        <v>17985805.037454549</v>
      </c>
      <c r="V858" s="8" t="str">
        <f t="shared" si="83"/>
        <v>ลงทุนได้</v>
      </c>
      <c r="X858" s="4"/>
    </row>
    <row r="859" spans="1:24" hidden="1" x14ac:dyDescent="0.7">
      <c r="A859" s="8">
        <f>IF(ISBLANK(D859),"",COUNTA($D$10:D859))</f>
        <v>850</v>
      </c>
      <c r="B859" s="14">
        <v>12</v>
      </c>
      <c r="C859" s="14" t="s">
        <v>1761</v>
      </c>
      <c r="D859" s="14" t="s">
        <v>1772</v>
      </c>
      <c r="E859" s="14" t="s">
        <v>1773</v>
      </c>
      <c r="F859" s="14" t="s">
        <v>8</v>
      </c>
      <c r="G859" s="6">
        <f>INDEX('cash ratio เดิม'!$B:$B,MATCH(คำนวณเงินลงทุนส่วนเกิน!$D859,'cash ratio เดิม'!$A:$A,0))</f>
        <v>48799208.210000001</v>
      </c>
      <c r="H859" s="6">
        <f>INDEX('cash ratio เดิม'!$C:$C,MATCH(คำนวณเงินลงทุนส่วนเกิน!$D859,'cash ratio เดิม'!$A:$A,0))</f>
        <v>12330420.029999999</v>
      </c>
      <c r="I859" s="49">
        <v>3.96</v>
      </c>
      <c r="J859" s="5">
        <f t="shared" si="78"/>
        <v>4.1500000000000004</v>
      </c>
      <c r="K859" s="6">
        <f t="shared" si="81"/>
        <v>2409456.9649999999</v>
      </c>
      <c r="L859" s="6">
        <f>INDEX(ลูกหนี้ค่ารักษาพยาบาล!$J:$J,MATCH(คำนวณเงินลงทุนส่วนเกิน!$D859,ลูกหนี้ค่ารักษาพยาบาล!$A:$A,0))</f>
        <v>1621806.625</v>
      </c>
      <c r="M859" s="6">
        <f>INDEX(ลูกหนี้ค่ารักษาพยาบาล!$K:$K,MATCH(คำนวณเงินลงทุนส่วนเกิน!$D859,ลูกหนี้ค่ารักษาพยาบาล!$A:$A,0))</f>
        <v>39526.99</v>
      </c>
      <c r="N859" s="6">
        <f>INDEX(ลูกหนี้ค่ารักษาพยาบาล!$L:$L,MATCH(คำนวณเงินลงทุนส่วนเกิน!$D859,ลูกหนี้ค่ารักษาพยาบาล!$A:$A,0))</f>
        <v>748123.35</v>
      </c>
      <c r="O859" s="6">
        <f>INDEX(ลูกหนี้ค่ารักษาพยาบาล!$M:$M,MATCH(คำนวณเงินลงทุนส่วนเกิน!$D859,ลูกหนี้ค่ารักษาพยาบาล!$A:$A,0))</f>
        <v>0</v>
      </c>
      <c r="P859" s="6">
        <f>INDEX(ลูกหนี้ค่ารักษาพยาบาล!$N:$N,MATCH(คำนวณเงินลงทุนส่วนเกิน!$D859,ลูกหนี้ค่ารักษาพยาบาล!$A:$A,0))</f>
        <v>0</v>
      </c>
      <c r="Q859" s="49">
        <v>36468788.18</v>
      </c>
      <c r="R859" s="7">
        <f>INDEX('Fixed Cost'!$E:$E,MATCH(คำนวณเงินลงทุนส่วนเกิน!$D859,'Fixed Cost'!$A:$A,0))</f>
        <v>12567782.749090908</v>
      </c>
      <c r="S859" s="7">
        <f t="shared" si="79"/>
        <v>23901005.43090909</v>
      </c>
      <c r="T859" s="43" t="str">
        <f t="shared" si="82"/>
        <v>60%</v>
      </c>
      <c r="U859" s="7">
        <f t="shared" si="80"/>
        <v>14340603.258545453</v>
      </c>
      <c r="V859" s="8" t="str">
        <f t="shared" si="83"/>
        <v>ลงทุนได้</v>
      </c>
      <c r="X859" s="4"/>
    </row>
    <row r="860" spans="1:24" hidden="1" x14ac:dyDescent="0.7">
      <c r="A860" s="8">
        <f>IF(ISBLANK(D860),"",COUNTA($D$10:D860))</f>
        <v>851</v>
      </c>
      <c r="B860" s="14">
        <v>12</v>
      </c>
      <c r="C860" s="14" t="s">
        <v>1761</v>
      </c>
      <c r="D860" s="14" t="s">
        <v>1774</v>
      </c>
      <c r="E860" s="14" t="s">
        <v>1775</v>
      </c>
      <c r="F860" s="14" t="s">
        <v>8</v>
      </c>
      <c r="G860" s="6">
        <f>INDEX('cash ratio เดิม'!$B:$B,MATCH(คำนวณเงินลงทุนส่วนเกิน!$D860,'cash ratio เดิม'!$A:$A,0))</f>
        <v>49120195.549999997</v>
      </c>
      <c r="H860" s="6">
        <f>INDEX('cash ratio เดิม'!$C:$C,MATCH(คำนวณเงินลงทุนส่วนเกิน!$D860,'cash ratio เดิม'!$A:$A,0))</f>
        <v>10759686.49</v>
      </c>
      <c r="I860" s="49">
        <v>4.57</v>
      </c>
      <c r="J860" s="5">
        <f t="shared" si="78"/>
        <v>4.7699999999999996</v>
      </c>
      <c r="K860" s="6">
        <f t="shared" si="81"/>
        <v>2306712.7349999999</v>
      </c>
      <c r="L860" s="6">
        <f>INDEX(ลูกหนี้ค่ารักษาพยาบาล!$J:$J,MATCH(คำนวณเงินลงทุนส่วนเกิน!$D860,ลูกหนี้ค่ารักษาพยาบาล!$A:$A,0))</f>
        <v>414965.07499999995</v>
      </c>
      <c r="M860" s="6">
        <f>INDEX(ลูกหนี้ค่ารักษาพยาบาล!$K:$K,MATCH(คำนวณเงินลงทุนส่วนเกิน!$D860,ลูกหนี้ค่ารักษาพยาบาล!$A:$A,0))</f>
        <v>70667.035000000003</v>
      </c>
      <c r="N860" s="6">
        <f>INDEX(ลูกหนี้ค่ารักษาพยาบาล!$L:$L,MATCH(คำนวณเงินลงทุนส่วนเกิน!$D860,ลูกหนี้ค่ารักษาพยาบาล!$A:$A,0))</f>
        <v>1821080.625</v>
      </c>
      <c r="O860" s="6">
        <f>INDEX(ลูกหนี้ค่ารักษาพยาบาล!$M:$M,MATCH(คำนวณเงินลงทุนส่วนเกิน!$D860,ลูกหนี้ค่ารักษาพยาบาล!$A:$A,0))</f>
        <v>0</v>
      </c>
      <c r="P860" s="6">
        <f>INDEX(ลูกหนี้ค่ารักษาพยาบาล!$N:$N,MATCH(คำนวณเงินลงทุนส่วนเกิน!$D860,ลูกหนี้ค่ารักษาพยาบาล!$A:$A,0))</f>
        <v>0</v>
      </c>
      <c r="Q860" s="49">
        <v>38360509.060000002</v>
      </c>
      <c r="R860" s="7">
        <f>INDEX('Fixed Cost'!$E:$E,MATCH(คำนวณเงินลงทุนส่วนเกิน!$D860,'Fixed Cost'!$A:$A,0))</f>
        <v>7779625.7781818183</v>
      </c>
      <c r="S860" s="7">
        <f t="shared" si="79"/>
        <v>30580883.281818185</v>
      </c>
      <c r="T860" s="43" t="str">
        <f t="shared" si="82"/>
        <v>60%</v>
      </c>
      <c r="U860" s="7">
        <f t="shared" si="80"/>
        <v>18348529.969090909</v>
      </c>
      <c r="V860" s="8" t="str">
        <f t="shared" si="83"/>
        <v>ลงทุนได้</v>
      </c>
      <c r="X860" s="4"/>
    </row>
    <row r="861" spans="1:24" hidden="1" x14ac:dyDescent="0.7">
      <c r="A861" s="8">
        <f>IF(ISBLANK(D861),"",COUNTA($D$10:D861))</f>
        <v>852</v>
      </c>
      <c r="B861" s="14">
        <v>12</v>
      </c>
      <c r="C861" s="14" t="s">
        <v>1761</v>
      </c>
      <c r="D861" s="14" t="s">
        <v>1776</v>
      </c>
      <c r="E861" s="14" t="s">
        <v>1777</v>
      </c>
      <c r="F861" s="14" t="s">
        <v>8</v>
      </c>
      <c r="G861" s="6">
        <f>INDEX('cash ratio เดิม'!$B:$B,MATCH(คำนวณเงินลงทุนส่วนเกิน!$D861,'cash ratio เดิม'!$A:$A,0))</f>
        <v>151830702.16999999</v>
      </c>
      <c r="H861" s="6">
        <f>INDEX('cash ratio เดิม'!$C:$C,MATCH(คำนวณเงินลงทุนส่วนเกิน!$D861,'cash ratio เดิม'!$A:$A,0))</f>
        <v>23265060.710000001</v>
      </c>
      <c r="I861" s="49">
        <v>6.53</v>
      </c>
      <c r="J861" s="5">
        <f t="shared" si="78"/>
        <v>6.71</v>
      </c>
      <c r="K861" s="6">
        <f t="shared" si="81"/>
        <v>4359445.7299999995</v>
      </c>
      <c r="L861" s="6">
        <f>INDEX(ลูกหนี้ค่ารักษาพยาบาล!$J:$J,MATCH(คำนวณเงินลงทุนส่วนเกิน!$D861,ลูกหนี้ค่ารักษาพยาบาล!$A:$A,0))</f>
        <v>3151452.46</v>
      </c>
      <c r="M861" s="6">
        <f>INDEX(ลูกหนี้ค่ารักษาพยาบาล!$K:$K,MATCH(คำนวณเงินลงทุนส่วนเกิน!$D861,ลูกหนี้ค่ารักษาพยาบาล!$A:$A,0))</f>
        <v>201939.755</v>
      </c>
      <c r="N861" s="6">
        <f>INDEX(ลูกหนี้ค่ารักษาพยาบาล!$L:$L,MATCH(คำนวณเงินลงทุนส่วนเกิน!$D861,ลูกหนี้ค่ารักษาพยาบาล!$A:$A,0))</f>
        <v>1006053.515</v>
      </c>
      <c r="O861" s="6">
        <f>INDEX(ลูกหนี้ค่ารักษาพยาบาล!$M:$M,MATCH(คำนวณเงินลงทุนส่วนเกิน!$D861,ลูกหนี้ค่ารักษาพยาบาล!$A:$A,0))</f>
        <v>0</v>
      </c>
      <c r="P861" s="6">
        <f>INDEX(ลูกหนี้ค่ารักษาพยาบาล!$N:$N,MATCH(คำนวณเงินลงทุนส่วนเกิน!$D861,ลูกหนี้ค่ารักษาพยาบาล!$A:$A,0))</f>
        <v>0</v>
      </c>
      <c r="Q861" s="49">
        <v>128565641.45999999</v>
      </c>
      <c r="R861" s="7">
        <f>INDEX('Fixed Cost'!$E:$E,MATCH(คำนวณเงินลงทุนส่วนเกิน!$D861,'Fixed Cost'!$A:$A,0))</f>
        <v>20082060.564545453</v>
      </c>
      <c r="S861" s="7">
        <f t="shared" si="79"/>
        <v>108483580.89545454</v>
      </c>
      <c r="T861" s="43" t="str">
        <f t="shared" si="82"/>
        <v>60%</v>
      </c>
      <c r="U861" s="7">
        <f t="shared" si="80"/>
        <v>65090148.537272722</v>
      </c>
      <c r="V861" s="8" t="str">
        <f t="shared" si="83"/>
        <v>ลงทุนได้</v>
      </c>
      <c r="X861" s="4"/>
    </row>
    <row r="862" spans="1:24" hidden="1" x14ac:dyDescent="0.7">
      <c r="A862" s="8">
        <f>IF(ISBLANK(D862),"",COUNTA($D$10:D862))</f>
        <v>853</v>
      </c>
      <c r="B862" s="14">
        <v>12</v>
      </c>
      <c r="C862" s="14" t="s">
        <v>1761</v>
      </c>
      <c r="D862" s="14" t="s">
        <v>1778</v>
      </c>
      <c r="E862" s="14" t="s">
        <v>1779</v>
      </c>
      <c r="F862" s="14" t="s">
        <v>8</v>
      </c>
      <c r="G862" s="6">
        <f>INDEX('cash ratio เดิม'!$B:$B,MATCH(คำนวณเงินลงทุนส่วนเกิน!$D862,'cash ratio เดิม'!$A:$A,0))</f>
        <v>80781762.510000005</v>
      </c>
      <c r="H862" s="6">
        <f>INDEX('cash ratio เดิม'!$C:$C,MATCH(คำนวณเงินลงทุนส่วนเกิน!$D862,'cash ratio เดิม'!$A:$A,0))</f>
        <v>15971183.15</v>
      </c>
      <c r="I862" s="49">
        <v>5.0599999999999996</v>
      </c>
      <c r="J862" s="5">
        <f t="shared" si="78"/>
        <v>5.27</v>
      </c>
      <c r="K862" s="6">
        <f t="shared" si="81"/>
        <v>3540591.2149999999</v>
      </c>
      <c r="L862" s="6">
        <f>INDEX(ลูกหนี้ค่ารักษาพยาบาล!$J:$J,MATCH(คำนวณเงินลงทุนส่วนเกิน!$D862,ลูกหนี้ค่ารักษาพยาบาล!$A:$A,0))</f>
        <v>2263394.5449999999</v>
      </c>
      <c r="M862" s="6">
        <f>INDEX(ลูกหนี้ค่ารักษาพยาบาล!$K:$K,MATCH(คำนวณเงินลงทุนส่วนเกิน!$D862,ลูกหนี้ค่ารักษาพยาบาล!$A:$A,0))</f>
        <v>269212.16499999998</v>
      </c>
      <c r="N862" s="6">
        <f>INDEX(ลูกหนี้ค่ารักษาพยาบาล!$L:$L,MATCH(คำนวณเงินลงทุนส่วนเกิน!$D862,ลูกหนี้ค่ารักษาพยาบาล!$A:$A,0))</f>
        <v>1007984.5049999999</v>
      </c>
      <c r="O862" s="6">
        <f>INDEX(ลูกหนี้ค่ารักษาพยาบาล!$M:$M,MATCH(คำนวณเงินลงทุนส่วนเกิน!$D862,ลูกหนี้ค่ารักษาพยาบาล!$A:$A,0))</f>
        <v>0</v>
      </c>
      <c r="P862" s="6">
        <f>INDEX(ลูกหนี้ค่ารักษาพยาบาล!$N:$N,MATCH(คำนวณเงินลงทุนส่วนเกิน!$D862,ลูกหนี้ค่ารักษาพยาบาล!$A:$A,0))</f>
        <v>0</v>
      </c>
      <c r="Q862" s="49">
        <v>64810579.359999999</v>
      </c>
      <c r="R862" s="7">
        <f>INDEX('Fixed Cost'!$E:$E,MATCH(คำนวณเงินลงทุนส่วนเกิน!$D862,'Fixed Cost'!$A:$A,0))</f>
        <v>19721524.614545461</v>
      </c>
      <c r="S862" s="7">
        <f t="shared" si="79"/>
        <v>45089054.745454535</v>
      </c>
      <c r="T862" s="43" t="str">
        <f t="shared" si="82"/>
        <v>60%</v>
      </c>
      <c r="U862" s="7">
        <f t="shared" si="80"/>
        <v>27053432.84727272</v>
      </c>
      <c r="V862" s="8" t="str">
        <f t="shared" si="83"/>
        <v>ลงทุนได้</v>
      </c>
      <c r="X862" s="4"/>
    </row>
    <row r="863" spans="1:24" hidden="1" x14ac:dyDescent="0.7">
      <c r="A863" s="8">
        <f>IF(ISBLANK(D863),"",COUNTA($D$10:D863))</f>
        <v>854</v>
      </c>
      <c r="B863" s="14">
        <v>12</v>
      </c>
      <c r="C863" s="14" t="s">
        <v>1761</v>
      </c>
      <c r="D863" s="14" t="s">
        <v>1780</v>
      </c>
      <c r="E863" s="14" t="s">
        <v>1781</v>
      </c>
      <c r="F863" s="14" t="s">
        <v>8</v>
      </c>
      <c r="G863" s="6">
        <f>INDEX('cash ratio เดิม'!$B:$B,MATCH(คำนวณเงินลงทุนส่วนเกิน!$D863,'cash ratio เดิม'!$A:$A,0))</f>
        <v>27593336.579999998</v>
      </c>
      <c r="H863" s="6">
        <f>INDEX('cash ratio เดิม'!$C:$C,MATCH(คำนวณเงินลงทุนส่วนเกิน!$D863,'cash ratio เดิม'!$A:$A,0))</f>
        <v>12806012.92</v>
      </c>
      <c r="I863" s="49">
        <v>2.15</v>
      </c>
      <c r="J863" s="5">
        <f t="shared" si="78"/>
        <v>2.23</v>
      </c>
      <c r="K863" s="6">
        <f t="shared" si="81"/>
        <v>1001637.1800000002</v>
      </c>
      <c r="L863" s="6">
        <f>INDEX(ลูกหนี้ค่ารักษาพยาบาล!$J:$J,MATCH(คำนวณเงินลงทุนส่วนเกิน!$D863,ลูกหนี้ค่ารักษาพยาบาล!$A:$A,0))</f>
        <v>353642.78500000003</v>
      </c>
      <c r="M863" s="6">
        <f>INDEX(ลูกหนี้ค่ารักษาพยาบาล!$K:$K,MATCH(คำนวณเงินลงทุนส่วนเกิน!$D863,ลูกหนี้ค่ารักษาพยาบาล!$A:$A,0))</f>
        <v>206096.42500000002</v>
      </c>
      <c r="N863" s="6">
        <f>INDEX(ลูกหนี้ค่ารักษาพยาบาล!$L:$L,MATCH(คำนวณเงินลงทุนส่วนเกิน!$D863,ลูกหนี้ค่ารักษาพยาบาล!$A:$A,0))</f>
        <v>441897.97000000003</v>
      </c>
      <c r="O863" s="6">
        <f>INDEX(ลูกหนี้ค่ารักษาพยาบาล!$M:$M,MATCH(คำนวณเงินลงทุนส่วนเกิน!$D863,ลูกหนี้ค่ารักษาพยาบาล!$A:$A,0))</f>
        <v>0</v>
      </c>
      <c r="P863" s="6">
        <f>INDEX(ลูกหนี้ค่ารักษาพยาบาล!$N:$N,MATCH(คำนวณเงินลงทุนส่วนเกิน!$D863,ลูกหนี้ค่ารักษาพยาบาล!$A:$A,0))</f>
        <v>0</v>
      </c>
      <c r="Q863" s="49">
        <v>14787243.66</v>
      </c>
      <c r="R863" s="7">
        <f>INDEX('Fixed Cost'!$E:$E,MATCH(คำนวณเงินลงทุนส่วนเกิน!$D863,'Fixed Cost'!$A:$A,0))</f>
        <v>8517082.0472727269</v>
      </c>
      <c r="S863" s="7">
        <f t="shared" si="79"/>
        <v>6270161.6127272733</v>
      </c>
      <c r="T863" s="43" t="str">
        <f t="shared" si="82"/>
        <v>40%</v>
      </c>
      <c r="U863" s="7">
        <f t="shared" si="80"/>
        <v>2508064.6450909092</v>
      </c>
      <c r="V863" s="8" t="str">
        <f t="shared" si="83"/>
        <v>ลงทุนได้</v>
      </c>
      <c r="X863" s="4"/>
    </row>
    <row r="864" spans="1:24" hidden="1" x14ac:dyDescent="0.7">
      <c r="A864" s="8">
        <f>IF(ISBLANK(D864),"",COUNTA($D$10:D864))</f>
        <v>855</v>
      </c>
      <c r="B864" s="14">
        <v>12</v>
      </c>
      <c r="C864" s="14" t="s">
        <v>1761</v>
      </c>
      <c r="D864" s="14" t="s">
        <v>1782</v>
      </c>
      <c r="E864" s="14" t="s">
        <v>1783</v>
      </c>
      <c r="F864" s="14" t="s">
        <v>8</v>
      </c>
      <c r="G864" s="6">
        <f>INDEX('cash ratio เดิม'!$B:$B,MATCH(คำนวณเงินลงทุนส่วนเกิน!$D864,'cash ratio เดิม'!$A:$A,0))</f>
        <v>198977789.25</v>
      </c>
      <c r="H864" s="6">
        <f>INDEX('cash ratio เดิม'!$C:$C,MATCH(คำนวณเงินลงทุนส่วนเกิน!$D864,'cash ratio เดิม'!$A:$A,0))</f>
        <v>42520444.200000003</v>
      </c>
      <c r="I864" s="49">
        <v>4.68</v>
      </c>
      <c r="J864" s="5">
        <f t="shared" si="78"/>
        <v>4.8899999999999997</v>
      </c>
      <c r="K864" s="6">
        <f t="shared" si="81"/>
        <v>9154303.8900000006</v>
      </c>
      <c r="L864" s="6">
        <f>INDEX(ลูกหนี้ค่ารักษาพยาบาล!$J:$J,MATCH(คำนวณเงินลงทุนส่วนเกิน!$D864,ลูกหนี้ค่ารักษาพยาบาล!$A:$A,0))</f>
        <v>7208070.8099999996</v>
      </c>
      <c r="M864" s="6">
        <f>INDEX(ลูกหนี้ค่ารักษาพยาบาล!$K:$K,MATCH(คำนวณเงินลงทุนส่วนเกิน!$D864,ลูกหนี้ค่ารักษาพยาบาล!$A:$A,0))</f>
        <v>259924</v>
      </c>
      <c r="N864" s="6">
        <f>INDEX(ลูกหนี้ค่ารักษาพยาบาล!$L:$L,MATCH(คำนวณเงินลงทุนส่วนเกิน!$D864,ลูกหนี้ค่ารักษาพยาบาล!$A:$A,0))</f>
        <v>1686309.08</v>
      </c>
      <c r="O864" s="6">
        <f>INDEX(ลูกหนี้ค่ารักษาพยาบาล!$M:$M,MATCH(คำนวณเงินลงทุนส่วนเกิน!$D864,ลูกหนี้ค่ารักษาพยาบาล!$A:$A,0))</f>
        <v>0</v>
      </c>
      <c r="P864" s="6">
        <f>INDEX(ลูกหนี้ค่ารักษาพยาบาล!$N:$N,MATCH(คำนวณเงินลงทุนส่วนเกิน!$D864,ลูกหนี้ค่ารักษาพยาบาล!$A:$A,0))</f>
        <v>0</v>
      </c>
      <c r="Q864" s="49">
        <v>156457345.05000001</v>
      </c>
      <c r="R864" s="7">
        <f>INDEX('Fixed Cost'!$E:$E,MATCH(คำนวณเงินลงทุนส่วนเกิน!$D864,'Fixed Cost'!$A:$A,0))</f>
        <v>20785424.007272728</v>
      </c>
      <c r="S864" s="7">
        <f t="shared" si="79"/>
        <v>135671921.04272729</v>
      </c>
      <c r="T864" s="43" t="str">
        <f t="shared" si="82"/>
        <v>60%</v>
      </c>
      <c r="U864" s="7">
        <f t="shared" si="80"/>
        <v>81403152.625636369</v>
      </c>
      <c r="V864" s="8" t="str">
        <f t="shared" si="83"/>
        <v>ลงทุนได้</v>
      </c>
      <c r="X864" s="4"/>
    </row>
    <row r="865" spans="1:24" hidden="1" x14ac:dyDescent="0.7">
      <c r="A865" s="8">
        <f>IF(ISBLANK(D865),"",COUNTA($D$10:D865))</f>
        <v>856</v>
      </c>
      <c r="B865" s="14">
        <v>12</v>
      </c>
      <c r="C865" s="14" t="s">
        <v>1761</v>
      </c>
      <c r="D865" s="14" t="s">
        <v>1784</v>
      </c>
      <c r="E865" s="14" t="s">
        <v>1785</v>
      </c>
      <c r="F865" s="14" t="s">
        <v>8</v>
      </c>
      <c r="G865" s="6">
        <f>INDEX('cash ratio เดิม'!$B:$B,MATCH(คำนวณเงินลงทุนส่วนเกิน!$D865,'cash ratio เดิม'!$A:$A,0))</f>
        <v>65423081.270000003</v>
      </c>
      <c r="H865" s="6">
        <f>INDEX('cash ratio เดิม'!$C:$C,MATCH(คำนวณเงินลงทุนส่วนเกิน!$D865,'cash ratio เดิม'!$A:$A,0))</f>
        <v>13626066.52</v>
      </c>
      <c r="I865" s="49">
        <v>4.8</v>
      </c>
      <c r="J865" s="5">
        <f t="shared" si="78"/>
        <v>4.95</v>
      </c>
      <c r="K865" s="6">
        <f t="shared" si="81"/>
        <v>2046227.43</v>
      </c>
      <c r="L865" s="6">
        <f>INDEX(ลูกหนี้ค่ารักษาพยาบาล!$J:$J,MATCH(คำนวณเงินลงทุนส่วนเกิน!$D865,ลูกหนี้ค่ารักษาพยาบาล!$A:$A,0))</f>
        <v>1277437.73</v>
      </c>
      <c r="M865" s="6">
        <f>INDEX(ลูกหนี้ค่ารักษาพยาบาล!$K:$K,MATCH(คำนวณเงินลงทุนส่วนเกิน!$D865,ลูกหนี้ค่ารักษาพยาบาล!$A:$A,0))</f>
        <v>65754.5</v>
      </c>
      <c r="N865" s="6">
        <f>INDEX(ลูกหนี้ค่ารักษาพยาบาล!$L:$L,MATCH(คำนวณเงินลงทุนส่วนเกิน!$D865,ลูกหนี้ค่ารักษาพยาบาล!$A:$A,0))</f>
        <v>703035.2</v>
      </c>
      <c r="O865" s="6">
        <f>INDEX(ลูกหนี้ค่ารักษาพยาบาล!$M:$M,MATCH(คำนวณเงินลงทุนส่วนเกิน!$D865,ลูกหนี้ค่ารักษาพยาบาล!$A:$A,0))</f>
        <v>0</v>
      </c>
      <c r="P865" s="6">
        <f>INDEX(ลูกหนี้ค่ารักษาพยาบาล!$N:$N,MATCH(คำนวณเงินลงทุนส่วนเกิน!$D865,ลูกหนี้ค่ารักษาพยาบาล!$A:$A,0))</f>
        <v>0</v>
      </c>
      <c r="Q865" s="49">
        <v>51797014.75</v>
      </c>
      <c r="R865" s="7">
        <f>INDEX('Fixed Cost'!$E:$E,MATCH(คำนวณเงินลงทุนส่วนเกิน!$D865,'Fixed Cost'!$A:$A,0))</f>
        <v>10824689.640000001</v>
      </c>
      <c r="S865" s="7">
        <f t="shared" si="79"/>
        <v>40972325.109999999</v>
      </c>
      <c r="T865" s="43" t="str">
        <f t="shared" si="82"/>
        <v>60%</v>
      </c>
      <c r="U865" s="7">
        <f t="shared" si="80"/>
        <v>24583395.066</v>
      </c>
      <c r="V865" s="8" t="str">
        <f t="shared" si="83"/>
        <v>ลงทุนได้</v>
      </c>
      <c r="X865" s="4"/>
    </row>
    <row r="866" spans="1:24" hidden="1" x14ac:dyDescent="0.7">
      <c r="A866" s="8">
        <f>IF(ISBLANK(D866),"",COUNTA($D$10:D866))</f>
        <v>857</v>
      </c>
      <c r="B866" s="14">
        <v>12</v>
      </c>
      <c r="C866" s="14" t="s">
        <v>1786</v>
      </c>
      <c r="D866" s="14" t="s">
        <v>1787</v>
      </c>
      <c r="E866" s="14" t="s">
        <v>1788</v>
      </c>
      <c r="F866" s="14" t="s">
        <v>46</v>
      </c>
      <c r="G866" s="6">
        <f>INDEX('cash ratio เดิม'!$B:$B,MATCH(คำนวณเงินลงทุนส่วนเกิน!$D866,'cash ratio เดิม'!$A:$A,0))</f>
        <v>736261743.46000004</v>
      </c>
      <c r="H866" s="6">
        <f>INDEX('cash ratio เดิม'!$C:$C,MATCH(คำนวณเงินลงทุนส่วนเกิน!$D866,'cash ratio เดิม'!$A:$A,0))</f>
        <v>267158503.59</v>
      </c>
      <c r="I866" s="49">
        <v>2.76</v>
      </c>
      <c r="J866" s="5">
        <f t="shared" si="78"/>
        <v>3.12</v>
      </c>
      <c r="K866" s="6">
        <f t="shared" si="81"/>
        <v>98088337.194999993</v>
      </c>
      <c r="L866" s="6">
        <f>INDEX(ลูกหนี้ค่ารักษาพยาบาล!$J:$J,MATCH(คำนวณเงินลงทุนส่วนเกิน!$D866,ลูกหนี้ค่ารักษาพยาบาล!$A:$A,0))</f>
        <v>36656321.935000002</v>
      </c>
      <c r="M866" s="6">
        <f>INDEX(ลูกหนี้ค่ารักษาพยาบาล!$K:$K,MATCH(คำนวณเงินลงทุนส่วนเกิน!$D866,ลูกหนี้ค่ารักษาพยาบาล!$A:$A,0))</f>
        <v>3346310</v>
      </c>
      <c r="N866" s="6">
        <f>INDEX(ลูกหนี้ค่ารักษาพยาบาล!$L:$L,MATCH(คำนวณเงินลงทุนส่วนเกิน!$D866,ลูกหนี้ค่ารักษาพยาบาล!$A:$A,0))</f>
        <v>58085705.25999999</v>
      </c>
      <c r="O866" s="6">
        <f>INDEX(ลูกหนี้ค่ารักษาพยาบาล!$M:$M,MATCH(คำนวณเงินลงทุนส่วนเกิน!$D866,ลูกหนี้ค่ารักษาพยาบาล!$A:$A,0))</f>
        <v>0</v>
      </c>
      <c r="P866" s="6">
        <f>INDEX(ลูกหนี้ค่ารักษาพยาบาล!$N:$N,MATCH(คำนวณเงินลงทุนส่วนเกิน!$D866,ลูกหนี้ค่ารักษาพยาบาล!$A:$A,0))</f>
        <v>0</v>
      </c>
      <c r="Q866" s="49">
        <v>469103239.87</v>
      </c>
      <c r="R866" s="7">
        <f>INDEX('Fixed Cost'!$E:$E,MATCH(คำนวณเงินลงทุนส่วนเกิน!$D866,'Fixed Cost'!$A:$A,0))</f>
        <v>182779799.55272725</v>
      </c>
      <c r="S866" s="7">
        <f t="shared" si="79"/>
        <v>286323440.31727278</v>
      </c>
      <c r="T866" s="43" t="str">
        <f t="shared" si="82"/>
        <v>60%</v>
      </c>
      <c r="U866" s="7">
        <f t="shared" si="80"/>
        <v>171794064.19036368</v>
      </c>
      <c r="V866" s="8" t="str">
        <f t="shared" si="83"/>
        <v>ลงทุนได้</v>
      </c>
      <c r="X866" s="4"/>
    </row>
    <row r="867" spans="1:24" hidden="1" x14ac:dyDescent="0.7">
      <c r="A867" s="8">
        <f>IF(ISBLANK(D867),"",COUNTA($D$10:D867))</f>
        <v>858</v>
      </c>
      <c r="B867" s="14">
        <v>12</v>
      </c>
      <c r="C867" s="14" t="s">
        <v>1786</v>
      </c>
      <c r="D867" s="14" t="s">
        <v>1789</v>
      </c>
      <c r="E867" s="14" t="s">
        <v>1790</v>
      </c>
      <c r="F867" s="14" t="s">
        <v>8</v>
      </c>
      <c r="G867" s="6">
        <f>INDEX('cash ratio เดิม'!$B:$B,MATCH(คำนวณเงินลงทุนส่วนเกิน!$D867,'cash ratio เดิม'!$A:$A,0))</f>
        <v>175723601.41</v>
      </c>
      <c r="H867" s="6">
        <f>INDEX('cash ratio เดิม'!$C:$C,MATCH(คำนวณเงินลงทุนส่วนเกิน!$D867,'cash ratio เดิม'!$A:$A,0))</f>
        <v>14595452.300000001</v>
      </c>
      <c r="I867" s="49">
        <v>12.04</v>
      </c>
      <c r="J867" s="5">
        <f t="shared" si="78"/>
        <v>12.19</v>
      </c>
      <c r="K867" s="6">
        <f t="shared" si="81"/>
        <v>2265041.6749999998</v>
      </c>
      <c r="L867" s="6">
        <f>INDEX(ลูกหนี้ค่ารักษาพยาบาล!$J:$J,MATCH(คำนวณเงินลงทุนส่วนเกิน!$D867,ลูกหนี้ค่ารักษาพยาบาล!$A:$A,0))</f>
        <v>739322.49</v>
      </c>
      <c r="M867" s="6">
        <f>INDEX(ลูกหนี้ค่ารักษาพยาบาล!$K:$K,MATCH(คำนวณเงินลงทุนส่วนเกิน!$D867,ลูกหนี้ค่ารักษาพยาบาล!$A:$A,0))</f>
        <v>444240.76</v>
      </c>
      <c r="N867" s="6">
        <f>INDEX(ลูกหนี้ค่ารักษาพยาบาล!$L:$L,MATCH(คำนวณเงินลงทุนส่วนเกิน!$D867,ลูกหนี้ค่ารักษาพยาบาล!$A:$A,0))</f>
        <v>1081478.4249999998</v>
      </c>
      <c r="O867" s="6">
        <f>INDEX(ลูกหนี้ค่ารักษาพยาบาล!$M:$M,MATCH(คำนวณเงินลงทุนส่วนเกิน!$D867,ลูกหนี้ค่ารักษาพยาบาล!$A:$A,0))</f>
        <v>0</v>
      </c>
      <c r="P867" s="6">
        <f>INDEX(ลูกหนี้ค่ารักษาพยาบาล!$N:$N,MATCH(คำนวณเงินลงทุนส่วนเกิน!$D867,ลูกหนี้ค่ารักษาพยาบาล!$A:$A,0))</f>
        <v>0</v>
      </c>
      <c r="Q867" s="49">
        <v>161128149.11000001</v>
      </c>
      <c r="R867" s="7">
        <f>INDEX('Fixed Cost'!$E:$E,MATCH(คำนวณเงินลงทุนส่วนเกิน!$D867,'Fixed Cost'!$A:$A,0))</f>
        <v>14762099.061818182</v>
      </c>
      <c r="S867" s="7">
        <f t="shared" si="79"/>
        <v>146366050.04818183</v>
      </c>
      <c r="T867" s="43" t="str">
        <f t="shared" si="82"/>
        <v>60%</v>
      </c>
      <c r="U867" s="7">
        <f t="shared" si="80"/>
        <v>87819630.028909102</v>
      </c>
      <c r="V867" s="8" t="str">
        <f t="shared" si="83"/>
        <v>ลงทุนได้</v>
      </c>
      <c r="X867" s="4"/>
    </row>
    <row r="868" spans="1:24" hidden="1" x14ac:dyDescent="0.7">
      <c r="A868" s="8">
        <f>IF(ISBLANK(D868),"",COUNTA($D$10:D868))</f>
        <v>859</v>
      </c>
      <c r="B868" s="14">
        <v>12</v>
      </c>
      <c r="C868" s="14" t="s">
        <v>1786</v>
      </c>
      <c r="D868" s="14" t="s">
        <v>1791</v>
      </c>
      <c r="E868" s="14" t="s">
        <v>1792</v>
      </c>
      <c r="F868" s="14" t="s">
        <v>8</v>
      </c>
      <c r="G868" s="6">
        <f>INDEX('cash ratio เดิม'!$B:$B,MATCH(คำนวณเงินลงทุนส่วนเกิน!$D868,'cash ratio เดิม'!$A:$A,0))</f>
        <v>68710387.719999999</v>
      </c>
      <c r="H868" s="6">
        <f>INDEX('cash ratio เดิม'!$C:$C,MATCH(คำนวณเงินลงทุนส่วนเกิน!$D868,'cash ratio เดิม'!$A:$A,0))</f>
        <v>10174889.07</v>
      </c>
      <c r="I868" s="49">
        <v>6.75</v>
      </c>
      <c r="J868" s="5">
        <f t="shared" si="78"/>
        <v>7.05</v>
      </c>
      <c r="K868" s="6">
        <f t="shared" si="81"/>
        <v>3060591.0300000003</v>
      </c>
      <c r="L868" s="6">
        <f>INDEX(ลูกหนี้ค่ารักษาพยาบาล!$J:$J,MATCH(คำนวณเงินลงทุนส่วนเกิน!$D868,ลูกหนี้ค่ารักษาพยาบาล!$A:$A,0))</f>
        <v>1042049.81</v>
      </c>
      <c r="M868" s="6">
        <f>INDEX(ลูกหนี้ค่ารักษาพยาบาล!$K:$K,MATCH(คำนวณเงินลงทุนส่วนเกิน!$D868,ลูกหนี้ค่ารักษาพยาบาล!$A:$A,0))</f>
        <v>200856.58499999999</v>
      </c>
      <c r="N868" s="6">
        <f>INDEX(ลูกหนี้ค่ารักษาพยาบาล!$L:$L,MATCH(คำนวณเงินลงทุนส่วนเกิน!$D868,ลูกหนี้ค่ารักษาพยาบาล!$A:$A,0))</f>
        <v>1817684.6350000002</v>
      </c>
      <c r="O868" s="6">
        <f>INDEX(ลูกหนี้ค่ารักษาพยาบาล!$M:$M,MATCH(คำนวณเงินลงทุนส่วนเกิน!$D868,ลูกหนี้ค่ารักษาพยาบาล!$A:$A,0))</f>
        <v>0</v>
      </c>
      <c r="P868" s="6">
        <f>INDEX(ลูกหนี้ค่ารักษาพยาบาล!$N:$N,MATCH(คำนวณเงินลงทุนส่วนเกิน!$D868,ลูกหนี้ค่ารักษาพยาบาล!$A:$A,0))</f>
        <v>0</v>
      </c>
      <c r="Q868" s="49">
        <v>58535498.649999999</v>
      </c>
      <c r="R868" s="7">
        <f>INDEX('Fixed Cost'!$E:$E,MATCH(คำนวณเงินลงทุนส่วนเกิน!$D868,'Fixed Cost'!$A:$A,0))</f>
        <v>16253101.178181818</v>
      </c>
      <c r="S868" s="7">
        <f t="shared" si="79"/>
        <v>42282397.471818179</v>
      </c>
      <c r="T868" s="43" t="str">
        <f t="shared" si="82"/>
        <v>60%</v>
      </c>
      <c r="U868" s="7">
        <f t="shared" si="80"/>
        <v>25369438.483090907</v>
      </c>
      <c r="V868" s="8" t="str">
        <f t="shared" si="83"/>
        <v>ลงทุนได้</v>
      </c>
      <c r="X868" s="4"/>
    </row>
    <row r="869" spans="1:24" hidden="1" x14ac:dyDescent="0.7">
      <c r="A869" s="8">
        <f>IF(ISBLANK(D869),"",COUNTA($D$10:D869))</f>
        <v>860</v>
      </c>
      <c r="B869" s="14">
        <v>12</v>
      </c>
      <c r="C869" s="14" t="s">
        <v>1786</v>
      </c>
      <c r="D869" s="14" t="s">
        <v>1793</v>
      </c>
      <c r="E869" s="14" t="s">
        <v>1794</v>
      </c>
      <c r="F869" s="14" t="s">
        <v>8</v>
      </c>
      <c r="G869" s="6">
        <f>INDEX('cash ratio เดิม'!$B:$B,MATCH(คำนวณเงินลงทุนส่วนเกิน!$D869,'cash ratio เดิม'!$A:$A,0))</f>
        <v>98793648.010000005</v>
      </c>
      <c r="H869" s="6">
        <f>INDEX('cash ratio เดิม'!$C:$C,MATCH(คำนวณเงินลงทุนส่วนเกิน!$D869,'cash ratio เดิม'!$A:$A,0))</f>
        <v>9022803.8000000007</v>
      </c>
      <c r="I869" s="49">
        <v>10.95</v>
      </c>
      <c r="J869" s="5">
        <f t="shared" si="78"/>
        <v>11.29</v>
      </c>
      <c r="K869" s="6">
        <f t="shared" si="81"/>
        <v>3102927.2249999996</v>
      </c>
      <c r="L869" s="6">
        <f>INDEX(ลูกหนี้ค่ารักษาพยาบาล!$J:$J,MATCH(คำนวณเงินลงทุนส่วนเกิน!$D869,ลูกหนี้ค่ารักษาพยาบาล!$A:$A,0))</f>
        <v>813674.5</v>
      </c>
      <c r="M869" s="6">
        <f>INDEX(ลูกหนี้ค่ารักษาพยาบาล!$K:$K,MATCH(คำนวณเงินลงทุนส่วนเกิน!$D869,ลูกหนี้ค่ารักษาพยาบาล!$A:$A,0))</f>
        <v>271664.38</v>
      </c>
      <c r="N869" s="6">
        <f>INDEX(ลูกหนี้ค่ารักษาพยาบาล!$L:$L,MATCH(คำนวณเงินลงทุนส่วนเกิน!$D869,ลูกหนี้ค่ารักษาพยาบาล!$A:$A,0))</f>
        <v>2017588.345</v>
      </c>
      <c r="O869" s="6">
        <f>INDEX(ลูกหนี้ค่ารักษาพยาบาล!$M:$M,MATCH(คำนวณเงินลงทุนส่วนเกิน!$D869,ลูกหนี้ค่ารักษาพยาบาล!$A:$A,0))</f>
        <v>0</v>
      </c>
      <c r="P869" s="6">
        <f>INDEX(ลูกหนี้ค่ารักษาพยาบาล!$N:$N,MATCH(คำนวณเงินลงทุนส่วนเกิน!$D869,ลูกหนี้ค่ารักษาพยาบาล!$A:$A,0))</f>
        <v>0</v>
      </c>
      <c r="Q869" s="49">
        <v>89770844.209999993</v>
      </c>
      <c r="R869" s="7">
        <f>INDEX('Fixed Cost'!$E:$E,MATCH(คำนวณเงินลงทุนส่วนเกิน!$D869,'Fixed Cost'!$A:$A,0))</f>
        <v>13279891.808181819</v>
      </c>
      <c r="S869" s="7">
        <f t="shared" si="79"/>
        <v>76490952.401818171</v>
      </c>
      <c r="T869" s="43" t="str">
        <f t="shared" si="82"/>
        <v>60%</v>
      </c>
      <c r="U869" s="7">
        <f t="shared" si="80"/>
        <v>45894571.441090904</v>
      </c>
      <c r="V869" s="8" t="str">
        <f t="shared" si="83"/>
        <v>ลงทุนได้</v>
      </c>
      <c r="X869" s="4"/>
    </row>
    <row r="870" spans="1:24" hidden="1" x14ac:dyDescent="0.7">
      <c r="A870" s="8">
        <f>IF(ISBLANK(D870),"",COUNTA($D$10:D870))</f>
        <v>861</v>
      </c>
      <c r="B870" s="14">
        <v>12</v>
      </c>
      <c r="C870" s="14" t="s">
        <v>1786</v>
      </c>
      <c r="D870" s="14" t="s">
        <v>1795</v>
      </c>
      <c r="E870" s="14" t="s">
        <v>1796</v>
      </c>
      <c r="F870" s="14" t="s">
        <v>8</v>
      </c>
      <c r="G870" s="6">
        <f>INDEX('cash ratio เดิม'!$B:$B,MATCH(คำนวณเงินลงทุนส่วนเกิน!$D870,'cash ratio เดิม'!$A:$A,0))</f>
        <v>168418631.77000001</v>
      </c>
      <c r="H870" s="6">
        <f>INDEX('cash ratio เดิม'!$C:$C,MATCH(คำนวณเงินลงทุนส่วนเกิน!$D870,'cash ratio เดิม'!$A:$A,0))</f>
        <v>42329503.450000003</v>
      </c>
      <c r="I870" s="49">
        <v>3.98</v>
      </c>
      <c r="J870" s="5">
        <f t="shared" si="78"/>
        <v>4.4800000000000004</v>
      </c>
      <c r="K870" s="6">
        <f t="shared" si="81"/>
        <v>21297335.240000002</v>
      </c>
      <c r="L870" s="6">
        <f>INDEX(ลูกหนี้ค่ารักษาพยาบาล!$J:$J,MATCH(คำนวณเงินลงทุนส่วนเกิน!$D870,ลูกหนี้ค่ารักษาพยาบาล!$A:$A,0))</f>
        <v>7009360.8650000002</v>
      </c>
      <c r="M870" s="6">
        <f>INDEX(ลูกหนี้ค่ารักษาพยาบาล!$K:$K,MATCH(คำนวณเงินลงทุนส่วนเกิน!$D870,ลูกหนี้ค่ารักษาพยาบาล!$A:$A,0))</f>
        <v>4826013.625</v>
      </c>
      <c r="N870" s="6">
        <f>INDEX(ลูกหนี้ค่ารักษาพยาบาล!$L:$L,MATCH(คำนวณเงินลงทุนส่วนเกิน!$D870,ลูกหนี้ค่ารักษาพยาบาล!$A:$A,0))</f>
        <v>9461960.75</v>
      </c>
      <c r="O870" s="6">
        <f>INDEX(ลูกหนี้ค่ารักษาพยาบาล!$M:$M,MATCH(คำนวณเงินลงทุนส่วนเกิน!$D870,ลูกหนี้ค่ารักษาพยาบาล!$A:$A,0))</f>
        <v>0</v>
      </c>
      <c r="P870" s="6">
        <f>INDEX(ลูกหนี้ค่ารักษาพยาบาล!$N:$N,MATCH(คำนวณเงินลงทุนส่วนเกิน!$D870,ลูกหนี้ค่ารักษาพยาบาล!$A:$A,0))</f>
        <v>0</v>
      </c>
      <c r="Q870" s="49">
        <v>126089128.31999999</v>
      </c>
      <c r="R870" s="7">
        <f>INDEX('Fixed Cost'!$E:$E,MATCH(คำนวณเงินลงทุนส่วนเกิน!$D870,'Fixed Cost'!$A:$A,0))</f>
        <v>37117971.643636368</v>
      </c>
      <c r="S870" s="7">
        <f t="shared" si="79"/>
        <v>88971156.676363617</v>
      </c>
      <c r="T870" s="43" t="str">
        <f t="shared" si="82"/>
        <v>60%</v>
      </c>
      <c r="U870" s="7">
        <f t="shared" si="80"/>
        <v>53382694.005818166</v>
      </c>
      <c r="V870" s="8" t="str">
        <f t="shared" si="83"/>
        <v>ลงทุนได้</v>
      </c>
      <c r="X870" s="4"/>
    </row>
    <row r="871" spans="1:24" hidden="1" x14ac:dyDescent="0.7">
      <c r="A871" s="8">
        <f>IF(ISBLANK(D871),"",COUNTA($D$10:D871))</f>
        <v>862</v>
      </c>
      <c r="B871" s="14">
        <v>12</v>
      </c>
      <c r="C871" s="14" t="s">
        <v>1786</v>
      </c>
      <c r="D871" s="14" t="s">
        <v>1797</v>
      </c>
      <c r="E871" s="14" t="s">
        <v>1798</v>
      </c>
      <c r="F871" s="14" t="s">
        <v>8</v>
      </c>
      <c r="G871" s="6">
        <f>INDEX('cash ratio เดิม'!$B:$B,MATCH(คำนวณเงินลงทุนส่วนเกิน!$D871,'cash ratio เดิม'!$A:$A,0))</f>
        <v>81180577.209999993</v>
      </c>
      <c r="H871" s="6">
        <f>INDEX('cash ratio เดิม'!$C:$C,MATCH(คำนวณเงินลงทุนส่วนเกิน!$D871,'cash ratio เดิม'!$A:$A,0))</f>
        <v>13460166.92</v>
      </c>
      <c r="I871" s="49">
        <v>6.03</v>
      </c>
      <c r="J871" s="5">
        <f t="shared" si="78"/>
        <v>6.32</v>
      </c>
      <c r="K871" s="6">
        <f t="shared" si="81"/>
        <v>4003491.5200000005</v>
      </c>
      <c r="L871" s="6">
        <f>INDEX(ลูกหนี้ค่ารักษาพยาบาล!$J:$J,MATCH(คำนวณเงินลงทุนส่วนเกิน!$D871,ลูกหนี้ค่ารักษาพยาบาล!$A:$A,0))</f>
        <v>1430436.0249999999</v>
      </c>
      <c r="M871" s="6">
        <f>INDEX(ลูกหนี้ค่ารักษาพยาบาล!$K:$K,MATCH(คำนวณเงินลงทุนส่วนเกิน!$D871,ลูกหนี้ค่ารักษาพยาบาล!$A:$A,0))</f>
        <v>82998.8</v>
      </c>
      <c r="N871" s="6">
        <f>INDEX(ลูกหนี้ค่ารักษาพยาบาล!$L:$L,MATCH(คำนวณเงินลงทุนส่วนเกิน!$D871,ลูกหนี้ค่ารักษาพยาบาล!$A:$A,0))</f>
        <v>2490056.6950000003</v>
      </c>
      <c r="O871" s="6">
        <f>INDEX(ลูกหนี้ค่ารักษาพยาบาล!$M:$M,MATCH(คำนวณเงินลงทุนส่วนเกิน!$D871,ลูกหนี้ค่ารักษาพยาบาล!$A:$A,0))</f>
        <v>0</v>
      </c>
      <c r="P871" s="6">
        <f>INDEX(ลูกหนี้ค่ารักษาพยาบาล!$N:$N,MATCH(คำนวณเงินลงทุนส่วนเกิน!$D871,ลูกหนี้ค่ารักษาพยาบาล!$A:$A,0))</f>
        <v>0</v>
      </c>
      <c r="Q871" s="49">
        <v>67720410.290000007</v>
      </c>
      <c r="R871" s="7">
        <f>INDEX('Fixed Cost'!$E:$E,MATCH(คำนวณเงินลงทุนส่วนเกิน!$D871,'Fixed Cost'!$A:$A,0))</f>
        <v>18085039.603636362</v>
      </c>
      <c r="S871" s="7">
        <f t="shared" si="79"/>
        <v>49635370.686363645</v>
      </c>
      <c r="T871" s="43" t="str">
        <f t="shared" si="82"/>
        <v>60%</v>
      </c>
      <c r="U871" s="7">
        <f t="shared" si="80"/>
        <v>29781222.411818188</v>
      </c>
      <c r="V871" s="8" t="str">
        <f t="shared" si="83"/>
        <v>ลงทุนได้</v>
      </c>
      <c r="X871" s="4"/>
    </row>
    <row r="872" spans="1:24" hidden="1" x14ac:dyDescent="0.7">
      <c r="A872" s="8">
        <f>IF(ISBLANK(D872),"",COUNTA($D$10:D872))</f>
        <v>863</v>
      </c>
      <c r="B872" s="14">
        <v>12</v>
      </c>
      <c r="C872" s="14" t="s">
        <v>1786</v>
      </c>
      <c r="D872" s="14" t="s">
        <v>1799</v>
      </c>
      <c r="E872" s="14" t="s">
        <v>1800</v>
      </c>
      <c r="F872" s="14" t="s">
        <v>8</v>
      </c>
      <c r="G872" s="6">
        <f>INDEX('cash ratio เดิม'!$B:$B,MATCH(คำนวณเงินลงทุนส่วนเกิน!$D872,'cash ratio เดิม'!$A:$A,0))</f>
        <v>52071936.710000001</v>
      </c>
      <c r="H872" s="6">
        <f>INDEX('cash ratio เดิม'!$C:$C,MATCH(คำนวณเงินลงทุนส่วนเกิน!$D872,'cash ratio เดิม'!$A:$A,0))</f>
        <v>7935423.5300000003</v>
      </c>
      <c r="I872" s="49">
        <v>6.56</v>
      </c>
      <c r="J872" s="5">
        <f t="shared" si="78"/>
        <v>6.85</v>
      </c>
      <c r="K872" s="6">
        <f t="shared" si="81"/>
        <v>2352889.3850000002</v>
      </c>
      <c r="L872" s="6">
        <f>INDEX(ลูกหนี้ค่ารักษาพยาบาล!$J:$J,MATCH(คำนวณเงินลงทุนส่วนเกิน!$D872,ลูกหนี้ค่ารักษาพยาบาล!$A:$A,0))</f>
        <v>812541.39</v>
      </c>
      <c r="M872" s="6">
        <f>INDEX(ลูกหนี้ค่ารักษาพยาบาล!$K:$K,MATCH(คำนวณเงินลงทุนส่วนเกิน!$D872,ลูกหนี้ค่ารักษาพยาบาล!$A:$A,0))</f>
        <v>137080.875</v>
      </c>
      <c r="N872" s="6">
        <f>INDEX(ลูกหนี้ค่ารักษาพยาบาล!$L:$L,MATCH(คำนวณเงินลงทุนส่วนเกิน!$D872,ลูกหนี้ค่ารักษาพยาบาล!$A:$A,0))</f>
        <v>1403267.12</v>
      </c>
      <c r="O872" s="6">
        <f>INDEX(ลูกหนี้ค่ารักษาพยาบาล!$M:$M,MATCH(คำนวณเงินลงทุนส่วนเกิน!$D872,ลูกหนี้ค่ารักษาพยาบาล!$A:$A,0))</f>
        <v>0</v>
      </c>
      <c r="P872" s="6">
        <f>INDEX(ลูกหนี้ค่ารักษาพยาบาล!$N:$N,MATCH(คำนวณเงินลงทุนส่วนเกิน!$D872,ลูกหนี้ค่ารักษาพยาบาล!$A:$A,0))</f>
        <v>0</v>
      </c>
      <c r="Q872" s="49">
        <v>44136513.18</v>
      </c>
      <c r="R872" s="7">
        <f>INDEX('Fixed Cost'!$E:$E,MATCH(คำนวณเงินลงทุนส่วนเกิน!$D872,'Fixed Cost'!$A:$A,0))</f>
        <v>7907400.0327272732</v>
      </c>
      <c r="S872" s="7">
        <f t="shared" si="79"/>
        <v>36229113.147272728</v>
      </c>
      <c r="T872" s="43" t="str">
        <f t="shared" si="82"/>
        <v>60%</v>
      </c>
      <c r="U872" s="7">
        <f t="shared" si="80"/>
        <v>21737467.888363637</v>
      </c>
      <c r="V872" s="8" t="str">
        <f t="shared" si="83"/>
        <v>ลงทุนได้</v>
      </c>
      <c r="X872" s="4"/>
    </row>
    <row r="873" spans="1:24" hidden="1" x14ac:dyDescent="0.7">
      <c r="A873" s="8">
        <f>IF(ISBLANK(D873),"",COUNTA($D$10:D873))</f>
        <v>864</v>
      </c>
      <c r="B873" s="14">
        <v>12</v>
      </c>
      <c r="C873" s="14" t="s">
        <v>1786</v>
      </c>
      <c r="D873" s="14" t="s">
        <v>1801</v>
      </c>
      <c r="E873" s="14" t="s">
        <v>1802</v>
      </c>
      <c r="F873" s="14" t="s">
        <v>8</v>
      </c>
      <c r="G873" s="6">
        <f>INDEX('cash ratio เดิม'!$B:$B,MATCH(คำนวณเงินลงทุนส่วนเกิน!$D873,'cash ratio เดิม'!$A:$A,0))</f>
        <v>62740264.979999997</v>
      </c>
      <c r="H873" s="6">
        <f>INDEX('cash ratio เดิม'!$C:$C,MATCH(คำนวณเงินลงทุนส่วนเกิน!$D873,'cash ratio เดิม'!$A:$A,0))</f>
        <v>12900468.01</v>
      </c>
      <c r="I873" s="49">
        <v>4.8600000000000003</v>
      </c>
      <c r="J873" s="5">
        <f t="shared" si="78"/>
        <v>5.04</v>
      </c>
      <c r="K873" s="6">
        <f t="shared" si="81"/>
        <v>2323157.7999999998</v>
      </c>
      <c r="L873" s="6">
        <f>INDEX(ลูกหนี้ค่ารักษาพยาบาล!$J:$J,MATCH(คำนวณเงินลงทุนส่วนเกิน!$D873,ลูกหนี้ค่ารักษาพยาบาล!$A:$A,0))</f>
        <v>1061868.75</v>
      </c>
      <c r="M873" s="6">
        <f>INDEX(ลูกหนี้ค่ารักษาพยาบาล!$K:$K,MATCH(คำนวณเงินลงทุนส่วนเกิน!$D873,ลูกหนี้ค่ารักษาพยาบาล!$A:$A,0))</f>
        <v>257990.25</v>
      </c>
      <c r="N873" s="6">
        <f>INDEX(ลูกหนี้ค่ารักษาพยาบาล!$L:$L,MATCH(คำนวณเงินลงทุนส่วนเกิน!$D873,ลูกหนี้ค่ารักษาพยาบาล!$A:$A,0))</f>
        <v>1003298.8</v>
      </c>
      <c r="O873" s="6">
        <f>INDEX(ลูกหนี้ค่ารักษาพยาบาล!$M:$M,MATCH(คำนวณเงินลงทุนส่วนเกิน!$D873,ลูกหนี้ค่ารักษาพยาบาล!$A:$A,0))</f>
        <v>0</v>
      </c>
      <c r="P873" s="6">
        <f>INDEX(ลูกหนี้ค่ารักษาพยาบาล!$N:$N,MATCH(คำนวณเงินลงทุนส่วนเกิน!$D873,ลูกหนี้ค่ารักษาพยาบาล!$A:$A,0))</f>
        <v>0</v>
      </c>
      <c r="Q873" s="49">
        <v>49839796.969999999</v>
      </c>
      <c r="R873" s="7">
        <f>INDEX('Fixed Cost'!$E:$E,MATCH(คำนวณเงินลงทุนส่วนเกิน!$D873,'Fixed Cost'!$A:$A,0))</f>
        <v>14138633.860909093</v>
      </c>
      <c r="S873" s="7">
        <f t="shared" si="79"/>
        <v>35701163.109090909</v>
      </c>
      <c r="T873" s="43" t="str">
        <f t="shared" si="82"/>
        <v>60%</v>
      </c>
      <c r="U873" s="7">
        <f t="shared" si="80"/>
        <v>21420697.865454543</v>
      </c>
      <c r="V873" s="8" t="str">
        <f t="shared" si="83"/>
        <v>ลงทุนได้</v>
      </c>
      <c r="X873" s="4"/>
    </row>
    <row r="874" spans="1:24" hidden="1" x14ac:dyDescent="0.7">
      <c r="A874" s="8">
        <f>IF(ISBLANK(D874),"",COUNTA($D$10:D874))</f>
        <v>865</v>
      </c>
      <c r="B874" s="14">
        <v>12</v>
      </c>
      <c r="C874" s="14" t="s">
        <v>1786</v>
      </c>
      <c r="D874" s="14" t="s">
        <v>1803</v>
      </c>
      <c r="E874" s="14" t="s">
        <v>1804</v>
      </c>
      <c r="F874" s="14" t="s">
        <v>8</v>
      </c>
      <c r="G874" s="6">
        <f>INDEX('cash ratio เดิม'!$B:$B,MATCH(คำนวณเงินลงทุนส่วนเกิน!$D874,'cash ratio เดิม'!$A:$A,0))</f>
        <v>49826375.539999999</v>
      </c>
      <c r="H874" s="6">
        <f>INDEX('cash ratio เดิม'!$C:$C,MATCH(คำนวณเงินลงทุนส่วนเกิน!$D874,'cash ratio เดิม'!$A:$A,0))</f>
        <v>7612894.5999999996</v>
      </c>
      <c r="I874" s="49">
        <v>6.55</v>
      </c>
      <c r="J874" s="5">
        <f t="shared" si="78"/>
        <v>6.77</v>
      </c>
      <c r="K874" s="6">
        <f t="shared" si="81"/>
        <v>1751439.095</v>
      </c>
      <c r="L874" s="6">
        <f>INDEX(ลูกหนี้ค่ารักษาพยาบาล!$J:$J,MATCH(คำนวณเงินลงทุนส่วนเกิน!$D874,ลูกหนี้ค่ารักษาพยาบาล!$A:$A,0))</f>
        <v>888106.64500000002</v>
      </c>
      <c r="M874" s="6">
        <f>INDEX(ลูกหนี้ค่ารักษาพยาบาล!$K:$K,MATCH(คำนวณเงินลงทุนส่วนเกิน!$D874,ลูกหนี้ค่ารักษาพยาบาล!$A:$A,0))</f>
        <v>94943.25</v>
      </c>
      <c r="N874" s="6">
        <f>INDEX(ลูกหนี้ค่ารักษาพยาบาล!$L:$L,MATCH(คำนวณเงินลงทุนส่วนเกิน!$D874,ลูกหนี้ค่ารักษาพยาบาล!$A:$A,0))</f>
        <v>768389.2</v>
      </c>
      <c r="O874" s="6">
        <f>INDEX(ลูกหนี้ค่ารักษาพยาบาล!$M:$M,MATCH(คำนวณเงินลงทุนส่วนเกิน!$D874,ลูกหนี้ค่ารักษาพยาบาล!$A:$A,0))</f>
        <v>0</v>
      </c>
      <c r="P874" s="6">
        <f>INDEX(ลูกหนี้ค่ารักษาพยาบาล!$N:$N,MATCH(คำนวณเงินลงทุนส่วนเกิน!$D874,ลูกหนี้ค่ารักษาพยาบาล!$A:$A,0))</f>
        <v>0</v>
      </c>
      <c r="Q874" s="49">
        <v>42213480.939999998</v>
      </c>
      <c r="R874" s="7">
        <f>INDEX('Fixed Cost'!$E:$E,MATCH(คำนวณเงินลงทุนส่วนเกิน!$D874,'Fixed Cost'!$A:$A,0))</f>
        <v>10059091.666363636</v>
      </c>
      <c r="S874" s="7">
        <f t="shared" si="79"/>
        <v>32154389.273636363</v>
      </c>
      <c r="T874" s="43" t="str">
        <f t="shared" si="82"/>
        <v>60%</v>
      </c>
      <c r="U874" s="7">
        <f t="shared" si="80"/>
        <v>19292633.564181816</v>
      </c>
      <c r="V874" s="8" t="str">
        <f t="shared" si="83"/>
        <v>ลงทุนได้</v>
      </c>
      <c r="X874" s="4"/>
    </row>
    <row r="875" spans="1:24" hidden="1" x14ac:dyDescent="0.7">
      <c r="A875" s="8">
        <f>IF(ISBLANK(D875),"",COUNTA($D$10:D875))</f>
        <v>866</v>
      </c>
      <c r="B875" s="14">
        <v>12</v>
      </c>
      <c r="C875" s="14" t="s">
        <v>1786</v>
      </c>
      <c r="D875" s="14" t="s">
        <v>1805</v>
      </c>
      <c r="E875" s="14" t="s">
        <v>1806</v>
      </c>
      <c r="F875" s="14" t="s">
        <v>8</v>
      </c>
      <c r="G875" s="6">
        <f>INDEX('cash ratio เดิม'!$B:$B,MATCH(คำนวณเงินลงทุนส่วนเกิน!$D875,'cash ratio เดิม'!$A:$A,0))</f>
        <v>61714750.560000002</v>
      </c>
      <c r="H875" s="6">
        <f>INDEX('cash ratio เดิม'!$C:$C,MATCH(คำนวณเงินลงทุนส่วนเกิน!$D875,'cash ratio เดิม'!$A:$A,0))</f>
        <v>17325660.129999999</v>
      </c>
      <c r="I875" s="49">
        <v>3.56</v>
      </c>
      <c r="J875" s="5">
        <f t="shared" si="78"/>
        <v>3.71</v>
      </c>
      <c r="K875" s="6">
        <f t="shared" si="81"/>
        <v>2644841.92</v>
      </c>
      <c r="L875" s="6">
        <f>INDEX(ลูกหนี้ค่ารักษาพยาบาล!$J:$J,MATCH(คำนวณเงินลงทุนส่วนเกิน!$D875,ลูกหนี้ค่ารักษาพยาบาล!$A:$A,0))</f>
        <v>920340.90500000003</v>
      </c>
      <c r="M875" s="6">
        <f>INDEX(ลูกหนี้ค่ารักษาพยาบาล!$K:$K,MATCH(คำนวณเงินลงทุนส่วนเกิน!$D875,ลูกหนี้ค่ารักษาพยาบาล!$A:$A,0))</f>
        <v>657793.625</v>
      </c>
      <c r="N875" s="6">
        <f>INDEX(ลูกหนี้ค่ารักษาพยาบาล!$L:$L,MATCH(คำนวณเงินลงทุนส่วนเกิน!$D875,ลูกหนี้ค่ารักษาพยาบาล!$A:$A,0))</f>
        <v>1066707.3900000001</v>
      </c>
      <c r="O875" s="6">
        <f>INDEX(ลูกหนี้ค่ารักษาพยาบาล!$M:$M,MATCH(คำนวณเงินลงทุนส่วนเกิน!$D875,ลูกหนี้ค่ารักษาพยาบาล!$A:$A,0))</f>
        <v>0</v>
      </c>
      <c r="P875" s="6">
        <f>INDEX(ลูกหนี้ค่ารักษาพยาบาล!$N:$N,MATCH(คำนวณเงินลงทุนส่วนเกิน!$D875,ลูกหนี้ค่ารักษาพยาบาล!$A:$A,0))</f>
        <v>0</v>
      </c>
      <c r="Q875" s="49">
        <v>44389090.43</v>
      </c>
      <c r="R875" s="7">
        <f>INDEX('Fixed Cost'!$E:$E,MATCH(คำนวณเงินลงทุนส่วนเกิน!$D875,'Fixed Cost'!$A:$A,0))</f>
        <v>10392583.974545455</v>
      </c>
      <c r="S875" s="7">
        <f t="shared" si="79"/>
        <v>33996506.455454543</v>
      </c>
      <c r="T875" s="43" t="str">
        <f t="shared" si="82"/>
        <v>60%</v>
      </c>
      <c r="U875" s="7">
        <f t="shared" si="80"/>
        <v>20397903.873272724</v>
      </c>
      <c r="V875" s="8" t="str">
        <f t="shared" si="83"/>
        <v>ลงทุนได้</v>
      </c>
      <c r="X875" s="4"/>
    </row>
    <row r="876" spans="1:24" hidden="1" x14ac:dyDescent="0.7">
      <c r="A876" s="8">
        <f>IF(ISBLANK(D876),"",COUNTA($D$10:D876))</f>
        <v>867</v>
      </c>
      <c r="B876" s="14">
        <v>12</v>
      </c>
      <c r="C876" s="14" t="s">
        <v>1786</v>
      </c>
      <c r="D876" s="14" t="s">
        <v>1807</v>
      </c>
      <c r="E876" s="14" t="s">
        <v>1808</v>
      </c>
      <c r="F876" s="14" t="s">
        <v>8</v>
      </c>
      <c r="G876" s="6">
        <f>INDEX('cash ratio เดิม'!$B:$B,MATCH(คำนวณเงินลงทุนส่วนเกิน!$D876,'cash ratio เดิม'!$A:$A,0))</f>
        <v>51726103.289999999</v>
      </c>
      <c r="H876" s="6">
        <f>INDEX('cash ratio เดิม'!$C:$C,MATCH(คำนวณเงินลงทุนส่วนเกิน!$D876,'cash ratio เดิม'!$A:$A,0))</f>
        <v>11772628.93</v>
      </c>
      <c r="I876" s="49">
        <v>4.3899999999999997</v>
      </c>
      <c r="J876" s="5">
        <f t="shared" si="78"/>
        <v>4.5999999999999996</v>
      </c>
      <c r="K876" s="6">
        <f t="shared" si="81"/>
        <v>2433482.9750000001</v>
      </c>
      <c r="L876" s="6">
        <f>INDEX(ลูกหนี้ค่ารักษาพยาบาล!$J:$J,MATCH(คำนวณเงินลงทุนส่วนเกิน!$D876,ลูกหนี้ค่ารักษาพยาบาล!$A:$A,0))</f>
        <v>454293.88500000001</v>
      </c>
      <c r="M876" s="6">
        <f>INDEX(ลูกหนี้ค่ารักษาพยาบาล!$K:$K,MATCH(คำนวณเงินลงทุนส่วนเกิน!$D876,ลูกหนี้ค่ารักษาพยาบาล!$A:$A,0))</f>
        <v>448157.86</v>
      </c>
      <c r="N876" s="6">
        <f>INDEX(ลูกหนี้ค่ารักษาพยาบาล!$L:$L,MATCH(คำนวณเงินลงทุนส่วนเกิน!$D876,ลูกหนี้ค่ารักษาพยาบาล!$A:$A,0))</f>
        <v>1531031.23</v>
      </c>
      <c r="O876" s="6">
        <f>INDEX(ลูกหนี้ค่ารักษาพยาบาล!$M:$M,MATCH(คำนวณเงินลงทุนส่วนเกิน!$D876,ลูกหนี้ค่ารักษาพยาบาล!$A:$A,0))</f>
        <v>0</v>
      </c>
      <c r="P876" s="6">
        <f>INDEX(ลูกหนี้ค่ารักษาพยาบาล!$N:$N,MATCH(คำนวณเงินลงทุนส่วนเกิน!$D876,ลูกหนี้ค่ารักษาพยาบาล!$A:$A,0))</f>
        <v>0</v>
      </c>
      <c r="Q876" s="49">
        <v>39918184.359999999</v>
      </c>
      <c r="R876" s="7">
        <f>INDEX('Fixed Cost'!$E:$E,MATCH(คำนวณเงินลงทุนส่วนเกิน!$D876,'Fixed Cost'!$A:$A,0))</f>
        <v>11203146.207272729</v>
      </c>
      <c r="S876" s="7">
        <f t="shared" si="79"/>
        <v>28715038.152727269</v>
      </c>
      <c r="T876" s="43" t="str">
        <f t="shared" si="82"/>
        <v>60%</v>
      </c>
      <c r="U876" s="7">
        <f t="shared" si="80"/>
        <v>17229022.89163636</v>
      </c>
      <c r="V876" s="8" t="str">
        <f t="shared" si="83"/>
        <v>ลงทุนได้</v>
      </c>
      <c r="X876" s="4"/>
    </row>
    <row r="877" spans="1:24" hidden="1" x14ac:dyDescent="0.7">
      <c r="A877" s="8">
        <f>IF(ISBLANK(D877),"",COUNTA($D$10:D877))</f>
        <v>868</v>
      </c>
      <c r="B877" s="14">
        <v>12</v>
      </c>
      <c r="C877" s="14" t="s">
        <v>1809</v>
      </c>
      <c r="D877" s="14" t="s">
        <v>1810</v>
      </c>
      <c r="E877" s="14" t="s">
        <v>1811</v>
      </c>
      <c r="F877" s="14" t="s">
        <v>5</v>
      </c>
      <c r="G877" s="6">
        <f>INDEX('cash ratio เดิม'!$B:$B,MATCH(คำนวณเงินลงทุนส่วนเกิน!$D877,'cash ratio เดิม'!$A:$A,0))</f>
        <v>956233793.75999999</v>
      </c>
      <c r="H877" s="6">
        <f>INDEX('cash ratio เดิม'!$C:$C,MATCH(คำนวณเงินลงทุนส่วนเกิน!$D877,'cash ratio เดิม'!$A:$A,0))</f>
        <v>179051764.88999999</v>
      </c>
      <c r="I877" s="49">
        <v>5.34</v>
      </c>
      <c r="J877" s="5">
        <f t="shared" si="78"/>
        <v>5.71</v>
      </c>
      <c r="K877" s="6">
        <f t="shared" si="81"/>
        <v>67178671.905000001</v>
      </c>
      <c r="L877" s="6">
        <f>INDEX(ลูกหนี้ค่ารักษาพยาบาล!$J:$J,MATCH(คำนวณเงินลงทุนส่วนเกิน!$D877,ลูกหนี้ค่ารักษาพยาบาล!$A:$A,0))</f>
        <v>30859826.039999999</v>
      </c>
      <c r="M877" s="6">
        <f>INDEX(ลูกหนี้ค่ารักษาพยาบาล!$K:$K,MATCH(คำนวณเงินลงทุนส่วนเกิน!$D877,ลูกหนี้ค่ารักษาพยาบาล!$A:$A,0))</f>
        <v>1000000</v>
      </c>
      <c r="N877" s="6">
        <f>INDEX(ลูกหนี้ค่ารักษาพยาบาล!$L:$L,MATCH(คำนวณเงินลงทุนส่วนเกิน!$D877,ลูกหนี้ค่ารักษาพยาบาล!$A:$A,0))</f>
        <v>35236640.435000002</v>
      </c>
      <c r="O877" s="6">
        <f>INDEX(ลูกหนี้ค่ารักษาพยาบาล!$M:$M,MATCH(คำนวณเงินลงทุนส่วนเกิน!$D877,ลูกหนี้ค่ารักษาพยาบาล!$A:$A,0))</f>
        <v>0</v>
      </c>
      <c r="P877" s="6">
        <f>INDEX(ลูกหนี้ค่ารักษาพยาบาล!$N:$N,MATCH(คำนวณเงินลงทุนส่วนเกิน!$D877,ลูกหนี้ค่ารักษาพยาบาล!$A:$A,0))</f>
        <v>82205.429999999993</v>
      </c>
      <c r="Q877" s="49">
        <v>777199578.87</v>
      </c>
      <c r="R877" s="7">
        <f>INDEX('Fixed Cost'!$E:$E,MATCH(คำนวณเงินลงทุนส่วนเกิน!$D877,'Fixed Cost'!$A:$A,0))</f>
        <v>145491703.99363637</v>
      </c>
      <c r="S877" s="7">
        <f t="shared" si="79"/>
        <v>631707874.87636364</v>
      </c>
      <c r="T877" s="43" t="str">
        <f t="shared" si="82"/>
        <v>60%</v>
      </c>
      <c r="U877" s="7">
        <f t="shared" si="80"/>
        <v>379024724.92581815</v>
      </c>
      <c r="V877" s="8" t="str">
        <f t="shared" si="83"/>
        <v>ลงทุนได้</v>
      </c>
      <c r="X877" s="4"/>
    </row>
    <row r="878" spans="1:24" hidden="1" x14ac:dyDescent="0.7">
      <c r="A878" s="8">
        <f>IF(ISBLANK(D878),"",COUNTA($D$10:D878))</f>
        <v>869</v>
      </c>
      <c r="B878" s="14">
        <v>12</v>
      </c>
      <c r="C878" s="14" t="s">
        <v>1809</v>
      </c>
      <c r="D878" s="14" t="s">
        <v>1812</v>
      </c>
      <c r="E878" s="14" t="s">
        <v>1813</v>
      </c>
      <c r="F878" s="14" t="s">
        <v>46</v>
      </c>
      <c r="G878" s="6">
        <f>INDEX('cash ratio เดิม'!$B:$B,MATCH(คำนวณเงินลงทุนส่วนเกิน!$D878,'cash ratio เดิม'!$A:$A,0))</f>
        <v>96564964.299999997</v>
      </c>
      <c r="H878" s="6">
        <f>INDEX('cash ratio เดิม'!$C:$C,MATCH(คำนวณเงินลงทุนส่วนเกิน!$D878,'cash ratio เดิม'!$A:$A,0))</f>
        <v>42968054.960000001</v>
      </c>
      <c r="I878" s="49">
        <v>2.25</v>
      </c>
      <c r="J878" s="5">
        <f t="shared" si="78"/>
        <v>2.5299999999999998</v>
      </c>
      <c r="K878" s="6">
        <f t="shared" si="81"/>
        <v>12397387.52</v>
      </c>
      <c r="L878" s="6">
        <f>INDEX(ลูกหนี้ค่ารักษาพยาบาล!$J:$J,MATCH(คำนวณเงินลงทุนส่วนเกิน!$D878,ลูกหนี้ค่ารักษาพยาบาล!$A:$A,0))</f>
        <v>9173654.2850000001</v>
      </c>
      <c r="M878" s="6">
        <f>INDEX(ลูกหนี้ค่ารักษาพยาบาล!$K:$K,MATCH(คำนวณเงินลงทุนส่วนเกิน!$D878,ลูกหนี้ค่ารักษาพยาบาล!$A:$A,0))</f>
        <v>123478.62</v>
      </c>
      <c r="N878" s="6">
        <f>INDEX(ลูกหนี้ค่ารักษาพยาบาล!$L:$L,MATCH(คำนวณเงินลงทุนส่วนเกิน!$D878,ลูกหนี้ค่ารักษาพยาบาล!$A:$A,0))</f>
        <v>2738885.6149999998</v>
      </c>
      <c r="O878" s="6">
        <f>INDEX(ลูกหนี้ค่ารักษาพยาบาล!$M:$M,MATCH(คำนวณเงินลงทุนส่วนเกิน!$D878,ลูกหนี้ค่ารักษาพยาบาล!$A:$A,0))</f>
        <v>0</v>
      </c>
      <c r="P878" s="6">
        <f>INDEX(ลูกหนี้ค่ารักษาพยาบาล!$N:$N,MATCH(คำนวณเงินลงทุนส่วนเกิน!$D878,ลูกหนี้ค่ารักษาพยาบาล!$A:$A,0))</f>
        <v>361369</v>
      </c>
      <c r="Q878" s="49">
        <v>53596909.340000004</v>
      </c>
      <c r="R878" s="7">
        <f>INDEX('Fixed Cost'!$E:$E,MATCH(คำนวณเงินลงทุนส่วนเกิน!$D878,'Fixed Cost'!$A:$A,0))</f>
        <v>35582843.716363639</v>
      </c>
      <c r="S878" s="7">
        <f t="shared" si="79"/>
        <v>18014065.623636365</v>
      </c>
      <c r="T878" s="43" t="str">
        <f t="shared" si="82"/>
        <v>50%</v>
      </c>
      <c r="U878" s="7">
        <f t="shared" si="80"/>
        <v>9007032.8118181825</v>
      </c>
      <c r="V878" s="8" t="str">
        <f t="shared" si="83"/>
        <v>ลงทุนได้</v>
      </c>
      <c r="X878" s="4"/>
    </row>
    <row r="879" spans="1:24" hidden="1" x14ac:dyDescent="0.7">
      <c r="A879" s="8">
        <f>IF(ISBLANK(D879),"",COUNTA($D$10:D879))</f>
        <v>870</v>
      </c>
      <c r="B879" s="14">
        <v>12</v>
      </c>
      <c r="C879" s="14" t="s">
        <v>1809</v>
      </c>
      <c r="D879" s="14" t="s">
        <v>1814</v>
      </c>
      <c r="E879" s="14" t="s">
        <v>1815</v>
      </c>
      <c r="F879" s="14" t="s">
        <v>8</v>
      </c>
      <c r="G879" s="6">
        <f>INDEX('cash ratio เดิม'!$B:$B,MATCH(คำนวณเงินลงทุนส่วนเกิน!$D879,'cash ratio เดิม'!$A:$A,0))</f>
        <v>210469497.63999999</v>
      </c>
      <c r="H879" s="6">
        <f>INDEX('cash ratio เดิม'!$C:$C,MATCH(คำนวณเงินลงทุนส่วนเกิน!$D879,'cash ratio เดิม'!$A:$A,0))</f>
        <v>14926272.439999999</v>
      </c>
      <c r="I879" s="49">
        <v>14.1</v>
      </c>
      <c r="J879" s="5">
        <f t="shared" si="78"/>
        <v>14.45</v>
      </c>
      <c r="K879" s="6">
        <f t="shared" si="81"/>
        <v>5256411.5750000002</v>
      </c>
      <c r="L879" s="6">
        <f>INDEX(ลูกหนี้ค่ารักษาพยาบาล!$J:$J,MATCH(คำนวณเงินลงทุนส่วนเกิน!$D879,ลูกหนี้ค่ารักษาพยาบาล!$A:$A,0))</f>
        <v>1173137.915</v>
      </c>
      <c r="M879" s="6">
        <f>INDEX(ลูกหนี้ค่ารักษาพยาบาล!$K:$K,MATCH(คำนวณเงินลงทุนส่วนเกิน!$D879,ลูกหนี้ค่ารักษาพยาบาล!$A:$A,0))</f>
        <v>0</v>
      </c>
      <c r="N879" s="6">
        <f>INDEX(ลูกหนี้ค่ารักษาพยาบาล!$L:$L,MATCH(คำนวณเงินลงทุนส่วนเกิน!$D879,ลูกหนี้ค่ารักษาพยาบาล!$A:$A,0))</f>
        <v>4083273.66</v>
      </c>
      <c r="O879" s="6">
        <f>INDEX(ลูกหนี้ค่ารักษาพยาบาล!$M:$M,MATCH(คำนวณเงินลงทุนส่วนเกิน!$D879,ลูกหนี้ค่ารักษาพยาบาล!$A:$A,0))</f>
        <v>0</v>
      </c>
      <c r="P879" s="6">
        <f>INDEX(ลูกหนี้ค่ารักษาพยาบาล!$N:$N,MATCH(คำนวณเงินลงทุนส่วนเกิน!$D879,ลูกหนี้ค่ารักษาพยาบาล!$A:$A,0))</f>
        <v>0</v>
      </c>
      <c r="Q879" s="49">
        <v>195543225.19999999</v>
      </c>
      <c r="R879" s="7">
        <f>INDEX('Fixed Cost'!$E:$E,MATCH(คำนวณเงินลงทุนส่วนเกิน!$D879,'Fixed Cost'!$A:$A,0))</f>
        <v>20073715.832727272</v>
      </c>
      <c r="S879" s="7">
        <f t="shared" si="79"/>
        <v>175469509.3672727</v>
      </c>
      <c r="T879" s="43" t="str">
        <f t="shared" si="82"/>
        <v>60%</v>
      </c>
      <c r="U879" s="7">
        <f t="shared" si="80"/>
        <v>105281705.62036362</v>
      </c>
      <c r="V879" s="8" t="str">
        <f t="shared" si="83"/>
        <v>ลงทุนได้</v>
      </c>
      <c r="X879" s="4"/>
    </row>
    <row r="880" spans="1:24" hidden="1" x14ac:dyDescent="0.7">
      <c r="A880" s="8">
        <f>IF(ISBLANK(D880),"",COUNTA($D$10:D880))</f>
        <v>871</v>
      </c>
      <c r="B880" s="14">
        <v>12</v>
      </c>
      <c r="C880" s="14" t="s">
        <v>1809</v>
      </c>
      <c r="D880" s="14" t="s">
        <v>1816</v>
      </c>
      <c r="E880" s="14" t="s">
        <v>1817</v>
      </c>
      <c r="F880" s="14" t="s">
        <v>8</v>
      </c>
      <c r="G880" s="6">
        <f>INDEX('cash ratio เดิม'!$B:$B,MATCH(คำนวณเงินลงทุนส่วนเกิน!$D880,'cash ratio เดิม'!$A:$A,0))</f>
        <v>30982228.550000001</v>
      </c>
      <c r="H880" s="6">
        <f>INDEX('cash ratio เดิม'!$C:$C,MATCH(คำนวณเงินลงทุนส่วนเกิน!$D880,'cash ratio เดิม'!$A:$A,0))</f>
        <v>14731214.869999999</v>
      </c>
      <c r="I880" s="49">
        <v>2.1</v>
      </c>
      <c r="J880" s="5">
        <f t="shared" si="78"/>
        <v>2.15</v>
      </c>
      <c r="K880" s="6">
        <f t="shared" si="81"/>
        <v>773482.89000000013</v>
      </c>
      <c r="L880" s="6">
        <f>INDEX(ลูกหนี้ค่ารักษาพยาบาล!$J:$J,MATCH(คำนวณเงินลงทุนส่วนเกิน!$D880,ลูกหนี้ค่ารักษาพยาบาล!$A:$A,0))</f>
        <v>461401.02</v>
      </c>
      <c r="M880" s="6">
        <f>INDEX(ลูกหนี้ค่ารักษาพยาบาล!$K:$K,MATCH(คำนวณเงินลงทุนส่วนเกิน!$D880,ลูกหนี้ค่ารักษาพยาบาล!$A:$A,0))</f>
        <v>10278.700000000001</v>
      </c>
      <c r="N880" s="6">
        <f>INDEX(ลูกหนี้ค่ารักษาพยาบาล!$L:$L,MATCH(คำนวณเงินลงทุนส่วนเกิน!$D880,ลูกหนี้ค่ารักษาพยาบาล!$A:$A,0))</f>
        <v>299011.92000000004</v>
      </c>
      <c r="O880" s="6">
        <f>INDEX(ลูกหนี้ค่ารักษาพยาบาล!$M:$M,MATCH(คำนวณเงินลงทุนส่วนเกิน!$D880,ลูกหนี้ค่ารักษาพยาบาล!$A:$A,0))</f>
        <v>0</v>
      </c>
      <c r="P880" s="6">
        <f>INDEX(ลูกหนี้ค่ารักษาพยาบาล!$N:$N,MATCH(คำนวณเงินลงทุนส่วนเกิน!$D880,ลูกหนี้ค่ารักษาพยาบาล!$A:$A,0))</f>
        <v>2791.25</v>
      </c>
      <c r="Q880" s="49">
        <v>15730313.93</v>
      </c>
      <c r="R880" s="7">
        <f>INDEX('Fixed Cost'!$E:$E,MATCH(คำนวณเงินลงทุนส่วนเกิน!$D880,'Fixed Cost'!$A:$A,0))</f>
        <v>10707109.966363637</v>
      </c>
      <c r="S880" s="7">
        <f t="shared" si="79"/>
        <v>5023203.9636363629</v>
      </c>
      <c r="T880" s="43" t="str">
        <f t="shared" si="82"/>
        <v>40%</v>
      </c>
      <c r="U880" s="7">
        <f t="shared" si="80"/>
        <v>2009281.5854545452</v>
      </c>
      <c r="V880" s="8" t="str">
        <f t="shared" si="83"/>
        <v>ลงทุนได้</v>
      </c>
      <c r="X880" s="4"/>
    </row>
    <row r="881" spans="1:24" hidden="1" x14ac:dyDescent="0.7">
      <c r="A881" s="8">
        <f>IF(ISBLANK(D881),"",COUNTA($D$10:D881))</f>
        <v>872</v>
      </c>
      <c r="B881" s="14">
        <v>12</v>
      </c>
      <c r="C881" s="14" t="s">
        <v>1809</v>
      </c>
      <c r="D881" s="14" t="s">
        <v>1818</v>
      </c>
      <c r="E881" s="14" t="s">
        <v>1819</v>
      </c>
      <c r="F881" s="14" t="s">
        <v>8</v>
      </c>
      <c r="G881" s="6">
        <f>INDEX('cash ratio เดิม'!$B:$B,MATCH(คำนวณเงินลงทุนส่วนเกิน!$D881,'cash ratio เดิม'!$A:$A,0))</f>
        <v>210168845.56</v>
      </c>
      <c r="H881" s="6">
        <f>INDEX('cash ratio เดิม'!$C:$C,MATCH(คำนวณเงินลงทุนส่วนเกิน!$D881,'cash ratio เดิม'!$A:$A,0))</f>
        <v>28637478.32</v>
      </c>
      <c r="I881" s="49">
        <v>7.34</v>
      </c>
      <c r="J881" s="5">
        <f t="shared" si="78"/>
        <v>7.72</v>
      </c>
      <c r="K881" s="6">
        <f t="shared" si="81"/>
        <v>11120888.255000001</v>
      </c>
      <c r="L881" s="6">
        <f>INDEX(ลูกหนี้ค่ารักษาพยาบาล!$J:$J,MATCH(คำนวณเงินลงทุนส่วนเกิน!$D881,ลูกหนี้ค่ารักษาพยาบาล!$A:$A,0))</f>
        <v>6888148.5449999999</v>
      </c>
      <c r="M881" s="6">
        <f>INDEX(ลูกหนี้ค่ารักษาพยาบาล!$K:$K,MATCH(คำนวณเงินลงทุนส่วนเกิน!$D881,ลูกหนี้ค่ารักษาพยาบาล!$A:$A,0))</f>
        <v>220278.44500000001</v>
      </c>
      <c r="N881" s="6">
        <f>INDEX(ลูกหนี้ค่ารักษาพยาบาล!$L:$L,MATCH(คำนวณเงินลงทุนส่วนเกิน!$D881,ลูกหนี้ค่ารักษาพยาบาล!$A:$A,0))</f>
        <v>4012461.2650000006</v>
      </c>
      <c r="O881" s="6">
        <f>INDEX(ลูกหนี้ค่ารักษาพยาบาล!$M:$M,MATCH(คำนวณเงินลงทุนส่วนเกิน!$D881,ลูกหนี้ค่ารักษาพยาบาล!$A:$A,0))</f>
        <v>0</v>
      </c>
      <c r="P881" s="6">
        <f>INDEX(ลูกหนี้ค่ารักษาพยาบาล!$N:$N,MATCH(คำนวณเงินลงทุนส่วนเกิน!$D881,ลูกหนี้ค่ารักษาพยาบาล!$A:$A,0))</f>
        <v>0</v>
      </c>
      <c r="Q881" s="49">
        <v>181407188.71000001</v>
      </c>
      <c r="R881" s="7">
        <f>INDEX('Fixed Cost'!$E:$E,MATCH(คำนวณเงินลงทุนส่วนเกิน!$D881,'Fixed Cost'!$A:$A,0))</f>
        <v>26794192.003636368</v>
      </c>
      <c r="S881" s="7">
        <f t="shared" si="79"/>
        <v>154612996.70636365</v>
      </c>
      <c r="T881" s="43" t="str">
        <f t="shared" si="82"/>
        <v>60%</v>
      </c>
      <c r="U881" s="7">
        <f t="shared" si="80"/>
        <v>92767798.02381818</v>
      </c>
      <c r="V881" s="8" t="str">
        <f t="shared" si="83"/>
        <v>ลงทุนได้</v>
      </c>
      <c r="X881" s="4"/>
    </row>
    <row r="882" spans="1:24" hidden="1" x14ac:dyDescent="0.7">
      <c r="A882" s="8">
        <f>IF(ISBLANK(D882),"",COUNTA($D$10:D882))</f>
        <v>873</v>
      </c>
      <c r="B882" s="14">
        <v>12</v>
      </c>
      <c r="C882" s="14" t="s">
        <v>1809</v>
      </c>
      <c r="D882" s="14" t="s">
        <v>1820</v>
      </c>
      <c r="E882" s="14" t="s">
        <v>1821</v>
      </c>
      <c r="F882" s="14" t="s">
        <v>8</v>
      </c>
      <c r="G882" s="6">
        <f>INDEX('cash ratio เดิม'!$B:$B,MATCH(คำนวณเงินลงทุนส่วนเกิน!$D882,'cash ratio เดิม'!$A:$A,0))</f>
        <v>93041477.549999997</v>
      </c>
      <c r="H882" s="6">
        <f>INDEX('cash ratio เดิม'!$C:$C,MATCH(คำนวณเงินลงทุนส่วนเกิน!$D882,'cash ratio เดิม'!$A:$A,0))</f>
        <v>19817006.710000001</v>
      </c>
      <c r="I882" s="49">
        <v>4.7</v>
      </c>
      <c r="J882" s="5">
        <f t="shared" si="78"/>
        <v>4.92</v>
      </c>
      <c r="K882" s="6">
        <f t="shared" si="81"/>
        <v>4491538.9800000004</v>
      </c>
      <c r="L882" s="6">
        <f>INDEX(ลูกหนี้ค่ารักษาพยาบาล!$J:$J,MATCH(คำนวณเงินลงทุนส่วนเกิน!$D882,ลูกหนี้ค่ารักษาพยาบาล!$A:$A,0))</f>
        <v>2702881.2949999999</v>
      </c>
      <c r="M882" s="6">
        <f>INDEX(ลูกหนี้ค่ารักษาพยาบาล!$K:$K,MATCH(คำนวณเงินลงทุนส่วนเกิน!$D882,ลูกหนี้ค่ารักษาพยาบาล!$A:$A,0))</f>
        <v>44177.14</v>
      </c>
      <c r="N882" s="6">
        <f>INDEX(ลูกหนี้ค่ารักษาพยาบาล!$L:$L,MATCH(คำนวณเงินลงทุนส่วนเกิน!$D882,ลูกหนี้ค่ารักษาพยาบาล!$A:$A,0))</f>
        <v>1744480.5449999999</v>
      </c>
      <c r="O882" s="6">
        <f>INDEX(ลูกหนี้ค่ารักษาพยาบาล!$M:$M,MATCH(คำนวณเงินลงทุนส่วนเกิน!$D882,ลูกหนี้ค่ารักษาพยาบาล!$A:$A,0))</f>
        <v>0</v>
      </c>
      <c r="P882" s="6">
        <f>INDEX(ลูกหนี้ค่ารักษาพยาบาล!$N:$N,MATCH(คำนวณเงินลงทุนส่วนเกิน!$D882,ลูกหนี้ค่ารักษาพยาบาล!$A:$A,0))</f>
        <v>0</v>
      </c>
      <c r="Q882" s="49">
        <v>73224470.840000004</v>
      </c>
      <c r="R882" s="7">
        <f>INDEX('Fixed Cost'!$E:$E,MATCH(คำนวณเงินลงทุนส่วนเกิน!$D882,'Fixed Cost'!$A:$A,0))</f>
        <v>20748986.459999997</v>
      </c>
      <c r="S882" s="7">
        <f t="shared" si="79"/>
        <v>52475484.38000001</v>
      </c>
      <c r="T882" s="43" t="str">
        <f t="shared" si="82"/>
        <v>60%</v>
      </c>
      <c r="U882" s="7">
        <f t="shared" si="80"/>
        <v>31485290.628000006</v>
      </c>
      <c r="V882" s="8" t="str">
        <f t="shared" si="83"/>
        <v>ลงทุนได้</v>
      </c>
      <c r="X882" s="4"/>
    </row>
    <row r="883" spans="1:24" hidden="1" x14ac:dyDescent="0.7">
      <c r="A883" s="8">
        <f>IF(ISBLANK(D883),"",COUNTA($D$10:D883))</f>
        <v>874</v>
      </c>
      <c r="B883" s="14">
        <v>12</v>
      </c>
      <c r="C883" s="14" t="s">
        <v>1809</v>
      </c>
      <c r="D883" s="14" t="s">
        <v>1822</v>
      </c>
      <c r="E883" s="14" t="s">
        <v>1823</v>
      </c>
      <c r="F883" s="14" t="s">
        <v>8</v>
      </c>
      <c r="G883" s="6">
        <f>INDEX('cash ratio เดิม'!$B:$B,MATCH(คำนวณเงินลงทุนส่วนเกิน!$D883,'cash ratio เดิม'!$A:$A,0))</f>
        <v>14447779.060000001</v>
      </c>
      <c r="H883" s="6">
        <f>INDEX('cash ratio เดิม'!$C:$C,MATCH(คำนวณเงินลงทุนส่วนเกิน!$D883,'cash ratio เดิม'!$A:$A,0))</f>
        <v>5770434.8200000003</v>
      </c>
      <c r="I883" s="49">
        <v>2.5</v>
      </c>
      <c r="J883" s="5">
        <f t="shared" si="78"/>
        <v>2.68</v>
      </c>
      <c r="K883" s="6">
        <f t="shared" si="81"/>
        <v>1033282.9550000001</v>
      </c>
      <c r="L883" s="6">
        <f>INDEX(ลูกหนี้ค่ารักษาพยาบาล!$J:$J,MATCH(คำนวณเงินลงทุนส่วนเกิน!$D883,ลูกหนี้ค่ารักษาพยาบาล!$A:$A,0))</f>
        <v>820866.5</v>
      </c>
      <c r="M883" s="6">
        <f>INDEX(ลูกหนี้ค่ารักษาพยาบาล!$K:$K,MATCH(คำนวณเงินลงทุนส่วนเกิน!$D883,ลูกหนี้ค่ารักษาพยาบาล!$A:$A,0))</f>
        <v>0</v>
      </c>
      <c r="N883" s="6">
        <f>INDEX(ลูกหนี้ค่ารักษาพยาบาล!$L:$L,MATCH(คำนวณเงินลงทุนส่วนเกิน!$D883,ลูกหนี้ค่ารักษาพยาบาล!$A:$A,0))</f>
        <v>212416.45500000002</v>
      </c>
      <c r="O883" s="6">
        <f>INDEX(ลูกหนี้ค่ารักษาพยาบาล!$M:$M,MATCH(คำนวณเงินลงทุนส่วนเกิน!$D883,ลูกหนี้ค่ารักษาพยาบาล!$A:$A,0))</f>
        <v>0</v>
      </c>
      <c r="P883" s="6">
        <f>INDEX(ลูกหนี้ค่ารักษาพยาบาล!$N:$N,MATCH(คำนวณเงินลงทุนส่วนเกิน!$D883,ลูกหนี้ค่ารักษาพยาบาล!$A:$A,0))</f>
        <v>0</v>
      </c>
      <c r="Q883" s="49">
        <v>8677344.2400000002</v>
      </c>
      <c r="R883" s="7">
        <f>INDEX('Fixed Cost'!$E:$E,MATCH(คำนวณเงินลงทุนส่วนเกิน!$D883,'Fixed Cost'!$A:$A,0))</f>
        <v>9345253.8545454536</v>
      </c>
      <c r="S883" s="7">
        <f t="shared" si="79"/>
        <v>-667909.61454545334</v>
      </c>
      <c r="T883" s="43" t="str">
        <f t="shared" si="82"/>
        <v>50%</v>
      </c>
      <c r="U883" s="7">
        <f t="shared" si="80"/>
        <v>0</v>
      </c>
      <c r="V883" s="69" t="str">
        <f t="shared" si="83"/>
        <v>ไม่ลงทุน</v>
      </c>
      <c r="X883" s="4"/>
    </row>
    <row r="884" spans="1:24" hidden="1" x14ac:dyDescent="0.7">
      <c r="A884" s="8">
        <f>IF(ISBLANK(D884),"",COUNTA($D$10:D884))</f>
        <v>875</v>
      </c>
      <c r="B884" s="14">
        <v>12</v>
      </c>
      <c r="C884" s="14" t="s">
        <v>1809</v>
      </c>
      <c r="D884" s="14" t="s">
        <v>1824</v>
      </c>
      <c r="E884" s="14" t="s">
        <v>1825</v>
      </c>
      <c r="F884" s="14" t="s">
        <v>8</v>
      </c>
      <c r="G884" s="6">
        <f>INDEX('cash ratio เดิม'!$B:$B,MATCH(คำนวณเงินลงทุนส่วนเกิน!$D884,'cash ratio เดิม'!$A:$A,0))</f>
        <v>51757328.130000003</v>
      </c>
      <c r="H884" s="6">
        <f>INDEX('cash ratio เดิม'!$C:$C,MATCH(คำนวณเงินลงทุนส่วนเกิน!$D884,'cash ratio เดิม'!$A:$A,0))</f>
        <v>12855827.07</v>
      </c>
      <c r="I884" s="49">
        <v>4.03</v>
      </c>
      <c r="J884" s="5">
        <f t="shared" si="78"/>
        <v>4.26</v>
      </c>
      <c r="K884" s="6">
        <f t="shared" si="81"/>
        <v>3084136.8000000003</v>
      </c>
      <c r="L884" s="6">
        <f>INDEX(ลูกหนี้ค่ารักษาพยาบาล!$J:$J,MATCH(คำนวณเงินลงทุนส่วนเกิน!$D884,ลูกหนี้ค่ารักษาพยาบาล!$A:$A,0))</f>
        <v>2470996.66</v>
      </c>
      <c r="M884" s="6">
        <f>INDEX(ลูกหนี้ค่ารักษาพยาบาล!$K:$K,MATCH(คำนวณเงินลงทุนส่วนเกิน!$D884,ลูกหนี้ค่ารักษาพยาบาล!$A:$A,0))</f>
        <v>173406.39</v>
      </c>
      <c r="N884" s="6">
        <f>INDEX(ลูกหนี้ค่ารักษาพยาบาล!$L:$L,MATCH(คำนวณเงินลงทุนส่วนเกิน!$D884,ลูกหนี้ค่ารักษาพยาบาล!$A:$A,0))</f>
        <v>439733.75</v>
      </c>
      <c r="O884" s="6">
        <f>INDEX(ลูกหนี้ค่ารักษาพยาบาล!$M:$M,MATCH(คำนวณเงินลงทุนส่วนเกิน!$D884,ลูกหนี้ค่ารักษาพยาบาล!$A:$A,0))</f>
        <v>0</v>
      </c>
      <c r="P884" s="6">
        <f>INDEX(ลูกหนี้ค่ารักษาพยาบาล!$N:$N,MATCH(คำนวณเงินลงทุนส่วนเกิน!$D884,ลูกหนี้ค่ารักษาพยาบาล!$A:$A,0))</f>
        <v>0</v>
      </c>
      <c r="Q884" s="49">
        <v>38901501.060000002</v>
      </c>
      <c r="R884" s="7">
        <f>INDEX('Fixed Cost'!$E:$E,MATCH(คำนวณเงินลงทุนส่วนเกิน!$D884,'Fixed Cost'!$A:$A,0))</f>
        <v>12696742.990909088</v>
      </c>
      <c r="S884" s="7">
        <f t="shared" si="79"/>
        <v>26204758.069090914</v>
      </c>
      <c r="T884" s="43" t="str">
        <f t="shared" si="82"/>
        <v>60%</v>
      </c>
      <c r="U884" s="7">
        <f t="shared" si="80"/>
        <v>15722854.841454547</v>
      </c>
      <c r="V884" s="8" t="str">
        <f t="shared" si="83"/>
        <v>ลงทุนได้</v>
      </c>
      <c r="X884" s="4"/>
    </row>
    <row r="885" spans="1:24" hidden="1" x14ac:dyDescent="0.7">
      <c r="A885" s="8">
        <f>IF(ISBLANK(D885),"",COUNTA($D$10:D885))</f>
        <v>876</v>
      </c>
      <c r="B885" s="14">
        <v>12</v>
      </c>
      <c r="C885" s="14" t="s">
        <v>1826</v>
      </c>
      <c r="D885" s="14" t="s">
        <v>1827</v>
      </c>
      <c r="E885" s="14" t="s">
        <v>1828</v>
      </c>
      <c r="F885" s="14" t="s">
        <v>5</v>
      </c>
      <c r="G885" s="6">
        <f>INDEX('cash ratio เดิม'!$B:$B,MATCH(คำนวณเงินลงทุนส่วนเกิน!$D885,'cash ratio เดิม'!$A:$A,0))</f>
        <v>1048966212.87</v>
      </c>
      <c r="H885" s="6">
        <f>INDEX('cash ratio เดิม'!$C:$C,MATCH(คำนวณเงินลงทุนส่วนเกิน!$D885,'cash ratio เดิม'!$A:$A,0))</f>
        <v>472794142.89999998</v>
      </c>
      <c r="I885" s="49">
        <v>2.2200000000000002</v>
      </c>
      <c r="J885" s="5">
        <f t="shared" si="78"/>
        <v>2.7</v>
      </c>
      <c r="K885" s="6">
        <f t="shared" si="81"/>
        <v>231567389.86500001</v>
      </c>
      <c r="L885" s="6">
        <f>INDEX(ลูกหนี้ค่ารักษาพยาบาล!$J:$J,MATCH(คำนวณเงินลงทุนส่วนเกิน!$D885,ลูกหนี้ค่ารักษาพยาบาล!$A:$A,0))</f>
        <v>134970717.34</v>
      </c>
      <c r="M885" s="6">
        <f>INDEX(ลูกหนี้ค่ารักษาพยาบาล!$K:$K,MATCH(คำนวณเงินลงทุนส่วนเกิน!$D885,ลูกหนี้ค่ารักษาพยาบาล!$A:$A,0))</f>
        <v>35526675.899999999</v>
      </c>
      <c r="N885" s="6">
        <f>INDEX(ลูกหนี้ค่ารักษาพยาบาล!$L:$L,MATCH(คำนวณเงินลงทุนส่วนเกิน!$D885,ลูกหนี้ค่ารักษาพยาบาล!$A:$A,0))</f>
        <v>59760013.160000004</v>
      </c>
      <c r="O885" s="6">
        <f>INDEX(ลูกหนี้ค่ารักษาพยาบาล!$M:$M,MATCH(คำนวณเงินลงทุนส่วนเกิน!$D885,ลูกหนี้ค่ารักษาพยาบาล!$A:$A,0))</f>
        <v>0</v>
      </c>
      <c r="P885" s="6">
        <f>INDEX(ลูกหนี้ค่ารักษาพยาบาล!$N:$N,MATCH(คำนวณเงินลงทุนส่วนเกิน!$D885,ลูกหนี้ค่ารักษาพยาบาล!$A:$A,0))</f>
        <v>1309983.4649999999</v>
      </c>
      <c r="Q885" s="49">
        <v>575917849.84000003</v>
      </c>
      <c r="R885" s="7">
        <f>INDEX('Fixed Cost'!$E:$E,MATCH(คำนวณเงินลงทุนส่วนเกิน!$D885,'Fixed Cost'!$A:$A,0))</f>
        <v>241364709.03545457</v>
      </c>
      <c r="S885" s="7">
        <f t="shared" si="79"/>
        <v>334553140.80454546</v>
      </c>
      <c r="T885" s="43" t="str">
        <f t="shared" si="82"/>
        <v>50%</v>
      </c>
      <c r="U885" s="7">
        <f t="shared" si="80"/>
        <v>167276570.40227273</v>
      </c>
      <c r="V885" s="8" t="str">
        <f t="shared" si="83"/>
        <v>ลงทุนได้</v>
      </c>
      <c r="X885" s="4"/>
    </row>
    <row r="886" spans="1:24" hidden="1" x14ac:dyDescent="0.7">
      <c r="A886" s="8">
        <f>IF(ISBLANK(D886),"",COUNTA($D$10:D886))</f>
        <v>877</v>
      </c>
      <c r="B886" s="14">
        <v>12</v>
      </c>
      <c r="C886" s="14" t="s">
        <v>1826</v>
      </c>
      <c r="D886" s="14" t="s">
        <v>1829</v>
      </c>
      <c r="E886" s="14" t="s">
        <v>1830</v>
      </c>
      <c r="F886" s="14" t="s">
        <v>46</v>
      </c>
      <c r="G886" s="6">
        <f>INDEX('cash ratio เดิม'!$B:$B,MATCH(คำนวณเงินลงทุนส่วนเกิน!$D886,'cash ratio เดิม'!$A:$A,0))</f>
        <v>428545025.31999999</v>
      </c>
      <c r="H886" s="6">
        <f>INDEX('cash ratio เดิม'!$C:$C,MATCH(คำนวณเงินลงทุนส่วนเกิน!$D886,'cash ratio เดิม'!$A:$A,0))</f>
        <v>246985926.86000001</v>
      </c>
      <c r="I886" s="49">
        <v>1.74</v>
      </c>
      <c r="J886" s="5">
        <f t="shared" si="78"/>
        <v>2.17</v>
      </c>
      <c r="K886" s="6">
        <f t="shared" si="81"/>
        <v>109392710.015</v>
      </c>
      <c r="L886" s="6">
        <f>INDEX(ลูกหนี้ค่ารักษาพยาบาล!$J:$J,MATCH(คำนวณเงินลงทุนส่วนเกิน!$D886,ลูกหนี้ค่ารักษาพยาบาล!$A:$A,0))</f>
        <v>58980069.475000001</v>
      </c>
      <c r="M886" s="6">
        <f>INDEX(ลูกหนี้ค่ารักษาพยาบาล!$K:$K,MATCH(คำนวณเงินลงทุนส่วนเกิน!$D886,ลูกหนี้ค่ารักษาพยาบาล!$A:$A,0))</f>
        <v>5750181.5</v>
      </c>
      <c r="N886" s="6">
        <f>INDEX(ลูกหนี้ค่ารักษาพยาบาล!$L:$L,MATCH(คำนวณเงินลงทุนส่วนเกิน!$D886,ลูกหนี้ค่ารักษาพยาบาล!$A:$A,0))</f>
        <v>42969293.684999995</v>
      </c>
      <c r="O886" s="6">
        <f>INDEX(ลูกหนี้ค่ารักษาพยาบาล!$M:$M,MATCH(คำนวณเงินลงทุนส่วนเกิน!$D886,ลูกหนี้ค่ารักษาพยาบาล!$A:$A,0))</f>
        <v>0</v>
      </c>
      <c r="P886" s="6">
        <f>INDEX(ลูกหนี้ค่ารักษาพยาบาล!$N:$N,MATCH(คำนวณเงินลงทุนส่วนเกิน!$D886,ลูกหนี้ค่ารักษาพยาบาล!$A:$A,0))</f>
        <v>1693165.355</v>
      </c>
      <c r="Q886" s="49">
        <v>181553682.46000001</v>
      </c>
      <c r="R886" s="7">
        <f>INDEX('Fixed Cost'!$E:$E,MATCH(คำนวณเงินลงทุนส่วนเกิน!$D886,'Fixed Cost'!$A:$A,0))</f>
        <v>154711612.44272727</v>
      </c>
      <c r="S886" s="7">
        <f t="shared" si="79"/>
        <v>26842070.017272741</v>
      </c>
      <c r="T886" s="43" t="str">
        <f t="shared" si="82"/>
        <v>40%</v>
      </c>
      <c r="U886" s="7">
        <f t="shared" si="80"/>
        <v>10736828.006909097</v>
      </c>
      <c r="V886" s="8" t="str">
        <f t="shared" si="83"/>
        <v>ลงทุนได้</v>
      </c>
      <c r="X886" s="4"/>
    </row>
    <row r="887" spans="1:24" hidden="1" x14ac:dyDescent="0.7">
      <c r="A887" s="8">
        <f>IF(ISBLANK(D887),"",COUNTA($D$10:D887))</f>
        <v>878</v>
      </c>
      <c r="B887" s="14">
        <v>12</v>
      </c>
      <c r="C887" s="14" t="s">
        <v>1826</v>
      </c>
      <c r="D887" s="14" t="s">
        <v>1831</v>
      </c>
      <c r="E887" s="14" t="s">
        <v>1832</v>
      </c>
      <c r="F887" s="14" t="s">
        <v>8</v>
      </c>
      <c r="G887" s="6">
        <f>INDEX('cash ratio เดิม'!$B:$B,MATCH(คำนวณเงินลงทุนส่วนเกิน!$D887,'cash ratio เดิม'!$A:$A,0))</f>
        <v>9825729.1400000006</v>
      </c>
      <c r="H887" s="6">
        <f>INDEX('cash ratio เดิม'!$C:$C,MATCH(คำนวณเงินลงทุนส่วนเกิน!$D887,'cash ratio เดิม'!$A:$A,0))</f>
        <v>24791173.870000001</v>
      </c>
      <c r="I887" s="49">
        <v>0.4</v>
      </c>
      <c r="J887" s="5">
        <f t="shared" si="78"/>
        <v>0.49</v>
      </c>
      <c r="K887" s="6">
        <f t="shared" si="81"/>
        <v>2540816.5649999999</v>
      </c>
      <c r="L887" s="6">
        <f>INDEX(ลูกหนี้ค่ารักษาพยาบาล!$J:$J,MATCH(คำนวณเงินลงทุนส่วนเกิน!$D887,ลูกหนี้ค่ารักษาพยาบาล!$A:$A,0))</f>
        <v>788264.91500000004</v>
      </c>
      <c r="M887" s="6">
        <f>INDEX(ลูกหนี้ค่ารักษาพยาบาล!$K:$K,MATCH(คำนวณเงินลงทุนส่วนเกิน!$D887,ลูกหนี้ค่ารักษาพยาบาล!$A:$A,0))</f>
        <v>206042.065</v>
      </c>
      <c r="N887" s="6">
        <f>INDEX(ลูกหนี้ค่ารักษาพยาบาล!$L:$L,MATCH(คำนวณเงินลงทุนส่วนเกิน!$D887,ลูกหนี้ค่ารักษาพยาบาล!$A:$A,0))</f>
        <v>1546509.585</v>
      </c>
      <c r="O887" s="6">
        <f>INDEX(ลูกหนี้ค่ารักษาพยาบาล!$M:$M,MATCH(คำนวณเงินลงทุนส่วนเกิน!$D887,ลูกหนี้ค่ารักษาพยาบาล!$A:$A,0))</f>
        <v>0</v>
      </c>
      <c r="P887" s="6">
        <f>INDEX(ลูกหนี้ค่ารักษาพยาบาล!$N:$N,MATCH(คำนวณเงินลงทุนส่วนเกิน!$D887,ลูกหนี้ค่ารักษาพยาบาล!$A:$A,0))</f>
        <v>0</v>
      </c>
      <c r="Q887" s="49">
        <v>-14967010.73</v>
      </c>
      <c r="R887" s="7">
        <f>INDEX('Fixed Cost'!$E:$E,MATCH(คำนวณเงินลงทุนส่วนเกิน!$D887,'Fixed Cost'!$A:$A,0))</f>
        <v>12352515.512727272</v>
      </c>
      <c r="S887" s="7">
        <f t="shared" si="79"/>
        <v>-27319526.242727272</v>
      </c>
      <c r="T887" s="43" t="str">
        <f t="shared" si="82"/>
        <v>0%</v>
      </c>
      <c r="U887" s="7">
        <f t="shared" si="80"/>
        <v>0</v>
      </c>
      <c r="V887" s="69" t="str">
        <f t="shared" si="83"/>
        <v>ไม่ลงทุน</v>
      </c>
      <c r="X887" s="4"/>
    </row>
    <row r="888" spans="1:24" hidden="1" x14ac:dyDescent="0.7">
      <c r="A888" s="8">
        <f>IF(ISBLANK(D888),"",COUNTA($D$10:D888))</f>
        <v>879</v>
      </c>
      <c r="B888" s="14">
        <v>12</v>
      </c>
      <c r="C888" s="14" t="s">
        <v>1826</v>
      </c>
      <c r="D888" s="14" t="s">
        <v>1833</v>
      </c>
      <c r="E888" s="14" t="s">
        <v>1834</v>
      </c>
      <c r="F888" s="14" t="s">
        <v>8</v>
      </c>
      <c r="G888" s="6">
        <f>INDEX('cash ratio เดิม'!$B:$B,MATCH(คำนวณเงินลงทุนส่วนเกิน!$D888,'cash ratio เดิม'!$A:$A,0))</f>
        <v>194052539.40000001</v>
      </c>
      <c r="H888" s="6">
        <f>INDEX('cash ratio เดิม'!$C:$C,MATCH(คำนวณเงินลงทุนส่วนเกิน!$D888,'cash ratio เดิม'!$A:$A,0))</f>
        <v>31187090.969999999</v>
      </c>
      <c r="I888" s="49">
        <v>6.22</v>
      </c>
      <c r="J888" s="5">
        <f t="shared" si="78"/>
        <v>6.35</v>
      </c>
      <c r="K888" s="6">
        <f t="shared" si="81"/>
        <v>4287703.43</v>
      </c>
      <c r="L888" s="6">
        <f>INDEX(ลูกหนี้ค่ารักษาพยาบาล!$J:$J,MATCH(คำนวณเงินลงทุนส่วนเกิน!$D888,ลูกหนี้ค่ารักษาพยาบาล!$A:$A,0))</f>
        <v>1955196.2250000001</v>
      </c>
      <c r="M888" s="6">
        <f>INDEX(ลูกหนี้ค่ารักษาพยาบาล!$K:$K,MATCH(คำนวณเงินลงทุนส่วนเกิน!$D888,ลูกหนี้ค่ารักษาพยาบาล!$A:$A,0))</f>
        <v>870750</v>
      </c>
      <c r="N888" s="6">
        <f>INDEX(ลูกหนี้ค่ารักษาพยาบาล!$L:$L,MATCH(คำนวณเงินลงทุนส่วนเกิน!$D888,ลูกหนี้ค่ารักษาพยาบาล!$A:$A,0))</f>
        <v>1432076.7050000001</v>
      </c>
      <c r="O888" s="6">
        <f>INDEX(ลูกหนี้ค่ารักษาพยาบาล!$M:$M,MATCH(คำนวณเงินลงทุนส่วนเกิน!$D888,ลูกหนี้ค่ารักษาพยาบาล!$A:$A,0))</f>
        <v>0</v>
      </c>
      <c r="P888" s="6">
        <f>INDEX(ลูกหนี้ค่ารักษาพยาบาล!$N:$N,MATCH(คำนวณเงินลงทุนส่วนเกิน!$D888,ลูกหนี้ค่ารักษาพยาบาล!$A:$A,0))</f>
        <v>29680.5</v>
      </c>
      <c r="Q888" s="49">
        <v>162639598.43000001</v>
      </c>
      <c r="R888" s="7">
        <f>INDEX('Fixed Cost'!$E:$E,MATCH(คำนวณเงินลงทุนส่วนเกิน!$D888,'Fixed Cost'!$A:$A,0))</f>
        <v>30304888.298181821</v>
      </c>
      <c r="S888" s="7">
        <f t="shared" si="79"/>
        <v>132334710.13181819</v>
      </c>
      <c r="T888" s="43" t="str">
        <f t="shared" si="82"/>
        <v>60%</v>
      </c>
      <c r="U888" s="7">
        <f t="shared" si="80"/>
        <v>79400826.079090908</v>
      </c>
      <c r="V888" s="8" t="str">
        <f t="shared" si="83"/>
        <v>ลงทุนได้</v>
      </c>
      <c r="X888" s="4"/>
    </row>
    <row r="889" spans="1:24" hidden="1" x14ac:dyDescent="0.7">
      <c r="A889" s="8">
        <f>IF(ISBLANK(D889),"",COUNTA($D$10:D889))</f>
        <v>880</v>
      </c>
      <c r="B889" s="14">
        <v>12</v>
      </c>
      <c r="C889" s="14" t="s">
        <v>1826</v>
      </c>
      <c r="D889" s="14" t="s">
        <v>1835</v>
      </c>
      <c r="E889" s="14" t="s">
        <v>1836</v>
      </c>
      <c r="F889" s="14" t="s">
        <v>8</v>
      </c>
      <c r="G889" s="6">
        <f>INDEX('cash ratio เดิม'!$B:$B,MATCH(คำนวณเงินลงทุนส่วนเกิน!$D889,'cash ratio เดิม'!$A:$A,0))</f>
        <v>159737164.38</v>
      </c>
      <c r="H889" s="6">
        <f>INDEX('cash ratio เดิม'!$C:$C,MATCH(คำนวณเงินลงทุนส่วนเกิน!$D889,'cash ratio เดิม'!$A:$A,0))</f>
        <v>51140990.82</v>
      </c>
      <c r="I889" s="49">
        <v>3.12</v>
      </c>
      <c r="J889" s="5">
        <f t="shared" si="78"/>
        <v>3.41</v>
      </c>
      <c r="K889" s="6">
        <f t="shared" si="81"/>
        <v>15138853.390000001</v>
      </c>
      <c r="L889" s="6">
        <f>INDEX(ลูกหนี้ค่ารักษาพยาบาล!$J:$J,MATCH(คำนวณเงินลงทุนส่วนเกิน!$D889,ลูกหนี้ค่ารักษาพยาบาล!$A:$A,0))</f>
        <v>7677318.9700000007</v>
      </c>
      <c r="M889" s="6">
        <f>INDEX(ลูกหนี้ค่ารักษาพยาบาล!$K:$K,MATCH(คำนวณเงินลงทุนส่วนเกิน!$D889,ลูกหนี้ค่ารักษาพยาบาล!$A:$A,0))</f>
        <v>1333776.92</v>
      </c>
      <c r="N889" s="6">
        <f>INDEX(ลูกหนี้ค่ารักษาพยาบาล!$L:$L,MATCH(คำนวณเงินลงทุนส่วนเกิน!$D889,ลูกหนี้ค่ารักษาพยาบาล!$A:$A,0))</f>
        <v>6121947</v>
      </c>
      <c r="O889" s="6">
        <f>INDEX(ลูกหนี้ค่ารักษาพยาบาล!$M:$M,MATCH(คำนวณเงินลงทุนส่วนเกิน!$D889,ลูกหนี้ค่ารักษาพยาบาล!$A:$A,0))</f>
        <v>0</v>
      </c>
      <c r="P889" s="6">
        <f>INDEX(ลูกหนี้ค่ารักษาพยาบาล!$N:$N,MATCH(คำนวณเงินลงทุนส่วนเกิน!$D889,ลูกหนี้ค่ารักษาพยาบาล!$A:$A,0))</f>
        <v>5810.5</v>
      </c>
      <c r="Q889" s="49">
        <v>108596173.56</v>
      </c>
      <c r="R889" s="7">
        <f>INDEX('Fixed Cost'!$E:$E,MATCH(คำนวณเงินลงทุนส่วนเกิน!$D889,'Fixed Cost'!$A:$A,0))</f>
        <v>36842883.564545453</v>
      </c>
      <c r="S889" s="7">
        <f t="shared" si="79"/>
        <v>71753289.99545455</v>
      </c>
      <c r="T889" s="43" t="str">
        <f t="shared" si="82"/>
        <v>60%</v>
      </c>
      <c r="U889" s="7">
        <f t="shared" si="80"/>
        <v>43051973.99727273</v>
      </c>
      <c r="V889" s="8" t="str">
        <f t="shared" si="83"/>
        <v>ลงทุนได้</v>
      </c>
      <c r="X889" s="4"/>
    </row>
    <row r="890" spans="1:24" hidden="1" x14ac:dyDescent="0.7">
      <c r="A890" s="8">
        <f>IF(ISBLANK(D890),"",COUNTA($D$10:D890))</f>
        <v>881</v>
      </c>
      <c r="B890" s="14">
        <v>12</v>
      </c>
      <c r="C890" s="14" t="s">
        <v>1826</v>
      </c>
      <c r="D890" s="14" t="s">
        <v>1837</v>
      </c>
      <c r="E890" s="14" t="s">
        <v>1838</v>
      </c>
      <c r="F890" s="14" t="s">
        <v>8</v>
      </c>
      <c r="G890" s="6">
        <f>INDEX('cash ratio เดิม'!$B:$B,MATCH(คำนวณเงินลงทุนส่วนเกิน!$D890,'cash ratio เดิม'!$A:$A,0))</f>
        <v>126067932.08</v>
      </c>
      <c r="H890" s="6">
        <f>INDEX('cash ratio เดิม'!$C:$C,MATCH(คำนวณเงินลงทุนส่วนเกิน!$D890,'cash ratio เดิม'!$A:$A,0))</f>
        <v>16822696.489999998</v>
      </c>
      <c r="I890" s="49">
        <v>7.49</v>
      </c>
      <c r="J890" s="5">
        <f t="shared" si="78"/>
        <v>7.7</v>
      </c>
      <c r="K890" s="6">
        <f t="shared" si="81"/>
        <v>3574482.9550000001</v>
      </c>
      <c r="L890" s="6">
        <f>INDEX(ลูกหนี้ค่ารักษาพยาบาล!$J:$J,MATCH(คำนวณเงินลงทุนส่วนเกิน!$D890,ลูกหนี้ค่ารักษาพยาบาล!$A:$A,0))</f>
        <v>1652580.655</v>
      </c>
      <c r="M890" s="6">
        <f>INDEX(ลูกหนี้ค่ารักษาพยาบาล!$K:$K,MATCH(คำนวณเงินลงทุนส่วนเกิน!$D890,ลูกหนี้ค่ารักษาพยาบาล!$A:$A,0))</f>
        <v>598167.75</v>
      </c>
      <c r="N890" s="6">
        <f>INDEX(ลูกหนี้ค่ารักษาพยาบาล!$L:$L,MATCH(คำนวณเงินลงทุนส่วนเกิน!$D890,ลูกหนี้ค่ารักษาพยาบาล!$A:$A,0))</f>
        <v>1323734.55</v>
      </c>
      <c r="O890" s="6">
        <f>INDEX(ลูกหนี้ค่ารักษาพยาบาล!$M:$M,MATCH(คำนวณเงินลงทุนส่วนเกิน!$D890,ลูกหนี้ค่ารักษาพยาบาล!$A:$A,0))</f>
        <v>0</v>
      </c>
      <c r="P890" s="6">
        <f>INDEX(ลูกหนี้ค่ารักษาพยาบาล!$N:$N,MATCH(คำนวณเงินลงทุนส่วนเกิน!$D890,ลูกหนี้ค่ารักษาพยาบาล!$A:$A,0))</f>
        <v>0</v>
      </c>
      <c r="Q890" s="49">
        <v>109245235.59</v>
      </c>
      <c r="R890" s="7">
        <f>INDEX('Fixed Cost'!$E:$E,MATCH(คำนวณเงินลงทุนส่วนเกิน!$D890,'Fixed Cost'!$A:$A,0))</f>
        <v>26510669.563636366</v>
      </c>
      <c r="S890" s="7">
        <f t="shared" si="79"/>
        <v>82734566.026363641</v>
      </c>
      <c r="T890" s="43" t="str">
        <f t="shared" si="82"/>
        <v>60%</v>
      </c>
      <c r="U890" s="7">
        <f t="shared" si="80"/>
        <v>49640739.61581818</v>
      </c>
      <c r="V890" s="8" t="str">
        <f t="shared" si="83"/>
        <v>ลงทุนได้</v>
      </c>
      <c r="X890" s="4"/>
    </row>
    <row r="891" spans="1:24" hidden="1" x14ac:dyDescent="0.7">
      <c r="A891" s="8">
        <f>IF(ISBLANK(D891),"",COUNTA($D$10:D891))</f>
        <v>882</v>
      </c>
      <c r="B891" s="14">
        <v>12</v>
      </c>
      <c r="C891" s="14" t="s">
        <v>1826</v>
      </c>
      <c r="D891" s="14" t="s">
        <v>1839</v>
      </c>
      <c r="E891" s="14" t="s">
        <v>1840</v>
      </c>
      <c r="F891" s="14" t="s">
        <v>8</v>
      </c>
      <c r="G891" s="6">
        <f>INDEX('cash ratio เดิม'!$B:$B,MATCH(คำนวณเงินลงทุนส่วนเกิน!$D891,'cash ratio เดิม'!$A:$A,0))</f>
        <v>18822532.579999998</v>
      </c>
      <c r="H891" s="6">
        <f>INDEX('cash ratio เดิม'!$C:$C,MATCH(คำนวณเงินลงทุนส่วนเกิน!$D891,'cash ratio เดิม'!$A:$A,0))</f>
        <v>18771637.710000001</v>
      </c>
      <c r="I891" s="49">
        <v>1</v>
      </c>
      <c r="J891" s="5">
        <f t="shared" si="78"/>
        <v>1.0900000000000001</v>
      </c>
      <c r="K891" s="6">
        <f t="shared" si="81"/>
        <v>1684170.69</v>
      </c>
      <c r="L891" s="6">
        <f>INDEX(ลูกหนี้ค่ารักษาพยาบาล!$J:$J,MATCH(คำนวณเงินลงทุนส่วนเกิน!$D891,ลูกหนี้ค่ารักษาพยาบาล!$A:$A,0))</f>
        <v>569751.21</v>
      </c>
      <c r="M891" s="6">
        <f>INDEX(ลูกหนี้ค่ารักษาพยาบาล!$K:$K,MATCH(คำนวณเงินลงทุนส่วนเกิน!$D891,ลูกหนี้ค่ารักษาพยาบาล!$A:$A,0))</f>
        <v>122012.205</v>
      </c>
      <c r="N891" s="6">
        <f>INDEX(ลูกหนี้ค่ารักษาพยาบาล!$L:$L,MATCH(คำนวณเงินลงทุนส่วนเกิน!$D891,ลูกหนี้ค่ารักษาพยาบาล!$A:$A,0))</f>
        <v>992407.27500000002</v>
      </c>
      <c r="O891" s="6">
        <f>INDEX(ลูกหนี้ค่ารักษาพยาบาล!$M:$M,MATCH(คำนวณเงินลงทุนส่วนเกิน!$D891,ลูกหนี้ค่ารักษาพยาบาล!$A:$A,0))</f>
        <v>0</v>
      </c>
      <c r="P891" s="6">
        <f>INDEX(ลูกหนี้ค่ารักษาพยาบาล!$N:$N,MATCH(คำนวณเงินลงทุนส่วนเกิน!$D891,ลูกหนี้ค่ารักษาพยาบาล!$A:$A,0))</f>
        <v>0</v>
      </c>
      <c r="Q891" s="49">
        <v>-255605.13</v>
      </c>
      <c r="R891" s="7">
        <f>INDEX('Fixed Cost'!$E:$E,MATCH(คำนวณเงินลงทุนส่วนเกิน!$D891,'Fixed Cost'!$A:$A,0))</f>
        <v>19731871.562727269</v>
      </c>
      <c r="S891" s="7">
        <f t="shared" si="79"/>
        <v>-19987476.692727268</v>
      </c>
      <c r="T891" s="43" t="str">
        <f t="shared" si="82"/>
        <v>0%</v>
      </c>
      <c r="U891" s="7">
        <f t="shared" si="80"/>
        <v>0</v>
      </c>
      <c r="V891" s="69" t="str">
        <f t="shared" si="83"/>
        <v>ไม่ลงทุน</v>
      </c>
      <c r="X891" s="4"/>
    </row>
    <row r="892" spans="1:24" hidden="1" x14ac:dyDescent="0.7">
      <c r="A892" s="8">
        <f>IF(ISBLANK(D892),"",COUNTA($D$10:D892))</f>
        <v>883</v>
      </c>
      <c r="B892" s="14">
        <v>12</v>
      </c>
      <c r="C892" s="14" t="s">
        <v>1826</v>
      </c>
      <c r="D892" s="14" t="s">
        <v>1841</v>
      </c>
      <c r="E892" s="14" t="s">
        <v>1842</v>
      </c>
      <c r="F892" s="14" t="s">
        <v>8</v>
      </c>
      <c r="G892" s="6">
        <f>INDEX('cash ratio เดิม'!$B:$B,MATCH(คำนวณเงินลงทุนส่วนเกิน!$D892,'cash ratio เดิม'!$A:$A,0))</f>
        <v>28919129.469999999</v>
      </c>
      <c r="H892" s="6">
        <f>INDEX('cash ratio เดิม'!$C:$C,MATCH(คำนวณเงินลงทุนส่วนเกิน!$D892,'cash ratio เดิม'!$A:$A,0))</f>
        <v>20201448.969999999</v>
      </c>
      <c r="I892" s="49">
        <v>1.43</v>
      </c>
      <c r="J892" s="5">
        <f t="shared" si="78"/>
        <v>1.67</v>
      </c>
      <c r="K892" s="6">
        <f t="shared" si="81"/>
        <v>4818475.7799999993</v>
      </c>
      <c r="L892" s="6">
        <f>INDEX(ลูกหนี้ค่ารักษาพยาบาล!$J:$J,MATCH(คำนวณเงินลงทุนส่วนเกิน!$D892,ลูกหนี้ค่ารักษาพยาบาล!$A:$A,0))</f>
        <v>1883779.5</v>
      </c>
      <c r="M892" s="6">
        <f>INDEX(ลูกหนี้ค่ารักษาพยาบาล!$K:$K,MATCH(คำนวณเงินลงทุนส่วนเกิน!$D892,ลูกหนี้ค่ารักษาพยาบาล!$A:$A,0))</f>
        <v>690088</v>
      </c>
      <c r="N892" s="6">
        <f>INDEX(ลูกหนี้ค่ารักษาพยาบาล!$L:$L,MATCH(คำนวณเงินลงทุนส่วนเกิน!$D892,ลูกหนี้ค่ารักษาพยาบาล!$A:$A,0))</f>
        <v>2244608.2799999998</v>
      </c>
      <c r="O892" s="6">
        <f>INDEX(ลูกหนี้ค่ารักษาพยาบาล!$M:$M,MATCH(คำนวณเงินลงทุนส่วนเกิน!$D892,ลูกหนี้ค่ารักษาพยาบาล!$A:$A,0))</f>
        <v>0</v>
      </c>
      <c r="P892" s="6">
        <f>INDEX(ลูกหนี้ค่ารักษาพยาบาล!$N:$N,MATCH(คำนวณเงินลงทุนส่วนเกิน!$D892,ลูกหนี้ค่ารักษาพยาบาล!$A:$A,0))</f>
        <v>0</v>
      </c>
      <c r="Q892" s="49">
        <v>8468435.5</v>
      </c>
      <c r="R892" s="7">
        <f>INDEX('Fixed Cost'!$E:$E,MATCH(คำนวณเงินลงทุนส่วนเกิน!$D892,'Fixed Cost'!$A:$A,0))</f>
        <v>22417016.961818185</v>
      </c>
      <c r="S892" s="7">
        <f t="shared" si="79"/>
        <v>-13948581.461818185</v>
      </c>
      <c r="T892" s="43" t="str">
        <f t="shared" si="82"/>
        <v>30%</v>
      </c>
      <c r="U892" s="7">
        <f t="shared" si="80"/>
        <v>0</v>
      </c>
      <c r="V892" s="69" t="str">
        <f t="shared" si="83"/>
        <v>ไม่ลงทุน</v>
      </c>
      <c r="X892" s="4"/>
    </row>
    <row r="893" spans="1:24" hidden="1" x14ac:dyDescent="0.7">
      <c r="A893" s="8">
        <f>IF(ISBLANK(D893),"",COUNTA($D$10:D893))</f>
        <v>884</v>
      </c>
      <c r="B893" s="14">
        <v>12</v>
      </c>
      <c r="C893" s="14" t="s">
        <v>1826</v>
      </c>
      <c r="D893" s="14" t="s">
        <v>1843</v>
      </c>
      <c r="E893" s="14" t="s">
        <v>1844</v>
      </c>
      <c r="F893" s="14" t="s">
        <v>8</v>
      </c>
      <c r="G893" s="6">
        <f>INDEX('cash ratio เดิม'!$B:$B,MATCH(คำนวณเงินลงทุนส่วนเกิน!$D893,'cash ratio เดิม'!$A:$A,0))</f>
        <v>7667187.2000000002</v>
      </c>
      <c r="H893" s="6">
        <f>INDEX('cash ratio เดิม'!$C:$C,MATCH(คำนวณเงินลงทุนส่วนเกิน!$D893,'cash ratio เดิม'!$A:$A,0))</f>
        <v>5691100.6399999997</v>
      </c>
      <c r="I893" s="49">
        <v>1.35</v>
      </c>
      <c r="J893" s="5">
        <f t="shared" si="78"/>
        <v>1.56</v>
      </c>
      <c r="K893" s="6">
        <f t="shared" si="81"/>
        <v>1218090.0149999999</v>
      </c>
      <c r="L893" s="6">
        <f>INDEX(ลูกหนี้ค่ารักษาพยาบาล!$J:$J,MATCH(คำนวณเงินลงทุนส่วนเกิน!$D893,ลูกหนี้ค่ารักษาพยาบาล!$A:$A,0))</f>
        <v>503888</v>
      </c>
      <c r="M893" s="6">
        <f>INDEX(ลูกหนี้ค่ารักษาพยาบาล!$K:$K,MATCH(คำนวณเงินลงทุนส่วนเกิน!$D893,ลูกหนี้ค่ารักษาพยาบาล!$A:$A,0))</f>
        <v>76209.054999999993</v>
      </c>
      <c r="N893" s="6">
        <f>INDEX(ลูกหนี้ค่ารักษาพยาบาล!$L:$L,MATCH(คำนวณเงินลงทุนส่วนเกิน!$D893,ลูกหนี้ค่ารักษาพยาบาล!$A:$A,0))</f>
        <v>637992.95999999996</v>
      </c>
      <c r="O893" s="6">
        <f>INDEX(ลูกหนี้ค่ารักษาพยาบาล!$M:$M,MATCH(คำนวณเงินลงทุนส่วนเกิน!$D893,ลูกหนี้ค่ารักษาพยาบาล!$A:$A,0))</f>
        <v>0</v>
      </c>
      <c r="P893" s="6">
        <f>INDEX(ลูกหนี้ค่ารักษาพยาบาล!$N:$N,MATCH(คำนวณเงินลงทุนส่วนเกิน!$D893,ลูกหนี้ค่ารักษาพยาบาล!$A:$A,0))</f>
        <v>0</v>
      </c>
      <c r="Q893" s="49">
        <v>1817086.56</v>
      </c>
      <c r="R893" s="7">
        <f>INDEX('Fixed Cost'!$E:$E,MATCH(คำนวณเงินลงทุนส่วนเกิน!$D893,'Fixed Cost'!$A:$A,0))</f>
        <v>8980364.0454545449</v>
      </c>
      <c r="S893" s="7">
        <f t="shared" si="79"/>
        <v>-7163277.4854545444</v>
      </c>
      <c r="T893" s="43" t="str">
        <f t="shared" si="82"/>
        <v>30%</v>
      </c>
      <c r="U893" s="7">
        <f t="shared" si="80"/>
        <v>0</v>
      </c>
      <c r="V893" s="69" t="str">
        <f t="shared" si="83"/>
        <v>ไม่ลงทุน</v>
      </c>
      <c r="X893" s="4"/>
    </row>
    <row r="894" spans="1:24" hidden="1" x14ac:dyDescent="0.7">
      <c r="A894" s="8">
        <f>IF(ISBLANK(D894),"",COUNTA($D$10:D894))</f>
        <v>885</v>
      </c>
      <c r="B894" s="14">
        <v>12</v>
      </c>
      <c r="C894" s="14" t="s">
        <v>1826</v>
      </c>
      <c r="D894" s="14" t="s">
        <v>1845</v>
      </c>
      <c r="E894" s="14" t="s">
        <v>1846</v>
      </c>
      <c r="F894" s="14" t="s">
        <v>8</v>
      </c>
      <c r="G894" s="6">
        <f>INDEX('cash ratio เดิม'!$B:$B,MATCH(คำนวณเงินลงทุนส่วนเกิน!$D894,'cash ratio เดิม'!$A:$A,0))</f>
        <v>50509411.329999998</v>
      </c>
      <c r="H894" s="6">
        <f>INDEX('cash ratio เดิม'!$C:$C,MATCH(คำนวณเงินลงทุนส่วนเกิน!$D894,'cash ratio เดิม'!$A:$A,0))</f>
        <v>26264553.039999999</v>
      </c>
      <c r="I894" s="49">
        <v>1.92</v>
      </c>
      <c r="J894" s="5">
        <f t="shared" si="78"/>
        <v>2.08</v>
      </c>
      <c r="K894" s="6">
        <f t="shared" si="81"/>
        <v>4193621.7649999997</v>
      </c>
      <c r="L894" s="6">
        <f>INDEX(ลูกหนี้ค่ารักษาพยาบาล!$J:$J,MATCH(คำนวณเงินลงทุนส่วนเกิน!$D894,ลูกหนี้ค่ารักษาพยาบาล!$A:$A,0))</f>
        <v>1108294.335</v>
      </c>
      <c r="M894" s="6">
        <f>INDEX(ลูกหนี้ค่ารักษาพยาบาล!$K:$K,MATCH(คำนวณเงินลงทุนส่วนเกิน!$D894,ลูกหนี้ค่ารักษาพยาบาล!$A:$A,0))</f>
        <v>1798787.085</v>
      </c>
      <c r="N894" s="6">
        <f>INDEX(ลูกหนี้ค่ารักษาพยาบาล!$L:$L,MATCH(คำนวณเงินลงทุนส่วนเกิน!$D894,ลูกหนี้ค่ารักษาพยาบาล!$A:$A,0))</f>
        <v>1286540.345</v>
      </c>
      <c r="O894" s="6">
        <f>INDEX(ลูกหนี้ค่ารักษาพยาบาล!$M:$M,MATCH(คำนวณเงินลงทุนส่วนเกิน!$D894,ลูกหนี้ค่ารักษาพยาบาล!$A:$A,0))</f>
        <v>0</v>
      </c>
      <c r="P894" s="6">
        <f>INDEX(ลูกหนี้ค่ารักษาพยาบาล!$N:$N,MATCH(คำนวณเงินลงทุนส่วนเกิน!$D894,ลูกหนี้ค่ารักษาพยาบาล!$A:$A,0))</f>
        <v>0</v>
      </c>
      <c r="Q894" s="49">
        <v>24238858.289999999</v>
      </c>
      <c r="R894" s="7">
        <f>INDEX('Fixed Cost'!$E:$E,MATCH(คำนวณเงินลงทุนส่วนเกิน!$D894,'Fixed Cost'!$A:$A,0))</f>
        <v>20011829.320909087</v>
      </c>
      <c r="S894" s="7">
        <f t="shared" si="79"/>
        <v>4227028.9690909125</v>
      </c>
      <c r="T894" s="43" t="str">
        <f t="shared" si="82"/>
        <v>40%</v>
      </c>
      <c r="U894" s="7">
        <f t="shared" si="80"/>
        <v>1690811.5876363651</v>
      </c>
      <c r="V894" s="8" t="str">
        <f t="shared" si="83"/>
        <v>ลงทุนได้</v>
      </c>
      <c r="X894" s="4"/>
    </row>
    <row r="895" spans="1:24" hidden="1" x14ac:dyDescent="0.7">
      <c r="A895" s="8">
        <f>IF(ISBLANK(D895),"",COUNTA($D$10:D895))</f>
        <v>886</v>
      </c>
      <c r="B895" s="14">
        <v>12</v>
      </c>
      <c r="C895" s="14" t="s">
        <v>1826</v>
      </c>
      <c r="D895" s="14" t="s">
        <v>1847</v>
      </c>
      <c r="E895" s="14" t="s">
        <v>1848</v>
      </c>
      <c r="F895" s="14" t="s">
        <v>8</v>
      </c>
      <c r="G895" s="6">
        <f>INDEX('cash ratio เดิม'!$B:$B,MATCH(คำนวณเงินลงทุนส่วนเกิน!$D895,'cash ratio เดิม'!$A:$A,0))</f>
        <v>149406252.97999999</v>
      </c>
      <c r="H895" s="6">
        <f>INDEX('cash ratio เดิม'!$C:$C,MATCH(คำนวณเงินลงทุนส่วนเกิน!$D895,'cash ratio เดิม'!$A:$A,0))</f>
        <v>25995048.109999999</v>
      </c>
      <c r="I895" s="49">
        <v>5.75</v>
      </c>
      <c r="J895" s="5">
        <f t="shared" si="78"/>
        <v>5.9</v>
      </c>
      <c r="K895" s="6">
        <f t="shared" si="81"/>
        <v>4055032.4650000003</v>
      </c>
      <c r="L895" s="6">
        <f>INDEX(ลูกหนี้ค่ารักษาพยาบาล!$J:$J,MATCH(คำนวณเงินลงทุนส่วนเกิน!$D895,ลูกหนี้ค่ารักษาพยาบาล!$A:$A,0))</f>
        <v>1255745.2549999999</v>
      </c>
      <c r="M895" s="6">
        <f>INDEX(ลูกหนี้ค่ารักษาพยาบาล!$K:$K,MATCH(คำนวณเงินลงทุนส่วนเกิน!$D895,ลูกหนี้ค่ารักษาพยาบาล!$A:$A,0))</f>
        <v>1316152.78</v>
      </c>
      <c r="N895" s="6">
        <f>INDEX(ลูกหนี้ค่ารักษาพยาบาล!$L:$L,MATCH(คำนวณเงินลงทุนส่วนเกิน!$D895,ลูกหนี้ค่ารักษาพยาบาล!$A:$A,0))</f>
        <v>1417023.1950000001</v>
      </c>
      <c r="O895" s="6">
        <f>INDEX(ลูกหนี้ค่ารักษาพยาบาล!$M:$M,MATCH(คำนวณเงินลงทุนส่วนเกิน!$D895,ลูกหนี้ค่ารักษาพยาบาล!$A:$A,0))</f>
        <v>0</v>
      </c>
      <c r="P895" s="6">
        <f>INDEX(ลูกหนี้ค่ารักษาพยาบาล!$N:$N,MATCH(คำนวณเงินลงทุนส่วนเกิน!$D895,ลูกหนี้ค่ารักษาพยาบาล!$A:$A,0))</f>
        <v>66111.235000000001</v>
      </c>
      <c r="Q895" s="49">
        <v>123411204.87</v>
      </c>
      <c r="R895" s="7">
        <f>INDEX('Fixed Cost'!$E:$E,MATCH(คำนวณเงินลงทุนส่วนเกิน!$D895,'Fixed Cost'!$A:$A,0))</f>
        <v>18912340.516363636</v>
      </c>
      <c r="S895" s="7">
        <f t="shared" si="79"/>
        <v>104498864.35363637</v>
      </c>
      <c r="T895" s="43" t="str">
        <f t="shared" si="82"/>
        <v>60%</v>
      </c>
      <c r="U895" s="7">
        <f t="shared" si="80"/>
        <v>62699318.61218182</v>
      </c>
      <c r="V895" s="8" t="str">
        <f t="shared" si="83"/>
        <v>ลงทุนได้</v>
      </c>
      <c r="X895" s="4"/>
    </row>
    <row r="896" spans="1:24" hidden="1" x14ac:dyDescent="0.7">
      <c r="A896" s="8">
        <f>IF(ISBLANK(D896),"",COUNTA($D$10:D896))</f>
        <v>887</v>
      </c>
      <c r="B896" s="14">
        <v>12</v>
      </c>
      <c r="C896" s="14" t="s">
        <v>1826</v>
      </c>
      <c r="D896" s="14" t="s">
        <v>1849</v>
      </c>
      <c r="E896" s="14" t="s">
        <v>1850</v>
      </c>
      <c r="F896" s="14" t="s">
        <v>8</v>
      </c>
      <c r="G896" s="6">
        <f>INDEX('cash ratio เดิม'!$B:$B,MATCH(คำนวณเงินลงทุนส่วนเกิน!$D896,'cash ratio เดิม'!$A:$A,0))</f>
        <v>78462420.140000001</v>
      </c>
      <c r="H896" s="6">
        <f>INDEX('cash ratio เดิม'!$C:$C,MATCH(คำนวณเงินลงทุนส่วนเกิน!$D896,'cash ratio เดิม'!$A:$A,0))</f>
        <v>20872850.059999999</v>
      </c>
      <c r="I896" s="49">
        <v>3.76</v>
      </c>
      <c r="J896" s="5">
        <f t="shared" si="78"/>
        <v>3.82</v>
      </c>
      <c r="K896" s="6">
        <f t="shared" si="81"/>
        <v>1458942.97</v>
      </c>
      <c r="L896" s="6">
        <f>INDEX(ลูกหนี้ค่ารักษาพยาบาล!$J:$J,MATCH(คำนวณเงินลงทุนส่วนเกิน!$D896,ลูกหนี้ค่ารักษาพยาบาล!$A:$A,0))</f>
        <v>518372.065</v>
      </c>
      <c r="M896" s="6">
        <f>INDEX(ลูกหนี้ค่ารักษาพยาบาล!$K:$K,MATCH(คำนวณเงินลงทุนส่วนเกิน!$D896,ลูกหนี้ค่ารักษาพยาบาล!$A:$A,0))</f>
        <v>351817</v>
      </c>
      <c r="N896" s="6">
        <f>INDEX(ลูกหนี้ค่ารักษาพยาบาล!$L:$L,MATCH(คำนวณเงินลงทุนส่วนเกิน!$D896,ลูกหนี้ค่ารักษาพยาบาล!$A:$A,0))</f>
        <v>588753.90500000003</v>
      </c>
      <c r="O896" s="6">
        <f>INDEX(ลูกหนี้ค่ารักษาพยาบาล!$M:$M,MATCH(คำนวณเงินลงทุนส่วนเกิน!$D896,ลูกหนี้ค่ารักษาพยาบาล!$A:$A,0))</f>
        <v>0</v>
      </c>
      <c r="P896" s="6">
        <f>INDEX(ลูกหนี้ค่ารักษาพยาบาล!$N:$N,MATCH(คำนวณเงินลงทุนส่วนเกิน!$D896,ลูกหนี้ค่ารักษาพยาบาล!$A:$A,0))</f>
        <v>0</v>
      </c>
      <c r="Q896" s="49">
        <v>57586570.079999998</v>
      </c>
      <c r="R896" s="7">
        <f>INDEX('Fixed Cost'!$E:$E,MATCH(คำนวณเงินลงทุนส่วนเกิน!$D896,'Fixed Cost'!$A:$A,0))</f>
        <v>9088801.9718181826</v>
      </c>
      <c r="S896" s="7">
        <f t="shared" si="79"/>
        <v>48497768.108181819</v>
      </c>
      <c r="T896" s="43" t="str">
        <f t="shared" si="82"/>
        <v>60%</v>
      </c>
      <c r="U896" s="7">
        <f t="shared" si="80"/>
        <v>29098660.86490909</v>
      </c>
      <c r="V896" s="8" t="str">
        <f t="shared" si="83"/>
        <v>ลงทุนได้</v>
      </c>
      <c r="X896" s="4"/>
    </row>
    <row r="897" spans="1:24" hidden="1" x14ac:dyDescent="0.7">
      <c r="A897" s="8">
        <f>IF(ISBLANK(D897),"",COUNTA($D$10:D897))</f>
        <v>888</v>
      </c>
      <c r="B897" s="14">
        <v>12</v>
      </c>
      <c r="C897" s="14" t="s">
        <v>1826</v>
      </c>
      <c r="D897" s="14" t="s">
        <v>1851</v>
      </c>
      <c r="E897" s="14" t="s">
        <v>1852</v>
      </c>
      <c r="F897" s="14" t="s">
        <v>8</v>
      </c>
      <c r="G897" s="6">
        <f>INDEX('cash ratio เดิม'!$B:$B,MATCH(คำนวณเงินลงทุนส่วนเกิน!$D897,'cash ratio เดิม'!$A:$A,0))</f>
        <v>28250129.219999999</v>
      </c>
      <c r="H897" s="6">
        <f>INDEX('cash ratio เดิม'!$C:$C,MATCH(คำนวณเงินลงทุนส่วนเกิน!$D897,'cash ratio เดิม'!$A:$A,0))</f>
        <v>5879739.7300000004</v>
      </c>
      <c r="I897" s="49">
        <v>4.8</v>
      </c>
      <c r="J897" s="5">
        <f t="shared" si="78"/>
        <v>5.2</v>
      </c>
      <c r="K897" s="6">
        <f t="shared" si="81"/>
        <v>2374675.0249999999</v>
      </c>
      <c r="L897" s="6">
        <f>INDEX(ลูกหนี้ค่ารักษาพยาบาล!$J:$J,MATCH(คำนวณเงินลงทุนส่วนเกิน!$D897,ลูกหนี้ค่ารักษาพยาบาล!$A:$A,0))</f>
        <v>691050.61499999999</v>
      </c>
      <c r="M897" s="6">
        <f>INDEX(ลูกหนี้ค่ารักษาพยาบาล!$K:$K,MATCH(คำนวณเงินลงทุนส่วนเกิน!$D897,ลูกหนี้ค่ารักษาพยาบาล!$A:$A,0))</f>
        <v>434595.46499999997</v>
      </c>
      <c r="N897" s="6">
        <f>INDEX(ลูกหนี้ค่ารักษาพยาบาล!$L:$L,MATCH(คำนวณเงินลงทุนส่วนเกิน!$D897,ลูกหนี้ค่ารักษาพยาบาล!$A:$A,0))</f>
        <v>1241830.6949999998</v>
      </c>
      <c r="O897" s="6">
        <f>INDEX(ลูกหนี้ค่ารักษาพยาบาล!$M:$M,MATCH(คำนวณเงินลงทุนส่วนเกิน!$D897,ลูกหนี้ค่ารักษาพยาบาล!$A:$A,0))</f>
        <v>0</v>
      </c>
      <c r="P897" s="6">
        <f>INDEX(ลูกหนี้ค่ารักษาพยาบาล!$N:$N,MATCH(คำนวณเงินลงทุนส่วนเกิน!$D897,ลูกหนี้ค่ารักษาพยาบาล!$A:$A,0))</f>
        <v>7198.25</v>
      </c>
      <c r="Q897" s="49">
        <v>22370389.489999998</v>
      </c>
      <c r="R897" s="7">
        <f>INDEX('Fixed Cost'!$E:$E,MATCH(คำนวณเงินลงทุนส่วนเกิน!$D897,'Fixed Cost'!$A:$A,0))</f>
        <v>10788414.518181818</v>
      </c>
      <c r="S897" s="7">
        <f t="shared" si="79"/>
        <v>11581974.971818181</v>
      </c>
      <c r="T897" s="43" t="str">
        <f t="shared" si="82"/>
        <v>60%</v>
      </c>
      <c r="U897" s="7">
        <f t="shared" si="80"/>
        <v>6949184.9830909083</v>
      </c>
      <c r="V897" s="8" t="str">
        <f t="shared" si="83"/>
        <v>ลงทุนได้</v>
      </c>
      <c r="X897" s="4"/>
    </row>
    <row r="898" spans="1:24" hidden="1" x14ac:dyDescent="0.7">
      <c r="A898" s="8">
        <f>IF(ISBLANK(D898),"",COUNTA($D$10:D898))</f>
        <v>889</v>
      </c>
      <c r="B898" s="14">
        <v>12</v>
      </c>
      <c r="C898" s="14" t="s">
        <v>1826</v>
      </c>
      <c r="D898" s="14" t="s">
        <v>1853</v>
      </c>
      <c r="E898" s="14" t="s">
        <v>1854</v>
      </c>
      <c r="F898" s="14" t="s">
        <v>8</v>
      </c>
      <c r="G898" s="6">
        <f>INDEX('cash ratio เดิม'!$B:$B,MATCH(คำนวณเงินลงทุนส่วนเกิน!$D898,'cash ratio เดิม'!$A:$A,0))</f>
        <v>87340537.549999997</v>
      </c>
      <c r="H898" s="6">
        <f>INDEX('cash ratio เดิม'!$C:$C,MATCH(คำนวณเงินลงทุนส่วนเกิน!$D898,'cash ratio เดิม'!$A:$A,0))</f>
        <v>19338466.010000002</v>
      </c>
      <c r="I898" s="49">
        <v>4.5199999999999996</v>
      </c>
      <c r="J898" s="5">
        <f t="shared" si="78"/>
        <v>4.59</v>
      </c>
      <c r="K898" s="6">
        <f t="shared" si="81"/>
        <v>1492448.12</v>
      </c>
      <c r="L898" s="6">
        <f>INDEX(ลูกหนี้ค่ารักษาพยาบาล!$J:$J,MATCH(คำนวณเงินลงทุนส่วนเกิน!$D898,ลูกหนี้ค่ารักษาพยาบาล!$A:$A,0))</f>
        <v>575392.245</v>
      </c>
      <c r="M898" s="6">
        <f>INDEX(ลูกหนี้ค่ารักษาพยาบาล!$K:$K,MATCH(คำนวณเงินลงทุนส่วนเกิน!$D898,ลูกหนี้ค่ารักษาพยาบาล!$A:$A,0))</f>
        <v>434304.53499999997</v>
      </c>
      <c r="N898" s="6">
        <f>INDEX(ลูกหนี้ค่ารักษาพยาบาล!$L:$L,MATCH(คำนวณเงินลงทุนส่วนเกิน!$D898,ลูกหนี้ค่ารักษาพยาบาล!$A:$A,0))</f>
        <v>482751.33999999997</v>
      </c>
      <c r="O898" s="6">
        <f>INDEX(ลูกหนี้ค่ารักษาพยาบาล!$M:$M,MATCH(คำนวณเงินลงทุนส่วนเกิน!$D898,ลูกหนี้ค่ารักษาพยาบาล!$A:$A,0))</f>
        <v>0</v>
      </c>
      <c r="P898" s="6">
        <f>INDEX(ลูกหนี้ค่ารักษาพยาบาล!$N:$N,MATCH(คำนวณเงินลงทุนส่วนเกิน!$D898,ลูกหนี้ค่ารักษาพยาบาล!$A:$A,0))</f>
        <v>0</v>
      </c>
      <c r="Q898" s="49">
        <v>67996071.540000007</v>
      </c>
      <c r="R898" s="7">
        <f>INDEX('Fixed Cost'!$E:$E,MATCH(คำนวณเงินลงทุนส่วนเกิน!$D898,'Fixed Cost'!$A:$A,0))</f>
        <v>11875367.735454546</v>
      </c>
      <c r="S898" s="7">
        <f t="shared" si="79"/>
        <v>56120703.804545462</v>
      </c>
      <c r="T898" s="43" t="str">
        <f t="shared" si="82"/>
        <v>60%</v>
      </c>
      <c r="U898" s="7">
        <f t="shared" si="80"/>
        <v>33672422.282727279</v>
      </c>
      <c r="V898" s="8" t="str">
        <f t="shared" si="83"/>
        <v>ลงทุนได้</v>
      </c>
      <c r="X898" s="4"/>
    </row>
    <row r="899" spans="1:24" hidden="1" x14ac:dyDescent="0.7">
      <c r="A899" s="8">
        <f>IF(ISBLANK(D899),"",COUNTA($D$10:D899))</f>
        <v>890</v>
      </c>
      <c r="B899" s="14">
        <v>12</v>
      </c>
      <c r="C899" s="14" t="s">
        <v>1826</v>
      </c>
      <c r="D899" s="14" t="s">
        <v>1855</v>
      </c>
      <c r="E899" s="14" t="s">
        <v>1856</v>
      </c>
      <c r="F899" s="14" t="s">
        <v>8</v>
      </c>
      <c r="G899" s="6">
        <f>INDEX('cash ratio เดิม'!$B:$B,MATCH(คำนวณเงินลงทุนส่วนเกิน!$D899,'cash ratio เดิม'!$A:$A,0))</f>
        <v>27154080.309999999</v>
      </c>
      <c r="H899" s="6">
        <f>INDEX('cash ratio เดิม'!$C:$C,MATCH(คำนวณเงินลงทุนส่วนเกิน!$D899,'cash ratio เดิม'!$A:$A,0))</f>
        <v>8472369.3599999994</v>
      </c>
      <c r="I899" s="49">
        <v>3.21</v>
      </c>
      <c r="J899" s="5">
        <f t="shared" si="78"/>
        <v>3.39</v>
      </c>
      <c r="K899" s="6">
        <f t="shared" si="81"/>
        <v>1590502.1749999998</v>
      </c>
      <c r="L899" s="6">
        <f>INDEX(ลูกหนี้ค่ารักษาพยาบาล!$J:$J,MATCH(คำนวณเงินลงทุนส่วนเกิน!$D899,ลูกหนี้ค่ารักษาพยาบาล!$A:$A,0))</f>
        <v>615946.69499999995</v>
      </c>
      <c r="M899" s="6">
        <f>INDEX(ลูกหนี้ค่ารักษาพยาบาล!$K:$K,MATCH(คำนวณเงินลงทุนส่วนเกิน!$D899,ลูกหนี้ค่ารักษาพยาบาล!$A:$A,0))</f>
        <v>387690.33500000002</v>
      </c>
      <c r="N899" s="6">
        <f>INDEX(ลูกหนี้ค่ารักษาพยาบาล!$L:$L,MATCH(คำนวณเงินลงทุนส่วนเกิน!$D899,ลูกหนี้ค่ารักษาพยาบาล!$A:$A,0))</f>
        <v>584338.85</v>
      </c>
      <c r="O899" s="6">
        <f>INDEX(ลูกหนี้ค่ารักษาพยาบาล!$M:$M,MATCH(คำนวณเงินลงทุนส่วนเกิน!$D899,ลูกหนี้ค่ารักษาพยาบาล!$A:$A,0))</f>
        <v>0</v>
      </c>
      <c r="P899" s="6">
        <f>INDEX(ลูกหนี้ค่ารักษาพยาบาล!$N:$N,MATCH(คำนวณเงินลงทุนส่วนเกิน!$D899,ลูกหนี้ค่ารักษาพยาบาล!$A:$A,0))</f>
        <v>2526.2950000000001</v>
      </c>
      <c r="Q899" s="49">
        <v>18425997.949999999</v>
      </c>
      <c r="R899" s="7">
        <f>INDEX('Fixed Cost'!$E:$E,MATCH(คำนวณเงินลงทุนส่วนเกิน!$D899,'Fixed Cost'!$A:$A,0))</f>
        <v>13291996.052727271</v>
      </c>
      <c r="S899" s="7">
        <f t="shared" si="79"/>
        <v>5134001.8972727284</v>
      </c>
      <c r="T899" s="43" t="str">
        <f t="shared" si="82"/>
        <v>60%</v>
      </c>
      <c r="U899" s="7">
        <f t="shared" si="80"/>
        <v>3080401.138363637</v>
      </c>
      <c r="V899" s="8" t="str">
        <f t="shared" si="83"/>
        <v>ลงทุนได้</v>
      </c>
      <c r="X899" s="4"/>
    </row>
    <row r="900" spans="1:24" hidden="1" x14ac:dyDescent="0.7">
      <c r="A900" s="8">
        <f>IF(ISBLANK(D900),"",COUNTA($D$10:D900))</f>
        <v>891</v>
      </c>
      <c r="B900" s="14">
        <v>12</v>
      </c>
      <c r="C900" s="14" t="s">
        <v>1826</v>
      </c>
      <c r="D900" s="14" t="s">
        <v>1857</v>
      </c>
      <c r="E900" s="14" t="s">
        <v>1858</v>
      </c>
      <c r="F900" s="14" t="s">
        <v>8</v>
      </c>
      <c r="G900" s="6">
        <f>INDEX('cash ratio เดิม'!$B:$B,MATCH(คำนวณเงินลงทุนส่วนเกิน!$D900,'cash ratio เดิม'!$A:$A,0))</f>
        <v>71028504.420000002</v>
      </c>
      <c r="H900" s="6">
        <f>INDEX('cash ratio เดิม'!$C:$C,MATCH(คำนวณเงินลงทุนส่วนเกิน!$D900,'cash ratio เดิม'!$A:$A,0))</f>
        <v>14216995.68</v>
      </c>
      <c r="I900" s="49">
        <v>5</v>
      </c>
      <c r="J900" s="5">
        <f t="shared" si="78"/>
        <v>5.15</v>
      </c>
      <c r="K900" s="6">
        <f t="shared" si="81"/>
        <v>2320620.2249999996</v>
      </c>
      <c r="L900" s="6">
        <f>INDEX(ลูกหนี้ค่ารักษาพยาบาล!$J:$J,MATCH(คำนวณเงินลงทุนส่วนเกิน!$D900,ลูกหนี้ค่ารักษาพยาบาล!$A:$A,0))</f>
        <v>606237.80000000005</v>
      </c>
      <c r="M900" s="6">
        <f>INDEX(ลูกหนี้ค่ารักษาพยาบาล!$K:$K,MATCH(คำนวณเงินลงทุนส่วนเกิน!$D900,ลูกหนี้ค่ารักษาพยาบาล!$A:$A,0))</f>
        <v>569180.89</v>
      </c>
      <c r="N900" s="6">
        <f>INDEX(ลูกหนี้ค่ารักษาพยาบาล!$L:$L,MATCH(คำนวณเงินลงทุนส่วนเกิน!$D900,ลูกหนี้ค่ารักษาพยาบาล!$A:$A,0))</f>
        <v>1137448.6499999999</v>
      </c>
      <c r="O900" s="6">
        <f>INDEX(ลูกหนี้ค่ารักษาพยาบาล!$M:$M,MATCH(คำนวณเงินลงทุนส่วนเกิน!$D900,ลูกหนี้ค่ารักษาพยาบาล!$A:$A,0))</f>
        <v>0</v>
      </c>
      <c r="P900" s="6">
        <f>INDEX(ลูกหนี้ค่ารักษาพยาบาล!$N:$N,MATCH(คำนวณเงินลงทุนส่วนเกิน!$D900,ลูกหนี้ค่ารักษาพยาบาล!$A:$A,0))</f>
        <v>7752.8850000000002</v>
      </c>
      <c r="Q900" s="49">
        <v>56629508.740000002</v>
      </c>
      <c r="R900" s="7">
        <f>INDEX('Fixed Cost'!$E:$E,MATCH(คำนวณเงินลงทุนส่วนเกิน!$D900,'Fixed Cost'!$A:$A,0))</f>
        <v>11677861.562727274</v>
      </c>
      <c r="S900" s="7">
        <f t="shared" si="79"/>
        <v>44951647.17727273</v>
      </c>
      <c r="T900" s="43" t="str">
        <f t="shared" si="82"/>
        <v>60%</v>
      </c>
      <c r="U900" s="7">
        <f t="shared" si="80"/>
        <v>26970988.306363638</v>
      </c>
      <c r="V900" s="8" t="str">
        <f t="shared" si="83"/>
        <v>ลงทุนได้</v>
      </c>
      <c r="X900" s="4"/>
    </row>
    <row r="901" spans="1:24" hidden="1" x14ac:dyDescent="0.7">
      <c r="A901" s="8">
        <f>IF(ISBLANK(D901),"",COUNTA($D$10:D901))</f>
        <v>892</v>
      </c>
      <c r="B901" s="14">
        <v>12</v>
      </c>
      <c r="C901" s="14" t="s">
        <v>1826</v>
      </c>
      <c r="D901" s="14" t="s">
        <v>1859</v>
      </c>
      <c r="E901" s="14" t="s">
        <v>1860</v>
      </c>
      <c r="F901" s="14" t="s">
        <v>8</v>
      </c>
      <c r="G901" s="6">
        <f>INDEX('cash ratio เดิม'!$B:$B,MATCH(คำนวณเงินลงทุนส่วนเกิน!$D901,'cash ratio เดิม'!$A:$A,0))</f>
        <v>13747800.92</v>
      </c>
      <c r="H901" s="6">
        <f>INDEX('cash ratio เดิม'!$C:$C,MATCH(คำนวณเงินลงทุนส่วนเกิน!$D901,'cash ratio เดิม'!$A:$A,0))</f>
        <v>11478918.039999999</v>
      </c>
      <c r="I901" s="49">
        <v>1.2</v>
      </c>
      <c r="J901" s="5">
        <f t="shared" si="78"/>
        <v>1.3</v>
      </c>
      <c r="K901" s="6">
        <f t="shared" si="81"/>
        <v>1264786.2150000001</v>
      </c>
      <c r="L901" s="6">
        <f>INDEX(ลูกหนี้ค่ารักษาพยาบาล!$J:$J,MATCH(คำนวณเงินลงทุนส่วนเกิน!$D901,ลูกหนี้ค่ารักษาพยาบาล!$A:$A,0))</f>
        <v>458667.625</v>
      </c>
      <c r="M901" s="6">
        <f>INDEX(ลูกหนี้ค่ารักษาพยาบาล!$K:$K,MATCH(คำนวณเงินลงทุนส่วนเกิน!$D901,ลูกหนี้ค่ารักษาพยาบาล!$A:$A,0))</f>
        <v>420653.9</v>
      </c>
      <c r="N901" s="6">
        <f>INDEX(ลูกหนี้ค่ารักษาพยาบาล!$L:$L,MATCH(คำนวณเงินลงทุนส่วนเกิน!$D901,ลูกหนี้ค่ารักษาพยาบาล!$A:$A,0))</f>
        <v>385464.69</v>
      </c>
      <c r="O901" s="6">
        <f>INDEX(ลูกหนี้ค่ารักษาพยาบาล!$M:$M,MATCH(คำนวณเงินลงทุนส่วนเกิน!$D901,ลูกหนี้ค่ารักษาพยาบาล!$A:$A,0))</f>
        <v>0</v>
      </c>
      <c r="P901" s="6">
        <f>INDEX(ลูกหนี้ค่ารักษาพยาบาล!$N:$N,MATCH(คำนวณเงินลงทุนส่วนเกิน!$D901,ลูกหนี้ค่ารักษาพยาบาล!$A:$A,0))</f>
        <v>0</v>
      </c>
      <c r="Q901" s="49">
        <v>2244147.7799999998</v>
      </c>
      <c r="R901" s="7">
        <f>INDEX('Fixed Cost'!$E:$E,MATCH(คำนวณเงินลงทุนส่วนเกิน!$D901,'Fixed Cost'!$A:$A,0))</f>
        <v>11116885.483636362</v>
      </c>
      <c r="S901" s="7">
        <f t="shared" si="79"/>
        <v>-8872737.7036363631</v>
      </c>
      <c r="T901" s="43" t="str">
        <f t="shared" si="82"/>
        <v>0%</v>
      </c>
      <c r="U901" s="7">
        <f>IF(S901&gt;0,S901*T901,0)</f>
        <v>0</v>
      </c>
      <c r="V901" s="69" t="str">
        <f t="shared" si="83"/>
        <v>ไม่ลงทุน</v>
      </c>
      <c r="X901" s="4"/>
    </row>
    <row r="902" spans="1:24" hidden="1" x14ac:dyDescent="0.7">
      <c r="A902" s="8">
        <f>IF(ISBLANK(D902),"",COUNTA($D$10:D902))</f>
        <v>893</v>
      </c>
      <c r="B902" s="14">
        <v>12</v>
      </c>
      <c r="C902" s="14" t="s">
        <v>1861</v>
      </c>
      <c r="D902" s="14" t="s">
        <v>1862</v>
      </c>
      <c r="E902" s="14" t="s">
        <v>1863</v>
      </c>
      <c r="F902" s="14" t="s">
        <v>46</v>
      </c>
      <c r="G902" s="6">
        <f>INDEX('cash ratio เดิม'!$B:$B,MATCH(คำนวณเงินลงทุนส่วนเกิน!$D902,'cash ratio เดิม'!$A:$A,0))</f>
        <v>149733727.90000001</v>
      </c>
      <c r="H902" s="6">
        <f>INDEX('cash ratio เดิม'!$C:$C,MATCH(คำนวณเงินลงทุนส่วนเกิน!$D902,'cash ratio เดิม'!$A:$A,0))</f>
        <v>86890599.959999993</v>
      </c>
      <c r="I902" s="49">
        <v>1.72</v>
      </c>
      <c r="J902" s="5">
        <f t="shared" si="78"/>
        <v>2.39</v>
      </c>
      <c r="K902" s="6">
        <f t="shared" si="81"/>
        <v>58244963.409999996</v>
      </c>
      <c r="L902" s="6">
        <f>INDEX(ลูกหนี้ค่ารักษาพยาบาล!$J:$J,MATCH(คำนวณเงินลงทุนส่วนเกิน!$D902,ลูกหนี้ค่ารักษาพยาบาล!$A:$A,0))</f>
        <v>32820138.809999999</v>
      </c>
      <c r="M902" s="6">
        <f>INDEX(ลูกหนี้ค่ารักษาพยาบาล!$K:$K,MATCH(คำนวณเงินลงทุนส่วนเกิน!$D902,ลูกหนี้ค่ารักษาพยาบาล!$A:$A,0))</f>
        <v>1785603.6549999998</v>
      </c>
      <c r="N902" s="6">
        <f>INDEX(ลูกหนี้ค่ารักษาพยาบาล!$L:$L,MATCH(คำนวณเงินลงทุนส่วนเกิน!$D902,ลูกหนี้ค่ารักษาพยาบาล!$A:$A,0))</f>
        <v>23591917.445</v>
      </c>
      <c r="O902" s="6">
        <f>INDEX(ลูกหนี้ค่ารักษาพยาบาล!$M:$M,MATCH(คำนวณเงินลงทุนส่วนเกิน!$D902,ลูกหนี้ค่ารักษาพยาบาล!$A:$A,0))</f>
        <v>0</v>
      </c>
      <c r="P902" s="6">
        <f>INDEX(ลูกหนี้ค่ารักษาพยาบาล!$N:$N,MATCH(คำนวณเงินลงทุนส่วนเกิน!$D902,ลูกหนี้ค่ารักษาพยาบาล!$A:$A,0))</f>
        <v>47303.5</v>
      </c>
      <c r="Q902" s="49">
        <v>62843127.939999998</v>
      </c>
      <c r="R902" s="7">
        <f>INDEX('Fixed Cost'!$E:$E,MATCH(คำนวณเงินลงทุนส่วนเกิน!$D902,'Fixed Cost'!$A:$A,0))</f>
        <v>64984028.239090905</v>
      </c>
      <c r="S902" s="7">
        <f t="shared" si="79"/>
        <v>-2140900.299090907</v>
      </c>
      <c r="T902" s="43" t="str">
        <f t="shared" si="82"/>
        <v>40%</v>
      </c>
      <c r="U902" s="7">
        <f t="shared" si="80"/>
        <v>0</v>
      </c>
      <c r="V902" s="69" t="str">
        <f t="shared" si="83"/>
        <v>ไม่ลงทุน</v>
      </c>
      <c r="X902" s="4"/>
    </row>
    <row r="903" spans="1:24" hidden="1" x14ac:dyDescent="0.7">
      <c r="A903" s="8">
        <f>IF(ISBLANK(D903),"",COUNTA($D$10:D903))</f>
        <v>894</v>
      </c>
      <c r="B903" s="14">
        <v>12</v>
      </c>
      <c r="C903" s="14" t="s">
        <v>1861</v>
      </c>
      <c r="D903" s="14" t="s">
        <v>1864</v>
      </c>
      <c r="E903" s="14" t="s">
        <v>1865</v>
      </c>
      <c r="F903" s="14" t="s">
        <v>8</v>
      </c>
      <c r="G903" s="6">
        <f>INDEX('cash ratio เดิม'!$B:$B,MATCH(คำนวณเงินลงทุนส่วนเกิน!$D903,'cash ratio เดิม'!$A:$A,0))</f>
        <v>77613508.590000004</v>
      </c>
      <c r="H903" s="6">
        <f>INDEX('cash ratio เดิม'!$C:$C,MATCH(คำนวณเงินลงทุนส่วนเกิน!$D903,'cash ratio เดิม'!$A:$A,0))</f>
        <v>10729695.869999999</v>
      </c>
      <c r="I903" s="49">
        <v>7.23</v>
      </c>
      <c r="J903" s="5">
        <f t="shared" si="78"/>
        <v>7.49</v>
      </c>
      <c r="K903" s="6">
        <f t="shared" si="81"/>
        <v>2767465.5</v>
      </c>
      <c r="L903" s="6">
        <f>INDEX(ลูกหนี้ค่ารักษาพยาบาล!$J:$J,MATCH(คำนวณเงินลงทุนส่วนเกิน!$D903,ลูกหนี้ค่ารักษาพยาบาล!$A:$A,0))</f>
        <v>919229</v>
      </c>
      <c r="M903" s="6">
        <f>INDEX(ลูกหนี้ค่ารักษาพยาบาล!$K:$K,MATCH(คำนวณเงินลงทุนส่วนเกิน!$D903,ลูกหนี้ค่ารักษาพยาบาล!$A:$A,0))</f>
        <v>66261</v>
      </c>
      <c r="N903" s="6">
        <f>INDEX(ลูกหนี้ค่ารักษาพยาบาล!$L:$L,MATCH(คำนวณเงินลงทุนส่วนเกิน!$D903,ลูกหนี้ค่ารักษาพยาบาล!$A:$A,0))</f>
        <v>1781975.5</v>
      </c>
      <c r="O903" s="6">
        <f>INDEX(ลูกหนี้ค่ารักษาพยาบาล!$M:$M,MATCH(คำนวณเงินลงทุนส่วนเกิน!$D903,ลูกหนี้ค่ารักษาพยาบาล!$A:$A,0))</f>
        <v>0</v>
      </c>
      <c r="P903" s="6">
        <f>INDEX(ลูกหนี้ค่ารักษาพยาบาล!$N:$N,MATCH(คำนวณเงินลงทุนส่วนเกิน!$D903,ลูกหนี้ค่ารักษาพยาบาล!$A:$A,0))</f>
        <v>0</v>
      </c>
      <c r="Q903" s="49">
        <v>66883812.719999999</v>
      </c>
      <c r="R903" s="7">
        <f>INDEX('Fixed Cost'!$E:$E,MATCH(คำนวณเงินลงทุนส่วนเกิน!$D903,'Fixed Cost'!$A:$A,0))</f>
        <v>9960737.2390909065</v>
      </c>
      <c r="S903" s="7">
        <f t="shared" si="79"/>
        <v>56923075.480909094</v>
      </c>
      <c r="T903" s="43" t="str">
        <f t="shared" si="82"/>
        <v>60%</v>
      </c>
      <c r="U903" s="7">
        <f t="shared" si="80"/>
        <v>34153845.288545452</v>
      </c>
      <c r="V903" s="8" t="str">
        <f t="shared" si="83"/>
        <v>ลงทุนได้</v>
      </c>
      <c r="X903" s="4"/>
    </row>
    <row r="904" spans="1:24" hidden="1" x14ac:dyDescent="0.7">
      <c r="A904" s="8">
        <f>IF(ISBLANK(D904),"",COUNTA($D$10:D904))</f>
        <v>895</v>
      </c>
      <c r="B904" s="14">
        <v>12</v>
      </c>
      <c r="C904" s="14" t="s">
        <v>1861</v>
      </c>
      <c r="D904" s="14" t="s">
        <v>1866</v>
      </c>
      <c r="E904" s="14" t="s">
        <v>1867</v>
      </c>
      <c r="F904" s="14" t="s">
        <v>8</v>
      </c>
      <c r="G904" s="6">
        <f>INDEX('cash ratio เดิม'!$B:$B,MATCH(คำนวณเงินลงทุนส่วนเกิน!$D904,'cash ratio เดิม'!$A:$A,0))</f>
        <v>43502395.600000001</v>
      </c>
      <c r="H904" s="6">
        <f>INDEX('cash ratio เดิม'!$C:$C,MATCH(คำนวณเงินลงทุนส่วนเกิน!$D904,'cash ratio เดิม'!$A:$A,0))</f>
        <v>13127677.460000001</v>
      </c>
      <c r="I904" s="49">
        <v>3.31</v>
      </c>
      <c r="J904" s="5">
        <f t="shared" si="78"/>
        <v>3.43</v>
      </c>
      <c r="K904" s="6">
        <f t="shared" si="81"/>
        <v>1588185.7349999999</v>
      </c>
      <c r="L904" s="6">
        <f>INDEX(ลูกหนี้ค่ารักษาพยาบาล!$J:$J,MATCH(คำนวณเงินลงทุนส่วนเกิน!$D904,ลูกหนี้ค่ารักษาพยาบาล!$A:$A,0))</f>
        <v>698542.98499999999</v>
      </c>
      <c r="M904" s="6">
        <f>INDEX(ลูกหนี้ค่ารักษาพยาบาล!$K:$K,MATCH(คำนวณเงินลงทุนส่วนเกิน!$D904,ลูกหนี้ค่ารักษาพยาบาล!$A:$A,0))</f>
        <v>49255.81</v>
      </c>
      <c r="N904" s="6">
        <f>INDEX(ลูกหนี้ค่ารักษาพยาบาล!$L:$L,MATCH(คำนวณเงินลงทุนส่วนเกิน!$D904,ลูกหนี้ค่ารักษาพยาบาล!$A:$A,0))</f>
        <v>840386.94000000006</v>
      </c>
      <c r="O904" s="6">
        <f>INDEX(ลูกหนี้ค่ารักษาพยาบาล!$M:$M,MATCH(คำนวณเงินลงทุนส่วนเกิน!$D904,ลูกหนี้ค่ารักษาพยาบาล!$A:$A,0))</f>
        <v>0</v>
      </c>
      <c r="P904" s="6">
        <f>INDEX(ลูกหนี้ค่ารักษาพยาบาล!$N:$N,MATCH(คำนวณเงินลงทุนส่วนเกิน!$D904,ลูกหนี้ค่ารักษาพยาบาล!$A:$A,0))</f>
        <v>0</v>
      </c>
      <c r="Q904" s="49">
        <v>30374718.140000001</v>
      </c>
      <c r="R904" s="7">
        <f>INDEX('Fixed Cost'!$E:$E,MATCH(คำนวณเงินลงทุนส่วนเกิน!$D904,'Fixed Cost'!$A:$A,0))</f>
        <v>9270056.247272728</v>
      </c>
      <c r="S904" s="7">
        <f t="shared" si="79"/>
        <v>21104661.892727271</v>
      </c>
      <c r="T904" s="43" t="str">
        <f t="shared" si="82"/>
        <v>60%</v>
      </c>
      <c r="U904" s="7">
        <f t="shared" si="80"/>
        <v>12662797.135636361</v>
      </c>
      <c r="V904" s="8" t="str">
        <f t="shared" si="83"/>
        <v>ลงทุนได้</v>
      </c>
      <c r="X904" s="4"/>
    </row>
    <row r="905" spans="1:24" hidden="1" x14ac:dyDescent="0.7">
      <c r="A905" s="8">
        <f>IF(ISBLANK(D905),"",COUNTA($D$10:D905))</f>
        <v>896</v>
      </c>
      <c r="B905" s="14">
        <v>12</v>
      </c>
      <c r="C905" s="14" t="s">
        <v>1861</v>
      </c>
      <c r="D905" s="14" t="s">
        <v>1868</v>
      </c>
      <c r="E905" s="14" t="s">
        <v>1869</v>
      </c>
      <c r="F905" s="14" t="s">
        <v>8</v>
      </c>
      <c r="G905" s="6">
        <f>INDEX('cash ratio เดิม'!$B:$B,MATCH(คำนวณเงินลงทุนส่วนเกิน!$D905,'cash ratio เดิม'!$A:$A,0))</f>
        <v>17098527.48</v>
      </c>
      <c r="H905" s="6">
        <f>INDEX('cash ratio เดิม'!$C:$C,MATCH(คำนวณเงินลงทุนส่วนเกิน!$D905,'cash ratio เดิม'!$A:$A,0))</f>
        <v>12148654.800000001</v>
      </c>
      <c r="I905" s="49">
        <v>1.41</v>
      </c>
      <c r="J905" s="5">
        <f t="shared" si="78"/>
        <v>1.72</v>
      </c>
      <c r="K905" s="6">
        <f t="shared" si="81"/>
        <v>3903594.9450000003</v>
      </c>
      <c r="L905" s="6">
        <f>INDEX(ลูกหนี้ค่ารักษาพยาบาล!$J:$J,MATCH(คำนวณเงินลงทุนส่วนเกิน!$D905,ลูกหนี้ค่ารักษาพยาบาล!$A:$A,0))</f>
        <v>1526429.4450000001</v>
      </c>
      <c r="M905" s="6">
        <f>INDEX(ลูกหนี้ค่ารักษาพยาบาล!$K:$K,MATCH(คำนวณเงินลงทุนส่วนเกิน!$D905,ลูกหนี้ค่ารักษาพยาบาล!$A:$A,0))</f>
        <v>99927.5</v>
      </c>
      <c r="N905" s="6">
        <f>INDEX(ลูกหนี้ค่ารักษาพยาบาล!$L:$L,MATCH(คำนวณเงินลงทุนส่วนเกิน!$D905,ลูกหนี้ค่ารักษาพยาบาล!$A:$A,0))</f>
        <v>2274578</v>
      </c>
      <c r="O905" s="6">
        <f>INDEX(ลูกหนี้ค่ารักษาพยาบาล!$M:$M,MATCH(คำนวณเงินลงทุนส่วนเกิน!$D905,ลูกหนี้ค่ารักษาพยาบาล!$A:$A,0))</f>
        <v>0</v>
      </c>
      <c r="P905" s="6">
        <f>INDEX(ลูกหนี้ค่ารักษาพยาบาล!$N:$N,MATCH(คำนวณเงินลงทุนส่วนเกิน!$D905,ลูกหนี้ค่ารักษาพยาบาล!$A:$A,0))</f>
        <v>2660</v>
      </c>
      <c r="Q905" s="49">
        <v>4949872.68</v>
      </c>
      <c r="R905" s="7">
        <f>INDEX('Fixed Cost'!$E:$E,MATCH(คำนวณเงินลงทุนส่วนเกิน!$D905,'Fixed Cost'!$A:$A,0))</f>
        <v>10817697.949090907</v>
      </c>
      <c r="S905" s="7">
        <f t="shared" si="79"/>
        <v>-5867825.2690909076</v>
      </c>
      <c r="T905" s="43" t="str">
        <f t="shared" si="82"/>
        <v>30%</v>
      </c>
      <c r="U905" s="7">
        <f t="shared" si="80"/>
        <v>0</v>
      </c>
      <c r="V905" s="69" t="str">
        <f t="shared" si="83"/>
        <v>ไม่ลงทุน</v>
      </c>
      <c r="X905" s="4"/>
    </row>
    <row r="906" spans="1:24" hidden="1" x14ac:dyDescent="0.7">
      <c r="A906" s="8">
        <f>IF(ISBLANK(D906),"",COUNTA($D$10:D906))</f>
        <v>897</v>
      </c>
      <c r="B906" s="14">
        <v>12</v>
      </c>
      <c r="C906" s="14" t="s">
        <v>1861</v>
      </c>
      <c r="D906" s="14" t="s">
        <v>1870</v>
      </c>
      <c r="E906" s="14" t="s">
        <v>1871</v>
      </c>
      <c r="F906" s="14" t="s">
        <v>8</v>
      </c>
      <c r="G906" s="6">
        <f>INDEX('cash ratio เดิม'!$B:$B,MATCH(คำนวณเงินลงทุนส่วนเกิน!$D906,'cash ratio เดิม'!$A:$A,0))</f>
        <v>99363233.640000001</v>
      </c>
      <c r="H906" s="6">
        <f>INDEX('cash ratio เดิม'!$C:$C,MATCH(คำนวณเงินลงทุนส่วนเกิน!$D906,'cash ratio เดิม'!$A:$A,0))</f>
        <v>29728546.879999999</v>
      </c>
      <c r="I906" s="49">
        <v>3.34</v>
      </c>
      <c r="J906" s="5">
        <f t="shared" ref="J906:J908" si="84">TRUNC((G906+K906)/H906,2)</f>
        <v>3.51</v>
      </c>
      <c r="K906" s="6">
        <f t="shared" si="81"/>
        <v>5063506.96</v>
      </c>
      <c r="L906" s="6">
        <f>INDEX(ลูกหนี้ค่ารักษาพยาบาล!$J:$J,MATCH(คำนวณเงินลงทุนส่วนเกิน!$D906,ลูกหนี้ค่ารักษาพยาบาล!$A:$A,0))</f>
        <v>1870670</v>
      </c>
      <c r="M906" s="6">
        <f>INDEX(ลูกหนี้ค่ารักษาพยาบาล!$K:$K,MATCH(คำนวณเงินลงทุนส่วนเกิน!$D906,ลูกหนี้ค่ารักษาพยาบาล!$A:$A,0))</f>
        <v>331577.25</v>
      </c>
      <c r="N906" s="6">
        <f>INDEX(ลูกหนี้ค่ารักษาพยาบาล!$L:$L,MATCH(คำนวณเงินลงทุนส่วนเกิน!$D906,ลูกหนี้ค่ารักษาพยาบาล!$A:$A,0))</f>
        <v>2861259.71</v>
      </c>
      <c r="O906" s="6">
        <f>INDEX(ลูกหนี้ค่ารักษาพยาบาล!$M:$M,MATCH(คำนวณเงินลงทุนส่วนเกิน!$D906,ลูกหนี้ค่ารักษาพยาบาล!$A:$A,0))</f>
        <v>0</v>
      </c>
      <c r="P906" s="6">
        <f>INDEX(ลูกหนี้ค่ารักษาพยาบาล!$N:$N,MATCH(คำนวณเงินลงทุนส่วนเกิน!$D906,ลูกหนี้ค่ารักษาพยาบาล!$A:$A,0))</f>
        <v>0</v>
      </c>
      <c r="Q906" s="49">
        <v>69634686.760000005</v>
      </c>
      <c r="R906" s="7">
        <f>INDEX('Fixed Cost'!$E:$E,MATCH(คำนวณเงินลงทุนส่วนเกิน!$D906,'Fixed Cost'!$A:$A,0))</f>
        <v>25216051.23</v>
      </c>
      <c r="S906" s="7">
        <f t="shared" ref="S906:S908" si="85">Q906-R906</f>
        <v>44418635.530000001</v>
      </c>
      <c r="T906" s="43" t="str">
        <f t="shared" si="82"/>
        <v>60%</v>
      </c>
      <c r="U906" s="7">
        <f t="shared" ref="U906:U908" si="86">IF(S906&gt;0,S906*T906,0)</f>
        <v>26651181.318</v>
      </c>
      <c r="V906" s="8" t="str">
        <f t="shared" si="83"/>
        <v>ลงทุนได้</v>
      </c>
      <c r="X906" s="4"/>
    </row>
    <row r="907" spans="1:24" hidden="1" x14ac:dyDescent="0.7">
      <c r="A907" s="8">
        <f>IF(ISBLANK(D907),"",COUNTA($D$10:D907))</f>
        <v>898</v>
      </c>
      <c r="B907" s="14">
        <v>12</v>
      </c>
      <c r="C907" s="14" t="s">
        <v>1861</v>
      </c>
      <c r="D907" s="14" t="s">
        <v>1872</v>
      </c>
      <c r="E907" s="14" t="s">
        <v>1873</v>
      </c>
      <c r="F907" s="14" t="s">
        <v>8</v>
      </c>
      <c r="G907" s="6">
        <f>INDEX('cash ratio เดิม'!$B:$B,MATCH(คำนวณเงินลงทุนส่วนเกิน!$D907,'cash ratio เดิม'!$A:$A,0))</f>
        <v>18870784.41</v>
      </c>
      <c r="H907" s="6">
        <f>INDEX('cash ratio เดิม'!$C:$C,MATCH(คำนวณเงินลงทุนส่วนเกิน!$D907,'cash ratio เดิม'!$A:$A,0))</f>
        <v>9052440.9499999993</v>
      </c>
      <c r="I907" s="49">
        <v>2.08</v>
      </c>
      <c r="J907" s="5">
        <f t="shared" si="84"/>
        <v>2.31</v>
      </c>
      <c r="K907" s="6">
        <f t="shared" ref="K907:K908" si="87">SUM(L907:P907)</f>
        <v>2051645.575</v>
      </c>
      <c r="L907" s="6">
        <f>INDEX(ลูกหนี้ค่ารักษาพยาบาล!$J:$J,MATCH(คำนวณเงินลงทุนส่วนเกิน!$D907,ลูกหนี้ค่ารักษาพยาบาล!$A:$A,0))</f>
        <v>989474.5</v>
      </c>
      <c r="M907" s="6">
        <f>INDEX(ลูกหนี้ค่ารักษาพยาบาล!$K:$K,MATCH(คำนวณเงินลงทุนส่วนเกิน!$D907,ลูกหนี้ค่ารักษาพยาบาล!$A:$A,0))</f>
        <v>31961.5</v>
      </c>
      <c r="N907" s="6">
        <f>INDEX(ลูกหนี้ค่ารักษาพยาบาล!$L:$L,MATCH(คำนวณเงินลงทุนส่วนเกิน!$D907,ลูกหนี้ค่ารักษาพยาบาล!$A:$A,0))</f>
        <v>1030209.575</v>
      </c>
      <c r="O907" s="6">
        <f>INDEX(ลูกหนี้ค่ารักษาพยาบาล!$M:$M,MATCH(คำนวณเงินลงทุนส่วนเกิน!$D907,ลูกหนี้ค่ารักษาพยาบาล!$A:$A,0))</f>
        <v>0</v>
      </c>
      <c r="P907" s="6">
        <f>INDEX(ลูกหนี้ค่ารักษาพยาบาล!$N:$N,MATCH(คำนวณเงินลงทุนส่วนเกิน!$D907,ลูกหนี้ค่ารักษาพยาบาล!$A:$A,0))</f>
        <v>0</v>
      </c>
      <c r="Q907" s="49">
        <v>9818343.4600000009</v>
      </c>
      <c r="R907" s="7">
        <f>INDEX('Fixed Cost'!$E:$E,MATCH(คำนวณเงินลงทุนส่วนเกิน!$D907,'Fixed Cost'!$A:$A,0))</f>
        <v>9315726.0845454559</v>
      </c>
      <c r="S907" s="7">
        <f t="shared" si="85"/>
        <v>502617.37545454502</v>
      </c>
      <c r="T907" s="43" t="str">
        <f t="shared" ref="T907:T908" si="88">IF(J907&gt;3,"60%",IF(J907&gt;=2.51,"50%",IF(J907&gt;=2.01,"40%",IF(J907&gt;=1.51,"30%","0%"))))</f>
        <v>40%</v>
      </c>
      <c r="U907" s="7">
        <f t="shared" si="86"/>
        <v>201046.95018181801</v>
      </c>
      <c r="V907" s="8" t="str">
        <f t="shared" ref="V907:V908" si="89">IF(U907&gt;0,"ลงทุนได้","ไม่ลงทุน")</f>
        <v>ลงทุนได้</v>
      </c>
      <c r="X907" s="4"/>
    </row>
    <row r="908" spans="1:24" hidden="1" x14ac:dyDescent="0.7">
      <c r="A908" s="8">
        <f>IF(ISBLANK(D908),"",COUNTA($D$10:D908))</f>
        <v>899</v>
      </c>
      <c r="B908" s="14">
        <v>12</v>
      </c>
      <c r="C908" s="14" t="s">
        <v>1861</v>
      </c>
      <c r="D908" s="14" t="s">
        <v>1874</v>
      </c>
      <c r="E908" s="14" t="s">
        <v>1875</v>
      </c>
      <c r="F908" s="14" t="s">
        <v>8</v>
      </c>
      <c r="G908" s="6">
        <f>INDEX('cash ratio เดิม'!$B:$B,MATCH(คำนวณเงินลงทุนส่วนเกิน!$D908,'cash ratio เดิม'!$A:$A,0))</f>
        <v>16099302.439999999</v>
      </c>
      <c r="H908" s="6">
        <f>INDEX('cash ratio เดิม'!$C:$C,MATCH(คำนวณเงินลงทุนส่วนเกิน!$D908,'cash ratio เดิม'!$A:$A,0))</f>
        <v>19572643.940000001</v>
      </c>
      <c r="I908" s="49">
        <v>0.82</v>
      </c>
      <c r="J908" s="5">
        <f t="shared" si="84"/>
        <v>0.9</v>
      </c>
      <c r="K908" s="6">
        <f t="shared" si="87"/>
        <v>1564859.9750000001</v>
      </c>
      <c r="L908" s="6">
        <f>INDEX(ลูกหนี้ค่ารักษาพยาบาล!$J:$J,MATCH(คำนวณเงินลงทุนส่วนเกิน!$D908,ลูกหนี้ค่ารักษาพยาบาล!$A:$A,0))</f>
        <v>747218.22499999998</v>
      </c>
      <c r="M908" s="6">
        <f>INDEX(ลูกหนี้ค่ารักษาพยาบาล!$K:$K,MATCH(คำนวณเงินลงทุนส่วนเกิน!$D908,ลูกหนี้ค่ารักษาพยาบาล!$A:$A,0))</f>
        <v>58958</v>
      </c>
      <c r="N908" s="6">
        <f>INDEX(ลูกหนี้ค่ารักษาพยาบาล!$L:$L,MATCH(คำนวณเงินลงทุนส่วนเกิน!$D908,ลูกหนี้ค่ารักษาพยาบาล!$A:$A,0))</f>
        <v>758683.75</v>
      </c>
      <c r="O908" s="6">
        <f>INDEX(ลูกหนี้ค่ารักษาพยาบาล!$M:$M,MATCH(คำนวณเงินลงทุนส่วนเกิน!$D908,ลูกหนี้ค่ารักษาพยาบาล!$A:$A,0))</f>
        <v>0</v>
      </c>
      <c r="P908" s="6">
        <f>INDEX(ลูกหนี้ค่ารักษาพยาบาล!$N:$N,MATCH(คำนวณเงินลงทุนส่วนเกิน!$D908,ลูกหนี้ค่ารักษาพยาบาล!$A:$A,0))</f>
        <v>0</v>
      </c>
      <c r="Q908" s="49">
        <v>-3510261.5</v>
      </c>
      <c r="R908" s="7">
        <f>INDEX('Fixed Cost'!$E:$E,MATCH(คำนวณเงินลงทุนส่วนเกิน!$D908,'Fixed Cost'!$A:$A,0))</f>
        <v>9009434.5200000014</v>
      </c>
      <c r="S908" s="7">
        <f t="shared" si="85"/>
        <v>-12519696.020000001</v>
      </c>
      <c r="T908" s="43" t="str">
        <f t="shared" si="88"/>
        <v>0%</v>
      </c>
      <c r="U908" s="7">
        <f t="shared" si="86"/>
        <v>0</v>
      </c>
      <c r="V908" s="69" t="str">
        <f t="shared" si="89"/>
        <v>ไม่ลงทุน</v>
      </c>
      <c r="X908" s="4"/>
    </row>
    <row r="909" spans="1:24" x14ac:dyDescent="0.7">
      <c r="V909" s="50"/>
      <c r="X909" s="4"/>
    </row>
    <row r="910" spans="1:24" x14ac:dyDescent="0.7">
      <c r="X910" s="4"/>
    </row>
    <row r="911" spans="1:24" x14ac:dyDescent="0.7">
      <c r="X911" s="4"/>
    </row>
    <row r="912" spans="1:24" x14ac:dyDescent="0.7">
      <c r="X912" s="4"/>
    </row>
    <row r="913" spans="24:24" x14ac:dyDescent="0.7">
      <c r="X913" s="4"/>
    </row>
  </sheetData>
  <autoFilter ref="B9:V908" xr:uid="{5D8C292B-20E6-45D5-88A8-0343046F4DB2}">
    <filterColumn colId="0">
      <filters>
        <filter val="8"/>
      </filters>
    </filterColumn>
    <filterColumn colId="3">
      <filters>
        <filter val="ทุ่งฝน,รพช."/>
      </filters>
    </filterColumn>
    <sortState xmlns:xlrd2="http://schemas.microsoft.com/office/spreadsheetml/2017/richdata2" ref="B7:V10">
      <sortCondition ref="Q9:Q10"/>
    </sortState>
  </autoFilter>
  <mergeCells count="1">
    <mergeCell ref="L8:P8"/>
  </mergeCells>
  <conditionalFormatting sqref="V10:V908 W18:X913">
    <cfRule type="cellIs" dxfId="0" priority="1" operator="equal">
      <formula>"ลงทุนได้"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4543E-5FAC-4D14-8A4E-BF227278B823}">
  <sheetPr>
    <tabColor rgb="FFFFFF00"/>
  </sheetPr>
  <dimension ref="A1:S902"/>
  <sheetViews>
    <sheetView workbookViewId="0">
      <pane xSplit="3" ySplit="2" topLeftCell="D889" activePane="bottomRight" state="frozen"/>
      <selection pane="topRight" activeCell="D1" sqref="D1"/>
      <selection pane="bottomLeft" activeCell="A3" sqref="A3"/>
      <selection pane="bottomRight" activeCell="J3" sqref="J3:K901"/>
    </sheetView>
  </sheetViews>
  <sheetFormatPr defaultColWidth="8.796875" defaultRowHeight="21" x14ac:dyDescent="0.6"/>
  <cols>
    <col min="1" max="1" width="6.19921875" style="38" customWidth="1"/>
    <col min="2" max="5" width="8.796875" style="38"/>
    <col min="6" max="8" width="9.296875" style="38" bestFit="1" customWidth="1"/>
    <col min="9" max="9" width="15.59765625" style="38" bestFit="1" customWidth="1"/>
    <col min="10" max="10" width="14.296875" style="38" bestFit="1" customWidth="1"/>
    <col min="11" max="11" width="9.19921875" style="38" bestFit="1" customWidth="1"/>
    <col min="12" max="12" width="13.796875" style="38" bestFit="1" customWidth="1"/>
    <col min="13" max="13" width="14.796875" style="38" bestFit="1" customWidth="1"/>
    <col min="14" max="16384" width="8.796875" style="38"/>
  </cols>
  <sheetData>
    <row r="1" spans="1:19" x14ac:dyDescent="0.6">
      <c r="A1" s="51" t="s">
        <v>2038</v>
      </c>
      <c r="B1" s="38" t="s">
        <v>2039</v>
      </c>
      <c r="C1" s="38" t="s">
        <v>2048</v>
      </c>
    </row>
    <row r="2" spans="1:19" ht="27" x14ac:dyDescent="0.6">
      <c r="A2" s="38" t="s">
        <v>1877</v>
      </c>
      <c r="B2" s="38" t="s">
        <v>1878</v>
      </c>
      <c r="C2" s="38" t="s">
        <v>1881</v>
      </c>
      <c r="D2" s="38" t="s">
        <v>1879</v>
      </c>
      <c r="E2" s="38" t="s">
        <v>1880</v>
      </c>
      <c r="F2" s="38" t="s">
        <v>2040</v>
      </c>
      <c r="G2" s="38" t="s">
        <v>2041</v>
      </c>
      <c r="H2" s="38" t="s">
        <v>2042</v>
      </c>
      <c r="I2" s="38" t="s">
        <v>2043</v>
      </c>
      <c r="J2" s="38" t="s">
        <v>2044</v>
      </c>
      <c r="K2" s="38" t="s">
        <v>2045</v>
      </c>
      <c r="L2" s="38" t="s">
        <v>2046</v>
      </c>
      <c r="M2" s="38" t="s">
        <v>2047</v>
      </c>
      <c r="Q2" s="44" t="s">
        <v>1881</v>
      </c>
      <c r="R2" s="44" t="s">
        <v>1882</v>
      </c>
      <c r="S2" s="44" t="s">
        <v>1883</v>
      </c>
    </row>
    <row r="3" spans="1:19" ht="24.6" x14ac:dyDescent="0.7">
      <c r="A3" s="38">
        <v>1</v>
      </c>
      <c r="B3" s="38" t="s">
        <v>2</v>
      </c>
      <c r="C3" s="38" t="s">
        <v>3</v>
      </c>
      <c r="D3" s="38" t="s">
        <v>4</v>
      </c>
      <c r="E3" s="38" t="s">
        <v>5</v>
      </c>
      <c r="F3" s="40">
        <v>2.98</v>
      </c>
      <c r="G3" s="40">
        <v>2.57</v>
      </c>
      <c r="H3" s="40">
        <v>1.28</v>
      </c>
      <c r="I3" s="40">
        <v>933366826.14999998</v>
      </c>
      <c r="J3" s="40">
        <v>-5122391.93</v>
      </c>
      <c r="K3" s="38">
        <v>1</v>
      </c>
      <c r="L3" s="40">
        <v>172061062.09</v>
      </c>
      <c r="M3" s="40">
        <v>131355447.75</v>
      </c>
      <c r="N3" s="38" t="b">
        <f>K3=S3</f>
        <v>1</v>
      </c>
      <c r="O3" s="38" t="b">
        <f>C3=คำนวณเงินลงทุนส่วนเกิน!D10</f>
        <v>1</v>
      </c>
      <c r="P3" s="38" t="b">
        <f>Q3=C3</f>
        <v>1</v>
      </c>
      <c r="Q3" s="14" t="s">
        <v>3</v>
      </c>
      <c r="R3" s="49">
        <v>-5122391.93</v>
      </c>
      <c r="S3" s="43">
        <v>1</v>
      </c>
    </row>
    <row r="4" spans="1:19" ht="24.6" x14ac:dyDescent="0.7">
      <c r="A4" s="38">
        <v>1</v>
      </c>
      <c r="B4" s="38" t="s">
        <v>2</v>
      </c>
      <c r="C4" s="38" t="s">
        <v>6</v>
      </c>
      <c r="D4" s="38" t="s">
        <v>7</v>
      </c>
      <c r="E4" s="38" t="s">
        <v>8</v>
      </c>
      <c r="F4" s="40">
        <v>2.19</v>
      </c>
      <c r="G4" s="40">
        <v>2.0099999999999998</v>
      </c>
      <c r="H4" s="40">
        <v>1.25</v>
      </c>
      <c r="I4" s="40">
        <v>35700825.369999997</v>
      </c>
      <c r="J4" s="40">
        <v>-8967491.6300000008</v>
      </c>
      <c r="K4" s="38">
        <v>1</v>
      </c>
      <c r="L4" s="40">
        <v>-4880003.9800000004</v>
      </c>
      <c r="M4" s="40">
        <v>7528992.2800000003</v>
      </c>
      <c r="N4" s="38" t="b">
        <f t="shared" ref="N4:N67" si="0">K4=S4</f>
        <v>1</v>
      </c>
      <c r="O4" s="38" t="b">
        <f>C4=คำนวณเงินลงทุนส่วนเกิน!D11</f>
        <v>1</v>
      </c>
      <c r="P4" s="38" t="b">
        <f t="shared" ref="P4:P67" si="1">Q4=C4</f>
        <v>1</v>
      </c>
      <c r="Q4" s="14" t="s">
        <v>6</v>
      </c>
      <c r="R4" s="49">
        <v>-8967491.6300000008</v>
      </c>
      <c r="S4" s="43">
        <v>1</v>
      </c>
    </row>
    <row r="5" spans="1:19" ht="24.6" x14ac:dyDescent="0.7">
      <c r="A5" s="38">
        <v>1</v>
      </c>
      <c r="B5" s="38" t="s">
        <v>2</v>
      </c>
      <c r="C5" s="38" t="s">
        <v>9</v>
      </c>
      <c r="D5" s="38" t="s">
        <v>10</v>
      </c>
      <c r="E5" s="38" t="s">
        <v>8</v>
      </c>
      <c r="F5" s="40">
        <v>1.5</v>
      </c>
      <c r="G5" s="40">
        <v>1.33</v>
      </c>
      <c r="H5" s="40">
        <v>0.72</v>
      </c>
      <c r="I5" s="40">
        <v>23913359.390000001</v>
      </c>
      <c r="J5" s="40">
        <v>28974950.719999999</v>
      </c>
      <c r="K5" s="38">
        <v>1</v>
      </c>
      <c r="L5" s="40">
        <v>13320133.41</v>
      </c>
      <c r="M5" s="40">
        <v>-13348792.689999999</v>
      </c>
      <c r="N5" s="38" t="b">
        <f t="shared" si="0"/>
        <v>1</v>
      </c>
      <c r="O5" s="38" t="b">
        <f>C5=คำนวณเงินลงทุนส่วนเกิน!D12</f>
        <v>1</v>
      </c>
      <c r="P5" s="38" t="b">
        <f t="shared" si="1"/>
        <v>1</v>
      </c>
      <c r="Q5" s="14" t="s">
        <v>9</v>
      </c>
      <c r="R5" s="49">
        <v>28974950.719999999</v>
      </c>
      <c r="S5" s="43">
        <v>1</v>
      </c>
    </row>
    <row r="6" spans="1:19" ht="24.6" x14ac:dyDescent="0.7">
      <c r="A6" s="38">
        <v>1</v>
      </c>
      <c r="B6" s="38" t="s">
        <v>2</v>
      </c>
      <c r="C6" s="38" t="s">
        <v>11</v>
      </c>
      <c r="D6" s="38" t="s">
        <v>12</v>
      </c>
      <c r="E6" s="38" t="s">
        <v>8</v>
      </c>
      <c r="F6" s="40">
        <v>3.62</v>
      </c>
      <c r="G6" s="40">
        <v>3.49</v>
      </c>
      <c r="H6" s="40">
        <v>2.92</v>
      </c>
      <c r="I6" s="40">
        <v>18730969.98</v>
      </c>
      <c r="J6" s="40">
        <v>-11464622.029999999</v>
      </c>
      <c r="K6" s="38">
        <v>1</v>
      </c>
      <c r="L6" s="40">
        <v>-8712817.1199999992</v>
      </c>
      <c r="M6" s="40">
        <v>13711643.01</v>
      </c>
      <c r="N6" s="38" t="b">
        <f t="shared" si="0"/>
        <v>1</v>
      </c>
      <c r="O6" s="38" t="b">
        <f>C6=คำนวณเงินลงทุนส่วนเกิน!D13</f>
        <v>1</v>
      </c>
      <c r="P6" s="38" t="b">
        <f t="shared" si="1"/>
        <v>1</v>
      </c>
      <c r="Q6" s="14" t="s">
        <v>11</v>
      </c>
      <c r="R6" s="49">
        <v>-11464622.029999999</v>
      </c>
      <c r="S6" s="43">
        <v>1</v>
      </c>
    </row>
    <row r="7" spans="1:19" ht="24.6" x14ac:dyDescent="0.7">
      <c r="A7" s="38">
        <v>1</v>
      </c>
      <c r="B7" s="38" t="s">
        <v>2</v>
      </c>
      <c r="C7" s="38" t="s">
        <v>13</v>
      </c>
      <c r="D7" s="38" t="s">
        <v>14</v>
      </c>
      <c r="E7" s="38" t="s">
        <v>8</v>
      </c>
      <c r="F7" s="40">
        <v>3.17</v>
      </c>
      <c r="G7" s="40">
        <v>2.9</v>
      </c>
      <c r="H7" s="40">
        <v>1.64</v>
      </c>
      <c r="I7" s="40">
        <v>107779000.77</v>
      </c>
      <c r="J7" s="40">
        <v>-32769329.57</v>
      </c>
      <c r="K7" s="38">
        <v>1</v>
      </c>
      <c r="L7" s="40">
        <v>-7649472.0800000001</v>
      </c>
      <c r="M7" s="40">
        <v>31988456.010000002</v>
      </c>
      <c r="N7" s="38" t="b">
        <f t="shared" si="0"/>
        <v>1</v>
      </c>
      <c r="O7" s="38" t="b">
        <f>C7=คำนวณเงินลงทุนส่วนเกิน!D14</f>
        <v>1</v>
      </c>
      <c r="P7" s="38" t="b">
        <f t="shared" si="1"/>
        <v>1</v>
      </c>
      <c r="Q7" s="14" t="s">
        <v>13</v>
      </c>
      <c r="R7" s="49">
        <v>-32769329.57</v>
      </c>
      <c r="S7" s="43">
        <v>1</v>
      </c>
    </row>
    <row r="8" spans="1:19" ht="24.6" x14ac:dyDescent="0.7">
      <c r="A8" s="38">
        <v>1</v>
      </c>
      <c r="B8" s="38" t="s">
        <v>2</v>
      </c>
      <c r="C8" s="38" t="s">
        <v>15</v>
      </c>
      <c r="D8" s="38" t="s">
        <v>16</v>
      </c>
      <c r="E8" s="38" t="s">
        <v>8</v>
      </c>
      <c r="F8" s="40">
        <v>2.4500000000000002</v>
      </c>
      <c r="G8" s="40">
        <v>2.2400000000000002</v>
      </c>
      <c r="H8" s="40">
        <v>1.39</v>
      </c>
      <c r="I8" s="40">
        <v>27418030.550000001</v>
      </c>
      <c r="J8" s="40">
        <v>-7207477.5700000003</v>
      </c>
      <c r="K8" s="38">
        <v>1</v>
      </c>
      <c r="L8" s="40">
        <v>-2728716.9</v>
      </c>
      <c r="M8" s="40">
        <v>7465616.1500000004</v>
      </c>
      <c r="N8" s="38" t="b">
        <f t="shared" si="0"/>
        <v>1</v>
      </c>
      <c r="O8" s="38" t="b">
        <f>C8=คำนวณเงินลงทุนส่วนเกิน!D15</f>
        <v>1</v>
      </c>
      <c r="P8" s="38" t="b">
        <f t="shared" si="1"/>
        <v>1</v>
      </c>
      <c r="Q8" s="14" t="s">
        <v>15</v>
      </c>
      <c r="R8" s="49">
        <v>-7208532.5700000003</v>
      </c>
      <c r="S8" s="43">
        <v>1</v>
      </c>
    </row>
    <row r="9" spans="1:19" ht="24.6" x14ac:dyDescent="0.7">
      <c r="A9" s="38">
        <v>1</v>
      </c>
      <c r="B9" s="38" t="s">
        <v>2</v>
      </c>
      <c r="C9" s="38" t="s">
        <v>17</v>
      </c>
      <c r="D9" s="38" t="s">
        <v>18</v>
      </c>
      <c r="E9" s="38" t="s">
        <v>8</v>
      </c>
      <c r="F9" s="40">
        <v>9.0399999999999991</v>
      </c>
      <c r="G9" s="40">
        <v>8.91</v>
      </c>
      <c r="H9" s="40">
        <v>8.15</v>
      </c>
      <c r="I9" s="40">
        <v>504698330.57999998</v>
      </c>
      <c r="J9" s="40">
        <v>29591295.25</v>
      </c>
      <c r="K9" s="38">
        <v>0</v>
      </c>
      <c r="L9" s="40">
        <v>14525059.199999999</v>
      </c>
      <c r="M9" s="40">
        <v>448731814.83999997</v>
      </c>
      <c r="N9" s="38" t="b">
        <f t="shared" si="0"/>
        <v>1</v>
      </c>
      <c r="O9" s="38" t="b">
        <f>C9=คำนวณเงินลงทุนส่วนเกิน!D16</f>
        <v>1</v>
      </c>
      <c r="P9" s="38" t="b">
        <f t="shared" si="1"/>
        <v>1</v>
      </c>
      <c r="Q9" s="14" t="s">
        <v>17</v>
      </c>
      <c r="R9" s="49">
        <v>29591295.25</v>
      </c>
      <c r="S9" s="43">
        <v>0</v>
      </c>
    </row>
    <row r="10" spans="1:19" ht="24.6" x14ac:dyDescent="0.7">
      <c r="A10" s="38">
        <v>1</v>
      </c>
      <c r="B10" s="38" t="s">
        <v>2</v>
      </c>
      <c r="C10" s="38" t="s">
        <v>19</v>
      </c>
      <c r="D10" s="38" t="s">
        <v>20</v>
      </c>
      <c r="E10" s="38" t="s">
        <v>8</v>
      </c>
      <c r="F10" s="40">
        <v>2.4900000000000002</v>
      </c>
      <c r="G10" s="40">
        <v>2.42</v>
      </c>
      <c r="H10" s="40">
        <v>2.17</v>
      </c>
      <c r="I10" s="40">
        <v>71030877.989999995</v>
      </c>
      <c r="J10" s="40">
        <v>-19055490.969999999</v>
      </c>
      <c r="K10" s="38">
        <v>1</v>
      </c>
      <c r="L10" s="40">
        <v>-14892169.630000001</v>
      </c>
      <c r="M10" s="40">
        <v>55820240.450000003</v>
      </c>
      <c r="N10" s="38" t="b">
        <f t="shared" si="0"/>
        <v>1</v>
      </c>
      <c r="O10" s="38" t="b">
        <f>C10=คำนวณเงินลงทุนส่วนเกิน!D17</f>
        <v>1</v>
      </c>
      <c r="P10" s="38" t="b">
        <f t="shared" si="1"/>
        <v>1</v>
      </c>
      <c r="Q10" s="14" t="s">
        <v>19</v>
      </c>
      <c r="R10" s="49">
        <v>-19055490.969999999</v>
      </c>
      <c r="S10" s="43">
        <v>1</v>
      </c>
    </row>
    <row r="11" spans="1:19" ht="24.6" x14ac:dyDescent="0.7">
      <c r="A11" s="38">
        <v>1</v>
      </c>
      <c r="B11" s="38" t="s">
        <v>2</v>
      </c>
      <c r="C11" s="38" t="s">
        <v>21</v>
      </c>
      <c r="D11" s="38" t="s">
        <v>22</v>
      </c>
      <c r="E11" s="38" t="s">
        <v>8</v>
      </c>
      <c r="F11" s="40">
        <v>2.35</v>
      </c>
      <c r="G11" s="40">
        <v>2.12</v>
      </c>
      <c r="H11" s="40">
        <v>1.67</v>
      </c>
      <c r="I11" s="40">
        <v>35252755.869999997</v>
      </c>
      <c r="J11" s="40">
        <v>-24137109.859999999</v>
      </c>
      <c r="K11" s="38">
        <v>1</v>
      </c>
      <c r="L11" s="40">
        <v>-12811136.73</v>
      </c>
      <c r="M11" s="40">
        <v>17642997.649999999</v>
      </c>
      <c r="N11" s="38" t="b">
        <f t="shared" si="0"/>
        <v>1</v>
      </c>
      <c r="O11" s="38" t="b">
        <f>C11=คำนวณเงินลงทุนส่วนเกิน!D18</f>
        <v>1</v>
      </c>
      <c r="P11" s="38" t="b">
        <f t="shared" si="1"/>
        <v>1</v>
      </c>
      <c r="Q11" s="14" t="s">
        <v>21</v>
      </c>
      <c r="R11" s="49">
        <v>-24137109.859999999</v>
      </c>
      <c r="S11" s="43">
        <v>1</v>
      </c>
    </row>
    <row r="12" spans="1:19" ht="24.6" x14ac:dyDescent="0.7">
      <c r="A12" s="38">
        <v>1</v>
      </c>
      <c r="B12" s="38" t="s">
        <v>2</v>
      </c>
      <c r="C12" s="38" t="s">
        <v>23</v>
      </c>
      <c r="D12" s="38" t="s">
        <v>24</v>
      </c>
      <c r="E12" s="38" t="s">
        <v>8</v>
      </c>
      <c r="F12" s="40">
        <v>4.97</v>
      </c>
      <c r="G12" s="40">
        <v>4.3499999999999996</v>
      </c>
      <c r="H12" s="40">
        <v>3.16</v>
      </c>
      <c r="I12" s="40">
        <v>40159976.880000003</v>
      </c>
      <c r="J12" s="40">
        <v>-24244525.129999999</v>
      </c>
      <c r="K12" s="38">
        <v>1</v>
      </c>
      <c r="L12" s="40">
        <v>-16897080.289999999</v>
      </c>
      <c r="M12" s="40">
        <v>21825349.32</v>
      </c>
      <c r="N12" s="38" t="b">
        <f t="shared" si="0"/>
        <v>1</v>
      </c>
      <c r="O12" s="38" t="b">
        <f>C12=คำนวณเงินลงทุนส่วนเกิน!D19</f>
        <v>1</v>
      </c>
      <c r="P12" s="38" t="b">
        <f t="shared" si="1"/>
        <v>1</v>
      </c>
      <c r="Q12" s="14" t="s">
        <v>23</v>
      </c>
      <c r="R12" s="49">
        <v>-24244525.129999999</v>
      </c>
      <c r="S12" s="43">
        <v>1</v>
      </c>
    </row>
    <row r="13" spans="1:19" ht="24.6" x14ac:dyDescent="0.7">
      <c r="A13" s="38">
        <v>1</v>
      </c>
      <c r="B13" s="38" t="s">
        <v>2</v>
      </c>
      <c r="C13" s="38" t="s">
        <v>25</v>
      </c>
      <c r="D13" s="38" t="s">
        <v>26</v>
      </c>
      <c r="E13" s="38" t="s">
        <v>8</v>
      </c>
      <c r="F13" s="40">
        <v>1.99</v>
      </c>
      <c r="G13" s="40">
        <v>1.76</v>
      </c>
      <c r="H13" s="40">
        <v>1.1599999999999999</v>
      </c>
      <c r="I13" s="40">
        <v>12552717.84</v>
      </c>
      <c r="J13" s="40">
        <v>-11202629.369999999</v>
      </c>
      <c r="K13" s="38">
        <v>1</v>
      </c>
      <c r="L13" s="40">
        <v>-8414959.5199999996</v>
      </c>
      <c r="M13" s="40">
        <v>1982364.19</v>
      </c>
      <c r="N13" s="38" t="b">
        <f t="shared" si="0"/>
        <v>1</v>
      </c>
      <c r="O13" s="38" t="b">
        <f>C13=คำนวณเงินลงทุนส่วนเกิน!D20</f>
        <v>1</v>
      </c>
      <c r="P13" s="38" t="b">
        <f t="shared" si="1"/>
        <v>1</v>
      </c>
      <c r="Q13" s="14" t="s">
        <v>25</v>
      </c>
      <c r="R13" s="49">
        <v>-11202629.369999999</v>
      </c>
      <c r="S13" s="43">
        <v>1</v>
      </c>
    </row>
    <row r="14" spans="1:19" ht="24.6" x14ac:dyDescent="0.7">
      <c r="A14" s="38">
        <v>1</v>
      </c>
      <c r="B14" s="38" t="s">
        <v>2</v>
      </c>
      <c r="C14" s="38" t="s">
        <v>27</v>
      </c>
      <c r="D14" s="38" t="s">
        <v>28</v>
      </c>
      <c r="E14" s="38" t="s">
        <v>8</v>
      </c>
      <c r="F14" s="40">
        <v>3.24</v>
      </c>
      <c r="G14" s="40">
        <v>3.12</v>
      </c>
      <c r="H14" s="40">
        <v>2.04</v>
      </c>
      <c r="I14" s="40">
        <v>29901246.789999999</v>
      </c>
      <c r="J14" s="40">
        <v>1743915.11</v>
      </c>
      <c r="K14" s="38">
        <v>0</v>
      </c>
      <c r="L14" s="40">
        <v>2996902.9</v>
      </c>
      <c r="M14" s="40">
        <v>13934515.890000001</v>
      </c>
      <c r="N14" s="38" t="b">
        <f t="shared" si="0"/>
        <v>1</v>
      </c>
      <c r="O14" s="38" t="b">
        <f>C14=คำนวณเงินลงทุนส่วนเกิน!D21</f>
        <v>1</v>
      </c>
      <c r="P14" s="38" t="b">
        <f t="shared" si="1"/>
        <v>1</v>
      </c>
      <c r="Q14" s="14" t="s">
        <v>27</v>
      </c>
      <c r="R14" s="49">
        <v>1687477.11</v>
      </c>
      <c r="S14" s="43">
        <v>0</v>
      </c>
    </row>
    <row r="15" spans="1:19" ht="24.6" x14ac:dyDescent="0.7">
      <c r="A15" s="38">
        <v>1</v>
      </c>
      <c r="B15" s="38" t="s">
        <v>2</v>
      </c>
      <c r="C15" s="38" t="s">
        <v>29</v>
      </c>
      <c r="D15" s="38" t="s">
        <v>30</v>
      </c>
      <c r="E15" s="38" t="s">
        <v>8</v>
      </c>
      <c r="F15" s="40">
        <v>6.13</v>
      </c>
      <c r="G15" s="40">
        <v>5.99</v>
      </c>
      <c r="H15" s="40">
        <v>5.34</v>
      </c>
      <c r="I15" s="40">
        <v>175211106.90000001</v>
      </c>
      <c r="J15" s="40">
        <v>41782708.75</v>
      </c>
      <c r="K15" s="38">
        <v>0</v>
      </c>
      <c r="L15" s="40">
        <v>48666842.530000001</v>
      </c>
      <c r="M15" s="40">
        <v>148357841.49000001</v>
      </c>
      <c r="N15" s="38" t="b">
        <f t="shared" si="0"/>
        <v>1</v>
      </c>
      <c r="O15" s="38" t="b">
        <f>C15=คำนวณเงินลงทุนส่วนเกิน!D22</f>
        <v>1</v>
      </c>
      <c r="P15" s="38" t="b">
        <f t="shared" si="1"/>
        <v>1</v>
      </c>
      <c r="Q15" s="14" t="s">
        <v>29</v>
      </c>
      <c r="R15" s="49">
        <v>39521271.75</v>
      </c>
      <c r="S15" s="43">
        <v>0</v>
      </c>
    </row>
    <row r="16" spans="1:19" ht="24.6" x14ac:dyDescent="0.7">
      <c r="A16" s="38">
        <v>1</v>
      </c>
      <c r="B16" s="38" t="s">
        <v>2</v>
      </c>
      <c r="C16" s="38" t="s">
        <v>31</v>
      </c>
      <c r="D16" s="38" t="s">
        <v>32</v>
      </c>
      <c r="E16" s="38" t="s">
        <v>8</v>
      </c>
      <c r="F16" s="40">
        <v>2.92</v>
      </c>
      <c r="G16" s="40">
        <v>2.78</v>
      </c>
      <c r="H16" s="40">
        <v>2.1</v>
      </c>
      <c r="I16" s="40">
        <v>29041060.039999999</v>
      </c>
      <c r="J16" s="40">
        <v>-2856912.42</v>
      </c>
      <c r="K16" s="38">
        <v>1</v>
      </c>
      <c r="L16" s="40">
        <v>-6097799.6299999999</v>
      </c>
      <c r="M16" s="40">
        <v>16607232.74</v>
      </c>
      <c r="N16" s="38" t="b">
        <f t="shared" si="0"/>
        <v>1</v>
      </c>
      <c r="O16" s="38" t="b">
        <f>C16=คำนวณเงินลงทุนส่วนเกิน!D23</f>
        <v>1</v>
      </c>
      <c r="P16" s="38" t="b">
        <f t="shared" si="1"/>
        <v>1</v>
      </c>
      <c r="Q16" s="14" t="s">
        <v>31</v>
      </c>
      <c r="R16" s="49">
        <v>-3527403.42</v>
      </c>
      <c r="S16" s="43">
        <v>1</v>
      </c>
    </row>
    <row r="17" spans="1:19" ht="24.6" x14ac:dyDescent="0.7">
      <c r="A17" s="38">
        <v>1</v>
      </c>
      <c r="B17" s="38" t="s">
        <v>2</v>
      </c>
      <c r="C17" s="38" t="s">
        <v>33</v>
      </c>
      <c r="D17" s="38" t="s">
        <v>34</v>
      </c>
      <c r="E17" s="38" t="s">
        <v>8</v>
      </c>
      <c r="F17" s="40">
        <v>1.32</v>
      </c>
      <c r="G17" s="40">
        <v>1.1499999999999999</v>
      </c>
      <c r="H17" s="40">
        <v>0.43</v>
      </c>
      <c r="I17" s="40">
        <v>3101035.63</v>
      </c>
      <c r="J17" s="40">
        <v>-3542320.82</v>
      </c>
      <c r="K17" s="38">
        <v>3</v>
      </c>
      <c r="L17" s="40">
        <v>-1873460.67</v>
      </c>
      <c r="M17" s="40">
        <v>-5492278.21</v>
      </c>
      <c r="N17" s="38" t="b">
        <f t="shared" si="0"/>
        <v>1</v>
      </c>
      <c r="O17" s="38" t="b">
        <f>C17=คำนวณเงินลงทุนส่วนเกิน!D24</f>
        <v>1</v>
      </c>
      <c r="P17" s="38" t="b">
        <f t="shared" si="1"/>
        <v>1</v>
      </c>
      <c r="Q17" s="14" t="s">
        <v>33</v>
      </c>
      <c r="R17" s="49">
        <v>-3755820.82</v>
      </c>
      <c r="S17" s="43">
        <v>3</v>
      </c>
    </row>
    <row r="18" spans="1:19" ht="24.6" x14ac:dyDescent="0.7">
      <c r="A18" s="38">
        <v>1</v>
      </c>
      <c r="B18" s="38" t="s">
        <v>2</v>
      </c>
      <c r="C18" s="38" t="s">
        <v>35</v>
      </c>
      <c r="D18" s="38" t="s">
        <v>36</v>
      </c>
      <c r="E18" s="38" t="s">
        <v>8</v>
      </c>
      <c r="F18" s="40">
        <v>0.98</v>
      </c>
      <c r="G18" s="40">
        <v>0.87</v>
      </c>
      <c r="H18" s="40">
        <v>0.48</v>
      </c>
      <c r="I18" s="40">
        <v>-775624.07</v>
      </c>
      <c r="J18" s="40">
        <v>5740766.5700000003</v>
      </c>
      <c r="K18" s="38">
        <v>4</v>
      </c>
      <c r="L18" s="40">
        <v>7596310.6799999997</v>
      </c>
      <c r="M18" s="40">
        <v>-21757237.859999999</v>
      </c>
      <c r="N18" s="38" t="b">
        <f t="shared" si="0"/>
        <v>1</v>
      </c>
      <c r="O18" s="38" t="b">
        <f>C18=คำนวณเงินลงทุนส่วนเกิน!D25</f>
        <v>1</v>
      </c>
      <c r="P18" s="38" t="b">
        <f t="shared" si="1"/>
        <v>1</v>
      </c>
      <c r="Q18" s="14" t="s">
        <v>35</v>
      </c>
      <c r="R18" s="49">
        <v>5740766.5700000003</v>
      </c>
      <c r="S18" s="43">
        <v>4</v>
      </c>
    </row>
    <row r="19" spans="1:19" ht="24.6" x14ac:dyDescent="0.7">
      <c r="A19" s="38">
        <v>1</v>
      </c>
      <c r="B19" s="38" t="s">
        <v>2</v>
      </c>
      <c r="C19" s="38" t="s">
        <v>37</v>
      </c>
      <c r="D19" s="38" t="s">
        <v>38</v>
      </c>
      <c r="E19" s="38" t="s">
        <v>8</v>
      </c>
      <c r="F19" s="40">
        <v>7.62</v>
      </c>
      <c r="G19" s="40">
        <v>7.14</v>
      </c>
      <c r="H19" s="40">
        <v>4.1500000000000004</v>
      </c>
      <c r="I19" s="40">
        <v>88060883.099999994</v>
      </c>
      <c r="J19" s="40">
        <v>12169998.140000001</v>
      </c>
      <c r="K19" s="38">
        <v>0</v>
      </c>
      <c r="L19" s="40">
        <v>18112662.84</v>
      </c>
      <c r="M19" s="40">
        <v>41941955.25</v>
      </c>
      <c r="N19" s="38" t="b">
        <f t="shared" si="0"/>
        <v>1</v>
      </c>
      <c r="O19" s="38" t="b">
        <f>C19=คำนวณเงินลงทุนส่วนเกิน!D26</f>
        <v>1</v>
      </c>
      <c r="P19" s="38" t="b">
        <f t="shared" si="1"/>
        <v>1</v>
      </c>
      <c r="Q19" s="14" t="s">
        <v>37</v>
      </c>
      <c r="R19" s="49">
        <v>12169998.140000001</v>
      </c>
      <c r="S19" s="43">
        <v>0</v>
      </c>
    </row>
    <row r="20" spans="1:19" ht="24.6" x14ac:dyDescent="0.7">
      <c r="A20" s="38">
        <v>1</v>
      </c>
      <c r="B20" s="38" t="s">
        <v>2</v>
      </c>
      <c r="C20" s="38" t="s">
        <v>39</v>
      </c>
      <c r="D20" s="38" t="s">
        <v>40</v>
      </c>
      <c r="E20" s="38" t="s">
        <v>8</v>
      </c>
      <c r="F20" s="40">
        <v>1.1100000000000001</v>
      </c>
      <c r="G20" s="40">
        <v>1.02</v>
      </c>
      <c r="H20" s="40">
        <v>0.74</v>
      </c>
      <c r="I20" s="40">
        <v>1033362.23</v>
      </c>
      <c r="J20" s="40">
        <v>-7157296.0700000003</v>
      </c>
      <c r="K20" s="38">
        <v>5</v>
      </c>
      <c r="L20" s="40">
        <v>-6326190.0599999996</v>
      </c>
      <c r="M20" s="40">
        <v>-2562107.67</v>
      </c>
      <c r="N20" s="38" t="b">
        <f t="shared" si="0"/>
        <v>1</v>
      </c>
      <c r="O20" s="38" t="b">
        <f>C20=คำนวณเงินลงทุนส่วนเกิน!D27</f>
        <v>1</v>
      </c>
      <c r="P20" s="38" t="b">
        <f t="shared" si="1"/>
        <v>1</v>
      </c>
      <c r="Q20" s="14" t="s">
        <v>39</v>
      </c>
      <c r="R20" s="49">
        <v>-7739746.0700000003</v>
      </c>
      <c r="S20" s="43">
        <v>5</v>
      </c>
    </row>
    <row r="21" spans="1:19" ht="24.6" x14ac:dyDescent="0.7">
      <c r="A21" s="38">
        <v>1</v>
      </c>
      <c r="B21" s="38" t="s">
        <v>41</v>
      </c>
      <c r="C21" s="38" t="s">
        <v>2030</v>
      </c>
      <c r="D21" s="38" t="s">
        <v>2031</v>
      </c>
      <c r="E21" s="38" t="s">
        <v>8</v>
      </c>
      <c r="F21" s="40">
        <v>49.84</v>
      </c>
      <c r="G21" s="40">
        <v>42.09</v>
      </c>
      <c r="H21" s="40">
        <v>31.57</v>
      </c>
      <c r="I21" s="40">
        <v>6170372.9900000002</v>
      </c>
      <c r="J21" s="40">
        <v>7367499.8600000003</v>
      </c>
      <c r="K21" s="38">
        <v>0</v>
      </c>
      <c r="L21" s="40">
        <v>7559254.0999999996</v>
      </c>
      <c r="M21" s="40">
        <v>3807317.18</v>
      </c>
      <c r="N21" s="38" t="b">
        <f t="shared" si="0"/>
        <v>1</v>
      </c>
      <c r="O21" s="38" t="b">
        <f>C21=คำนวณเงินลงทุนส่วนเกิน!D28</f>
        <v>1</v>
      </c>
      <c r="P21" s="38" t="b">
        <f t="shared" si="1"/>
        <v>1</v>
      </c>
      <c r="Q21" s="14" t="s">
        <v>2030</v>
      </c>
      <c r="R21" s="49">
        <v>7367499.8600000003</v>
      </c>
      <c r="S21" s="43">
        <v>0</v>
      </c>
    </row>
    <row r="22" spans="1:19" ht="24.6" x14ac:dyDescent="0.7">
      <c r="A22" s="38">
        <v>1</v>
      </c>
      <c r="B22" s="38" t="s">
        <v>41</v>
      </c>
      <c r="C22" s="38" t="s">
        <v>42</v>
      </c>
      <c r="D22" s="38" t="s">
        <v>43</v>
      </c>
      <c r="E22" s="38" t="s">
        <v>5</v>
      </c>
      <c r="F22" s="40">
        <v>5.43</v>
      </c>
      <c r="G22" s="40">
        <v>4.82</v>
      </c>
      <c r="H22" s="40">
        <v>3</v>
      </c>
      <c r="I22" s="40">
        <v>1289298628.26</v>
      </c>
      <c r="J22" s="40">
        <v>-228851409.58000001</v>
      </c>
      <c r="K22" s="38">
        <v>1</v>
      </c>
      <c r="L22" s="40">
        <v>-71304411.659999996</v>
      </c>
      <c r="M22" s="40">
        <v>579488030.90999997</v>
      </c>
      <c r="N22" s="38" t="b">
        <f t="shared" si="0"/>
        <v>1</v>
      </c>
      <c r="O22" s="38" t="b">
        <f>C22=คำนวณเงินลงทุนส่วนเกิน!D29</f>
        <v>1</v>
      </c>
      <c r="P22" s="38" t="b">
        <f t="shared" si="1"/>
        <v>1</v>
      </c>
      <c r="Q22" s="14" t="s">
        <v>42</v>
      </c>
      <c r="R22" s="49">
        <v>-228851409.58000001</v>
      </c>
      <c r="S22" s="43">
        <v>1</v>
      </c>
    </row>
    <row r="23" spans="1:19" ht="24.6" x14ac:dyDescent="0.7">
      <c r="A23" s="38">
        <v>1</v>
      </c>
      <c r="B23" s="38" t="s">
        <v>41</v>
      </c>
      <c r="C23" s="38" t="s">
        <v>44</v>
      </c>
      <c r="D23" s="38" t="s">
        <v>45</v>
      </c>
      <c r="E23" s="38" t="s">
        <v>46</v>
      </c>
      <c r="F23" s="40">
        <v>2.41</v>
      </c>
      <c r="G23" s="40">
        <v>2.23</v>
      </c>
      <c r="H23" s="40">
        <v>0.82</v>
      </c>
      <c r="I23" s="40">
        <v>128184021.79000001</v>
      </c>
      <c r="J23" s="40">
        <v>-826993.82</v>
      </c>
      <c r="K23" s="38">
        <v>1</v>
      </c>
      <c r="L23" s="40">
        <v>-4411833.07</v>
      </c>
      <c r="M23" s="40">
        <v>-11003876.23</v>
      </c>
      <c r="N23" s="38" t="b">
        <f t="shared" si="0"/>
        <v>1</v>
      </c>
      <c r="O23" s="38" t="b">
        <f>C23=คำนวณเงินลงทุนส่วนเกิน!D30</f>
        <v>1</v>
      </c>
      <c r="P23" s="38" t="b">
        <f t="shared" si="1"/>
        <v>1</v>
      </c>
      <c r="Q23" s="14" t="s">
        <v>44</v>
      </c>
      <c r="R23" s="49">
        <v>-826993.82</v>
      </c>
      <c r="S23" s="43">
        <v>1</v>
      </c>
    </row>
    <row r="24" spans="1:19" ht="24.6" x14ac:dyDescent="0.7">
      <c r="A24" s="38">
        <v>1</v>
      </c>
      <c r="B24" s="38" t="s">
        <v>41</v>
      </c>
      <c r="C24" s="38" t="s">
        <v>47</v>
      </c>
      <c r="D24" s="38" t="s">
        <v>48</v>
      </c>
      <c r="E24" s="38" t="s">
        <v>8</v>
      </c>
      <c r="F24" s="40">
        <v>2.89</v>
      </c>
      <c r="G24" s="40">
        <v>2.71</v>
      </c>
      <c r="H24" s="40">
        <v>1.9</v>
      </c>
      <c r="I24" s="40">
        <v>38355508.670000002</v>
      </c>
      <c r="J24" s="40">
        <v>-6860591.8399999999</v>
      </c>
      <c r="K24" s="38">
        <v>1</v>
      </c>
      <c r="L24" s="40">
        <v>4322461.28</v>
      </c>
      <c r="M24" s="40">
        <v>18224508.050000001</v>
      </c>
      <c r="N24" s="38" t="b">
        <f t="shared" si="0"/>
        <v>1</v>
      </c>
      <c r="O24" s="38" t="b">
        <f>C24=คำนวณเงินลงทุนส่วนเกิน!D31</f>
        <v>1</v>
      </c>
      <c r="P24" s="38" t="b">
        <f t="shared" si="1"/>
        <v>1</v>
      </c>
      <c r="Q24" s="14" t="s">
        <v>47</v>
      </c>
      <c r="R24" s="49">
        <v>-6860591.8399999999</v>
      </c>
      <c r="S24" s="43">
        <v>1</v>
      </c>
    </row>
    <row r="25" spans="1:19" ht="24.6" x14ac:dyDescent="0.7">
      <c r="A25" s="38">
        <v>1</v>
      </c>
      <c r="B25" s="38" t="s">
        <v>41</v>
      </c>
      <c r="C25" s="38" t="s">
        <v>49</v>
      </c>
      <c r="D25" s="38" t="s">
        <v>50</v>
      </c>
      <c r="E25" s="38" t="s">
        <v>8</v>
      </c>
      <c r="F25" s="40">
        <v>6.66</v>
      </c>
      <c r="G25" s="40">
        <v>6.4</v>
      </c>
      <c r="H25" s="40">
        <v>4.71</v>
      </c>
      <c r="I25" s="40">
        <v>126792457.53</v>
      </c>
      <c r="J25" s="40">
        <v>-26306150.629999999</v>
      </c>
      <c r="K25" s="38">
        <v>1</v>
      </c>
      <c r="L25" s="40">
        <v>-14504699.99</v>
      </c>
      <c r="M25" s="40">
        <v>82233035.079999998</v>
      </c>
      <c r="N25" s="38" t="b">
        <f t="shared" si="0"/>
        <v>1</v>
      </c>
      <c r="O25" s="38" t="b">
        <f>C25=คำนวณเงินลงทุนส่วนเกิน!D32</f>
        <v>1</v>
      </c>
      <c r="P25" s="38" t="b">
        <f t="shared" si="1"/>
        <v>1</v>
      </c>
      <c r="Q25" s="14" t="s">
        <v>49</v>
      </c>
      <c r="R25" s="49">
        <v>-26306150.629999999</v>
      </c>
      <c r="S25" s="43">
        <v>1</v>
      </c>
    </row>
    <row r="26" spans="1:19" ht="24.6" x14ac:dyDescent="0.7">
      <c r="A26" s="38">
        <v>1</v>
      </c>
      <c r="B26" s="38" t="s">
        <v>41</v>
      </c>
      <c r="C26" s="38" t="s">
        <v>51</v>
      </c>
      <c r="D26" s="38" t="s">
        <v>52</v>
      </c>
      <c r="E26" s="38" t="s">
        <v>8</v>
      </c>
      <c r="F26" s="40">
        <v>1.99</v>
      </c>
      <c r="G26" s="40">
        <v>1.79</v>
      </c>
      <c r="H26" s="40">
        <v>0.88</v>
      </c>
      <c r="I26" s="40">
        <v>29625759.390000001</v>
      </c>
      <c r="J26" s="40">
        <v>-16723790.560000001</v>
      </c>
      <c r="K26" s="38">
        <v>1</v>
      </c>
      <c r="L26" s="40">
        <v>-14475880.34</v>
      </c>
      <c r="M26" s="40">
        <v>-3455227.18</v>
      </c>
      <c r="N26" s="38" t="b">
        <f t="shared" si="0"/>
        <v>1</v>
      </c>
      <c r="O26" s="38" t="b">
        <f>C26=คำนวณเงินลงทุนส่วนเกิน!D33</f>
        <v>1</v>
      </c>
      <c r="P26" s="38" t="b">
        <f t="shared" si="1"/>
        <v>1</v>
      </c>
      <c r="Q26" s="14" t="s">
        <v>51</v>
      </c>
      <c r="R26" s="49">
        <v>-16723790.560000001</v>
      </c>
      <c r="S26" s="43">
        <v>1</v>
      </c>
    </row>
    <row r="27" spans="1:19" ht="24.6" x14ac:dyDescent="0.7">
      <c r="A27" s="38">
        <v>1</v>
      </c>
      <c r="B27" s="38" t="s">
        <v>41</v>
      </c>
      <c r="C27" s="38" t="s">
        <v>53</v>
      </c>
      <c r="D27" s="38" t="s">
        <v>54</v>
      </c>
      <c r="E27" s="38" t="s">
        <v>8</v>
      </c>
      <c r="F27" s="40">
        <v>4.58</v>
      </c>
      <c r="G27" s="40">
        <v>4.34</v>
      </c>
      <c r="H27" s="40">
        <v>3.42</v>
      </c>
      <c r="I27" s="40">
        <v>78780297.599999994</v>
      </c>
      <c r="J27" s="40">
        <v>-488312.58</v>
      </c>
      <c r="K27" s="38">
        <v>1</v>
      </c>
      <c r="L27" s="40">
        <v>3126716.92</v>
      </c>
      <c r="M27" s="40">
        <v>52066837.770000003</v>
      </c>
      <c r="N27" s="38" t="b">
        <f t="shared" si="0"/>
        <v>1</v>
      </c>
      <c r="O27" s="38" t="b">
        <f>C27=คำนวณเงินลงทุนส่วนเกิน!D34</f>
        <v>1</v>
      </c>
      <c r="P27" s="38" t="b">
        <f t="shared" si="1"/>
        <v>1</v>
      </c>
      <c r="Q27" s="14" t="s">
        <v>53</v>
      </c>
      <c r="R27" s="49">
        <v>-488312.58</v>
      </c>
      <c r="S27" s="43">
        <v>1</v>
      </c>
    </row>
    <row r="28" spans="1:19" ht="24.6" x14ac:dyDescent="0.7">
      <c r="A28" s="38">
        <v>1</v>
      </c>
      <c r="B28" s="38" t="s">
        <v>41</v>
      </c>
      <c r="C28" s="38" t="s">
        <v>55</v>
      </c>
      <c r="D28" s="38" t="s">
        <v>56</v>
      </c>
      <c r="E28" s="38" t="s">
        <v>8</v>
      </c>
      <c r="F28" s="40">
        <v>1.3</v>
      </c>
      <c r="G28" s="40">
        <v>1.1200000000000001</v>
      </c>
      <c r="H28" s="40">
        <v>0.66</v>
      </c>
      <c r="I28" s="40">
        <v>7168477.2300000004</v>
      </c>
      <c r="J28" s="40">
        <v>654493.93999999994</v>
      </c>
      <c r="K28" s="38">
        <v>2</v>
      </c>
      <c r="L28" s="40">
        <v>6752323.3399999999</v>
      </c>
      <c r="M28" s="40">
        <v>-8796366.25</v>
      </c>
      <c r="N28" s="38" t="b">
        <f t="shared" si="0"/>
        <v>1</v>
      </c>
      <c r="O28" s="38" t="b">
        <f>C28=คำนวณเงินลงทุนส่วนเกิน!D35</f>
        <v>1</v>
      </c>
      <c r="P28" s="38" t="b">
        <f t="shared" si="1"/>
        <v>1</v>
      </c>
      <c r="Q28" s="14" t="s">
        <v>55</v>
      </c>
      <c r="R28" s="49">
        <v>650243.93999999994</v>
      </c>
      <c r="S28" s="43">
        <v>2</v>
      </c>
    </row>
    <row r="29" spans="1:19" ht="24.6" x14ac:dyDescent="0.7">
      <c r="A29" s="38">
        <v>1</v>
      </c>
      <c r="B29" s="38" t="s">
        <v>41</v>
      </c>
      <c r="C29" s="38" t="s">
        <v>57</v>
      </c>
      <c r="D29" s="38" t="s">
        <v>58</v>
      </c>
      <c r="E29" s="38" t="s">
        <v>46</v>
      </c>
      <c r="F29" s="40">
        <v>1.56</v>
      </c>
      <c r="G29" s="40">
        <v>1.49</v>
      </c>
      <c r="H29" s="40">
        <v>0.65</v>
      </c>
      <c r="I29" s="40">
        <v>117301307.68000001</v>
      </c>
      <c r="J29" s="40">
        <v>23655191.719999999</v>
      </c>
      <c r="K29" s="38">
        <v>1</v>
      </c>
      <c r="L29" s="40">
        <v>34201937.649999999</v>
      </c>
      <c r="M29" s="40">
        <v>-74531696.319999993</v>
      </c>
      <c r="N29" s="38" t="b">
        <f t="shared" si="0"/>
        <v>1</v>
      </c>
      <c r="O29" s="38" t="b">
        <f>C29=คำนวณเงินลงทุนส่วนเกิน!D36</f>
        <v>1</v>
      </c>
      <c r="P29" s="38" t="b">
        <f t="shared" si="1"/>
        <v>1</v>
      </c>
      <c r="Q29" s="14" t="s">
        <v>57</v>
      </c>
      <c r="R29" s="49">
        <v>23655191.719999999</v>
      </c>
      <c r="S29" s="43">
        <v>1</v>
      </c>
    </row>
    <row r="30" spans="1:19" ht="24.6" x14ac:dyDescent="0.7">
      <c r="A30" s="38">
        <v>1</v>
      </c>
      <c r="B30" s="38" t="s">
        <v>41</v>
      </c>
      <c r="C30" s="38" t="s">
        <v>59</v>
      </c>
      <c r="D30" s="38" t="s">
        <v>60</v>
      </c>
      <c r="E30" s="38" t="s">
        <v>8</v>
      </c>
      <c r="F30" s="40">
        <v>1.98</v>
      </c>
      <c r="G30" s="40">
        <v>1.87</v>
      </c>
      <c r="H30" s="40">
        <v>0.97</v>
      </c>
      <c r="I30" s="40">
        <v>41019145.259999998</v>
      </c>
      <c r="J30" s="40">
        <v>-22113930.5</v>
      </c>
      <c r="K30" s="38">
        <v>1</v>
      </c>
      <c r="L30" s="40">
        <v>-15330603.640000001</v>
      </c>
      <c r="M30" s="40">
        <v>-2475013.0499999998</v>
      </c>
      <c r="N30" s="38" t="b">
        <f t="shared" si="0"/>
        <v>1</v>
      </c>
      <c r="O30" s="38" t="b">
        <f>C30=คำนวณเงินลงทุนส่วนเกิน!D37</f>
        <v>1</v>
      </c>
      <c r="P30" s="38" t="b">
        <f t="shared" si="1"/>
        <v>1</v>
      </c>
      <c r="Q30" s="14" t="s">
        <v>59</v>
      </c>
      <c r="R30" s="49">
        <v>-22113930.5</v>
      </c>
      <c r="S30" s="43">
        <v>1</v>
      </c>
    </row>
    <row r="31" spans="1:19" ht="24.6" x14ac:dyDescent="0.7">
      <c r="A31" s="38">
        <v>1</v>
      </c>
      <c r="B31" s="38" t="s">
        <v>41</v>
      </c>
      <c r="C31" s="38" t="s">
        <v>61</v>
      </c>
      <c r="D31" s="38" t="s">
        <v>62</v>
      </c>
      <c r="E31" s="38" t="s">
        <v>8</v>
      </c>
      <c r="F31" s="40">
        <v>2.09</v>
      </c>
      <c r="G31" s="40">
        <v>1.94</v>
      </c>
      <c r="H31" s="40">
        <v>1.05</v>
      </c>
      <c r="I31" s="40">
        <v>17461050.07</v>
      </c>
      <c r="J31" s="40">
        <v>11258386.5</v>
      </c>
      <c r="K31" s="38">
        <v>0</v>
      </c>
      <c r="L31" s="40">
        <v>10868148.890000001</v>
      </c>
      <c r="M31" s="40">
        <v>343738.78</v>
      </c>
      <c r="N31" s="38" t="b">
        <f t="shared" si="0"/>
        <v>1</v>
      </c>
      <c r="O31" s="38" t="b">
        <f>C31=คำนวณเงินลงทุนส่วนเกิน!D38</f>
        <v>1</v>
      </c>
      <c r="P31" s="38" t="b">
        <f t="shared" si="1"/>
        <v>1</v>
      </c>
      <c r="Q31" s="14" t="s">
        <v>61</v>
      </c>
      <c r="R31" s="49">
        <v>11258386.5</v>
      </c>
      <c r="S31" s="43">
        <v>0</v>
      </c>
    </row>
    <row r="32" spans="1:19" ht="24.6" x14ac:dyDescent="0.7">
      <c r="A32" s="38">
        <v>1</v>
      </c>
      <c r="B32" s="38" t="s">
        <v>41</v>
      </c>
      <c r="C32" s="38" t="s">
        <v>63</v>
      </c>
      <c r="D32" s="38" t="s">
        <v>64</v>
      </c>
      <c r="E32" s="38" t="s">
        <v>8</v>
      </c>
      <c r="F32" s="40">
        <v>1.0900000000000001</v>
      </c>
      <c r="G32" s="40">
        <v>1</v>
      </c>
      <c r="H32" s="40">
        <v>0.5</v>
      </c>
      <c r="I32" s="40">
        <v>14096827.57</v>
      </c>
      <c r="J32" s="40">
        <v>-25042132.789999999</v>
      </c>
      <c r="K32" s="38">
        <v>3</v>
      </c>
      <c r="L32" s="40">
        <v>-15338209.449999999</v>
      </c>
      <c r="M32" s="40">
        <v>-81146213.659999996</v>
      </c>
      <c r="N32" s="38" t="b">
        <f t="shared" si="0"/>
        <v>1</v>
      </c>
      <c r="O32" s="38" t="b">
        <f>C32=คำนวณเงินลงทุนส่วนเกิน!D39</f>
        <v>1</v>
      </c>
      <c r="P32" s="38" t="b">
        <f t="shared" si="1"/>
        <v>1</v>
      </c>
      <c r="Q32" s="14" t="s">
        <v>63</v>
      </c>
      <c r="R32" s="49">
        <v>-25042132.789999999</v>
      </c>
      <c r="S32" s="43">
        <v>3</v>
      </c>
    </row>
    <row r="33" spans="1:19" ht="24.6" x14ac:dyDescent="0.7">
      <c r="A33" s="38">
        <v>1</v>
      </c>
      <c r="B33" s="38" t="s">
        <v>41</v>
      </c>
      <c r="C33" s="38" t="s">
        <v>65</v>
      </c>
      <c r="D33" s="38" t="s">
        <v>66</v>
      </c>
      <c r="E33" s="38" t="s">
        <v>8</v>
      </c>
      <c r="F33" s="40">
        <v>1.86</v>
      </c>
      <c r="G33" s="40">
        <v>1.73</v>
      </c>
      <c r="H33" s="40">
        <v>1.48</v>
      </c>
      <c r="I33" s="40">
        <v>24950168</v>
      </c>
      <c r="J33" s="40">
        <v>-17399285.530000001</v>
      </c>
      <c r="K33" s="38">
        <v>1</v>
      </c>
      <c r="L33" s="40">
        <v>-11351970.380000001</v>
      </c>
      <c r="M33" s="40">
        <v>13020872.34</v>
      </c>
      <c r="N33" s="38" t="b">
        <f t="shared" si="0"/>
        <v>1</v>
      </c>
      <c r="O33" s="38" t="b">
        <f>C33=คำนวณเงินลงทุนส่วนเกิน!D40</f>
        <v>1</v>
      </c>
      <c r="P33" s="38" t="b">
        <f t="shared" si="1"/>
        <v>1</v>
      </c>
      <c r="Q33" s="14" t="s">
        <v>65</v>
      </c>
      <c r="R33" s="49">
        <v>-17399285.530000001</v>
      </c>
      <c r="S33" s="43">
        <v>1</v>
      </c>
    </row>
    <row r="34" spans="1:19" ht="24.6" x14ac:dyDescent="0.7">
      <c r="A34" s="38">
        <v>1</v>
      </c>
      <c r="B34" s="38" t="s">
        <v>41</v>
      </c>
      <c r="C34" s="38" t="s">
        <v>67</v>
      </c>
      <c r="D34" s="38" t="s">
        <v>68</v>
      </c>
      <c r="E34" s="38" t="s">
        <v>8</v>
      </c>
      <c r="F34" s="40">
        <v>3.33</v>
      </c>
      <c r="G34" s="40">
        <v>3.14</v>
      </c>
      <c r="H34" s="40">
        <v>1.84</v>
      </c>
      <c r="I34" s="40">
        <v>219305398.24000001</v>
      </c>
      <c r="J34" s="40">
        <v>9213042.6500000004</v>
      </c>
      <c r="K34" s="38">
        <v>0</v>
      </c>
      <c r="L34" s="40">
        <v>36554613.390000001</v>
      </c>
      <c r="M34" s="40">
        <v>77811940.109999999</v>
      </c>
      <c r="N34" s="38" t="b">
        <f t="shared" si="0"/>
        <v>1</v>
      </c>
      <c r="O34" s="38" t="b">
        <f>C34=คำนวณเงินลงทุนส่วนเกิน!D41</f>
        <v>1</v>
      </c>
      <c r="P34" s="38" t="b">
        <f t="shared" si="1"/>
        <v>1</v>
      </c>
      <c r="Q34" s="14" t="s">
        <v>67</v>
      </c>
      <c r="R34" s="49">
        <v>9213042.6500000004</v>
      </c>
      <c r="S34" s="43">
        <v>0</v>
      </c>
    </row>
    <row r="35" spans="1:19" ht="24.6" x14ac:dyDescent="0.7">
      <c r="A35" s="38">
        <v>1</v>
      </c>
      <c r="B35" s="38" t="s">
        <v>41</v>
      </c>
      <c r="C35" s="38" t="s">
        <v>69</v>
      </c>
      <c r="D35" s="38" t="s">
        <v>70</v>
      </c>
      <c r="E35" s="38" t="s">
        <v>8</v>
      </c>
      <c r="F35" s="40">
        <v>1.03</v>
      </c>
      <c r="G35" s="40">
        <v>0.9</v>
      </c>
      <c r="H35" s="40">
        <v>0.55000000000000004</v>
      </c>
      <c r="I35" s="40">
        <v>1689870.98</v>
      </c>
      <c r="J35" s="40">
        <v>156647.12</v>
      </c>
      <c r="K35" s="38">
        <v>3</v>
      </c>
      <c r="L35" s="40">
        <v>5163912.5999999996</v>
      </c>
      <c r="M35" s="40">
        <v>-32596648.960000001</v>
      </c>
      <c r="N35" s="38" t="b">
        <f t="shared" si="0"/>
        <v>0</v>
      </c>
      <c r="O35" s="38" t="b">
        <f>C35=คำนวณเงินลงทุนส่วนเกิน!D42</f>
        <v>1</v>
      </c>
      <c r="P35" s="38" t="b">
        <f t="shared" si="1"/>
        <v>1</v>
      </c>
      <c r="Q35" s="14" t="s">
        <v>69</v>
      </c>
      <c r="R35" s="49">
        <v>-106717.64</v>
      </c>
      <c r="S35" s="43">
        <v>4</v>
      </c>
    </row>
    <row r="36" spans="1:19" ht="24.6" x14ac:dyDescent="0.7">
      <c r="A36" s="38">
        <v>1</v>
      </c>
      <c r="B36" s="38" t="s">
        <v>41</v>
      </c>
      <c r="C36" s="38" t="s">
        <v>71</v>
      </c>
      <c r="D36" s="38" t="s">
        <v>72</v>
      </c>
      <c r="E36" s="38" t="s">
        <v>8</v>
      </c>
      <c r="F36" s="40">
        <v>2.73</v>
      </c>
      <c r="G36" s="40">
        <v>2.58</v>
      </c>
      <c r="H36" s="40">
        <v>1.74</v>
      </c>
      <c r="I36" s="40">
        <v>27982731.030000001</v>
      </c>
      <c r="J36" s="40">
        <v>-9936909.1999999993</v>
      </c>
      <c r="K36" s="38">
        <v>1</v>
      </c>
      <c r="L36" s="40">
        <v>-2976049.21</v>
      </c>
      <c r="M36" s="40">
        <v>11580416.73</v>
      </c>
      <c r="N36" s="38" t="b">
        <f t="shared" si="0"/>
        <v>1</v>
      </c>
      <c r="O36" s="38" t="b">
        <f>C36=คำนวณเงินลงทุนส่วนเกิน!D43</f>
        <v>1</v>
      </c>
      <c r="P36" s="38" t="b">
        <f t="shared" si="1"/>
        <v>1</v>
      </c>
      <c r="Q36" s="14" t="s">
        <v>71</v>
      </c>
      <c r="R36" s="49">
        <v>-9936909.1999999993</v>
      </c>
      <c r="S36" s="43">
        <v>1</v>
      </c>
    </row>
    <row r="37" spans="1:19" ht="24.6" x14ac:dyDescent="0.7">
      <c r="A37" s="38">
        <v>1</v>
      </c>
      <c r="B37" s="38" t="s">
        <v>41</v>
      </c>
      <c r="C37" s="38" t="s">
        <v>73</v>
      </c>
      <c r="D37" s="38" t="s">
        <v>74</v>
      </c>
      <c r="E37" s="38" t="s">
        <v>8</v>
      </c>
      <c r="F37" s="40">
        <v>1.42</v>
      </c>
      <c r="G37" s="40">
        <v>1.3</v>
      </c>
      <c r="H37" s="40">
        <v>0.96</v>
      </c>
      <c r="I37" s="40">
        <v>8390887.7300000004</v>
      </c>
      <c r="J37" s="40">
        <v>-1300027.21</v>
      </c>
      <c r="K37" s="38">
        <v>2</v>
      </c>
      <c r="L37" s="40">
        <v>4291144.12</v>
      </c>
      <c r="M37" s="40">
        <v>-984347.96</v>
      </c>
      <c r="N37" s="38" t="b">
        <f t="shared" si="0"/>
        <v>1</v>
      </c>
      <c r="O37" s="38" t="b">
        <f>C37=คำนวณเงินลงทุนส่วนเกิน!D44</f>
        <v>1</v>
      </c>
      <c r="P37" s="38" t="b">
        <f t="shared" si="1"/>
        <v>1</v>
      </c>
      <c r="Q37" s="14" t="s">
        <v>73</v>
      </c>
      <c r="R37" s="49">
        <v>-9117205.9100000001</v>
      </c>
      <c r="S37" s="43">
        <v>2</v>
      </c>
    </row>
    <row r="38" spans="1:19" ht="24.6" x14ac:dyDescent="0.7">
      <c r="A38" s="38">
        <v>1</v>
      </c>
      <c r="B38" s="38" t="s">
        <v>41</v>
      </c>
      <c r="C38" s="38" t="s">
        <v>75</v>
      </c>
      <c r="D38" s="38" t="s">
        <v>76</v>
      </c>
      <c r="E38" s="38" t="s">
        <v>8</v>
      </c>
      <c r="F38" s="40">
        <v>4.72</v>
      </c>
      <c r="G38" s="40">
        <v>4.47</v>
      </c>
      <c r="H38" s="40">
        <v>3.53</v>
      </c>
      <c r="I38" s="40">
        <v>50635983.799999997</v>
      </c>
      <c r="J38" s="40">
        <v>-14082861.539999999</v>
      </c>
      <c r="K38" s="38">
        <v>1</v>
      </c>
      <c r="L38" s="40">
        <v>-13159488.140000001</v>
      </c>
      <c r="M38" s="40">
        <v>33960620.740000002</v>
      </c>
      <c r="N38" s="38" t="b">
        <f t="shared" si="0"/>
        <v>1</v>
      </c>
      <c r="O38" s="38" t="b">
        <f>C38=คำนวณเงินลงทุนส่วนเกิน!D45</f>
        <v>1</v>
      </c>
      <c r="P38" s="38" t="b">
        <f t="shared" si="1"/>
        <v>1</v>
      </c>
      <c r="Q38" s="14" t="s">
        <v>75</v>
      </c>
      <c r="R38" s="49">
        <v>-14082861.539999999</v>
      </c>
      <c r="S38" s="43">
        <v>1</v>
      </c>
    </row>
    <row r="39" spans="1:19" ht="24.6" x14ac:dyDescent="0.7">
      <c r="A39" s="38">
        <v>1</v>
      </c>
      <c r="B39" s="38" t="s">
        <v>41</v>
      </c>
      <c r="C39" s="38" t="s">
        <v>77</v>
      </c>
      <c r="D39" s="38" t="s">
        <v>78</v>
      </c>
      <c r="E39" s="38" t="s">
        <v>8</v>
      </c>
      <c r="F39" s="40">
        <v>1.38</v>
      </c>
      <c r="G39" s="40">
        <v>1.31</v>
      </c>
      <c r="H39" s="40">
        <v>0.47</v>
      </c>
      <c r="I39" s="40">
        <v>14357830.779999999</v>
      </c>
      <c r="J39" s="40">
        <v>8526049</v>
      </c>
      <c r="K39" s="38">
        <v>2</v>
      </c>
      <c r="L39" s="40">
        <v>11573697.5</v>
      </c>
      <c r="M39" s="40">
        <v>-19784517.98</v>
      </c>
      <c r="N39" s="38" t="b">
        <f t="shared" si="0"/>
        <v>1</v>
      </c>
      <c r="O39" s="38" t="b">
        <f>C39=คำนวณเงินลงทุนส่วนเกิน!D46</f>
        <v>1</v>
      </c>
      <c r="P39" s="38" t="b">
        <f t="shared" si="1"/>
        <v>1</v>
      </c>
      <c r="Q39" s="14" t="s">
        <v>77</v>
      </c>
      <c r="R39" s="49">
        <v>8357485.5099999998</v>
      </c>
      <c r="S39" s="43">
        <v>2</v>
      </c>
    </row>
    <row r="40" spans="1:19" ht="24.6" x14ac:dyDescent="0.7">
      <c r="A40" s="38">
        <v>1</v>
      </c>
      <c r="B40" s="38" t="s">
        <v>41</v>
      </c>
      <c r="C40" s="38" t="s">
        <v>79</v>
      </c>
      <c r="D40" s="38" t="s">
        <v>80</v>
      </c>
      <c r="E40" s="38" t="s">
        <v>8</v>
      </c>
      <c r="F40" s="40">
        <v>4.3499999999999996</v>
      </c>
      <c r="G40" s="40">
        <v>4.2300000000000004</v>
      </c>
      <c r="H40" s="40">
        <v>3.45</v>
      </c>
      <c r="I40" s="40">
        <v>66667253.640000001</v>
      </c>
      <c r="J40" s="40">
        <v>-935517.93</v>
      </c>
      <c r="K40" s="38">
        <v>1</v>
      </c>
      <c r="L40" s="40">
        <v>2629870.7799999998</v>
      </c>
      <c r="M40" s="40">
        <v>47638808.100000001</v>
      </c>
      <c r="N40" s="38" t="b">
        <f t="shared" si="0"/>
        <v>1</v>
      </c>
      <c r="O40" s="38" t="b">
        <f>C40=คำนวณเงินลงทุนส่วนเกิน!D47</f>
        <v>1</v>
      </c>
      <c r="P40" s="38" t="b">
        <f t="shared" si="1"/>
        <v>1</v>
      </c>
      <c r="Q40" s="14" t="s">
        <v>79</v>
      </c>
      <c r="R40" s="49">
        <v>-935517.93</v>
      </c>
      <c r="S40" s="43">
        <v>1</v>
      </c>
    </row>
    <row r="41" spans="1:19" ht="24.6" x14ac:dyDescent="0.7">
      <c r="A41" s="38">
        <v>1</v>
      </c>
      <c r="B41" s="38" t="s">
        <v>41</v>
      </c>
      <c r="C41" s="38" t="s">
        <v>81</v>
      </c>
      <c r="D41" s="38" t="s">
        <v>82</v>
      </c>
      <c r="E41" s="38" t="s">
        <v>8</v>
      </c>
      <c r="F41" s="40">
        <v>2.06</v>
      </c>
      <c r="G41" s="40">
        <v>1.73</v>
      </c>
      <c r="H41" s="40">
        <v>1.36</v>
      </c>
      <c r="I41" s="40">
        <v>18096212.760000002</v>
      </c>
      <c r="J41" s="40">
        <v>-19921978.670000002</v>
      </c>
      <c r="K41" s="38">
        <v>1</v>
      </c>
      <c r="L41" s="40">
        <v>-16166047.130000001</v>
      </c>
      <c r="M41" s="40">
        <v>5860688.1699999999</v>
      </c>
      <c r="N41" s="38" t="b">
        <f t="shared" si="0"/>
        <v>1</v>
      </c>
      <c r="O41" s="38" t="b">
        <f>C41=คำนวณเงินลงทุนส่วนเกิน!D48</f>
        <v>1</v>
      </c>
      <c r="P41" s="38" t="b">
        <f t="shared" si="1"/>
        <v>1</v>
      </c>
      <c r="Q41" s="14" t="s">
        <v>81</v>
      </c>
      <c r="R41" s="49">
        <v>-19921978.670000002</v>
      </c>
      <c r="S41" s="43">
        <v>1</v>
      </c>
    </row>
    <row r="42" spans="1:19" ht="24.6" x14ac:dyDescent="0.7">
      <c r="A42" s="38">
        <v>1</v>
      </c>
      <c r="B42" s="38" t="s">
        <v>41</v>
      </c>
      <c r="C42" s="38" t="s">
        <v>83</v>
      </c>
      <c r="D42" s="38" t="s">
        <v>84</v>
      </c>
      <c r="E42" s="38" t="s">
        <v>8</v>
      </c>
      <c r="F42" s="40">
        <v>1.02</v>
      </c>
      <c r="G42" s="40">
        <v>0.91</v>
      </c>
      <c r="H42" s="40">
        <v>0.37</v>
      </c>
      <c r="I42" s="40">
        <v>412241.86</v>
      </c>
      <c r="J42" s="40">
        <v>543439.39</v>
      </c>
      <c r="K42" s="38">
        <v>3</v>
      </c>
      <c r="L42" s="40">
        <v>762625.78</v>
      </c>
      <c r="M42" s="40">
        <v>-17746260.690000001</v>
      </c>
      <c r="N42" s="38" t="b">
        <f t="shared" si="0"/>
        <v>0</v>
      </c>
      <c r="O42" s="38" t="b">
        <f>C42=คำนวณเงินลงทุนส่วนเกิน!D49</f>
        <v>1</v>
      </c>
      <c r="P42" s="38" t="b">
        <f t="shared" si="1"/>
        <v>1</v>
      </c>
      <c r="Q42" s="14" t="s">
        <v>83</v>
      </c>
      <c r="R42" s="49">
        <v>-515506.91</v>
      </c>
      <c r="S42" s="43">
        <v>4</v>
      </c>
    </row>
    <row r="43" spans="1:19" ht="24.6" x14ac:dyDescent="0.7">
      <c r="A43" s="38">
        <v>1</v>
      </c>
      <c r="B43" s="38" t="s">
        <v>41</v>
      </c>
      <c r="C43" s="38" t="s">
        <v>85</v>
      </c>
      <c r="D43" s="38" t="s">
        <v>86</v>
      </c>
      <c r="E43" s="38" t="s">
        <v>8</v>
      </c>
      <c r="F43" s="40">
        <v>1.39</v>
      </c>
      <c r="G43" s="40">
        <v>1.28</v>
      </c>
      <c r="H43" s="40">
        <v>0.31</v>
      </c>
      <c r="I43" s="40">
        <v>6600493.3799999999</v>
      </c>
      <c r="J43" s="40">
        <v>9738303.1600000001</v>
      </c>
      <c r="K43" s="38">
        <v>2</v>
      </c>
      <c r="L43" s="40">
        <v>12101745.77</v>
      </c>
      <c r="M43" s="40">
        <v>-12029340.5</v>
      </c>
      <c r="N43" s="38" t="b">
        <f t="shared" si="0"/>
        <v>1</v>
      </c>
      <c r="O43" s="38" t="b">
        <f>C43=คำนวณเงินลงทุนส่วนเกิน!D50</f>
        <v>1</v>
      </c>
      <c r="P43" s="38" t="b">
        <f t="shared" si="1"/>
        <v>1</v>
      </c>
      <c r="Q43" s="14" t="s">
        <v>85</v>
      </c>
      <c r="R43" s="49">
        <v>9738303.1600000001</v>
      </c>
      <c r="S43" s="43">
        <v>2</v>
      </c>
    </row>
    <row r="44" spans="1:19" ht="24.6" x14ac:dyDescent="0.7">
      <c r="A44" s="38">
        <v>1</v>
      </c>
      <c r="B44" s="38" t="s">
        <v>41</v>
      </c>
      <c r="C44" s="38" t="s">
        <v>87</v>
      </c>
      <c r="D44" s="38" t="s">
        <v>88</v>
      </c>
      <c r="E44" s="38" t="s">
        <v>8</v>
      </c>
      <c r="F44" s="40">
        <v>1.37</v>
      </c>
      <c r="G44" s="40">
        <v>1.28</v>
      </c>
      <c r="H44" s="40">
        <v>1.1299999999999999</v>
      </c>
      <c r="I44" s="40">
        <v>11901124.189999999</v>
      </c>
      <c r="J44" s="40">
        <v>-1099369.1499999999</v>
      </c>
      <c r="K44" s="38">
        <v>2</v>
      </c>
      <c r="L44" s="40">
        <v>611892.16</v>
      </c>
      <c r="M44" s="40">
        <v>3985799.4</v>
      </c>
      <c r="N44" s="38" t="b">
        <f t="shared" si="0"/>
        <v>1</v>
      </c>
      <c r="O44" s="38" t="b">
        <f>C44=คำนวณเงินลงทุนส่วนเกิน!D51</f>
        <v>1</v>
      </c>
      <c r="P44" s="38" t="b">
        <f t="shared" si="1"/>
        <v>1</v>
      </c>
      <c r="Q44" s="14" t="s">
        <v>87</v>
      </c>
      <c r="R44" s="49">
        <v>-1099369.1499999999</v>
      </c>
      <c r="S44" s="43">
        <v>2</v>
      </c>
    </row>
    <row r="45" spans="1:19" ht="24.6" x14ac:dyDescent="0.7">
      <c r="A45" s="38">
        <v>1</v>
      </c>
      <c r="B45" s="38" t="s">
        <v>41</v>
      </c>
      <c r="C45" s="38" t="s">
        <v>89</v>
      </c>
      <c r="D45" s="38" t="s">
        <v>90</v>
      </c>
      <c r="E45" s="38" t="s">
        <v>8</v>
      </c>
      <c r="F45" s="40">
        <v>1.45</v>
      </c>
      <c r="G45" s="40">
        <v>1.36</v>
      </c>
      <c r="H45" s="40">
        <v>0.55000000000000004</v>
      </c>
      <c r="I45" s="40">
        <v>6065046.5899999999</v>
      </c>
      <c r="J45" s="40">
        <v>8890537.1699999999</v>
      </c>
      <c r="K45" s="38">
        <v>2</v>
      </c>
      <c r="L45" s="40">
        <v>13088285.050000001</v>
      </c>
      <c r="M45" s="40">
        <v>-6008237.7300000004</v>
      </c>
      <c r="N45" s="38" t="b">
        <f t="shared" si="0"/>
        <v>1</v>
      </c>
      <c r="O45" s="38" t="b">
        <f>C45=คำนวณเงินลงทุนส่วนเกิน!D52</f>
        <v>1</v>
      </c>
      <c r="P45" s="38" t="b">
        <f t="shared" si="1"/>
        <v>1</v>
      </c>
      <c r="Q45" s="14" t="s">
        <v>89</v>
      </c>
      <c r="R45" s="49">
        <v>6357607.6299999999</v>
      </c>
      <c r="S45" s="43">
        <v>2</v>
      </c>
    </row>
    <row r="46" spans="1:19" ht="24.6" x14ac:dyDescent="0.7">
      <c r="A46" s="38">
        <v>1</v>
      </c>
      <c r="B46" s="38" t="s">
        <v>91</v>
      </c>
      <c r="C46" s="38" t="s">
        <v>92</v>
      </c>
      <c r="D46" s="38" t="s">
        <v>93</v>
      </c>
      <c r="E46" s="38" t="s">
        <v>46</v>
      </c>
      <c r="F46" s="40">
        <v>2.2200000000000002</v>
      </c>
      <c r="G46" s="40">
        <v>1.8</v>
      </c>
      <c r="H46" s="40">
        <v>0.96</v>
      </c>
      <c r="I46" s="40">
        <v>242899872.31999999</v>
      </c>
      <c r="J46" s="40">
        <v>274996011.50999999</v>
      </c>
      <c r="K46" s="38">
        <v>0</v>
      </c>
      <c r="L46" s="40">
        <v>342553243.58999997</v>
      </c>
      <c r="M46" s="40">
        <v>-7073203.4400000004</v>
      </c>
      <c r="N46" s="38" t="b">
        <f t="shared" si="0"/>
        <v>1</v>
      </c>
      <c r="O46" s="38" t="b">
        <f>C46=คำนวณเงินลงทุนส่วนเกิน!D53</f>
        <v>1</v>
      </c>
      <c r="P46" s="38" t="b">
        <f t="shared" si="1"/>
        <v>1</v>
      </c>
      <c r="Q46" s="14" t="s">
        <v>92</v>
      </c>
      <c r="R46" s="49">
        <v>274996011.50999999</v>
      </c>
      <c r="S46" s="43">
        <v>0</v>
      </c>
    </row>
    <row r="47" spans="1:19" ht="24.6" x14ac:dyDescent="0.7">
      <c r="A47" s="38">
        <v>1</v>
      </c>
      <c r="B47" s="38" t="s">
        <v>91</v>
      </c>
      <c r="C47" s="38" t="s">
        <v>94</v>
      </c>
      <c r="D47" s="38" t="s">
        <v>95</v>
      </c>
      <c r="E47" s="38" t="s">
        <v>8</v>
      </c>
      <c r="F47" s="40">
        <v>3.21</v>
      </c>
      <c r="G47" s="40">
        <v>3.07</v>
      </c>
      <c r="H47" s="40">
        <v>2.4300000000000002</v>
      </c>
      <c r="I47" s="40">
        <v>13117287.140000001</v>
      </c>
      <c r="J47" s="40">
        <v>-3551970.76</v>
      </c>
      <c r="K47" s="38">
        <v>1</v>
      </c>
      <c r="L47" s="40">
        <v>-44211.74</v>
      </c>
      <c r="M47" s="40">
        <v>8493890.9000000004</v>
      </c>
      <c r="N47" s="38" t="b">
        <f t="shared" si="0"/>
        <v>1</v>
      </c>
      <c r="O47" s="38" t="b">
        <f>C47=คำนวณเงินลงทุนส่วนเกิน!D54</f>
        <v>1</v>
      </c>
      <c r="P47" s="38" t="b">
        <f t="shared" si="1"/>
        <v>1</v>
      </c>
      <c r="Q47" s="14" t="s">
        <v>94</v>
      </c>
      <c r="R47" s="49">
        <v>-3557570.76</v>
      </c>
      <c r="S47" s="43">
        <v>1</v>
      </c>
    </row>
    <row r="48" spans="1:19" ht="24.6" x14ac:dyDescent="0.7">
      <c r="A48" s="38">
        <v>1</v>
      </c>
      <c r="B48" s="38" t="s">
        <v>91</v>
      </c>
      <c r="C48" s="38" t="s">
        <v>96</v>
      </c>
      <c r="D48" s="38" t="s">
        <v>97</v>
      </c>
      <c r="E48" s="38" t="s">
        <v>8</v>
      </c>
      <c r="F48" s="40">
        <v>3.94</v>
      </c>
      <c r="G48" s="40">
        <v>3.73</v>
      </c>
      <c r="H48" s="40">
        <v>2.93</v>
      </c>
      <c r="I48" s="40">
        <v>15213358.289999999</v>
      </c>
      <c r="J48" s="40">
        <v>-1006742.61</v>
      </c>
      <c r="K48" s="38">
        <v>1</v>
      </c>
      <c r="L48" s="40">
        <v>-1790703.8</v>
      </c>
      <c r="M48" s="40">
        <v>10002179.789999999</v>
      </c>
      <c r="N48" s="38" t="b">
        <f t="shared" si="0"/>
        <v>1</v>
      </c>
      <c r="O48" s="38" t="b">
        <f>C48=คำนวณเงินลงทุนส่วนเกิน!D55</f>
        <v>1</v>
      </c>
      <c r="P48" s="38" t="b">
        <f t="shared" si="1"/>
        <v>1</v>
      </c>
      <c r="Q48" s="14" t="s">
        <v>96</v>
      </c>
      <c r="R48" s="49">
        <v>-1006742.61</v>
      </c>
      <c r="S48" s="43">
        <v>1</v>
      </c>
    </row>
    <row r="49" spans="1:19" ht="24.6" x14ac:dyDescent="0.7">
      <c r="A49" s="38">
        <v>1</v>
      </c>
      <c r="B49" s="38" t="s">
        <v>91</v>
      </c>
      <c r="C49" s="38" t="s">
        <v>98</v>
      </c>
      <c r="D49" s="38" t="s">
        <v>99</v>
      </c>
      <c r="E49" s="38" t="s">
        <v>8</v>
      </c>
      <c r="F49" s="40">
        <v>4.2</v>
      </c>
      <c r="G49" s="40">
        <v>3.7</v>
      </c>
      <c r="H49" s="40">
        <v>2.8</v>
      </c>
      <c r="I49" s="40">
        <v>24901488.760000002</v>
      </c>
      <c r="J49" s="40">
        <v>2705761.25</v>
      </c>
      <c r="K49" s="38">
        <v>0</v>
      </c>
      <c r="L49" s="40">
        <v>4522406.4000000004</v>
      </c>
      <c r="M49" s="40">
        <v>13947137.85</v>
      </c>
      <c r="N49" s="38" t="b">
        <f t="shared" si="0"/>
        <v>1</v>
      </c>
      <c r="O49" s="38" t="b">
        <f>C49=คำนวณเงินลงทุนส่วนเกิน!D56</f>
        <v>1</v>
      </c>
      <c r="P49" s="38" t="b">
        <f t="shared" si="1"/>
        <v>1</v>
      </c>
      <c r="Q49" s="14" t="s">
        <v>98</v>
      </c>
      <c r="R49" s="49">
        <v>2701561.25</v>
      </c>
      <c r="S49" s="43">
        <v>0</v>
      </c>
    </row>
    <row r="50" spans="1:19" ht="24.6" x14ac:dyDescent="0.7">
      <c r="A50" s="38">
        <v>1</v>
      </c>
      <c r="B50" s="38" t="s">
        <v>91</v>
      </c>
      <c r="C50" s="38" t="s">
        <v>100</v>
      </c>
      <c r="D50" s="38" t="s">
        <v>101</v>
      </c>
      <c r="E50" s="38" t="s">
        <v>8</v>
      </c>
      <c r="F50" s="40">
        <v>4.22</v>
      </c>
      <c r="G50" s="40">
        <v>4.1100000000000003</v>
      </c>
      <c r="H50" s="40">
        <v>3.04</v>
      </c>
      <c r="I50" s="40">
        <v>47415818.43</v>
      </c>
      <c r="J50" s="40">
        <v>5315571.4800000004</v>
      </c>
      <c r="K50" s="38">
        <v>0</v>
      </c>
      <c r="L50" s="40">
        <v>4159625.34</v>
      </c>
      <c r="M50" s="40">
        <v>30048067.620000001</v>
      </c>
      <c r="N50" s="38" t="b">
        <f t="shared" si="0"/>
        <v>1</v>
      </c>
      <c r="O50" s="38" t="b">
        <f>C50=คำนวณเงินลงทุนส่วนเกิน!D57</f>
        <v>1</v>
      </c>
      <c r="P50" s="38" t="b">
        <f t="shared" si="1"/>
        <v>1</v>
      </c>
      <c r="Q50" s="14" t="s">
        <v>100</v>
      </c>
      <c r="R50" s="49">
        <v>5315571.4800000004</v>
      </c>
      <c r="S50" s="43">
        <v>0</v>
      </c>
    </row>
    <row r="51" spans="1:19" ht="24.6" x14ac:dyDescent="0.7">
      <c r="A51" s="38">
        <v>1</v>
      </c>
      <c r="B51" s="38" t="s">
        <v>91</v>
      </c>
      <c r="C51" s="38" t="s">
        <v>102</v>
      </c>
      <c r="D51" s="38" t="s">
        <v>103</v>
      </c>
      <c r="E51" s="38" t="s">
        <v>8</v>
      </c>
      <c r="F51" s="40">
        <v>3.13</v>
      </c>
      <c r="G51" s="40">
        <v>2.85</v>
      </c>
      <c r="H51" s="40">
        <v>2.25</v>
      </c>
      <c r="I51" s="40">
        <v>38170919.859999999</v>
      </c>
      <c r="J51" s="40">
        <v>-7248783.21</v>
      </c>
      <c r="K51" s="38">
        <v>1</v>
      </c>
      <c r="L51" s="40">
        <v>-3717895.5</v>
      </c>
      <c r="M51" s="40">
        <v>22302501.75</v>
      </c>
      <c r="N51" s="38" t="b">
        <f t="shared" si="0"/>
        <v>1</v>
      </c>
      <c r="O51" s="38" t="b">
        <f>C51=คำนวณเงินลงทุนส่วนเกิน!D58</f>
        <v>1</v>
      </c>
      <c r="P51" s="38" t="b">
        <f t="shared" si="1"/>
        <v>1</v>
      </c>
      <c r="Q51" s="14" t="s">
        <v>102</v>
      </c>
      <c r="R51" s="49">
        <v>-7248783.21</v>
      </c>
      <c r="S51" s="43">
        <v>1</v>
      </c>
    </row>
    <row r="52" spans="1:19" ht="24.6" x14ac:dyDescent="0.7">
      <c r="A52" s="38">
        <v>1</v>
      </c>
      <c r="B52" s="38" t="s">
        <v>91</v>
      </c>
      <c r="C52" s="38" t="s">
        <v>104</v>
      </c>
      <c r="D52" s="38" t="s">
        <v>105</v>
      </c>
      <c r="E52" s="38" t="s">
        <v>8</v>
      </c>
      <c r="F52" s="40">
        <v>3.93</v>
      </c>
      <c r="G52" s="40">
        <v>3.73</v>
      </c>
      <c r="H52" s="40">
        <v>3.17</v>
      </c>
      <c r="I52" s="40">
        <v>20059870.780000001</v>
      </c>
      <c r="J52" s="40">
        <v>-8407503.2899999991</v>
      </c>
      <c r="K52" s="38">
        <v>1</v>
      </c>
      <c r="L52" s="40">
        <v>-6098125.3799999999</v>
      </c>
      <c r="M52" s="40">
        <v>14831403.710000001</v>
      </c>
      <c r="N52" s="38" t="b">
        <f t="shared" si="0"/>
        <v>1</v>
      </c>
      <c r="O52" s="38" t="b">
        <f>C52=คำนวณเงินลงทุนส่วนเกิน!D59</f>
        <v>1</v>
      </c>
      <c r="P52" s="38" t="b">
        <f t="shared" si="1"/>
        <v>1</v>
      </c>
      <c r="Q52" s="14" t="s">
        <v>104</v>
      </c>
      <c r="R52" s="49">
        <v>-8407503.2899999991</v>
      </c>
      <c r="S52" s="43">
        <v>1</v>
      </c>
    </row>
    <row r="53" spans="1:19" ht="24.6" x14ac:dyDescent="0.7">
      <c r="A53" s="38">
        <v>1</v>
      </c>
      <c r="B53" s="38" t="s">
        <v>91</v>
      </c>
      <c r="C53" s="38" t="s">
        <v>106</v>
      </c>
      <c r="D53" s="38" t="s">
        <v>107</v>
      </c>
      <c r="E53" s="38" t="s">
        <v>8</v>
      </c>
      <c r="F53" s="40">
        <v>3.96</v>
      </c>
      <c r="G53" s="40">
        <v>3.7</v>
      </c>
      <c r="H53" s="40">
        <v>2.92</v>
      </c>
      <c r="I53" s="40">
        <v>25133653.68</v>
      </c>
      <c r="J53" s="40">
        <v>-3735100.17</v>
      </c>
      <c r="K53" s="38">
        <v>1</v>
      </c>
      <c r="L53" s="40">
        <v>-1138804.6499999999</v>
      </c>
      <c r="M53" s="40">
        <v>16296922.24</v>
      </c>
      <c r="N53" s="38" t="b">
        <f t="shared" si="0"/>
        <v>1</v>
      </c>
      <c r="O53" s="38" t="b">
        <f>C53=คำนวณเงินลงทุนส่วนเกิน!D60</f>
        <v>1</v>
      </c>
      <c r="P53" s="38" t="b">
        <f t="shared" si="1"/>
        <v>1</v>
      </c>
      <c r="Q53" s="14" t="s">
        <v>106</v>
      </c>
      <c r="R53" s="49">
        <v>-3735100.17</v>
      </c>
      <c r="S53" s="43">
        <v>1</v>
      </c>
    </row>
    <row r="54" spans="1:19" ht="24.6" x14ac:dyDescent="0.7">
      <c r="A54" s="38">
        <v>1</v>
      </c>
      <c r="B54" s="38" t="s">
        <v>91</v>
      </c>
      <c r="C54" s="38" t="s">
        <v>108</v>
      </c>
      <c r="D54" s="38" t="s">
        <v>109</v>
      </c>
      <c r="E54" s="38" t="s">
        <v>8</v>
      </c>
      <c r="F54" s="40">
        <v>2.38</v>
      </c>
      <c r="G54" s="40">
        <v>2.25</v>
      </c>
      <c r="H54" s="40">
        <v>1.53</v>
      </c>
      <c r="I54" s="40">
        <v>7672983.9400000004</v>
      </c>
      <c r="J54" s="40">
        <v>-6341433.1799999997</v>
      </c>
      <c r="K54" s="38">
        <v>1</v>
      </c>
      <c r="L54" s="40">
        <v>-4622689.09</v>
      </c>
      <c r="M54" s="40">
        <v>2974693.73</v>
      </c>
      <c r="N54" s="38" t="b">
        <f t="shared" si="0"/>
        <v>1</v>
      </c>
      <c r="O54" s="38" t="b">
        <f>C54=คำนวณเงินลงทุนส่วนเกิน!D61</f>
        <v>1</v>
      </c>
      <c r="P54" s="38" t="b">
        <f t="shared" si="1"/>
        <v>1</v>
      </c>
      <c r="Q54" s="14" t="s">
        <v>108</v>
      </c>
      <c r="R54" s="49">
        <v>-6358963.1799999997</v>
      </c>
      <c r="S54" s="43">
        <v>1</v>
      </c>
    </row>
    <row r="55" spans="1:19" ht="24.6" x14ac:dyDescent="0.7">
      <c r="A55" s="38">
        <v>1</v>
      </c>
      <c r="B55" s="38" t="s">
        <v>91</v>
      </c>
      <c r="C55" s="38" t="s">
        <v>110</v>
      </c>
      <c r="D55" s="38" t="s">
        <v>111</v>
      </c>
      <c r="E55" s="38" t="s">
        <v>8</v>
      </c>
      <c r="F55" s="40">
        <v>2.5499999999999998</v>
      </c>
      <c r="G55" s="40">
        <v>2.48</v>
      </c>
      <c r="H55" s="40">
        <v>1.87</v>
      </c>
      <c r="I55" s="40">
        <v>14970198.710000001</v>
      </c>
      <c r="J55" s="40">
        <v>1110603.1299999999</v>
      </c>
      <c r="K55" s="38">
        <v>0</v>
      </c>
      <c r="L55" s="40">
        <v>-518898.34</v>
      </c>
      <c r="M55" s="40">
        <v>8353001.9500000002</v>
      </c>
      <c r="N55" s="38" t="b">
        <f t="shared" si="0"/>
        <v>1</v>
      </c>
      <c r="O55" s="38" t="b">
        <f>C55=คำนวณเงินลงทุนส่วนเกิน!D62</f>
        <v>1</v>
      </c>
      <c r="P55" s="38" t="b">
        <f t="shared" si="1"/>
        <v>1</v>
      </c>
      <c r="Q55" s="14" t="s">
        <v>110</v>
      </c>
      <c r="R55" s="49">
        <v>1110603.1299999999</v>
      </c>
      <c r="S55" s="43">
        <v>0</v>
      </c>
    </row>
    <row r="56" spans="1:19" ht="24.6" x14ac:dyDescent="0.7">
      <c r="A56" s="38">
        <v>1</v>
      </c>
      <c r="B56" s="38" t="s">
        <v>91</v>
      </c>
      <c r="C56" s="38" t="s">
        <v>112</v>
      </c>
      <c r="D56" s="38" t="s">
        <v>113</v>
      </c>
      <c r="E56" s="38" t="s">
        <v>8</v>
      </c>
      <c r="F56" s="40">
        <v>2.89</v>
      </c>
      <c r="G56" s="40">
        <v>2.82</v>
      </c>
      <c r="H56" s="40">
        <v>2.21</v>
      </c>
      <c r="I56" s="40">
        <v>16069712.369999999</v>
      </c>
      <c r="J56" s="40">
        <v>-3518595.61</v>
      </c>
      <c r="K56" s="38">
        <v>1</v>
      </c>
      <c r="L56" s="40">
        <v>-1059955.3600000001</v>
      </c>
      <c r="M56" s="40">
        <v>10266163.34</v>
      </c>
      <c r="N56" s="38" t="b">
        <f t="shared" si="0"/>
        <v>1</v>
      </c>
      <c r="O56" s="38" t="b">
        <f>C56=คำนวณเงินลงทุนส่วนเกิน!D63</f>
        <v>1</v>
      </c>
      <c r="P56" s="38" t="b">
        <f t="shared" si="1"/>
        <v>1</v>
      </c>
      <c r="Q56" s="14" t="s">
        <v>112</v>
      </c>
      <c r="R56" s="49">
        <v>-3518595.61</v>
      </c>
      <c r="S56" s="43">
        <v>1</v>
      </c>
    </row>
    <row r="57" spans="1:19" ht="24.6" x14ac:dyDescent="0.7">
      <c r="A57" s="38">
        <v>1</v>
      </c>
      <c r="B57" s="38" t="s">
        <v>91</v>
      </c>
      <c r="C57" s="38" t="s">
        <v>114</v>
      </c>
      <c r="D57" s="38" t="s">
        <v>115</v>
      </c>
      <c r="E57" s="38" t="s">
        <v>8</v>
      </c>
      <c r="F57" s="40">
        <v>2.67</v>
      </c>
      <c r="G57" s="40">
        <v>2.5</v>
      </c>
      <c r="H57" s="40">
        <v>1.56</v>
      </c>
      <c r="I57" s="40">
        <v>10522868.6</v>
      </c>
      <c r="J57" s="40">
        <v>1675448.98</v>
      </c>
      <c r="K57" s="38">
        <v>0</v>
      </c>
      <c r="L57" s="40">
        <v>2654579.2799999998</v>
      </c>
      <c r="M57" s="40">
        <v>3558788.64</v>
      </c>
      <c r="N57" s="38" t="b">
        <f t="shared" si="0"/>
        <v>1</v>
      </c>
      <c r="O57" s="38" t="b">
        <f>C57=คำนวณเงินลงทุนส่วนเกิน!D64</f>
        <v>1</v>
      </c>
      <c r="P57" s="38" t="b">
        <f t="shared" si="1"/>
        <v>1</v>
      </c>
      <c r="Q57" s="14" t="s">
        <v>114</v>
      </c>
      <c r="R57" s="49">
        <v>1666148.98</v>
      </c>
      <c r="S57" s="43">
        <v>0</v>
      </c>
    </row>
    <row r="58" spans="1:19" ht="24.6" x14ac:dyDescent="0.7">
      <c r="A58" s="38">
        <v>1</v>
      </c>
      <c r="B58" s="38" t="s">
        <v>91</v>
      </c>
      <c r="C58" s="38" t="s">
        <v>116</v>
      </c>
      <c r="D58" s="38" t="s">
        <v>117</v>
      </c>
      <c r="E58" s="38" t="s">
        <v>8</v>
      </c>
      <c r="F58" s="40">
        <v>2.0299999999999998</v>
      </c>
      <c r="G58" s="40">
        <v>1.8</v>
      </c>
      <c r="H58" s="40">
        <v>1.2</v>
      </c>
      <c r="I58" s="40">
        <v>48988880.920000002</v>
      </c>
      <c r="J58" s="40">
        <v>-16153702.810000001</v>
      </c>
      <c r="K58" s="38">
        <v>1</v>
      </c>
      <c r="L58" s="40">
        <v>-2188869.46</v>
      </c>
      <c r="M58" s="40">
        <v>9618887.1999999993</v>
      </c>
      <c r="N58" s="38" t="b">
        <f t="shared" si="0"/>
        <v>1</v>
      </c>
      <c r="O58" s="38" t="b">
        <f>C58=คำนวณเงินลงทุนส่วนเกิน!D65</f>
        <v>1</v>
      </c>
      <c r="P58" s="38" t="b">
        <f t="shared" si="1"/>
        <v>1</v>
      </c>
      <c r="Q58" s="14" t="s">
        <v>116</v>
      </c>
      <c r="R58" s="49">
        <v>-16153702.810000001</v>
      </c>
      <c r="S58" s="43">
        <v>1</v>
      </c>
    </row>
    <row r="59" spans="1:19" ht="24.6" x14ac:dyDescent="0.7">
      <c r="A59" s="38">
        <v>1</v>
      </c>
      <c r="B59" s="38" t="s">
        <v>91</v>
      </c>
      <c r="C59" s="38" t="s">
        <v>118</v>
      </c>
      <c r="D59" s="38" t="s">
        <v>119</v>
      </c>
      <c r="E59" s="38" t="s">
        <v>8</v>
      </c>
      <c r="F59" s="40">
        <v>1.79</v>
      </c>
      <c r="G59" s="40">
        <v>1.66</v>
      </c>
      <c r="H59" s="40">
        <v>1.27</v>
      </c>
      <c r="I59" s="40">
        <v>4135766.18</v>
      </c>
      <c r="J59" s="40">
        <v>16817442.920000002</v>
      </c>
      <c r="K59" s="38">
        <v>0</v>
      </c>
      <c r="L59" s="40">
        <v>16422668.65</v>
      </c>
      <c r="M59" s="40">
        <v>1414793.01</v>
      </c>
      <c r="N59" s="38" t="b">
        <f t="shared" si="0"/>
        <v>1</v>
      </c>
      <c r="O59" s="38" t="b">
        <f>C59=คำนวณเงินลงทุนส่วนเกิน!D66</f>
        <v>1</v>
      </c>
      <c r="P59" s="38" t="b">
        <f t="shared" si="1"/>
        <v>1</v>
      </c>
      <c r="Q59" s="14" t="s">
        <v>118</v>
      </c>
      <c r="R59" s="49">
        <v>16819474.420000002</v>
      </c>
      <c r="S59" s="43">
        <v>0</v>
      </c>
    </row>
    <row r="60" spans="1:19" ht="24.6" x14ac:dyDescent="0.7">
      <c r="A60" s="38">
        <v>1</v>
      </c>
      <c r="B60" s="38" t="s">
        <v>91</v>
      </c>
      <c r="C60" s="38" t="s">
        <v>120</v>
      </c>
      <c r="D60" s="38" t="s">
        <v>121</v>
      </c>
      <c r="E60" s="38" t="s">
        <v>8</v>
      </c>
      <c r="F60" s="40">
        <v>1.9</v>
      </c>
      <c r="G60" s="40">
        <v>1.76</v>
      </c>
      <c r="H60" s="40">
        <v>1.57</v>
      </c>
      <c r="I60" s="40">
        <v>13829125.68</v>
      </c>
      <c r="J60" s="40">
        <v>-12141543.73</v>
      </c>
      <c r="K60" s="38">
        <v>1</v>
      </c>
      <c r="L60" s="40">
        <v>-7071055.0700000003</v>
      </c>
      <c r="M60" s="40">
        <v>8743489.2599999998</v>
      </c>
      <c r="N60" s="38" t="b">
        <f t="shared" si="0"/>
        <v>1</v>
      </c>
      <c r="O60" s="38" t="b">
        <f>C60=คำนวณเงินลงทุนส่วนเกิน!D67</f>
        <v>1</v>
      </c>
      <c r="P60" s="38" t="b">
        <f t="shared" si="1"/>
        <v>1</v>
      </c>
      <c r="Q60" s="14" t="s">
        <v>120</v>
      </c>
      <c r="R60" s="49">
        <v>-12141543.73</v>
      </c>
      <c r="S60" s="43">
        <v>1</v>
      </c>
    </row>
    <row r="61" spans="1:19" ht="24.6" x14ac:dyDescent="0.7">
      <c r="A61" s="38">
        <v>1</v>
      </c>
      <c r="B61" s="38" t="s">
        <v>122</v>
      </c>
      <c r="C61" s="38" t="s">
        <v>123</v>
      </c>
      <c r="D61" s="38" t="s">
        <v>124</v>
      </c>
      <c r="E61" s="38" t="s">
        <v>46</v>
      </c>
      <c r="F61" s="40">
        <v>3.39</v>
      </c>
      <c r="G61" s="40">
        <v>3.18</v>
      </c>
      <c r="H61" s="40">
        <v>2.11</v>
      </c>
      <c r="I61" s="40">
        <v>446270466.80000001</v>
      </c>
      <c r="J61" s="40">
        <v>96624531.810000002</v>
      </c>
      <c r="K61" s="38">
        <v>0</v>
      </c>
      <c r="L61" s="40">
        <v>144593223.88999999</v>
      </c>
      <c r="M61" s="40">
        <v>201660357.18000001</v>
      </c>
      <c r="N61" s="38" t="b">
        <f t="shared" si="0"/>
        <v>1</v>
      </c>
      <c r="O61" s="38" t="b">
        <f>C61=คำนวณเงินลงทุนส่วนเกิน!D68</f>
        <v>1</v>
      </c>
      <c r="P61" s="38" t="b">
        <f t="shared" si="1"/>
        <v>1</v>
      </c>
      <c r="Q61" s="14" t="s">
        <v>123</v>
      </c>
      <c r="R61" s="49">
        <v>96624531.810000002</v>
      </c>
      <c r="S61" s="43">
        <v>0</v>
      </c>
    </row>
    <row r="62" spans="1:19" ht="24.6" x14ac:dyDescent="0.7">
      <c r="A62" s="38">
        <v>1</v>
      </c>
      <c r="B62" s="38" t="s">
        <v>122</v>
      </c>
      <c r="C62" s="38" t="s">
        <v>125</v>
      </c>
      <c r="D62" s="38" t="s">
        <v>126</v>
      </c>
      <c r="E62" s="38" t="s">
        <v>46</v>
      </c>
      <c r="F62" s="40">
        <v>2.82</v>
      </c>
      <c r="G62" s="40">
        <v>2.58</v>
      </c>
      <c r="H62" s="40">
        <v>2.0099999999999998</v>
      </c>
      <c r="I62" s="40">
        <v>206314724.5</v>
      </c>
      <c r="J62" s="40">
        <v>6017270.9800000004</v>
      </c>
      <c r="K62" s="38">
        <v>0</v>
      </c>
      <c r="L62" s="40">
        <v>30077844.510000002</v>
      </c>
      <c r="M62" s="40">
        <v>114712976.84</v>
      </c>
      <c r="N62" s="38" t="b">
        <f t="shared" si="0"/>
        <v>1</v>
      </c>
      <c r="O62" s="38" t="b">
        <f>C62=คำนวณเงินลงทุนส่วนเกิน!D69</f>
        <v>1</v>
      </c>
      <c r="P62" s="38" t="b">
        <f t="shared" si="1"/>
        <v>1</v>
      </c>
      <c r="Q62" s="14" t="s">
        <v>125</v>
      </c>
      <c r="R62" s="49">
        <v>5110032.8600000003</v>
      </c>
      <c r="S62" s="43">
        <v>0</v>
      </c>
    </row>
    <row r="63" spans="1:19" ht="24.6" x14ac:dyDescent="0.7">
      <c r="A63" s="38">
        <v>1</v>
      </c>
      <c r="B63" s="38" t="s">
        <v>122</v>
      </c>
      <c r="C63" s="38" t="s">
        <v>127</v>
      </c>
      <c r="D63" s="38" t="s">
        <v>128</v>
      </c>
      <c r="E63" s="38" t="s">
        <v>8</v>
      </c>
      <c r="F63" s="40">
        <v>1.4</v>
      </c>
      <c r="G63" s="40">
        <v>1.33</v>
      </c>
      <c r="H63" s="40">
        <v>1.1499999999999999</v>
      </c>
      <c r="I63" s="40">
        <v>15693879.279999999</v>
      </c>
      <c r="J63" s="40">
        <v>-7049174.7800000003</v>
      </c>
      <c r="K63" s="38">
        <v>2</v>
      </c>
      <c r="L63" s="40">
        <v>-2785145.49</v>
      </c>
      <c r="M63" s="40">
        <v>5777998.79</v>
      </c>
      <c r="N63" s="38" t="b">
        <f t="shared" si="0"/>
        <v>1</v>
      </c>
      <c r="O63" s="38" t="b">
        <f>C63=คำนวณเงินลงทุนส่วนเกิน!D70</f>
        <v>1</v>
      </c>
      <c r="P63" s="38" t="b">
        <f t="shared" si="1"/>
        <v>1</v>
      </c>
      <c r="Q63" s="14" t="s">
        <v>127</v>
      </c>
      <c r="R63" s="49">
        <v>-7049174.7800000003</v>
      </c>
      <c r="S63" s="43">
        <v>2</v>
      </c>
    </row>
    <row r="64" spans="1:19" ht="24.6" x14ac:dyDescent="0.7">
      <c r="A64" s="38">
        <v>1</v>
      </c>
      <c r="B64" s="38" t="s">
        <v>122</v>
      </c>
      <c r="C64" s="38" t="s">
        <v>129</v>
      </c>
      <c r="D64" s="38" t="s">
        <v>130</v>
      </c>
      <c r="E64" s="38" t="s">
        <v>8</v>
      </c>
      <c r="F64" s="40">
        <v>1.89</v>
      </c>
      <c r="G64" s="40">
        <v>1.73</v>
      </c>
      <c r="H64" s="40">
        <v>1.32</v>
      </c>
      <c r="I64" s="40">
        <v>13364222.189999999</v>
      </c>
      <c r="J64" s="40">
        <v>-4109207.92</v>
      </c>
      <c r="K64" s="38">
        <v>1</v>
      </c>
      <c r="L64" s="40">
        <v>-1864195.39</v>
      </c>
      <c r="M64" s="40">
        <v>4763802.5999999996</v>
      </c>
      <c r="N64" s="38" t="b">
        <f t="shared" si="0"/>
        <v>1</v>
      </c>
      <c r="O64" s="38" t="b">
        <f>C64=คำนวณเงินลงทุนส่วนเกิน!D71</f>
        <v>1</v>
      </c>
      <c r="P64" s="38" t="b">
        <f t="shared" si="1"/>
        <v>1</v>
      </c>
      <c r="Q64" s="14" t="s">
        <v>129</v>
      </c>
      <c r="R64" s="49">
        <v>-4109207.92</v>
      </c>
      <c r="S64" s="43">
        <v>1</v>
      </c>
    </row>
    <row r="65" spans="1:19" ht="24.6" x14ac:dyDescent="0.7">
      <c r="A65" s="38">
        <v>1</v>
      </c>
      <c r="B65" s="38" t="s">
        <v>122</v>
      </c>
      <c r="C65" s="38" t="s">
        <v>131</v>
      </c>
      <c r="D65" s="38" t="s">
        <v>132</v>
      </c>
      <c r="E65" s="38" t="s">
        <v>8</v>
      </c>
      <c r="F65" s="40">
        <v>1.39</v>
      </c>
      <c r="G65" s="40">
        <v>1.08</v>
      </c>
      <c r="H65" s="40">
        <v>0.76</v>
      </c>
      <c r="I65" s="40">
        <v>9883012.1099999994</v>
      </c>
      <c r="J65" s="40">
        <v>-19579819.16</v>
      </c>
      <c r="K65" s="38">
        <v>4</v>
      </c>
      <c r="L65" s="40">
        <v>-17369658.43</v>
      </c>
      <c r="M65" s="40">
        <v>-6059215.5599999996</v>
      </c>
      <c r="N65" s="38" t="b">
        <f t="shared" si="0"/>
        <v>1</v>
      </c>
      <c r="O65" s="38" t="b">
        <f>C65=คำนวณเงินลงทุนส่วนเกิน!D72</f>
        <v>1</v>
      </c>
      <c r="P65" s="38" t="b">
        <f t="shared" si="1"/>
        <v>1</v>
      </c>
      <c r="Q65" s="14" t="s">
        <v>131</v>
      </c>
      <c r="R65" s="49">
        <v>-19729378.809999999</v>
      </c>
      <c r="S65" s="43">
        <v>4</v>
      </c>
    </row>
    <row r="66" spans="1:19" ht="24.6" x14ac:dyDescent="0.7">
      <c r="A66" s="38">
        <v>1</v>
      </c>
      <c r="B66" s="38" t="s">
        <v>122</v>
      </c>
      <c r="C66" s="38" t="s">
        <v>133</v>
      </c>
      <c r="D66" s="38" t="s">
        <v>134</v>
      </c>
      <c r="E66" s="38" t="s">
        <v>8</v>
      </c>
      <c r="F66" s="40">
        <v>2.4300000000000002</v>
      </c>
      <c r="G66" s="40">
        <v>2.29</v>
      </c>
      <c r="H66" s="40">
        <v>2.02</v>
      </c>
      <c r="I66" s="40">
        <v>37275042.850000001</v>
      </c>
      <c r="J66" s="40">
        <v>-2064721.51</v>
      </c>
      <c r="K66" s="38">
        <v>1</v>
      </c>
      <c r="L66" s="40">
        <v>656671.06999999995</v>
      </c>
      <c r="M66" s="40">
        <v>26581246.539999999</v>
      </c>
      <c r="N66" s="38" t="b">
        <f t="shared" si="0"/>
        <v>1</v>
      </c>
      <c r="O66" s="38" t="b">
        <f>C66=คำนวณเงินลงทุนส่วนเกิน!D73</f>
        <v>1</v>
      </c>
      <c r="P66" s="38" t="b">
        <f t="shared" si="1"/>
        <v>1</v>
      </c>
      <c r="Q66" s="14" t="s">
        <v>133</v>
      </c>
      <c r="R66" s="49">
        <v>-2064721.51</v>
      </c>
      <c r="S66" s="43">
        <v>1</v>
      </c>
    </row>
    <row r="67" spans="1:19" ht="24.6" x14ac:dyDescent="0.7">
      <c r="A67" s="38">
        <v>1</v>
      </c>
      <c r="B67" s="38" t="s">
        <v>122</v>
      </c>
      <c r="C67" s="38" t="s">
        <v>135</v>
      </c>
      <c r="D67" s="38" t="s">
        <v>136</v>
      </c>
      <c r="E67" s="38" t="s">
        <v>8</v>
      </c>
      <c r="F67" s="40">
        <v>2.4500000000000002</v>
      </c>
      <c r="G67" s="40">
        <v>2.12</v>
      </c>
      <c r="H67" s="40">
        <v>1.55</v>
      </c>
      <c r="I67" s="40">
        <v>18774709.050000001</v>
      </c>
      <c r="J67" s="40">
        <v>-7255400.6699999999</v>
      </c>
      <c r="K67" s="38">
        <v>1</v>
      </c>
      <c r="L67" s="40">
        <v>-3960234.69</v>
      </c>
      <c r="M67" s="40">
        <v>7147934.7400000002</v>
      </c>
      <c r="N67" s="38" t="b">
        <f t="shared" si="0"/>
        <v>1</v>
      </c>
      <c r="O67" s="38" t="b">
        <f>C67=คำนวณเงินลงทุนส่วนเกิน!D74</f>
        <v>1</v>
      </c>
      <c r="P67" s="38" t="b">
        <f t="shared" si="1"/>
        <v>1</v>
      </c>
      <c r="Q67" s="14" t="s">
        <v>135</v>
      </c>
      <c r="R67" s="49">
        <v>-7255400.6699999999</v>
      </c>
      <c r="S67" s="43">
        <v>1</v>
      </c>
    </row>
    <row r="68" spans="1:19" ht="24.6" x14ac:dyDescent="0.7">
      <c r="A68" s="38">
        <v>1</v>
      </c>
      <c r="B68" s="38" t="s">
        <v>122</v>
      </c>
      <c r="C68" s="38" t="s">
        <v>137</v>
      </c>
      <c r="D68" s="38" t="s">
        <v>138</v>
      </c>
      <c r="E68" s="38" t="s">
        <v>8</v>
      </c>
      <c r="F68" s="40">
        <v>2.8</v>
      </c>
      <c r="G68" s="40">
        <v>2.75</v>
      </c>
      <c r="H68" s="40">
        <v>2.7</v>
      </c>
      <c r="I68" s="40">
        <v>33713931.710000001</v>
      </c>
      <c r="J68" s="40">
        <v>919477.52</v>
      </c>
      <c r="K68" s="38">
        <v>0</v>
      </c>
      <c r="L68" s="40">
        <v>4492631.09</v>
      </c>
      <c r="M68" s="40">
        <v>31759486.190000001</v>
      </c>
      <c r="N68" s="38" t="b">
        <f t="shared" ref="N68:N131" si="2">K68=S68</f>
        <v>1</v>
      </c>
      <c r="O68" s="38" t="b">
        <f>C68=คำนวณเงินลงทุนส่วนเกิน!D75</f>
        <v>1</v>
      </c>
      <c r="P68" s="38" t="b">
        <f t="shared" ref="P68:P131" si="3">Q68=C68</f>
        <v>1</v>
      </c>
      <c r="Q68" s="14" t="s">
        <v>137</v>
      </c>
      <c r="R68" s="49">
        <v>919477.52</v>
      </c>
      <c r="S68" s="43">
        <v>0</v>
      </c>
    </row>
    <row r="69" spans="1:19" ht="24.6" x14ac:dyDescent="0.7">
      <c r="A69" s="38">
        <v>1</v>
      </c>
      <c r="B69" s="38" t="s">
        <v>122</v>
      </c>
      <c r="C69" s="38" t="s">
        <v>139</v>
      </c>
      <c r="D69" s="38" t="s">
        <v>140</v>
      </c>
      <c r="E69" s="38" t="s">
        <v>8</v>
      </c>
      <c r="F69" s="40">
        <v>3.4</v>
      </c>
      <c r="G69" s="40">
        <v>3.16</v>
      </c>
      <c r="H69" s="40">
        <v>3.06</v>
      </c>
      <c r="I69" s="40">
        <v>17921557.579999998</v>
      </c>
      <c r="J69" s="40">
        <v>-383325.18</v>
      </c>
      <c r="K69" s="38">
        <v>1</v>
      </c>
      <c r="L69" s="40">
        <v>1149593.19</v>
      </c>
      <c r="M69" s="40">
        <v>15408867</v>
      </c>
      <c r="N69" s="38" t="b">
        <f t="shared" si="2"/>
        <v>1</v>
      </c>
      <c r="O69" s="38" t="b">
        <f>C69=คำนวณเงินลงทุนส่วนเกิน!D76</f>
        <v>1</v>
      </c>
      <c r="P69" s="38" t="b">
        <f t="shared" si="3"/>
        <v>1</v>
      </c>
      <c r="Q69" s="14" t="s">
        <v>139</v>
      </c>
      <c r="R69" s="49">
        <v>-383325.18</v>
      </c>
      <c r="S69" s="43">
        <v>1</v>
      </c>
    </row>
    <row r="70" spans="1:19" ht="24.6" x14ac:dyDescent="0.7">
      <c r="A70" s="38">
        <v>1</v>
      </c>
      <c r="B70" s="38" t="s">
        <v>141</v>
      </c>
      <c r="C70" s="38" t="s">
        <v>142</v>
      </c>
      <c r="D70" s="38" t="s">
        <v>143</v>
      </c>
      <c r="E70" s="38" t="s">
        <v>46</v>
      </c>
      <c r="F70" s="40">
        <v>4.42</v>
      </c>
      <c r="G70" s="40">
        <v>4.03</v>
      </c>
      <c r="H70" s="40">
        <v>2.21</v>
      </c>
      <c r="I70" s="40">
        <v>417121149.73000002</v>
      </c>
      <c r="J70" s="40">
        <v>14047916.720000001</v>
      </c>
      <c r="K70" s="38">
        <v>0</v>
      </c>
      <c r="L70" s="40">
        <v>102282977.97</v>
      </c>
      <c r="M70" s="40">
        <v>148098158.81999999</v>
      </c>
      <c r="N70" s="38" t="b">
        <f t="shared" si="2"/>
        <v>1</v>
      </c>
      <c r="O70" s="38" t="b">
        <f>C70=คำนวณเงินลงทุนส่วนเกิน!D77</f>
        <v>1</v>
      </c>
      <c r="P70" s="38" t="b">
        <f t="shared" si="3"/>
        <v>1</v>
      </c>
      <c r="Q70" s="14" t="s">
        <v>142</v>
      </c>
      <c r="R70" s="49">
        <v>3861536.72</v>
      </c>
      <c r="S70" s="43">
        <v>0</v>
      </c>
    </row>
    <row r="71" spans="1:19" ht="24.6" x14ac:dyDescent="0.7">
      <c r="A71" s="38">
        <v>1</v>
      </c>
      <c r="B71" s="38" t="s">
        <v>141</v>
      </c>
      <c r="C71" s="38" t="s">
        <v>144</v>
      </c>
      <c r="D71" s="38" t="s">
        <v>145</v>
      </c>
      <c r="E71" s="38" t="s">
        <v>8</v>
      </c>
      <c r="F71" s="40">
        <v>3.94</v>
      </c>
      <c r="G71" s="40">
        <v>3.71</v>
      </c>
      <c r="H71" s="40">
        <v>2.87</v>
      </c>
      <c r="I71" s="40">
        <v>33177950.859999999</v>
      </c>
      <c r="J71" s="40">
        <v>-11382438.6</v>
      </c>
      <c r="K71" s="38">
        <v>1</v>
      </c>
      <c r="L71" s="40">
        <v>-5714384.9400000004</v>
      </c>
      <c r="M71" s="40">
        <v>21125157.539999999</v>
      </c>
      <c r="N71" s="38" t="b">
        <f t="shared" si="2"/>
        <v>1</v>
      </c>
      <c r="O71" s="38" t="b">
        <f>C71=คำนวณเงินลงทุนส่วนเกิน!D78</f>
        <v>1</v>
      </c>
      <c r="P71" s="38" t="b">
        <f t="shared" si="3"/>
        <v>1</v>
      </c>
      <c r="Q71" s="14" t="s">
        <v>144</v>
      </c>
      <c r="R71" s="49">
        <v>-11453808.6</v>
      </c>
      <c r="S71" s="43">
        <v>1</v>
      </c>
    </row>
    <row r="72" spans="1:19" ht="24.6" x14ac:dyDescent="0.7">
      <c r="A72" s="38">
        <v>1</v>
      </c>
      <c r="B72" s="38" t="s">
        <v>141</v>
      </c>
      <c r="C72" s="38" t="s">
        <v>146</v>
      </c>
      <c r="D72" s="38" t="s">
        <v>147</v>
      </c>
      <c r="E72" s="38" t="s">
        <v>8</v>
      </c>
      <c r="F72" s="40">
        <v>2.58</v>
      </c>
      <c r="G72" s="40">
        <v>2.2799999999999998</v>
      </c>
      <c r="H72" s="40">
        <v>1.23</v>
      </c>
      <c r="I72" s="40">
        <v>13959520.42</v>
      </c>
      <c r="J72" s="40">
        <v>-12361309.73</v>
      </c>
      <c r="K72" s="38">
        <v>1</v>
      </c>
      <c r="L72" s="40">
        <v>-10431964.800000001</v>
      </c>
      <c r="M72" s="40">
        <v>2011611.01</v>
      </c>
      <c r="N72" s="38" t="b">
        <f t="shared" si="2"/>
        <v>1</v>
      </c>
      <c r="O72" s="38" t="b">
        <f>C72=คำนวณเงินลงทุนส่วนเกิน!D79</f>
        <v>1</v>
      </c>
      <c r="P72" s="38" t="b">
        <f t="shared" si="3"/>
        <v>1</v>
      </c>
      <c r="Q72" s="14" t="s">
        <v>146</v>
      </c>
      <c r="R72" s="49">
        <v>-12361309.73</v>
      </c>
      <c r="S72" s="43">
        <v>1</v>
      </c>
    </row>
    <row r="73" spans="1:19" ht="24.6" x14ac:dyDescent="0.7">
      <c r="A73" s="38">
        <v>1</v>
      </c>
      <c r="B73" s="38" t="s">
        <v>141</v>
      </c>
      <c r="C73" s="38" t="s">
        <v>148</v>
      </c>
      <c r="D73" s="38" t="s">
        <v>149</v>
      </c>
      <c r="E73" s="38" t="s">
        <v>8</v>
      </c>
      <c r="F73" s="40">
        <v>3.03</v>
      </c>
      <c r="G73" s="40">
        <v>2.85</v>
      </c>
      <c r="H73" s="40">
        <v>2.39</v>
      </c>
      <c r="I73" s="40">
        <v>60367601.280000001</v>
      </c>
      <c r="J73" s="40">
        <v>13750190.09</v>
      </c>
      <c r="K73" s="38">
        <v>0</v>
      </c>
      <c r="L73" s="40">
        <v>21647101.649999999</v>
      </c>
      <c r="M73" s="40">
        <v>41291038.93</v>
      </c>
      <c r="N73" s="38" t="b">
        <f t="shared" si="2"/>
        <v>1</v>
      </c>
      <c r="O73" s="38" t="b">
        <f>C73=คำนวณเงินลงทุนส่วนเกิน!D80</f>
        <v>1</v>
      </c>
      <c r="P73" s="38" t="b">
        <f t="shared" si="3"/>
        <v>1</v>
      </c>
      <c r="Q73" s="14" t="s">
        <v>148</v>
      </c>
      <c r="R73" s="49">
        <v>13750190.09</v>
      </c>
      <c r="S73" s="43">
        <v>0</v>
      </c>
    </row>
    <row r="74" spans="1:19" ht="24.6" x14ac:dyDescent="0.7">
      <c r="A74" s="38">
        <v>1</v>
      </c>
      <c r="B74" s="38" t="s">
        <v>141</v>
      </c>
      <c r="C74" s="38" t="s">
        <v>150</v>
      </c>
      <c r="D74" s="38" t="s">
        <v>151</v>
      </c>
      <c r="E74" s="38" t="s">
        <v>8</v>
      </c>
      <c r="F74" s="40">
        <v>3.5</v>
      </c>
      <c r="G74" s="40">
        <v>3.18</v>
      </c>
      <c r="H74" s="40">
        <v>2.29</v>
      </c>
      <c r="I74" s="40">
        <v>26209106.399999999</v>
      </c>
      <c r="J74" s="40">
        <v>-5035557.7</v>
      </c>
      <c r="K74" s="38">
        <v>1</v>
      </c>
      <c r="L74" s="40">
        <v>-2125043.5099999998</v>
      </c>
      <c r="M74" s="40">
        <v>13581613.98</v>
      </c>
      <c r="N74" s="38" t="b">
        <f t="shared" si="2"/>
        <v>1</v>
      </c>
      <c r="O74" s="38" t="b">
        <f>C74=คำนวณเงินลงทุนส่วนเกิน!D81</f>
        <v>1</v>
      </c>
      <c r="P74" s="38" t="b">
        <f t="shared" si="3"/>
        <v>1</v>
      </c>
      <c r="Q74" s="14" t="s">
        <v>150</v>
      </c>
      <c r="R74" s="49">
        <v>-5413027.2999999998</v>
      </c>
      <c r="S74" s="43">
        <v>1</v>
      </c>
    </row>
    <row r="75" spans="1:19" ht="24.6" x14ac:dyDescent="0.7">
      <c r="A75" s="38">
        <v>1</v>
      </c>
      <c r="B75" s="38" t="s">
        <v>141</v>
      </c>
      <c r="C75" s="38" t="s">
        <v>152</v>
      </c>
      <c r="D75" s="38" t="s">
        <v>153</v>
      </c>
      <c r="E75" s="38" t="s">
        <v>8</v>
      </c>
      <c r="F75" s="40">
        <v>2.33</v>
      </c>
      <c r="G75" s="40">
        <v>1.96</v>
      </c>
      <c r="H75" s="40">
        <v>1.39</v>
      </c>
      <c r="I75" s="40">
        <v>10539843.16</v>
      </c>
      <c r="J75" s="40">
        <v>-1849978.81</v>
      </c>
      <c r="K75" s="38">
        <v>1</v>
      </c>
      <c r="L75" s="40">
        <v>58069.120000000003</v>
      </c>
      <c r="M75" s="40">
        <v>3075290.13</v>
      </c>
      <c r="N75" s="38" t="b">
        <f t="shared" si="2"/>
        <v>1</v>
      </c>
      <c r="O75" s="38" t="b">
        <f>C75=คำนวณเงินลงทุนส่วนเกิน!D82</f>
        <v>1</v>
      </c>
      <c r="P75" s="38" t="b">
        <f t="shared" si="3"/>
        <v>1</v>
      </c>
      <c r="Q75" s="14" t="s">
        <v>152</v>
      </c>
      <c r="R75" s="49">
        <v>-1849978.81</v>
      </c>
      <c r="S75" s="43">
        <v>1</v>
      </c>
    </row>
    <row r="76" spans="1:19" ht="24.6" x14ac:dyDescent="0.7">
      <c r="A76" s="38">
        <v>1</v>
      </c>
      <c r="B76" s="38" t="s">
        <v>141</v>
      </c>
      <c r="C76" s="38" t="s">
        <v>154</v>
      </c>
      <c r="D76" s="38" t="s">
        <v>155</v>
      </c>
      <c r="E76" s="38" t="s">
        <v>8</v>
      </c>
      <c r="F76" s="40">
        <v>2.4300000000000002</v>
      </c>
      <c r="G76" s="40">
        <v>2.25</v>
      </c>
      <c r="H76" s="40">
        <v>1.76</v>
      </c>
      <c r="I76" s="40">
        <v>9537712.7699999996</v>
      </c>
      <c r="J76" s="40">
        <v>-9468177.0099999998</v>
      </c>
      <c r="K76" s="38">
        <v>1</v>
      </c>
      <c r="L76" s="40">
        <v>-8122447.9800000004</v>
      </c>
      <c r="M76" s="40">
        <v>5059094.92</v>
      </c>
      <c r="N76" s="38" t="b">
        <f t="shared" si="2"/>
        <v>1</v>
      </c>
      <c r="O76" s="38" t="b">
        <f>C76=คำนวณเงินลงทุนส่วนเกิน!D83</f>
        <v>1</v>
      </c>
      <c r="P76" s="38" t="b">
        <f t="shared" si="3"/>
        <v>1</v>
      </c>
      <c r="Q76" s="14" t="s">
        <v>154</v>
      </c>
      <c r="R76" s="49">
        <v>-9468177.0099999998</v>
      </c>
      <c r="S76" s="43">
        <v>1</v>
      </c>
    </row>
    <row r="77" spans="1:19" ht="24.6" x14ac:dyDescent="0.7">
      <c r="A77" s="38">
        <v>1</v>
      </c>
      <c r="B77" s="38" t="s">
        <v>141</v>
      </c>
      <c r="C77" s="38" t="s">
        <v>156</v>
      </c>
      <c r="D77" s="38" t="s">
        <v>157</v>
      </c>
      <c r="E77" s="38" t="s">
        <v>8</v>
      </c>
      <c r="F77" s="40">
        <v>2.2200000000000002</v>
      </c>
      <c r="G77" s="40">
        <v>1.71</v>
      </c>
      <c r="H77" s="40">
        <v>0.84</v>
      </c>
      <c r="I77" s="40">
        <v>13156498</v>
      </c>
      <c r="J77" s="40">
        <v>-8903206.5899999999</v>
      </c>
      <c r="K77" s="38">
        <v>1</v>
      </c>
      <c r="L77" s="40">
        <v>-6238005.3799999999</v>
      </c>
      <c r="M77" s="40">
        <v>-1761426.91</v>
      </c>
      <c r="N77" s="38" t="b">
        <f t="shared" si="2"/>
        <v>1</v>
      </c>
      <c r="O77" s="38" t="b">
        <f>C77=คำนวณเงินลงทุนส่วนเกิน!D84</f>
        <v>1</v>
      </c>
      <c r="P77" s="38" t="b">
        <f t="shared" si="3"/>
        <v>1</v>
      </c>
      <c r="Q77" s="14" t="s">
        <v>156</v>
      </c>
      <c r="R77" s="49">
        <v>-8938786.5899999999</v>
      </c>
      <c r="S77" s="43">
        <v>1</v>
      </c>
    </row>
    <row r="78" spans="1:19" ht="24.6" x14ac:dyDescent="0.7">
      <c r="A78" s="38">
        <v>1</v>
      </c>
      <c r="B78" s="38" t="s">
        <v>158</v>
      </c>
      <c r="C78" s="38" t="s">
        <v>159</v>
      </c>
      <c r="D78" s="38" t="s">
        <v>160</v>
      </c>
      <c r="E78" s="38" t="s">
        <v>46</v>
      </c>
      <c r="F78" s="40">
        <v>3.86</v>
      </c>
      <c r="G78" s="40">
        <v>3.6</v>
      </c>
      <c r="H78" s="40">
        <v>1.77</v>
      </c>
      <c r="I78" s="40">
        <v>182893493.80000001</v>
      </c>
      <c r="J78" s="40">
        <v>-37458939.950000003</v>
      </c>
      <c r="K78" s="38">
        <v>1</v>
      </c>
      <c r="L78" s="40">
        <v>22868530.850000001</v>
      </c>
      <c r="M78" s="40">
        <v>49317576.759999998</v>
      </c>
      <c r="N78" s="38" t="b">
        <f t="shared" si="2"/>
        <v>1</v>
      </c>
      <c r="O78" s="38" t="b">
        <f>C78=คำนวณเงินลงทุนส่วนเกิน!D85</f>
        <v>1</v>
      </c>
      <c r="P78" s="38" t="b">
        <f t="shared" si="3"/>
        <v>1</v>
      </c>
      <c r="Q78" s="14" t="s">
        <v>159</v>
      </c>
      <c r="R78" s="49">
        <v>-37794118.950000003</v>
      </c>
      <c r="S78" s="43">
        <v>1</v>
      </c>
    </row>
    <row r="79" spans="1:19" ht="24.6" x14ac:dyDescent="0.7">
      <c r="A79" s="38">
        <v>1</v>
      </c>
      <c r="B79" s="38" t="s">
        <v>158</v>
      </c>
      <c r="C79" s="38" t="s">
        <v>161</v>
      </c>
      <c r="D79" s="38" t="s">
        <v>162</v>
      </c>
      <c r="E79" s="38" t="s">
        <v>8</v>
      </c>
      <c r="F79" s="40">
        <v>1.29</v>
      </c>
      <c r="G79" s="40">
        <v>1.18</v>
      </c>
      <c r="H79" s="40">
        <v>0.51</v>
      </c>
      <c r="I79" s="40">
        <v>5905525.4900000002</v>
      </c>
      <c r="J79" s="40">
        <v>-10131459.119999999</v>
      </c>
      <c r="K79" s="38">
        <v>3</v>
      </c>
      <c r="L79" s="40">
        <v>-4910511.6900000004</v>
      </c>
      <c r="M79" s="40">
        <v>-10097699.310000001</v>
      </c>
      <c r="N79" s="38" t="b">
        <f t="shared" si="2"/>
        <v>1</v>
      </c>
      <c r="O79" s="38" t="b">
        <f>C79=คำนวณเงินลงทุนส่วนเกิน!D86</f>
        <v>1</v>
      </c>
      <c r="P79" s="38" t="b">
        <f t="shared" si="3"/>
        <v>1</v>
      </c>
      <c r="Q79" s="14" t="s">
        <v>161</v>
      </c>
      <c r="R79" s="49">
        <v>-10131459.119999999</v>
      </c>
      <c r="S79" s="43">
        <v>3</v>
      </c>
    </row>
    <row r="80" spans="1:19" ht="24.6" x14ac:dyDescent="0.7">
      <c r="A80" s="38">
        <v>1</v>
      </c>
      <c r="B80" s="38" t="s">
        <v>158</v>
      </c>
      <c r="C80" s="38" t="s">
        <v>163</v>
      </c>
      <c r="D80" s="38" t="s">
        <v>164</v>
      </c>
      <c r="E80" s="38" t="s">
        <v>8</v>
      </c>
      <c r="F80" s="40">
        <v>1.49</v>
      </c>
      <c r="G80" s="40">
        <v>1.25</v>
      </c>
      <c r="H80" s="40">
        <v>0.39</v>
      </c>
      <c r="I80" s="40">
        <v>13621612.02</v>
      </c>
      <c r="J80" s="40">
        <v>2762272.09</v>
      </c>
      <c r="K80" s="38">
        <v>2</v>
      </c>
      <c r="L80" s="40">
        <v>1998974.2</v>
      </c>
      <c r="M80" s="40">
        <v>-17864418.93</v>
      </c>
      <c r="N80" s="38" t="b">
        <f t="shared" si="2"/>
        <v>1</v>
      </c>
      <c r="O80" s="38" t="b">
        <f>C80=คำนวณเงินลงทุนส่วนเกิน!D87</f>
        <v>1</v>
      </c>
      <c r="P80" s="38" t="b">
        <f t="shared" si="3"/>
        <v>1</v>
      </c>
      <c r="Q80" s="14" t="s">
        <v>163</v>
      </c>
      <c r="R80" s="49">
        <v>2762272.09</v>
      </c>
      <c r="S80" s="43">
        <v>2</v>
      </c>
    </row>
    <row r="81" spans="1:19" ht="24.6" x14ac:dyDescent="0.7">
      <c r="A81" s="38">
        <v>1</v>
      </c>
      <c r="B81" s="38" t="s">
        <v>158</v>
      </c>
      <c r="C81" s="38" t="s">
        <v>165</v>
      </c>
      <c r="D81" s="38" t="s">
        <v>166</v>
      </c>
      <c r="E81" s="38" t="s">
        <v>8</v>
      </c>
      <c r="F81" s="40">
        <v>2.37</v>
      </c>
      <c r="G81" s="40">
        <v>2.16</v>
      </c>
      <c r="H81" s="40">
        <v>1.1299999999999999</v>
      </c>
      <c r="I81" s="40">
        <v>54592820.409999996</v>
      </c>
      <c r="J81" s="40">
        <v>-3966257.53</v>
      </c>
      <c r="K81" s="38">
        <v>1</v>
      </c>
      <c r="L81" s="40">
        <v>18259593.32</v>
      </c>
      <c r="M81" s="40">
        <v>3696209</v>
      </c>
      <c r="N81" s="38" t="b">
        <f t="shared" si="2"/>
        <v>1</v>
      </c>
      <c r="O81" s="38" t="b">
        <f>C81=คำนวณเงินลงทุนส่วนเกิน!D88</f>
        <v>1</v>
      </c>
      <c r="P81" s="38" t="b">
        <f t="shared" si="3"/>
        <v>1</v>
      </c>
      <c r="Q81" s="14" t="s">
        <v>165</v>
      </c>
      <c r="R81" s="49">
        <v>-4046877.53</v>
      </c>
      <c r="S81" s="43">
        <v>1</v>
      </c>
    </row>
    <row r="82" spans="1:19" ht="24.6" x14ac:dyDescent="0.7">
      <c r="A82" s="38">
        <v>1</v>
      </c>
      <c r="B82" s="38" t="s">
        <v>158</v>
      </c>
      <c r="C82" s="38" t="s">
        <v>167</v>
      </c>
      <c r="D82" s="38" t="s">
        <v>168</v>
      </c>
      <c r="E82" s="38" t="s">
        <v>8</v>
      </c>
      <c r="F82" s="40">
        <v>1.59</v>
      </c>
      <c r="G82" s="40">
        <v>1.42</v>
      </c>
      <c r="H82" s="40">
        <v>0.49</v>
      </c>
      <c r="I82" s="40">
        <v>11831709.609999999</v>
      </c>
      <c r="J82" s="40">
        <v>3990420.87</v>
      </c>
      <c r="K82" s="38">
        <v>1</v>
      </c>
      <c r="L82" s="40">
        <v>5115444.38</v>
      </c>
      <c r="M82" s="40">
        <v>-10214236.51</v>
      </c>
      <c r="N82" s="38" t="b">
        <f t="shared" si="2"/>
        <v>1</v>
      </c>
      <c r="O82" s="38" t="b">
        <f>C82=คำนวณเงินลงทุนส่วนเกิน!D89</f>
        <v>1</v>
      </c>
      <c r="P82" s="38" t="b">
        <f t="shared" si="3"/>
        <v>1</v>
      </c>
      <c r="Q82" s="14" t="s">
        <v>167</v>
      </c>
      <c r="R82" s="49">
        <v>3990420.87</v>
      </c>
      <c r="S82" s="43">
        <v>1</v>
      </c>
    </row>
    <row r="83" spans="1:19" ht="24.6" x14ac:dyDescent="0.7">
      <c r="A83" s="38">
        <v>1</v>
      </c>
      <c r="B83" s="38" t="s">
        <v>158</v>
      </c>
      <c r="C83" s="38" t="s">
        <v>169</v>
      </c>
      <c r="D83" s="38" t="s">
        <v>170</v>
      </c>
      <c r="E83" s="38" t="s">
        <v>8</v>
      </c>
      <c r="F83" s="40">
        <v>1.82</v>
      </c>
      <c r="G83" s="40">
        <v>1.72</v>
      </c>
      <c r="H83" s="40">
        <v>1.41</v>
      </c>
      <c r="I83" s="40">
        <v>15225223.380000001</v>
      </c>
      <c r="J83" s="40">
        <v>-18336022.329999998</v>
      </c>
      <c r="K83" s="38">
        <v>1</v>
      </c>
      <c r="L83" s="40">
        <v>-13173856.1</v>
      </c>
      <c r="M83" s="40">
        <v>7597171.5099999998</v>
      </c>
      <c r="N83" s="38" t="b">
        <f t="shared" si="2"/>
        <v>1</v>
      </c>
      <c r="O83" s="38" t="b">
        <f>C83=คำนวณเงินลงทุนส่วนเกิน!D90</f>
        <v>1</v>
      </c>
      <c r="P83" s="38" t="b">
        <f t="shared" si="3"/>
        <v>1</v>
      </c>
      <c r="Q83" s="14" t="s">
        <v>169</v>
      </c>
      <c r="R83" s="49">
        <v>-18336022.329999998</v>
      </c>
      <c r="S83" s="43">
        <v>1</v>
      </c>
    </row>
    <row r="84" spans="1:19" ht="24.6" x14ac:dyDescent="0.7">
      <c r="A84" s="38">
        <v>1</v>
      </c>
      <c r="B84" s="38" t="s">
        <v>158</v>
      </c>
      <c r="C84" s="38" t="s">
        <v>171</v>
      </c>
      <c r="D84" s="38" t="s">
        <v>172</v>
      </c>
      <c r="E84" s="38" t="s">
        <v>8</v>
      </c>
      <c r="F84" s="40">
        <v>1.0900000000000001</v>
      </c>
      <c r="G84" s="40">
        <v>1</v>
      </c>
      <c r="H84" s="40">
        <v>0.43</v>
      </c>
      <c r="I84" s="40">
        <v>1875688.46</v>
      </c>
      <c r="J84" s="40">
        <v>-2260354.15</v>
      </c>
      <c r="K84" s="38">
        <v>3</v>
      </c>
      <c r="L84" s="40">
        <v>-414714.55</v>
      </c>
      <c r="M84" s="40">
        <v>-12197768.66</v>
      </c>
      <c r="N84" s="38" t="b">
        <f t="shared" si="2"/>
        <v>1</v>
      </c>
      <c r="O84" s="38" t="b">
        <f>C84=คำนวณเงินลงทุนส่วนเกิน!D91</f>
        <v>1</v>
      </c>
      <c r="P84" s="38" t="b">
        <f t="shared" si="3"/>
        <v>1</v>
      </c>
      <c r="Q84" s="14" t="s">
        <v>171</v>
      </c>
      <c r="R84" s="49">
        <v>-2270078.15</v>
      </c>
      <c r="S84" s="43">
        <v>3</v>
      </c>
    </row>
    <row r="85" spans="1:19" ht="24.6" x14ac:dyDescent="0.7">
      <c r="A85" s="38">
        <v>1</v>
      </c>
      <c r="B85" s="38" t="s">
        <v>173</v>
      </c>
      <c r="C85" s="38" t="s">
        <v>174</v>
      </c>
      <c r="D85" s="38" t="s">
        <v>175</v>
      </c>
      <c r="E85" s="38" t="s">
        <v>5</v>
      </c>
      <c r="F85" s="40">
        <v>6.16</v>
      </c>
      <c r="G85" s="40">
        <v>5.64</v>
      </c>
      <c r="H85" s="40">
        <v>4.22</v>
      </c>
      <c r="I85" s="40">
        <v>1864018288.4000001</v>
      </c>
      <c r="J85" s="40">
        <v>-163748953.88999999</v>
      </c>
      <c r="K85" s="38">
        <v>1</v>
      </c>
      <c r="L85" s="40">
        <v>19641152.149999999</v>
      </c>
      <c r="M85" s="40">
        <v>1165805866.1600001</v>
      </c>
      <c r="N85" s="38" t="b">
        <f t="shared" si="2"/>
        <v>1</v>
      </c>
      <c r="O85" s="38" t="b">
        <f>C85=คำนวณเงินลงทุนส่วนเกิน!D92</f>
        <v>1</v>
      </c>
      <c r="P85" s="38" t="b">
        <f t="shared" si="3"/>
        <v>1</v>
      </c>
      <c r="Q85" s="14" t="s">
        <v>174</v>
      </c>
      <c r="R85" s="49">
        <v>-163748953.88999999</v>
      </c>
      <c r="S85" s="43">
        <v>1</v>
      </c>
    </row>
    <row r="86" spans="1:19" ht="24.6" x14ac:dyDescent="0.7">
      <c r="A86" s="38">
        <v>1</v>
      </c>
      <c r="B86" s="38" t="s">
        <v>173</v>
      </c>
      <c r="C86" s="38" t="s">
        <v>176</v>
      </c>
      <c r="D86" s="38" t="s">
        <v>177</v>
      </c>
      <c r="E86" s="38" t="s">
        <v>8</v>
      </c>
      <c r="F86" s="40">
        <v>2.91</v>
      </c>
      <c r="G86" s="40">
        <v>2.72</v>
      </c>
      <c r="H86" s="40">
        <v>2.06</v>
      </c>
      <c r="I86" s="40">
        <v>19149858.550000001</v>
      </c>
      <c r="J86" s="40">
        <v>8657029.9800000004</v>
      </c>
      <c r="K86" s="38">
        <v>0</v>
      </c>
      <c r="L86" s="40">
        <v>-2899544.22</v>
      </c>
      <c r="M86" s="40">
        <v>10614067.970000001</v>
      </c>
      <c r="N86" s="38" t="b">
        <f t="shared" si="2"/>
        <v>1</v>
      </c>
      <c r="O86" s="38" t="b">
        <f>C86=คำนวณเงินลงทุนส่วนเกิน!D93</f>
        <v>1</v>
      </c>
      <c r="P86" s="38" t="b">
        <f t="shared" si="3"/>
        <v>1</v>
      </c>
      <c r="Q86" s="14" t="s">
        <v>176</v>
      </c>
      <c r="R86" s="49">
        <v>8657029.9800000004</v>
      </c>
      <c r="S86" s="43">
        <v>0</v>
      </c>
    </row>
    <row r="87" spans="1:19" ht="24.6" x14ac:dyDescent="0.7">
      <c r="A87" s="38">
        <v>1</v>
      </c>
      <c r="B87" s="38" t="s">
        <v>173</v>
      </c>
      <c r="C87" s="38" t="s">
        <v>178</v>
      </c>
      <c r="D87" s="38" t="s">
        <v>179</v>
      </c>
      <c r="E87" s="38" t="s">
        <v>8</v>
      </c>
      <c r="F87" s="40">
        <v>1.93</v>
      </c>
      <c r="G87" s="40">
        <v>1.69</v>
      </c>
      <c r="H87" s="40">
        <v>0.71</v>
      </c>
      <c r="I87" s="40">
        <v>52514042.380000003</v>
      </c>
      <c r="J87" s="40">
        <v>-32959313.829999998</v>
      </c>
      <c r="K87" s="38">
        <v>2</v>
      </c>
      <c r="L87" s="40">
        <v>-27804374.82</v>
      </c>
      <c r="M87" s="40">
        <v>-16312228.99</v>
      </c>
      <c r="N87" s="38" t="b">
        <f t="shared" si="2"/>
        <v>1</v>
      </c>
      <c r="O87" s="38" t="b">
        <f>C87=คำนวณเงินลงทุนส่วนเกิน!D94</f>
        <v>1</v>
      </c>
      <c r="P87" s="38" t="b">
        <f t="shared" si="3"/>
        <v>1</v>
      </c>
      <c r="Q87" s="14" t="s">
        <v>178</v>
      </c>
      <c r="R87" s="49">
        <v>-32959313.829999998</v>
      </c>
      <c r="S87" s="43">
        <v>2</v>
      </c>
    </row>
    <row r="88" spans="1:19" ht="24.6" x14ac:dyDescent="0.7">
      <c r="A88" s="38">
        <v>1</v>
      </c>
      <c r="B88" s="38" t="s">
        <v>173</v>
      </c>
      <c r="C88" s="38" t="s">
        <v>180</v>
      </c>
      <c r="D88" s="38" t="s">
        <v>181</v>
      </c>
      <c r="E88" s="38" t="s">
        <v>8</v>
      </c>
      <c r="F88" s="40">
        <v>1.1200000000000001</v>
      </c>
      <c r="G88" s="40">
        <v>1.02</v>
      </c>
      <c r="H88" s="40">
        <v>0.7</v>
      </c>
      <c r="I88" s="40">
        <v>1577626.21</v>
      </c>
      <c r="J88" s="40">
        <v>-10848810.619999999</v>
      </c>
      <c r="K88" s="38">
        <v>5</v>
      </c>
      <c r="L88" s="40">
        <v>-11859768.09</v>
      </c>
      <c r="M88" s="40">
        <v>-3840835.76</v>
      </c>
      <c r="N88" s="38" t="b">
        <f t="shared" si="2"/>
        <v>1</v>
      </c>
      <c r="O88" s="38" t="b">
        <f>C88=คำนวณเงินลงทุนส่วนเกิน!D95</f>
        <v>1</v>
      </c>
      <c r="P88" s="38" t="b">
        <f t="shared" si="3"/>
        <v>1</v>
      </c>
      <c r="Q88" s="14" t="s">
        <v>180</v>
      </c>
      <c r="R88" s="49">
        <v>-10848810.619999999</v>
      </c>
      <c r="S88" s="43">
        <v>5</v>
      </c>
    </row>
    <row r="89" spans="1:19" ht="24.6" x14ac:dyDescent="0.7">
      <c r="A89" s="38">
        <v>1</v>
      </c>
      <c r="B89" s="38" t="s">
        <v>173</v>
      </c>
      <c r="C89" s="38" t="s">
        <v>182</v>
      </c>
      <c r="D89" s="38" t="s">
        <v>183</v>
      </c>
      <c r="E89" s="38" t="s">
        <v>8</v>
      </c>
      <c r="F89" s="40">
        <v>1.48</v>
      </c>
      <c r="G89" s="40">
        <v>1.34</v>
      </c>
      <c r="H89" s="40">
        <v>1.08</v>
      </c>
      <c r="I89" s="40">
        <v>9190046.5999999996</v>
      </c>
      <c r="J89" s="40">
        <v>-17073768.199999999</v>
      </c>
      <c r="K89" s="38">
        <v>3</v>
      </c>
      <c r="L89" s="40">
        <v>-23709032.879999999</v>
      </c>
      <c r="M89" s="40">
        <v>1495852.67</v>
      </c>
      <c r="N89" s="38" t="b">
        <f t="shared" si="2"/>
        <v>1</v>
      </c>
      <c r="O89" s="38" t="b">
        <f>C89=คำนวณเงินลงทุนส่วนเกิน!D96</f>
        <v>1</v>
      </c>
      <c r="P89" s="38" t="b">
        <f t="shared" si="3"/>
        <v>1</v>
      </c>
      <c r="Q89" s="14" t="s">
        <v>182</v>
      </c>
      <c r="R89" s="49">
        <v>-17073768.199999999</v>
      </c>
      <c r="S89" s="43">
        <v>3</v>
      </c>
    </row>
    <row r="90" spans="1:19" ht="24.6" x14ac:dyDescent="0.7">
      <c r="A90" s="38">
        <v>1</v>
      </c>
      <c r="B90" s="38" t="s">
        <v>173</v>
      </c>
      <c r="C90" s="38" t="s">
        <v>184</v>
      </c>
      <c r="D90" s="38" t="s">
        <v>185</v>
      </c>
      <c r="E90" s="38" t="s">
        <v>8</v>
      </c>
      <c r="F90" s="40">
        <v>1.29</v>
      </c>
      <c r="G90" s="40">
        <v>1.24</v>
      </c>
      <c r="H90" s="40">
        <v>0.7</v>
      </c>
      <c r="I90" s="40">
        <v>4882466.92</v>
      </c>
      <c r="J90" s="40">
        <v>-3564921.97</v>
      </c>
      <c r="K90" s="38">
        <v>3</v>
      </c>
      <c r="L90" s="40">
        <v>-7655662.9199999999</v>
      </c>
      <c r="M90" s="40">
        <v>-5024852.03</v>
      </c>
      <c r="N90" s="38" t="b">
        <f t="shared" si="2"/>
        <v>1</v>
      </c>
      <c r="O90" s="38" t="b">
        <f>C90=คำนวณเงินลงทุนส่วนเกิน!D97</f>
        <v>1</v>
      </c>
      <c r="P90" s="38" t="b">
        <f t="shared" si="3"/>
        <v>1</v>
      </c>
      <c r="Q90" s="14" t="s">
        <v>184</v>
      </c>
      <c r="R90" s="49">
        <v>-3564921.97</v>
      </c>
      <c r="S90" s="43">
        <v>3</v>
      </c>
    </row>
    <row r="91" spans="1:19" ht="24.6" x14ac:dyDescent="0.7">
      <c r="A91" s="38">
        <v>1</v>
      </c>
      <c r="B91" s="38" t="s">
        <v>173</v>
      </c>
      <c r="C91" s="38" t="s">
        <v>186</v>
      </c>
      <c r="D91" s="38" t="s">
        <v>187</v>
      </c>
      <c r="E91" s="38" t="s">
        <v>8</v>
      </c>
      <c r="F91" s="40">
        <v>1.57</v>
      </c>
      <c r="G91" s="40">
        <v>1.4</v>
      </c>
      <c r="H91" s="40">
        <v>0.57999999999999996</v>
      </c>
      <c r="I91" s="40">
        <v>10271617.310000001</v>
      </c>
      <c r="J91" s="40">
        <v>594409.68000000005</v>
      </c>
      <c r="K91" s="38">
        <v>1</v>
      </c>
      <c r="L91" s="40">
        <v>-8675694.5899999999</v>
      </c>
      <c r="M91" s="40">
        <v>-7615753.1500000004</v>
      </c>
      <c r="N91" s="38" t="b">
        <f t="shared" si="2"/>
        <v>1</v>
      </c>
      <c r="O91" s="38" t="b">
        <f>C91=คำนวณเงินลงทุนส่วนเกิน!D98</f>
        <v>1</v>
      </c>
      <c r="P91" s="38" t="b">
        <f t="shared" si="3"/>
        <v>1</v>
      </c>
      <c r="Q91" s="14" t="s">
        <v>186</v>
      </c>
      <c r="R91" s="49">
        <v>594409.68000000005</v>
      </c>
      <c r="S91" s="43">
        <v>1</v>
      </c>
    </row>
    <row r="92" spans="1:19" ht="24.6" x14ac:dyDescent="0.7">
      <c r="A92" s="38">
        <v>1</v>
      </c>
      <c r="B92" s="38" t="s">
        <v>173</v>
      </c>
      <c r="C92" s="38" t="s">
        <v>188</v>
      </c>
      <c r="D92" s="38" t="s">
        <v>189</v>
      </c>
      <c r="E92" s="38" t="s">
        <v>8</v>
      </c>
      <c r="F92" s="40">
        <v>1.8</v>
      </c>
      <c r="G92" s="40">
        <v>1.64</v>
      </c>
      <c r="H92" s="40">
        <v>1.2</v>
      </c>
      <c r="I92" s="40">
        <v>25853169.059999999</v>
      </c>
      <c r="J92" s="40">
        <v>-11967854.289999999</v>
      </c>
      <c r="K92" s="38">
        <v>1</v>
      </c>
      <c r="L92" s="40">
        <v>867546.68</v>
      </c>
      <c r="M92" s="40">
        <v>6527137.6500000004</v>
      </c>
      <c r="N92" s="38" t="b">
        <f t="shared" si="2"/>
        <v>1</v>
      </c>
      <c r="O92" s="38" t="b">
        <f>C92=คำนวณเงินลงทุนส่วนเกิน!D99</f>
        <v>1</v>
      </c>
      <c r="P92" s="38" t="b">
        <f t="shared" si="3"/>
        <v>1</v>
      </c>
      <c r="Q92" s="14" t="s">
        <v>188</v>
      </c>
      <c r="R92" s="49">
        <v>-11967854.289999999</v>
      </c>
      <c r="S92" s="43">
        <v>1</v>
      </c>
    </row>
    <row r="93" spans="1:19" ht="24.6" x14ac:dyDescent="0.7">
      <c r="A93" s="38">
        <v>1</v>
      </c>
      <c r="B93" s="38" t="s">
        <v>173</v>
      </c>
      <c r="C93" s="38" t="s">
        <v>190</v>
      </c>
      <c r="D93" s="38" t="s">
        <v>191</v>
      </c>
      <c r="E93" s="38" t="s">
        <v>8</v>
      </c>
      <c r="F93" s="40">
        <v>2.67</v>
      </c>
      <c r="G93" s="40">
        <v>2.5099999999999998</v>
      </c>
      <c r="H93" s="40">
        <v>2.1</v>
      </c>
      <c r="I93" s="40">
        <v>10638719.310000001</v>
      </c>
      <c r="J93" s="40">
        <v>-847291.44</v>
      </c>
      <c r="K93" s="38">
        <v>1</v>
      </c>
      <c r="L93" s="40">
        <v>-4850997.9000000004</v>
      </c>
      <c r="M93" s="40">
        <v>7042051.6100000003</v>
      </c>
      <c r="N93" s="38" t="b">
        <f t="shared" si="2"/>
        <v>1</v>
      </c>
      <c r="O93" s="38" t="b">
        <f>C93=คำนวณเงินลงทุนส่วนเกิน!D100</f>
        <v>1</v>
      </c>
      <c r="P93" s="38" t="b">
        <f t="shared" si="3"/>
        <v>1</v>
      </c>
      <c r="Q93" s="14" t="s">
        <v>190</v>
      </c>
      <c r="R93" s="49">
        <v>-847291.44</v>
      </c>
      <c r="S93" s="43">
        <v>1</v>
      </c>
    </row>
    <row r="94" spans="1:19" ht="24.6" x14ac:dyDescent="0.7">
      <c r="A94" s="38">
        <v>1</v>
      </c>
      <c r="B94" s="38" t="s">
        <v>173</v>
      </c>
      <c r="C94" s="38" t="s">
        <v>192</v>
      </c>
      <c r="D94" s="38" t="s">
        <v>193</v>
      </c>
      <c r="E94" s="38" t="s">
        <v>8</v>
      </c>
      <c r="F94" s="40">
        <v>1.47</v>
      </c>
      <c r="G94" s="40">
        <v>1.34</v>
      </c>
      <c r="H94" s="40">
        <v>0.97</v>
      </c>
      <c r="I94" s="40">
        <v>8207448.7599999998</v>
      </c>
      <c r="J94" s="40">
        <v>-12173077.27</v>
      </c>
      <c r="K94" s="38">
        <v>2</v>
      </c>
      <c r="L94" s="40">
        <v>-14045681.390000001</v>
      </c>
      <c r="M94" s="40">
        <v>-458878.66</v>
      </c>
      <c r="N94" s="38" t="b">
        <f t="shared" si="2"/>
        <v>1</v>
      </c>
      <c r="O94" s="38" t="b">
        <f>C94=คำนวณเงินลงทุนส่วนเกิน!D101</f>
        <v>1</v>
      </c>
      <c r="P94" s="38" t="b">
        <f t="shared" si="3"/>
        <v>1</v>
      </c>
      <c r="Q94" s="14" t="s">
        <v>192</v>
      </c>
      <c r="R94" s="49">
        <v>-12173077.27</v>
      </c>
      <c r="S94" s="43">
        <v>2</v>
      </c>
    </row>
    <row r="95" spans="1:19" ht="24.6" x14ac:dyDescent="0.7">
      <c r="A95" s="38">
        <v>1</v>
      </c>
      <c r="B95" s="38" t="s">
        <v>173</v>
      </c>
      <c r="C95" s="38" t="s">
        <v>194</v>
      </c>
      <c r="D95" s="38" t="s">
        <v>195</v>
      </c>
      <c r="E95" s="38" t="s">
        <v>8</v>
      </c>
      <c r="F95" s="40">
        <v>1.29</v>
      </c>
      <c r="G95" s="40">
        <v>1.07</v>
      </c>
      <c r="H95" s="40">
        <v>0.56000000000000005</v>
      </c>
      <c r="I95" s="40">
        <v>2954913.37</v>
      </c>
      <c r="J95" s="40">
        <v>-12656452.93</v>
      </c>
      <c r="K95" s="38">
        <v>5</v>
      </c>
      <c r="L95" s="40">
        <v>-12045846.9</v>
      </c>
      <c r="M95" s="40">
        <v>-4466145.2</v>
      </c>
      <c r="N95" s="38" t="b">
        <f t="shared" si="2"/>
        <v>1</v>
      </c>
      <c r="O95" s="38" t="b">
        <f>C95=คำนวณเงินลงทุนส่วนเกิน!D102</f>
        <v>1</v>
      </c>
      <c r="P95" s="38" t="b">
        <f t="shared" si="3"/>
        <v>1</v>
      </c>
      <c r="Q95" s="14" t="s">
        <v>194</v>
      </c>
      <c r="R95" s="49">
        <v>-12656452.93</v>
      </c>
      <c r="S95" s="43">
        <v>5</v>
      </c>
    </row>
    <row r="96" spans="1:19" ht="24.6" x14ac:dyDescent="0.7">
      <c r="A96" s="38">
        <v>1</v>
      </c>
      <c r="B96" s="38" t="s">
        <v>173</v>
      </c>
      <c r="C96" s="38" t="s">
        <v>196</v>
      </c>
      <c r="D96" s="38" t="s">
        <v>197</v>
      </c>
      <c r="E96" s="38" t="s">
        <v>8</v>
      </c>
      <c r="F96" s="40">
        <v>2.79</v>
      </c>
      <c r="G96" s="40">
        <v>2.59</v>
      </c>
      <c r="H96" s="40">
        <v>2.19</v>
      </c>
      <c r="I96" s="40">
        <v>29117630.66</v>
      </c>
      <c r="J96" s="40">
        <v>-18279712.030000001</v>
      </c>
      <c r="K96" s="38">
        <v>1</v>
      </c>
      <c r="L96" s="40">
        <v>-23626336.859999999</v>
      </c>
      <c r="M96" s="40">
        <v>19441615.379999999</v>
      </c>
      <c r="N96" s="38" t="b">
        <f t="shared" si="2"/>
        <v>1</v>
      </c>
      <c r="O96" s="38" t="b">
        <f>C96=คำนวณเงินลงทุนส่วนเกิน!D103</f>
        <v>1</v>
      </c>
      <c r="P96" s="38" t="b">
        <f t="shared" si="3"/>
        <v>1</v>
      </c>
      <c r="Q96" s="14" t="s">
        <v>196</v>
      </c>
      <c r="R96" s="49">
        <v>-18279712.030000001</v>
      </c>
      <c r="S96" s="43">
        <v>1</v>
      </c>
    </row>
    <row r="97" spans="1:19" ht="24.6" x14ac:dyDescent="0.7">
      <c r="A97" s="38">
        <v>1</v>
      </c>
      <c r="B97" s="38" t="s">
        <v>173</v>
      </c>
      <c r="C97" s="38" t="s">
        <v>198</v>
      </c>
      <c r="D97" s="38" t="s">
        <v>199</v>
      </c>
      <c r="E97" s="38" t="s">
        <v>8</v>
      </c>
      <c r="F97" s="40">
        <v>2.0099999999999998</v>
      </c>
      <c r="G97" s="40">
        <v>1.77</v>
      </c>
      <c r="H97" s="40">
        <v>1.2</v>
      </c>
      <c r="I97" s="40">
        <v>11787391.050000001</v>
      </c>
      <c r="J97" s="40">
        <v>-9740959.1500000004</v>
      </c>
      <c r="K97" s="38">
        <v>1</v>
      </c>
      <c r="L97" s="40">
        <v>-9753850.7699999996</v>
      </c>
      <c r="M97" s="40">
        <v>2302445</v>
      </c>
      <c r="N97" s="38" t="b">
        <f t="shared" si="2"/>
        <v>1</v>
      </c>
      <c r="O97" s="38" t="b">
        <f>C97=คำนวณเงินลงทุนส่วนเกิน!D104</f>
        <v>1</v>
      </c>
      <c r="P97" s="38" t="b">
        <f t="shared" si="3"/>
        <v>1</v>
      </c>
      <c r="Q97" s="14" t="s">
        <v>198</v>
      </c>
      <c r="R97" s="49">
        <v>-9740959.1500000004</v>
      </c>
      <c r="S97" s="43">
        <v>1</v>
      </c>
    </row>
    <row r="98" spans="1:19" ht="24.6" x14ac:dyDescent="0.7">
      <c r="A98" s="38">
        <v>1</v>
      </c>
      <c r="B98" s="38" t="s">
        <v>200</v>
      </c>
      <c r="C98" s="38" t="s">
        <v>201</v>
      </c>
      <c r="D98" s="38" t="s">
        <v>202</v>
      </c>
      <c r="E98" s="38" t="s">
        <v>46</v>
      </c>
      <c r="F98" s="40">
        <v>4.88</v>
      </c>
      <c r="G98" s="40">
        <v>4.62</v>
      </c>
      <c r="H98" s="40">
        <v>2.84</v>
      </c>
      <c r="I98" s="40">
        <v>605989540.21000004</v>
      </c>
      <c r="J98" s="40">
        <v>77726196.950000003</v>
      </c>
      <c r="K98" s="38">
        <v>0</v>
      </c>
      <c r="L98" s="40">
        <v>76397268.769999996</v>
      </c>
      <c r="M98" s="40">
        <v>287260125.08999997</v>
      </c>
      <c r="N98" s="38" t="b">
        <f t="shared" si="2"/>
        <v>1</v>
      </c>
      <c r="O98" s="38" t="b">
        <f>C98=คำนวณเงินลงทุนส่วนเกิน!D105</f>
        <v>1</v>
      </c>
      <c r="P98" s="38" t="b">
        <f t="shared" si="3"/>
        <v>1</v>
      </c>
      <c r="Q98" s="14" t="s">
        <v>201</v>
      </c>
      <c r="R98" s="49">
        <v>77258905.489999995</v>
      </c>
      <c r="S98" s="43">
        <v>0</v>
      </c>
    </row>
    <row r="99" spans="1:19" ht="24.6" x14ac:dyDescent="0.7">
      <c r="A99" s="38">
        <v>1</v>
      </c>
      <c r="B99" s="38" t="s">
        <v>200</v>
      </c>
      <c r="C99" s="38" t="s">
        <v>203</v>
      </c>
      <c r="D99" s="38" t="s">
        <v>204</v>
      </c>
      <c r="E99" s="38" t="s">
        <v>8</v>
      </c>
      <c r="F99" s="40">
        <v>6.88</v>
      </c>
      <c r="G99" s="40">
        <v>6.69</v>
      </c>
      <c r="H99" s="40">
        <v>5.64</v>
      </c>
      <c r="I99" s="40">
        <v>49963973.670000002</v>
      </c>
      <c r="J99" s="40">
        <v>-1425237.46</v>
      </c>
      <c r="K99" s="38">
        <v>1</v>
      </c>
      <c r="L99" s="40">
        <v>-1575029.68</v>
      </c>
      <c r="M99" s="40">
        <v>39444089.119999997</v>
      </c>
      <c r="N99" s="38" t="b">
        <f t="shared" si="2"/>
        <v>1</v>
      </c>
      <c r="O99" s="38" t="b">
        <f>C99=คำนวณเงินลงทุนส่วนเกิน!D106</f>
        <v>1</v>
      </c>
      <c r="P99" s="38" t="b">
        <f t="shared" si="3"/>
        <v>1</v>
      </c>
      <c r="Q99" s="14" t="s">
        <v>203</v>
      </c>
      <c r="R99" s="49">
        <v>-1425237.46</v>
      </c>
      <c r="S99" s="43">
        <v>1</v>
      </c>
    </row>
    <row r="100" spans="1:19" ht="24.6" x14ac:dyDescent="0.7">
      <c r="A100" s="38">
        <v>1</v>
      </c>
      <c r="B100" s="38" t="s">
        <v>200</v>
      </c>
      <c r="C100" s="38" t="s">
        <v>205</v>
      </c>
      <c r="D100" s="38" t="s">
        <v>206</v>
      </c>
      <c r="E100" s="38" t="s">
        <v>8</v>
      </c>
      <c r="F100" s="40">
        <v>3.35</v>
      </c>
      <c r="G100" s="40">
        <v>3.11</v>
      </c>
      <c r="H100" s="40">
        <v>2.57</v>
      </c>
      <c r="I100" s="40">
        <v>28657430.75</v>
      </c>
      <c r="J100" s="40">
        <v>-13918049.140000001</v>
      </c>
      <c r="K100" s="38">
        <v>1</v>
      </c>
      <c r="L100" s="40">
        <v>-12538593.18</v>
      </c>
      <c r="M100" s="40">
        <v>19079287.239999998</v>
      </c>
      <c r="N100" s="38" t="b">
        <f t="shared" si="2"/>
        <v>1</v>
      </c>
      <c r="O100" s="38" t="b">
        <f>C100=คำนวณเงินลงทุนส่วนเกิน!D107</f>
        <v>1</v>
      </c>
      <c r="P100" s="38" t="b">
        <f t="shared" si="3"/>
        <v>1</v>
      </c>
      <c r="Q100" s="14" t="s">
        <v>205</v>
      </c>
      <c r="R100" s="49">
        <v>-13918049.140000001</v>
      </c>
      <c r="S100" s="43">
        <v>1</v>
      </c>
    </row>
    <row r="101" spans="1:19" ht="24.6" x14ac:dyDescent="0.7">
      <c r="A101" s="38">
        <v>1</v>
      </c>
      <c r="B101" s="38" t="s">
        <v>200</v>
      </c>
      <c r="C101" s="38" t="s">
        <v>207</v>
      </c>
      <c r="D101" s="38" t="s">
        <v>208</v>
      </c>
      <c r="E101" s="38" t="s">
        <v>8</v>
      </c>
      <c r="F101" s="40">
        <v>1.5</v>
      </c>
      <c r="G101" s="40">
        <v>1.42</v>
      </c>
      <c r="H101" s="40">
        <v>1.07</v>
      </c>
      <c r="I101" s="40">
        <v>21207981.25</v>
      </c>
      <c r="J101" s="40">
        <v>-17457494.98</v>
      </c>
      <c r="K101" s="38">
        <v>1</v>
      </c>
      <c r="L101" s="40">
        <v>-12997899.529999999</v>
      </c>
      <c r="M101" s="40">
        <v>2983041.49</v>
      </c>
      <c r="N101" s="38" t="b">
        <f t="shared" si="2"/>
        <v>1</v>
      </c>
      <c r="O101" s="38" t="b">
        <f>C101=คำนวณเงินลงทุนส่วนเกิน!D108</f>
        <v>1</v>
      </c>
      <c r="P101" s="38" t="b">
        <f t="shared" si="3"/>
        <v>1</v>
      </c>
      <c r="Q101" s="14" t="s">
        <v>207</v>
      </c>
      <c r="R101" s="49">
        <v>-17457494.98</v>
      </c>
      <c r="S101" s="43">
        <v>1</v>
      </c>
    </row>
    <row r="102" spans="1:19" ht="24.6" x14ac:dyDescent="0.7">
      <c r="A102" s="38">
        <v>1</v>
      </c>
      <c r="B102" s="38" t="s">
        <v>200</v>
      </c>
      <c r="C102" s="38" t="s">
        <v>209</v>
      </c>
      <c r="D102" s="38" t="s">
        <v>210</v>
      </c>
      <c r="E102" s="38" t="s">
        <v>8</v>
      </c>
      <c r="F102" s="40">
        <v>1.88</v>
      </c>
      <c r="G102" s="40">
        <v>1.74</v>
      </c>
      <c r="H102" s="40">
        <v>1.37</v>
      </c>
      <c r="I102" s="40">
        <v>19008394.25</v>
      </c>
      <c r="J102" s="40">
        <v>-9896025.6300000008</v>
      </c>
      <c r="K102" s="38">
        <v>1</v>
      </c>
      <c r="L102" s="40">
        <v>-7027912.25</v>
      </c>
      <c r="M102" s="40">
        <v>8075074.6900000004</v>
      </c>
      <c r="N102" s="38" t="b">
        <f t="shared" si="2"/>
        <v>1</v>
      </c>
      <c r="O102" s="38" t="b">
        <f>C102=คำนวณเงินลงทุนส่วนเกิน!D109</f>
        <v>1</v>
      </c>
      <c r="P102" s="38" t="b">
        <f t="shared" si="3"/>
        <v>1</v>
      </c>
      <c r="Q102" s="14" t="s">
        <v>209</v>
      </c>
      <c r="R102" s="49">
        <v>-9896025.6300000008</v>
      </c>
      <c r="S102" s="43">
        <v>1</v>
      </c>
    </row>
    <row r="103" spans="1:19" ht="24.6" x14ac:dyDescent="0.7">
      <c r="A103" s="38">
        <v>1</v>
      </c>
      <c r="B103" s="38" t="s">
        <v>200</v>
      </c>
      <c r="C103" s="38" t="s">
        <v>211</v>
      </c>
      <c r="D103" s="38" t="s">
        <v>212</v>
      </c>
      <c r="E103" s="38" t="s">
        <v>8</v>
      </c>
      <c r="F103" s="40">
        <v>2.44</v>
      </c>
      <c r="G103" s="40">
        <v>2.34</v>
      </c>
      <c r="H103" s="40">
        <v>1.79</v>
      </c>
      <c r="I103" s="40">
        <v>46254923.979999997</v>
      </c>
      <c r="J103" s="40">
        <v>-13108195.949999999</v>
      </c>
      <c r="K103" s="38">
        <v>1</v>
      </c>
      <c r="L103" s="40">
        <v>-3060533.26</v>
      </c>
      <c r="M103" s="40">
        <v>25274957.809999999</v>
      </c>
      <c r="N103" s="38" t="b">
        <f t="shared" si="2"/>
        <v>1</v>
      </c>
      <c r="O103" s="38" t="b">
        <f>C103=คำนวณเงินลงทุนส่วนเกิน!D110</f>
        <v>1</v>
      </c>
      <c r="P103" s="38" t="b">
        <f t="shared" si="3"/>
        <v>1</v>
      </c>
      <c r="Q103" s="14" t="s">
        <v>211</v>
      </c>
      <c r="R103" s="49">
        <v>-13108195.949999999</v>
      </c>
      <c r="S103" s="43">
        <v>1</v>
      </c>
    </row>
    <row r="104" spans="1:19" ht="24.6" x14ac:dyDescent="0.7">
      <c r="A104" s="38">
        <v>1</v>
      </c>
      <c r="B104" s="38" t="s">
        <v>200</v>
      </c>
      <c r="C104" s="38" t="s">
        <v>213</v>
      </c>
      <c r="D104" s="38" t="s">
        <v>214</v>
      </c>
      <c r="E104" s="38" t="s">
        <v>8</v>
      </c>
      <c r="F104" s="40">
        <v>1.55</v>
      </c>
      <c r="G104" s="40">
        <v>1.42</v>
      </c>
      <c r="H104" s="40">
        <v>0.97</v>
      </c>
      <c r="I104" s="40">
        <v>4752317.1900000004</v>
      </c>
      <c r="J104" s="40">
        <v>-7335097.4199999999</v>
      </c>
      <c r="K104" s="38">
        <v>1</v>
      </c>
      <c r="L104" s="40">
        <v>-7157134.7800000003</v>
      </c>
      <c r="M104" s="40">
        <v>-276310.65000000002</v>
      </c>
      <c r="N104" s="38" t="b">
        <f t="shared" si="2"/>
        <v>1</v>
      </c>
      <c r="O104" s="38" t="b">
        <f>C104=คำนวณเงินลงทุนส่วนเกิน!D111</f>
        <v>1</v>
      </c>
      <c r="P104" s="38" t="b">
        <f t="shared" si="3"/>
        <v>1</v>
      </c>
      <c r="Q104" s="14" t="s">
        <v>213</v>
      </c>
      <c r="R104" s="49">
        <v>-7335097.4199999999</v>
      </c>
      <c r="S104" s="43">
        <v>1</v>
      </c>
    </row>
    <row r="105" spans="1:19" ht="24.6" x14ac:dyDescent="0.7">
      <c r="A105" s="38">
        <v>1</v>
      </c>
      <c r="B105" s="38" t="s">
        <v>200</v>
      </c>
      <c r="C105" s="38" t="s">
        <v>215</v>
      </c>
      <c r="D105" s="38" t="s">
        <v>216</v>
      </c>
      <c r="E105" s="38" t="s">
        <v>8</v>
      </c>
      <c r="F105" s="40">
        <v>1.71</v>
      </c>
      <c r="G105" s="40">
        <v>1.61</v>
      </c>
      <c r="H105" s="40">
        <v>1.3</v>
      </c>
      <c r="I105" s="40">
        <v>9762584.5</v>
      </c>
      <c r="J105" s="40">
        <v>-5230162.68</v>
      </c>
      <c r="K105" s="38">
        <v>1</v>
      </c>
      <c r="L105" s="40">
        <v>-5473491.4800000004</v>
      </c>
      <c r="M105" s="40">
        <v>4075200.01</v>
      </c>
      <c r="N105" s="38" t="b">
        <f t="shared" si="2"/>
        <v>1</v>
      </c>
      <c r="O105" s="38" t="b">
        <f>C105=คำนวณเงินลงทุนส่วนเกิน!D112</f>
        <v>1</v>
      </c>
      <c r="P105" s="38" t="b">
        <f t="shared" si="3"/>
        <v>1</v>
      </c>
      <c r="Q105" s="14" t="s">
        <v>215</v>
      </c>
      <c r="R105" s="49">
        <v>-5230162.68</v>
      </c>
      <c r="S105" s="43">
        <v>1</v>
      </c>
    </row>
    <row r="106" spans="1:19" ht="24.6" x14ac:dyDescent="0.7">
      <c r="A106" s="38">
        <v>2</v>
      </c>
      <c r="B106" s="38" t="s">
        <v>217</v>
      </c>
      <c r="C106" s="38" t="s">
        <v>218</v>
      </c>
      <c r="D106" s="38" t="s">
        <v>219</v>
      </c>
      <c r="E106" s="38" t="s">
        <v>46</v>
      </c>
      <c r="F106" s="40">
        <v>2.2599999999999998</v>
      </c>
      <c r="G106" s="40">
        <v>2.0499999999999998</v>
      </c>
      <c r="H106" s="40">
        <v>1.26</v>
      </c>
      <c r="I106" s="40">
        <v>250976934.84999999</v>
      </c>
      <c r="J106" s="40">
        <v>-59719116.890000001</v>
      </c>
      <c r="K106" s="38">
        <v>1</v>
      </c>
      <c r="L106" s="40">
        <v>-16600001.52</v>
      </c>
      <c r="M106" s="40">
        <v>52130161.049999997</v>
      </c>
      <c r="N106" s="38" t="b">
        <f t="shared" si="2"/>
        <v>1</v>
      </c>
      <c r="O106" s="38" t="b">
        <f>C106=คำนวณเงินลงทุนส่วนเกิน!D113</f>
        <v>1</v>
      </c>
      <c r="P106" s="38" t="b">
        <f t="shared" si="3"/>
        <v>1</v>
      </c>
      <c r="Q106" s="14" t="s">
        <v>218</v>
      </c>
      <c r="R106" s="49">
        <v>-59719116.890000001</v>
      </c>
      <c r="S106" s="43">
        <v>1</v>
      </c>
    </row>
    <row r="107" spans="1:19" ht="24.6" x14ac:dyDescent="0.7">
      <c r="A107" s="38">
        <v>2</v>
      </c>
      <c r="B107" s="38" t="s">
        <v>217</v>
      </c>
      <c r="C107" s="38" t="s">
        <v>220</v>
      </c>
      <c r="D107" s="38" t="s">
        <v>221</v>
      </c>
      <c r="E107" s="38" t="s">
        <v>46</v>
      </c>
      <c r="F107" s="40">
        <v>4.0599999999999996</v>
      </c>
      <c r="G107" s="40">
        <v>3.85</v>
      </c>
      <c r="H107" s="40">
        <v>2.91</v>
      </c>
      <c r="I107" s="40">
        <v>594424052.97000003</v>
      </c>
      <c r="J107" s="40">
        <v>435783.32</v>
      </c>
      <c r="K107" s="38">
        <v>0</v>
      </c>
      <c r="L107" s="40">
        <v>35428068.57</v>
      </c>
      <c r="M107" s="40">
        <v>371114874.47000003</v>
      </c>
      <c r="N107" s="38" t="b">
        <f t="shared" si="2"/>
        <v>1</v>
      </c>
      <c r="O107" s="38" t="b">
        <f>C107=คำนวณเงินลงทุนส่วนเกิน!D114</f>
        <v>1</v>
      </c>
      <c r="P107" s="38" t="b">
        <f t="shared" si="3"/>
        <v>1</v>
      </c>
      <c r="Q107" s="14" t="s">
        <v>220</v>
      </c>
      <c r="R107" s="49">
        <v>435783.32</v>
      </c>
      <c r="S107" s="43">
        <v>0</v>
      </c>
    </row>
    <row r="108" spans="1:19" ht="24.6" x14ac:dyDescent="0.7">
      <c r="A108" s="38">
        <v>2</v>
      </c>
      <c r="B108" s="38" t="s">
        <v>217</v>
      </c>
      <c r="C108" s="38" t="s">
        <v>222</v>
      </c>
      <c r="D108" s="38" t="s">
        <v>223</v>
      </c>
      <c r="E108" s="38" t="s">
        <v>8</v>
      </c>
      <c r="F108" s="40">
        <v>3.35</v>
      </c>
      <c r="G108" s="40">
        <v>2.99</v>
      </c>
      <c r="H108" s="40">
        <v>1.87</v>
      </c>
      <c r="I108" s="40">
        <v>25393998.77</v>
      </c>
      <c r="J108" s="40">
        <v>-19943755.670000002</v>
      </c>
      <c r="K108" s="38">
        <v>1</v>
      </c>
      <c r="L108" s="40">
        <v>-11243487.810000001</v>
      </c>
      <c r="M108" s="40">
        <v>9373395.0299999993</v>
      </c>
      <c r="N108" s="38" t="b">
        <f t="shared" si="2"/>
        <v>1</v>
      </c>
      <c r="O108" s="38" t="b">
        <f>C108=คำนวณเงินลงทุนส่วนเกิน!D115</f>
        <v>1</v>
      </c>
      <c r="P108" s="38" t="b">
        <f t="shared" si="3"/>
        <v>1</v>
      </c>
      <c r="Q108" s="14" t="s">
        <v>222</v>
      </c>
      <c r="R108" s="49">
        <v>-19943755.670000002</v>
      </c>
      <c r="S108" s="43">
        <v>1</v>
      </c>
    </row>
    <row r="109" spans="1:19" ht="24.6" x14ac:dyDescent="0.7">
      <c r="A109" s="38">
        <v>2</v>
      </c>
      <c r="B109" s="38" t="s">
        <v>217</v>
      </c>
      <c r="C109" s="38" t="s">
        <v>224</v>
      </c>
      <c r="D109" s="38" t="s">
        <v>225</v>
      </c>
      <c r="E109" s="38" t="s">
        <v>8</v>
      </c>
      <c r="F109" s="40">
        <v>3.47</v>
      </c>
      <c r="G109" s="40">
        <v>3.35</v>
      </c>
      <c r="H109" s="40">
        <v>2.93</v>
      </c>
      <c r="I109" s="40">
        <v>32828225.949999999</v>
      </c>
      <c r="J109" s="40">
        <v>-16889917.379999999</v>
      </c>
      <c r="K109" s="38">
        <v>1</v>
      </c>
      <c r="L109" s="40">
        <v>-15043366.41</v>
      </c>
      <c r="M109" s="40">
        <v>25654478.190000001</v>
      </c>
      <c r="N109" s="38" t="b">
        <f t="shared" si="2"/>
        <v>1</v>
      </c>
      <c r="O109" s="38" t="b">
        <f>C109=คำนวณเงินลงทุนส่วนเกิน!D116</f>
        <v>1</v>
      </c>
      <c r="P109" s="38" t="b">
        <f t="shared" si="3"/>
        <v>1</v>
      </c>
      <c r="Q109" s="14" t="s">
        <v>224</v>
      </c>
      <c r="R109" s="49">
        <v>-16889917.379999999</v>
      </c>
      <c r="S109" s="43">
        <v>1</v>
      </c>
    </row>
    <row r="110" spans="1:19" ht="24.6" x14ac:dyDescent="0.7">
      <c r="A110" s="38">
        <v>2</v>
      </c>
      <c r="B110" s="38" t="s">
        <v>217</v>
      </c>
      <c r="C110" s="38" t="s">
        <v>226</v>
      </c>
      <c r="D110" s="38" t="s">
        <v>227</v>
      </c>
      <c r="E110" s="38" t="s">
        <v>8</v>
      </c>
      <c r="F110" s="40">
        <v>2.19</v>
      </c>
      <c r="G110" s="40">
        <v>1.78</v>
      </c>
      <c r="H110" s="40">
        <v>0.96</v>
      </c>
      <c r="I110" s="40">
        <v>31327777.859999999</v>
      </c>
      <c r="J110" s="40">
        <v>-43590248.090000004</v>
      </c>
      <c r="K110" s="38">
        <v>1</v>
      </c>
      <c r="L110" s="40">
        <v>-21292500.449999999</v>
      </c>
      <c r="M110" s="40">
        <v>-939547.45</v>
      </c>
      <c r="N110" s="38" t="b">
        <f t="shared" si="2"/>
        <v>1</v>
      </c>
      <c r="O110" s="38" t="b">
        <f>C110=คำนวณเงินลงทุนส่วนเกิน!D117</f>
        <v>1</v>
      </c>
      <c r="P110" s="38" t="b">
        <f t="shared" si="3"/>
        <v>1</v>
      </c>
      <c r="Q110" s="14" t="s">
        <v>226</v>
      </c>
      <c r="R110" s="49">
        <v>-43590248.090000004</v>
      </c>
      <c r="S110" s="43">
        <v>1</v>
      </c>
    </row>
    <row r="111" spans="1:19" ht="24.6" x14ac:dyDescent="0.7">
      <c r="A111" s="38">
        <v>2</v>
      </c>
      <c r="B111" s="38" t="s">
        <v>217</v>
      </c>
      <c r="C111" s="38" t="s">
        <v>228</v>
      </c>
      <c r="D111" s="38" t="s">
        <v>229</v>
      </c>
      <c r="E111" s="38" t="s">
        <v>8</v>
      </c>
      <c r="F111" s="40">
        <v>4.42</v>
      </c>
      <c r="G111" s="40">
        <v>3.89</v>
      </c>
      <c r="H111" s="40">
        <v>3.02</v>
      </c>
      <c r="I111" s="40">
        <v>78821408.480000004</v>
      </c>
      <c r="J111" s="40">
        <v>-28998161.620000001</v>
      </c>
      <c r="K111" s="38">
        <v>1</v>
      </c>
      <c r="L111" s="40">
        <v>-23162129.649999999</v>
      </c>
      <c r="M111" s="40">
        <v>46486479.18</v>
      </c>
      <c r="N111" s="38" t="b">
        <f t="shared" si="2"/>
        <v>1</v>
      </c>
      <c r="O111" s="38" t="b">
        <f>C111=คำนวณเงินลงทุนส่วนเกิน!D118</f>
        <v>1</v>
      </c>
      <c r="P111" s="38" t="b">
        <f t="shared" si="3"/>
        <v>1</v>
      </c>
      <c r="Q111" s="14" t="s">
        <v>228</v>
      </c>
      <c r="R111" s="49">
        <v>-28998161.620000001</v>
      </c>
      <c r="S111" s="43">
        <v>1</v>
      </c>
    </row>
    <row r="112" spans="1:19" ht="24.6" x14ac:dyDescent="0.7">
      <c r="A112" s="38">
        <v>2</v>
      </c>
      <c r="B112" s="38" t="s">
        <v>217</v>
      </c>
      <c r="C112" s="38" t="s">
        <v>230</v>
      </c>
      <c r="D112" s="38" t="s">
        <v>231</v>
      </c>
      <c r="E112" s="38" t="s">
        <v>8</v>
      </c>
      <c r="F112" s="40">
        <v>3.37</v>
      </c>
      <c r="G112" s="40">
        <v>3.08</v>
      </c>
      <c r="H112" s="40">
        <v>2.1800000000000002</v>
      </c>
      <c r="I112" s="40">
        <v>105301079.23</v>
      </c>
      <c r="J112" s="40">
        <v>-60664310.759999998</v>
      </c>
      <c r="K112" s="38">
        <v>1</v>
      </c>
      <c r="L112" s="40">
        <v>-45174002.57</v>
      </c>
      <c r="M112" s="40">
        <v>52619230.100000001</v>
      </c>
      <c r="N112" s="38" t="b">
        <f t="shared" si="2"/>
        <v>1</v>
      </c>
      <c r="O112" s="38" t="b">
        <f>C112=คำนวณเงินลงทุนส่วนเกิน!D119</f>
        <v>1</v>
      </c>
      <c r="P112" s="38" t="b">
        <f t="shared" si="3"/>
        <v>1</v>
      </c>
      <c r="Q112" s="14" t="s">
        <v>230</v>
      </c>
      <c r="R112" s="49">
        <v>-60664310.759999998</v>
      </c>
      <c r="S112" s="43">
        <v>1</v>
      </c>
    </row>
    <row r="113" spans="1:19" ht="24.6" x14ac:dyDescent="0.7">
      <c r="A113" s="38">
        <v>2</v>
      </c>
      <c r="B113" s="38" t="s">
        <v>217</v>
      </c>
      <c r="C113" s="38" t="s">
        <v>232</v>
      </c>
      <c r="D113" s="38" t="s">
        <v>233</v>
      </c>
      <c r="E113" s="38" t="s">
        <v>8</v>
      </c>
      <c r="F113" s="40">
        <v>1</v>
      </c>
      <c r="G113" s="40">
        <v>0.72</v>
      </c>
      <c r="H113" s="40">
        <v>0.39</v>
      </c>
      <c r="I113" s="40">
        <v>36952.57</v>
      </c>
      <c r="J113" s="40">
        <v>-9472674.0299999993</v>
      </c>
      <c r="K113" s="38">
        <v>6</v>
      </c>
      <c r="L113" s="40">
        <v>6024237.0499999998</v>
      </c>
      <c r="M113" s="40">
        <v>-18333791.289999999</v>
      </c>
      <c r="N113" s="38" t="b">
        <f t="shared" si="2"/>
        <v>1</v>
      </c>
      <c r="O113" s="38" t="b">
        <f>C113=คำนวณเงินลงทุนส่วนเกิน!D120</f>
        <v>1</v>
      </c>
      <c r="P113" s="38" t="b">
        <f t="shared" si="3"/>
        <v>1</v>
      </c>
      <c r="Q113" s="14" t="s">
        <v>232</v>
      </c>
      <c r="R113" s="49">
        <v>-9472674.0299999993</v>
      </c>
      <c r="S113" s="43">
        <v>6</v>
      </c>
    </row>
    <row r="114" spans="1:19" ht="24.6" x14ac:dyDescent="0.7">
      <c r="A114" s="38">
        <v>2</v>
      </c>
      <c r="B114" s="38" t="s">
        <v>217</v>
      </c>
      <c r="C114" s="38" t="s">
        <v>234</v>
      </c>
      <c r="D114" s="38" t="s">
        <v>235</v>
      </c>
      <c r="E114" s="38" t="s">
        <v>8</v>
      </c>
      <c r="F114" s="40">
        <v>8.8000000000000007</v>
      </c>
      <c r="G114" s="40">
        <v>8.49</v>
      </c>
      <c r="H114" s="40">
        <v>7.72</v>
      </c>
      <c r="I114" s="40">
        <v>67925091.420000002</v>
      </c>
      <c r="J114" s="40">
        <v>-12243900.189999999</v>
      </c>
      <c r="K114" s="38">
        <v>1</v>
      </c>
      <c r="L114" s="40">
        <v>-7728867.25</v>
      </c>
      <c r="M114" s="40">
        <v>58454923.039999999</v>
      </c>
      <c r="N114" s="38" t="b">
        <f t="shared" si="2"/>
        <v>1</v>
      </c>
      <c r="O114" s="38" t="b">
        <f>C114=คำนวณเงินลงทุนส่วนเกิน!D121</f>
        <v>1</v>
      </c>
      <c r="P114" s="38" t="b">
        <f t="shared" si="3"/>
        <v>1</v>
      </c>
      <c r="Q114" s="14" t="s">
        <v>234</v>
      </c>
      <c r="R114" s="49">
        <v>-12243900.189999999</v>
      </c>
      <c r="S114" s="43">
        <v>1</v>
      </c>
    </row>
    <row r="115" spans="1:19" ht="24.6" x14ac:dyDescent="0.7">
      <c r="A115" s="38">
        <v>2</v>
      </c>
      <c r="B115" s="38" t="s">
        <v>236</v>
      </c>
      <c r="C115" s="38" t="s">
        <v>237</v>
      </c>
      <c r="D115" s="38" t="s">
        <v>238</v>
      </c>
      <c r="E115" s="38" t="s">
        <v>5</v>
      </c>
      <c r="F115" s="40">
        <v>2.94</v>
      </c>
      <c r="G115" s="40">
        <v>2.61</v>
      </c>
      <c r="H115" s="40">
        <v>1.77</v>
      </c>
      <c r="I115" s="40">
        <v>1206631814.3599999</v>
      </c>
      <c r="J115" s="40">
        <v>12988953.35</v>
      </c>
      <c r="K115" s="38">
        <v>0</v>
      </c>
      <c r="L115" s="40">
        <v>256733543.03999999</v>
      </c>
      <c r="M115" s="40">
        <v>481248818.18000001</v>
      </c>
      <c r="N115" s="38" t="b">
        <f t="shared" si="2"/>
        <v>1</v>
      </c>
      <c r="O115" s="38" t="b">
        <f>C115=คำนวณเงินลงทุนส่วนเกิน!D122</f>
        <v>1</v>
      </c>
      <c r="P115" s="38" t="b">
        <f t="shared" si="3"/>
        <v>1</v>
      </c>
      <c r="Q115" s="14" t="s">
        <v>237</v>
      </c>
      <c r="R115" s="49">
        <v>12988953.35</v>
      </c>
      <c r="S115" s="43">
        <v>0</v>
      </c>
    </row>
    <row r="116" spans="1:19" ht="24.6" x14ac:dyDescent="0.7">
      <c r="A116" s="38">
        <v>2</v>
      </c>
      <c r="B116" s="38" t="s">
        <v>236</v>
      </c>
      <c r="C116" s="38" t="s">
        <v>239</v>
      </c>
      <c r="D116" s="38" t="s">
        <v>240</v>
      </c>
      <c r="E116" s="38" t="s">
        <v>8</v>
      </c>
      <c r="F116" s="40">
        <v>2.93</v>
      </c>
      <c r="G116" s="40">
        <v>2.5499999999999998</v>
      </c>
      <c r="H116" s="40">
        <v>2.04</v>
      </c>
      <c r="I116" s="40">
        <v>27888749.100000001</v>
      </c>
      <c r="J116" s="40">
        <v>-9583493.7699999996</v>
      </c>
      <c r="K116" s="38">
        <v>1</v>
      </c>
      <c r="L116" s="40">
        <v>-4136188.46</v>
      </c>
      <c r="M116" s="40">
        <v>14891662.5</v>
      </c>
      <c r="N116" s="38" t="b">
        <f t="shared" si="2"/>
        <v>1</v>
      </c>
      <c r="O116" s="38" t="b">
        <f>C116=คำนวณเงินลงทุนส่วนเกิน!D123</f>
        <v>1</v>
      </c>
      <c r="P116" s="38" t="b">
        <f t="shared" si="3"/>
        <v>1</v>
      </c>
      <c r="Q116" s="14" t="s">
        <v>239</v>
      </c>
      <c r="R116" s="49">
        <v>-9583493.7699999996</v>
      </c>
      <c r="S116" s="43">
        <v>1</v>
      </c>
    </row>
    <row r="117" spans="1:19" ht="24.6" x14ac:dyDescent="0.7">
      <c r="A117" s="38">
        <v>2</v>
      </c>
      <c r="B117" s="38" t="s">
        <v>236</v>
      </c>
      <c r="C117" s="38" t="s">
        <v>241</v>
      </c>
      <c r="D117" s="38" t="s">
        <v>242</v>
      </c>
      <c r="E117" s="38" t="s">
        <v>8</v>
      </c>
      <c r="F117" s="40">
        <v>3.93</v>
      </c>
      <c r="G117" s="40">
        <v>3.62</v>
      </c>
      <c r="H117" s="40">
        <v>3.13</v>
      </c>
      <c r="I117" s="40">
        <v>77484002.870000005</v>
      </c>
      <c r="J117" s="40">
        <v>-29585553.190000001</v>
      </c>
      <c r="K117" s="38">
        <v>1</v>
      </c>
      <c r="L117" s="40">
        <v>-26123505.09</v>
      </c>
      <c r="M117" s="40">
        <v>56054506.939999998</v>
      </c>
      <c r="N117" s="38" t="b">
        <f t="shared" si="2"/>
        <v>1</v>
      </c>
      <c r="O117" s="38" t="b">
        <f>C117=คำนวณเงินลงทุนส่วนเกิน!D124</f>
        <v>1</v>
      </c>
      <c r="P117" s="38" t="b">
        <f t="shared" si="3"/>
        <v>1</v>
      </c>
      <c r="Q117" s="14" t="s">
        <v>241</v>
      </c>
      <c r="R117" s="49">
        <v>-29585553.190000001</v>
      </c>
      <c r="S117" s="43">
        <v>1</v>
      </c>
    </row>
    <row r="118" spans="1:19" ht="24.6" x14ac:dyDescent="0.7">
      <c r="A118" s="38">
        <v>2</v>
      </c>
      <c r="B118" s="38" t="s">
        <v>236</v>
      </c>
      <c r="C118" s="38" t="s">
        <v>243</v>
      </c>
      <c r="D118" s="38" t="s">
        <v>244</v>
      </c>
      <c r="E118" s="38" t="s">
        <v>8</v>
      </c>
      <c r="F118" s="40">
        <v>8.61</v>
      </c>
      <c r="G118" s="40">
        <v>8.0399999999999991</v>
      </c>
      <c r="H118" s="40">
        <v>6.87</v>
      </c>
      <c r="I118" s="40">
        <v>91232865.459999993</v>
      </c>
      <c r="J118" s="40">
        <v>-8498793.0299999993</v>
      </c>
      <c r="K118" s="38">
        <v>1</v>
      </c>
      <c r="L118" s="40">
        <v>-3762071.05</v>
      </c>
      <c r="M118" s="40">
        <v>70357469.569999993</v>
      </c>
      <c r="N118" s="38" t="b">
        <f t="shared" si="2"/>
        <v>1</v>
      </c>
      <c r="O118" s="38" t="b">
        <f>C118=คำนวณเงินลงทุนส่วนเกิน!D125</f>
        <v>1</v>
      </c>
      <c r="P118" s="38" t="b">
        <f t="shared" si="3"/>
        <v>1</v>
      </c>
      <c r="Q118" s="14" t="s">
        <v>243</v>
      </c>
      <c r="R118" s="49">
        <v>-8498793.0299999993</v>
      </c>
      <c r="S118" s="43">
        <v>1</v>
      </c>
    </row>
    <row r="119" spans="1:19" ht="24.6" x14ac:dyDescent="0.7">
      <c r="A119" s="38">
        <v>2</v>
      </c>
      <c r="B119" s="38" t="s">
        <v>236</v>
      </c>
      <c r="C119" s="38" t="s">
        <v>245</v>
      </c>
      <c r="D119" s="38" t="s">
        <v>246</v>
      </c>
      <c r="E119" s="38" t="s">
        <v>8</v>
      </c>
      <c r="F119" s="40">
        <v>5.47</v>
      </c>
      <c r="G119" s="40">
        <v>4.97</v>
      </c>
      <c r="H119" s="40">
        <v>4.47</v>
      </c>
      <c r="I119" s="40">
        <v>79843015.319999993</v>
      </c>
      <c r="J119" s="40">
        <v>-27817648.870000001</v>
      </c>
      <c r="K119" s="38">
        <v>1</v>
      </c>
      <c r="L119" s="40">
        <v>-30901785.949999999</v>
      </c>
      <c r="M119" s="40">
        <v>61974573.920000002</v>
      </c>
      <c r="N119" s="38" t="b">
        <f t="shared" si="2"/>
        <v>1</v>
      </c>
      <c r="O119" s="38" t="b">
        <f>C119=คำนวณเงินลงทุนส่วนเกิน!D126</f>
        <v>1</v>
      </c>
      <c r="P119" s="38" t="b">
        <f t="shared" si="3"/>
        <v>1</v>
      </c>
      <c r="Q119" s="14" t="s">
        <v>245</v>
      </c>
      <c r="R119" s="49">
        <v>-27817648.870000001</v>
      </c>
      <c r="S119" s="43">
        <v>1</v>
      </c>
    </row>
    <row r="120" spans="1:19" ht="24.6" x14ac:dyDescent="0.7">
      <c r="A120" s="38">
        <v>2</v>
      </c>
      <c r="B120" s="38" t="s">
        <v>236</v>
      </c>
      <c r="C120" s="38" t="s">
        <v>247</v>
      </c>
      <c r="D120" s="38" t="s">
        <v>248</v>
      </c>
      <c r="E120" s="38" t="s">
        <v>8</v>
      </c>
      <c r="F120" s="40">
        <v>6.84</v>
      </c>
      <c r="G120" s="40">
        <v>6.56</v>
      </c>
      <c r="H120" s="40">
        <v>5.87</v>
      </c>
      <c r="I120" s="40">
        <v>92552516.560000002</v>
      </c>
      <c r="J120" s="40">
        <v>-30315878.609999999</v>
      </c>
      <c r="K120" s="38">
        <v>1</v>
      </c>
      <c r="L120" s="40">
        <v>-21950992.32</v>
      </c>
      <c r="M120" s="40">
        <v>77105918.459999993</v>
      </c>
      <c r="N120" s="38" t="b">
        <f t="shared" si="2"/>
        <v>1</v>
      </c>
      <c r="O120" s="38" t="b">
        <f>C120=คำนวณเงินลงทุนส่วนเกิน!D127</f>
        <v>1</v>
      </c>
      <c r="P120" s="38" t="b">
        <f t="shared" si="3"/>
        <v>1</v>
      </c>
      <c r="Q120" s="14" t="s">
        <v>247</v>
      </c>
      <c r="R120" s="49">
        <v>-30315878.609999999</v>
      </c>
      <c r="S120" s="43">
        <v>1</v>
      </c>
    </row>
    <row r="121" spans="1:19" ht="24.6" x14ac:dyDescent="0.7">
      <c r="A121" s="38">
        <v>2</v>
      </c>
      <c r="B121" s="38" t="s">
        <v>236</v>
      </c>
      <c r="C121" s="38" t="s">
        <v>249</v>
      </c>
      <c r="D121" s="38" t="s">
        <v>250</v>
      </c>
      <c r="E121" s="38" t="s">
        <v>8</v>
      </c>
      <c r="F121" s="40">
        <v>8.15</v>
      </c>
      <c r="G121" s="40">
        <v>7.66</v>
      </c>
      <c r="H121" s="40">
        <v>7.02</v>
      </c>
      <c r="I121" s="40">
        <v>190335826.56999999</v>
      </c>
      <c r="J121" s="40">
        <v>-41829214.530000001</v>
      </c>
      <c r="K121" s="38">
        <v>1</v>
      </c>
      <c r="L121" s="40">
        <v>-30794182.73</v>
      </c>
      <c r="M121" s="40">
        <v>160300597</v>
      </c>
      <c r="N121" s="38" t="b">
        <f t="shared" si="2"/>
        <v>1</v>
      </c>
      <c r="O121" s="38" t="b">
        <f>C121=คำนวณเงินลงทุนส่วนเกิน!D128</f>
        <v>1</v>
      </c>
      <c r="P121" s="38" t="b">
        <f t="shared" si="3"/>
        <v>1</v>
      </c>
      <c r="Q121" s="14" t="s">
        <v>249</v>
      </c>
      <c r="R121" s="49">
        <v>-41829214.530000001</v>
      </c>
      <c r="S121" s="43">
        <v>1</v>
      </c>
    </row>
    <row r="122" spans="1:19" ht="24.6" x14ac:dyDescent="0.7">
      <c r="A122" s="38">
        <v>2</v>
      </c>
      <c r="B122" s="38" t="s">
        <v>236</v>
      </c>
      <c r="C122" s="38" t="s">
        <v>251</v>
      </c>
      <c r="D122" s="38" t="s">
        <v>252</v>
      </c>
      <c r="E122" s="38" t="s">
        <v>8</v>
      </c>
      <c r="F122" s="40">
        <v>6.13</v>
      </c>
      <c r="G122" s="40">
        <v>5.79</v>
      </c>
      <c r="H122" s="40">
        <v>4.9800000000000004</v>
      </c>
      <c r="I122" s="40">
        <v>62384281.170000002</v>
      </c>
      <c r="J122" s="40">
        <v>32740977.969999999</v>
      </c>
      <c r="K122" s="38">
        <v>0</v>
      </c>
      <c r="L122" s="40">
        <v>36888274.909999996</v>
      </c>
      <c r="M122" s="40">
        <v>48400562.240000002</v>
      </c>
      <c r="N122" s="38" t="b">
        <f t="shared" si="2"/>
        <v>1</v>
      </c>
      <c r="O122" s="38" t="b">
        <f>C122=คำนวณเงินลงทุนส่วนเกิน!D129</f>
        <v>1</v>
      </c>
      <c r="P122" s="38" t="b">
        <f t="shared" si="3"/>
        <v>1</v>
      </c>
      <c r="Q122" s="14" t="s">
        <v>251</v>
      </c>
      <c r="R122" s="49">
        <v>32740977.969999999</v>
      </c>
      <c r="S122" s="43">
        <v>0</v>
      </c>
    </row>
    <row r="123" spans="1:19" ht="24.6" x14ac:dyDescent="0.7">
      <c r="A123" s="38">
        <v>2</v>
      </c>
      <c r="B123" s="38" t="s">
        <v>236</v>
      </c>
      <c r="C123" s="38" t="s">
        <v>253</v>
      </c>
      <c r="D123" s="38" t="s">
        <v>254</v>
      </c>
      <c r="E123" s="38" t="s">
        <v>8</v>
      </c>
      <c r="F123" s="40">
        <v>4.46</v>
      </c>
      <c r="G123" s="40">
        <v>4.21</v>
      </c>
      <c r="H123" s="40">
        <v>3.06</v>
      </c>
      <c r="I123" s="40">
        <v>153508276.19999999</v>
      </c>
      <c r="J123" s="40">
        <v>-38148869.200000003</v>
      </c>
      <c r="K123" s="38">
        <v>1</v>
      </c>
      <c r="L123" s="40">
        <v>-19645127.25</v>
      </c>
      <c r="M123" s="40">
        <v>91097087.700000003</v>
      </c>
      <c r="N123" s="38" t="b">
        <f t="shared" si="2"/>
        <v>1</v>
      </c>
      <c r="O123" s="38" t="b">
        <f>C123=คำนวณเงินลงทุนส่วนเกิน!D130</f>
        <v>1</v>
      </c>
      <c r="P123" s="38" t="b">
        <f t="shared" si="3"/>
        <v>1</v>
      </c>
      <c r="Q123" s="14" t="s">
        <v>253</v>
      </c>
      <c r="R123" s="49">
        <v>-38148869.200000003</v>
      </c>
      <c r="S123" s="43">
        <v>1</v>
      </c>
    </row>
    <row r="124" spans="1:19" ht="24.6" x14ac:dyDescent="0.7">
      <c r="A124" s="38">
        <v>2</v>
      </c>
      <c r="B124" s="38" t="s">
        <v>255</v>
      </c>
      <c r="C124" s="38" t="s">
        <v>256</v>
      </c>
      <c r="D124" s="38" t="s">
        <v>257</v>
      </c>
      <c r="E124" s="38" t="s">
        <v>46</v>
      </c>
      <c r="F124" s="40">
        <v>1.5</v>
      </c>
      <c r="G124" s="40">
        <v>1.33</v>
      </c>
      <c r="H124" s="40">
        <v>0.84</v>
      </c>
      <c r="I124" s="40">
        <v>149599363.63</v>
      </c>
      <c r="J124" s="40">
        <v>-60347762.369999997</v>
      </c>
      <c r="K124" s="38">
        <v>1</v>
      </c>
      <c r="L124" s="40">
        <v>-18378912.199999999</v>
      </c>
      <c r="M124" s="40">
        <v>-19854609.289999999</v>
      </c>
      <c r="N124" s="38" t="b">
        <f t="shared" si="2"/>
        <v>1</v>
      </c>
      <c r="O124" s="38" t="b">
        <f>C124=คำนวณเงินลงทุนส่วนเกิน!D131</f>
        <v>1</v>
      </c>
      <c r="P124" s="38" t="b">
        <f t="shared" si="3"/>
        <v>1</v>
      </c>
      <c r="Q124" s="14" t="s">
        <v>256</v>
      </c>
      <c r="R124" s="49">
        <v>-60347762.369999997</v>
      </c>
      <c r="S124" s="43">
        <v>1</v>
      </c>
    </row>
    <row r="125" spans="1:19" ht="24.6" x14ac:dyDescent="0.7">
      <c r="A125" s="38">
        <v>2</v>
      </c>
      <c r="B125" s="38" t="s">
        <v>255</v>
      </c>
      <c r="C125" s="38" t="s">
        <v>258</v>
      </c>
      <c r="D125" s="38" t="s">
        <v>259</v>
      </c>
      <c r="E125" s="38" t="s">
        <v>8</v>
      </c>
      <c r="F125" s="40">
        <v>1.33</v>
      </c>
      <c r="G125" s="40">
        <v>1.1200000000000001</v>
      </c>
      <c r="H125" s="40">
        <v>0.87</v>
      </c>
      <c r="I125" s="40">
        <v>10704311.15</v>
      </c>
      <c r="J125" s="40">
        <v>1773548.23</v>
      </c>
      <c r="K125" s="38">
        <v>1</v>
      </c>
      <c r="L125" s="40">
        <v>8842364.3399999999</v>
      </c>
      <c r="M125" s="40">
        <v>-4315912.76</v>
      </c>
      <c r="N125" s="38" t="b">
        <f t="shared" si="2"/>
        <v>1</v>
      </c>
      <c r="O125" s="38" t="b">
        <f>C125=คำนวณเงินลงทุนส่วนเกิน!D132</f>
        <v>1</v>
      </c>
      <c r="P125" s="38" t="b">
        <f t="shared" si="3"/>
        <v>1</v>
      </c>
      <c r="Q125" s="14" t="s">
        <v>258</v>
      </c>
      <c r="R125" s="49">
        <v>1773548.23</v>
      </c>
      <c r="S125" s="43">
        <v>1</v>
      </c>
    </row>
    <row r="126" spans="1:19" ht="24.6" x14ac:dyDescent="0.7">
      <c r="A126" s="38">
        <v>2</v>
      </c>
      <c r="B126" s="38" t="s">
        <v>255</v>
      </c>
      <c r="C126" s="38" t="s">
        <v>260</v>
      </c>
      <c r="D126" s="38" t="s">
        <v>261</v>
      </c>
      <c r="E126" s="38" t="s">
        <v>8</v>
      </c>
      <c r="F126" s="40">
        <v>3.78</v>
      </c>
      <c r="G126" s="40">
        <v>3.52</v>
      </c>
      <c r="H126" s="40">
        <v>2.0299999999999998</v>
      </c>
      <c r="I126" s="40">
        <v>210843898.62</v>
      </c>
      <c r="J126" s="40">
        <v>-33746022.960000001</v>
      </c>
      <c r="K126" s="38">
        <v>1</v>
      </c>
      <c r="L126" s="40">
        <v>-9452918.7599999998</v>
      </c>
      <c r="M126" s="40">
        <v>78058595.730000004</v>
      </c>
      <c r="N126" s="38" t="b">
        <f t="shared" si="2"/>
        <v>1</v>
      </c>
      <c r="O126" s="38" t="b">
        <f>C126=คำนวณเงินลงทุนส่วนเกิน!D133</f>
        <v>1</v>
      </c>
      <c r="P126" s="38" t="b">
        <f t="shared" si="3"/>
        <v>1</v>
      </c>
      <c r="Q126" s="14" t="s">
        <v>260</v>
      </c>
      <c r="R126" s="49">
        <v>-33746022.960000001</v>
      </c>
      <c r="S126" s="43">
        <v>1</v>
      </c>
    </row>
    <row r="127" spans="1:19" ht="24.6" x14ac:dyDescent="0.7">
      <c r="A127" s="38">
        <v>2</v>
      </c>
      <c r="B127" s="38" t="s">
        <v>255</v>
      </c>
      <c r="C127" s="38" t="s">
        <v>262</v>
      </c>
      <c r="D127" s="38" t="s">
        <v>263</v>
      </c>
      <c r="E127" s="38" t="s">
        <v>46</v>
      </c>
      <c r="F127" s="40">
        <v>2.8</v>
      </c>
      <c r="G127" s="40">
        <v>2.46</v>
      </c>
      <c r="H127" s="40">
        <v>1.1499999999999999</v>
      </c>
      <c r="I127" s="40">
        <v>109039910.75</v>
      </c>
      <c r="J127" s="40">
        <v>2510862.13</v>
      </c>
      <c r="K127" s="38">
        <v>0</v>
      </c>
      <c r="L127" s="40">
        <v>27870847</v>
      </c>
      <c r="M127" s="40">
        <v>8836668.3800000008</v>
      </c>
      <c r="N127" s="38" t="b">
        <f t="shared" si="2"/>
        <v>1</v>
      </c>
      <c r="O127" s="38" t="b">
        <f>C127=คำนวณเงินลงทุนส่วนเกิน!D134</f>
        <v>1</v>
      </c>
      <c r="P127" s="38" t="b">
        <f t="shared" si="3"/>
        <v>1</v>
      </c>
      <c r="Q127" s="14" t="s">
        <v>262</v>
      </c>
      <c r="R127" s="49">
        <v>2510862.13</v>
      </c>
      <c r="S127" s="43">
        <v>0</v>
      </c>
    </row>
    <row r="128" spans="1:19" ht="24.6" x14ac:dyDescent="0.7">
      <c r="A128" s="38">
        <v>2</v>
      </c>
      <c r="B128" s="38" t="s">
        <v>255</v>
      </c>
      <c r="C128" s="38" t="s">
        <v>264</v>
      </c>
      <c r="D128" s="38" t="s">
        <v>265</v>
      </c>
      <c r="E128" s="38" t="s">
        <v>8</v>
      </c>
      <c r="F128" s="40">
        <v>3</v>
      </c>
      <c r="G128" s="40">
        <v>2.71</v>
      </c>
      <c r="H128" s="40">
        <v>1.99</v>
      </c>
      <c r="I128" s="40">
        <v>30631641.800000001</v>
      </c>
      <c r="J128" s="40">
        <v>-19631485.890000001</v>
      </c>
      <c r="K128" s="38">
        <v>1</v>
      </c>
      <c r="L128" s="40">
        <v>-16298165.369999999</v>
      </c>
      <c r="M128" s="40">
        <v>15146211.24</v>
      </c>
      <c r="N128" s="38" t="b">
        <f t="shared" si="2"/>
        <v>1</v>
      </c>
      <c r="O128" s="38" t="b">
        <f>C128=คำนวณเงินลงทุนส่วนเกิน!D135</f>
        <v>1</v>
      </c>
      <c r="P128" s="38" t="b">
        <f t="shared" si="3"/>
        <v>1</v>
      </c>
      <c r="Q128" s="14" t="s">
        <v>264</v>
      </c>
      <c r="R128" s="49">
        <v>-19631485.890000001</v>
      </c>
      <c r="S128" s="43">
        <v>1</v>
      </c>
    </row>
    <row r="129" spans="1:19" ht="24.6" x14ac:dyDescent="0.7">
      <c r="A129" s="38">
        <v>2</v>
      </c>
      <c r="B129" s="38" t="s">
        <v>255</v>
      </c>
      <c r="C129" s="38" t="s">
        <v>266</v>
      </c>
      <c r="D129" s="38" t="s">
        <v>267</v>
      </c>
      <c r="E129" s="38" t="s">
        <v>8</v>
      </c>
      <c r="F129" s="40">
        <v>2.25</v>
      </c>
      <c r="G129" s="40">
        <v>1.93</v>
      </c>
      <c r="H129" s="40">
        <v>0.61</v>
      </c>
      <c r="I129" s="40">
        <v>50608816.689999998</v>
      </c>
      <c r="J129" s="40">
        <v>14318058.75</v>
      </c>
      <c r="K129" s="38">
        <v>1</v>
      </c>
      <c r="L129" s="40">
        <v>10604010.75</v>
      </c>
      <c r="M129" s="40">
        <v>-15814414.75</v>
      </c>
      <c r="N129" s="38" t="b">
        <f t="shared" si="2"/>
        <v>1</v>
      </c>
      <c r="O129" s="38" t="b">
        <f>C129=คำนวณเงินลงทุนส่วนเกิน!D136</f>
        <v>1</v>
      </c>
      <c r="P129" s="38" t="b">
        <f t="shared" si="3"/>
        <v>1</v>
      </c>
      <c r="Q129" s="14" t="s">
        <v>266</v>
      </c>
      <c r="R129" s="49">
        <v>14318058.75</v>
      </c>
      <c r="S129" s="43">
        <v>1</v>
      </c>
    </row>
    <row r="130" spans="1:19" ht="24.6" x14ac:dyDescent="0.7">
      <c r="A130" s="38">
        <v>2</v>
      </c>
      <c r="B130" s="38" t="s">
        <v>255</v>
      </c>
      <c r="C130" s="38" t="s">
        <v>268</v>
      </c>
      <c r="D130" s="38" t="s">
        <v>269</v>
      </c>
      <c r="E130" s="38" t="s">
        <v>8</v>
      </c>
      <c r="F130" s="40">
        <v>2.8</v>
      </c>
      <c r="G130" s="40">
        <v>2.59</v>
      </c>
      <c r="H130" s="40">
        <v>2.1800000000000002</v>
      </c>
      <c r="I130" s="40">
        <v>62691750.270000003</v>
      </c>
      <c r="J130" s="40">
        <v>-16929124.02</v>
      </c>
      <c r="K130" s="38">
        <v>1</v>
      </c>
      <c r="L130" s="40">
        <v>-12942723.41</v>
      </c>
      <c r="M130" s="40">
        <v>41027493.590000004</v>
      </c>
      <c r="N130" s="38" t="b">
        <f t="shared" si="2"/>
        <v>1</v>
      </c>
      <c r="O130" s="38" t="b">
        <f>C130=คำนวณเงินลงทุนส่วนเกิน!D137</f>
        <v>1</v>
      </c>
      <c r="P130" s="38" t="b">
        <f t="shared" si="3"/>
        <v>1</v>
      </c>
      <c r="Q130" s="14" t="s">
        <v>268</v>
      </c>
      <c r="R130" s="49">
        <v>-16929124.02</v>
      </c>
      <c r="S130" s="43">
        <v>1</v>
      </c>
    </row>
    <row r="131" spans="1:19" ht="24.6" x14ac:dyDescent="0.7">
      <c r="A131" s="38">
        <v>2</v>
      </c>
      <c r="B131" s="38" t="s">
        <v>255</v>
      </c>
      <c r="C131" s="38" t="s">
        <v>270</v>
      </c>
      <c r="D131" s="38" t="s">
        <v>271</v>
      </c>
      <c r="E131" s="38" t="s">
        <v>8</v>
      </c>
      <c r="F131" s="40">
        <v>4.1100000000000003</v>
      </c>
      <c r="G131" s="40">
        <v>3.92</v>
      </c>
      <c r="H131" s="40">
        <v>3.57</v>
      </c>
      <c r="I131" s="40">
        <v>34578214.090000004</v>
      </c>
      <c r="J131" s="40">
        <v>-1877048.25</v>
      </c>
      <c r="K131" s="38">
        <v>1</v>
      </c>
      <c r="L131" s="40">
        <v>-2827749.86</v>
      </c>
      <c r="M131" s="40">
        <v>28620897.300000001</v>
      </c>
      <c r="N131" s="38" t="b">
        <f t="shared" si="2"/>
        <v>1</v>
      </c>
      <c r="O131" s="38" t="b">
        <f>C131=คำนวณเงินลงทุนส่วนเกิน!D138</f>
        <v>1</v>
      </c>
      <c r="P131" s="38" t="b">
        <f t="shared" si="3"/>
        <v>1</v>
      </c>
      <c r="Q131" s="14" t="s">
        <v>270</v>
      </c>
      <c r="R131" s="49">
        <v>-1877048.25</v>
      </c>
      <c r="S131" s="43">
        <v>1</v>
      </c>
    </row>
    <row r="132" spans="1:19" ht="24.6" x14ac:dyDescent="0.7">
      <c r="A132" s="38">
        <v>2</v>
      </c>
      <c r="B132" s="38" t="s">
        <v>255</v>
      </c>
      <c r="C132" s="38" t="s">
        <v>272</v>
      </c>
      <c r="D132" s="38" t="s">
        <v>273</v>
      </c>
      <c r="E132" s="38" t="s">
        <v>8</v>
      </c>
      <c r="F132" s="40">
        <v>4.6500000000000004</v>
      </c>
      <c r="G132" s="40">
        <v>4.28</v>
      </c>
      <c r="H132" s="40">
        <v>3.68</v>
      </c>
      <c r="I132" s="40">
        <v>32391363.370000001</v>
      </c>
      <c r="J132" s="40">
        <v>-1342834.78</v>
      </c>
      <c r="K132" s="38">
        <v>1</v>
      </c>
      <c r="L132" s="40">
        <v>1618315.98</v>
      </c>
      <c r="M132" s="40">
        <v>23190517.25</v>
      </c>
      <c r="N132" s="38" t="b">
        <f t="shared" ref="N132:N195" si="4">K132=S132</f>
        <v>1</v>
      </c>
      <c r="O132" s="38" t="b">
        <f>C132=คำนวณเงินลงทุนส่วนเกิน!D139</f>
        <v>1</v>
      </c>
      <c r="P132" s="38" t="b">
        <f t="shared" ref="P132:P195" si="5">Q132=C132</f>
        <v>1</v>
      </c>
      <c r="Q132" s="14" t="s">
        <v>272</v>
      </c>
      <c r="R132" s="49">
        <v>-1342834.78</v>
      </c>
      <c r="S132" s="43">
        <v>1</v>
      </c>
    </row>
    <row r="133" spans="1:19" ht="24.6" x14ac:dyDescent="0.7">
      <c r="A133" s="38">
        <v>2</v>
      </c>
      <c r="B133" s="38" t="s">
        <v>255</v>
      </c>
      <c r="C133" s="38" t="s">
        <v>274</v>
      </c>
      <c r="D133" s="38" t="s">
        <v>275</v>
      </c>
      <c r="E133" s="38" t="s">
        <v>8</v>
      </c>
      <c r="F133" s="40">
        <v>3.95</v>
      </c>
      <c r="G133" s="40">
        <v>3.56</v>
      </c>
      <c r="H133" s="40">
        <v>3.02</v>
      </c>
      <c r="I133" s="40">
        <v>36483924.539999999</v>
      </c>
      <c r="J133" s="40">
        <v>3512583.68</v>
      </c>
      <c r="K133" s="38">
        <v>0</v>
      </c>
      <c r="L133" s="40">
        <v>5494239.8399999999</v>
      </c>
      <c r="M133" s="40">
        <v>25027346.25</v>
      </c>
      <c r="N133" s="38" t="b">
        <f t="shared" si="4"/>
        <v>1</v>
      </c>
      <c r="O133" s="38" t="b">
        <f>C133=คำนวณเงินลงทุนส่วนเกิน!D140</f>
        <v>1</v>
      </c>
      <c r="P133" s="38" t="b">
        <f t="shared" si="5"/>
        <v>1</v>
      </c>
      <c r="Q133" s="14" t="s">
        <v>274</v>
      </c>
      <c r="R133" s="49">
        <v>3512583.68</v>
      </c>
      <c r="S133" s="43">
        <v>0</v>
      </c>
    </row>
    <row r="134" spans="1:19" ht="24.6" x14ac:dyDescent="0.7">
      <c r="A134" s="38">
        <v>2</v>
      </c>
      <c r="B134" s="38" t="s">
        <v>255</v>
      </c>
      <c r="C134" s="38" t="s">
        <v>276</v>
      </c>
      <c r="D134" s="38" t="s">
        <v>277</v>
      </c>
      <c r="E134" s="38" t="s">
        <v>8</v>
      </c>
      <c r="F134" s="40">
        <v>3.85</v>
      </c>
      <c r="G134" s="40">
        <v>3.5</v>
      </c>
      <c r="H134" s="40">
        <v>2.71</v>
      </c>
      <c r="I134" s="40">
        <v>91533987.680000007</v>
      </c>
      <c r="J134" s="40">
        <v>-3681896.71</v>
      </c>
      <c r="K134" s="38">
        <v>1</v>
      </c>
      <c r="L134" s="40">
        <v>9183526.6600000001</v>
      </c>
      <c r="M134" s="40">
        <v>52523726.18</v>
      </c>
      <c r="N134" s="38" t="b">
        <f t="shared" si="4"/>
        <v>1</v>
      </c>
      <c r="O134" s="38" t="b">
        <f>C134=คำนวณเงินลงทุนส่วนเกิน!D141</f>
        <v>1</v>
      </c>
      <c r="P134" s="38" t="b">
        <f t="shared" si="5"/>
        <v>1</v>
      </c>
      <c r="Q134" s="14" t="s">
        <v>276</v>
      </c>
      <c r="R134" s="49">
        <v>-3681896.71</v>
      </c>
      <c r="S134" s="43">
        <v>1</v>
      </c>
    </row>
    <row r="135" spans="1:19" ht="24.6" x14ac:dyDescent="0.7">
      <c r="A135" s="38">
        <v>2</v>
      </c>
      <c r="B135" s="38" t="s">
        <v>278</v>
      </c>
      <c r="C135" s="38" t="s">
        <v>279</v>
      </c>
      <c r="D135" s="38" t="s">
        <v>280</v>
      </c>
      <c r="E135" s="38" t="s">
        <v>46</v>
      </c>
      <c r="F135" s="40">
        <v>7.99</v>
      </c>
      <c r="G135" s="40">
        <v>7.67</v>
      </c>
      <c r="H135" s="40">
        <v>6.3</v>
      </c>
      <c r="I135" s="40">
        <v>424343730.25999999</v>
      </c>
      <c r="J135" s="40">
        <v>-10809001.51</v>
      </c>
      <c r="K135" s="38">
        <v>1</v>
      </c>
      <c r="L135" s="40">
        <v>22508929.23</v>
      </c>
      <c r="M135" s="40">
        <v>315506366.19999999</v>
      </c>
      <c r="N135" s="38" t="b">
        <f t="shared" si="4"/>
        <v>1</v>
      </c>
      <c r="O135" s="38" t="b">
        <f>C135=คำนวณเงินลงทุนส่วนเกิน!D142</f>
        <v>1</v>
      </c>
      <c r="P135" s="38" t="b">
        <f t="shared" si="5"/>
        <v>1</v>
      </c>
      <c r="Q135" s="14" t="s">
        <v>279</v>
      </c>
      <c r="R135" s="49">
        <v>-10809001.51</v>
      </c>
      <c r="S135" s="43">
        <v>1</v>
      </c>
    </row>
    <row r="136" spans="1:19" ht="24.6" x14ac:dyDescent="0.7">
      <c r="A136" s="38">
        <v>2</v>
      </c>
      <c r="B136" s="38" t="s">
        <v>278</v>
      </c>
      <c r="C136" s="38" t="s">
        <v>281</v>
      </c>
      <c r="D136" s="38" t="s">
        <v>282</v>
      </c>
      <c r="E136" s="38" t="s">
        <v>46</v>
      </c>
      <c r="F136" s="40">
        <v>7.54</v>
      </c>
      <c r="G136" s="40">
        <v>7.05</v>
      </c>
      <c r="H136" s="40">
        <v>5.42</v>
      </c>
      <c r="I136" s="40">
        <v>352308252.98000002</v>
      </c>
      <c r="J136" s="40">
        <v>12597607.189999999</v>
      </c>
      <c r="K136" s="38">
        <v>0</v>
      </c>
      <c r="L136" s="40">
        <v>28165021.16</v>
      </c>
      <c r="M136" s="40">
        <v>238173994.31</v>
      </c>
      <c r="N136" s="38" t="b">
        <f t="shared" si="4"/>
        <v>1</v>
      </c>
      <c r="O136" s="38" t="b">
        <f>C136=คำนวณเงินลงทุนส่วนเกิน!D143</f>
        <v>1</v>
      </c>
      <c r="P136" s="38" t="b">
        <f t="shared" si="5"/>
        <v>1</v>
      </c>
      <c r="Q136" s="14" t="s">
        <v>281</v>
      </c>
      <c r="R136" s="49">
        <v>12597607.189999999</v>
      </c>
      <c r="S136" s="43">
        <v>0</v>
      </c>
    </row>
    <row r="137" spans="1:19" ht="24.6" x14ac:dyDescent="0.7">
      <c r="A137" s="38">
        <v>2</v>
      </c>
      <c r="B137" s="38" t="s">
        <v>278</v>
      </c>
      <c r="C137" s="38" t="s">
        <v>283</v>
      </c>
      <c r="D137" s="38" t="s">
        <v>284</v>
      </c>
      <c r="E137" s="38" t="s">
        <v>8</v>
      </c>
      <c r="F137" s="40">
        <v>4.6100000000000003</v>
      </c>
      <c r="G137" s="40">
        <v>4.3899999999999997</v>
      </c>
      <c r="H137" s="40">
        <v>3.67</v>
      </c>
      <c r="I137" s="40">
        <v>46247369.119999997</v>
      </c>
      <c r="J137" s="40">
        <v>-885759.72</v>
      </c>
      <c r="K137" s="38">
        <v>1</v>
      </c>
      <c r="L137" s="40">
        <v>-836494.14</v>
      </c>
      <c r="M137" s="40">
        <v>34253664.909999996</v>
      </c>
      <c r="N137" s="38" t="b">
        <f t="shared" si="4"/>
        <v>1</v>
      </c>
      <c r="O137" s="38" t="b">
        <f>C137=คำนวณเงินลงทุนส่วนเกิน!D144</f>
        <v>1</v>
      </c>
      <c r="P137" s="38" t="b">
        <f t="shared" si="5"/>
        <v>1</v>
      </c>
      <c r="Q137" s="14" t="s">
        <v>283</v>
      </c>
      <c r="R137" s="49">
        <v>-885759.72</v>
      </c>
      <c r="S137" s="43">
        <v>1</v>
      </c>
    </row>
    <row r="138" spans="1:19" ht="24.6" x14ac:dyDescent="0.7">
      <c r="A138" s="38">
        <v>2</v>
      </c>
      <c r="B138" s="38" t="s">
        <v>278</v>
      </c>
      <c r="C138" s="38" t="s">
        <v>285</v>
      </c>
      <c r="D138" s="38" t="s">
        <v>286</v>
      </c>
      <c r="E138" s="38" t="s">
        <v>8</v>
      </c>
      <c r="F138" s="40">
        <v>1.47</v>
      </c>
      <c r="G138" s="40">
        <v>1.36</v>
      </c>
      <c r="H138" s="40">
        <v>0.77</v>
      </c>
      <c r="I138" s="40">
        <v>9952468.8800000008</v>
      </c>
      <c r="J138" s="40">
        <v>-17407275.149999999</v>
      </c>
      <c r="K138" s="38">
        <v>3</v>
      </c>
      <c r="L138" s="40">
        <v>-15351016.869999999</v>
      </c>
      <c r="M138" s="40">
        <v>-4952500.4800000004</v>
      </c>
      <c r="N138" s="38" t="b">
        <f t="shared" si="4"/>
        <v>1</v>
      </c>
      <c r="O138" s="38" t="b">
        <f>C138=คำนวณเงินลงทุนส่วนเกิน!D145</f>
        <v>1</v>
      </c>
      <c r="P138" s="38" t="b">
        <f t="shared" si="5"/>
        <v>1</v>
      </c>
      <c r="Q138" s="14" t="s">
        <v>285</v>
      </c>
      <c r="R138" s="49">
        <v>-17407275.149999999</v>
      </c>
      <c r="S138" s="43">
        <v>3</v>
      </c>
    </row>
    <row r="139" spans="1:19" ht="24.6" x14ac:dyDescent="0.7">
      <c r="A139" s="38">
        <v>2</v>
      </c>
      <c r="B139" s="38" t="s">
        <v>278</v>
      </c>
      <c r="C139" s="38" t="s">
        <v>287</v>
      </c>
      <c r="D139" s="38" t="s">
        <v>288</v>
      </c>
      <c r="E139" s="38" t="s">
        <v>8</v>
      </c>
      <c r="F139" s="40">
        <v>4.62</v>
      </c>
      <c r="G139" s="40">
        <v>4.42</v>
      </c>
      <c r="H139" s="40">
        <v>2.92</v>
      </c>
      <c r="I139" s="40">
        <v>59760733.700000003</v>
      </c>
      <c r="J139" s="40">
        <v>-6318410.9500000002</v>
      </c>
      <c r="K139" s="38">
        <v>1</v>
      </c>
      <c r="L139" s="40">
        <v>-4442113.58</v>
      </c>
      <c r="M139" s="40">
        <v>31698985.649999999</v>
      </c>
      <c r="N139" s="38" t="b">
        <f t="shared" si="4"/>
        <v>1</v>
      </c>
      <c r="O139" s="38" t="b">
        <f>C139=คำนวณเงินลงทุนส่วนเกิน!D146</f>
        <v>1</v>
      </c>
      <c r="P139" s="38" t="b">
        <f t="shared" si="5"/>
        <v>1</v>
      </c>
      <c r="Q139" s="14" t="s">
        <v>287</v>
      </c>
      <c r="R139" s="49">
        <v>-6318410.9500000002</v>
      </c>
      <c r="S139" s="43">
        <v>1</v>
      </c>
    </row>
    <row r="140" spans="1:19" ht="24.6" x14ac:dyDescent="0.7">
      <c r="A140" s="38">
        <v>2</v>
      </c>
      <c r="B140" s="38" t="s">
        <v>278</v>
      </c>
      <c r="C140" s="38" t="s">
        <v>289</v>
      </c>
      <c r="D140" s="38" t="s">
        <v>290</v>
      </c>
      <c r="E140" s="38" t="s">
        <v>8</v>
      </c>
      <c r="F140" s="40">
        <v>3.08</v>
      </c>
      <c r="G140" s="40">
        <v>2.82</v>
      </c>
      <c r="H140" s="40">
        <v>2.27</v>
      </c>
      <c r="I140" s="40">
        <v>51279452.140000001</v>
      </c>
      <c r="J140" s="40">
        <v>-9760408.4900000002</v>
      </c>
      <c r="K140" s="38">
        <v>1</v>
      </c>
      <c r="L140" s="40">
        <v>-5871855.9900000002</v>
      </c>
      <c r="M140" s="40">
        <v>31369075.190000001</v>
      </c>
      <c r="N140" s="38" t="b">
        <f t="shared" si="4"/>
        <v>1</v>
      </c>
      <c r="O140" s="38" t="b">
        <f>C140=คำนวณเงินลงทุนส่วนเกิน!D147</f>
        <v>1</v>
      </c>
      <c r="P140" s="38" t="b">
        <f t="shared" si="5"/>
        <v>1</v>
      </c>
      <c r="Q140" s="14" t="s">
        <v>289</v>
      </c>
      <c r="R140" s="49">
        <v>-9760408.4900000002</v>
      </c>
      <c r="S140" s="43">
        <v>1</v>
      </c>
    </row>
    <row r="141" spans="1:19" ht="24.6" x14ac:dyDescent="0.7">
      <c r="A141" s="38">
        <v>2</v>
      </c>
      <c r="B141" s="38" t="s">
        <v>278</v>
      </c>
      <c r="C141" s="38" t="s">
        <v>291</v>
      </c>
      <c r="D141" s="38" t="s">
        <v>292</v>
      </c>
      <c r="E141" s="38" t="s">
        <v>8</v>
      </c>
      <c r="F141" s="40">
        <v>2.3199999999999998</v>
      </c>
      <c r="G141" s="40">
        <v>2.11</v>
      </c>
      <c r="H141" s="40">
        <v>1.27</v>
      </c>
      <c r="I141" s="40">
        <v>44336226.990000002</v>
      </c>
      <c r="J141" s="40">
        <v>-18962149.190000001</v>
      </c>
      <c r="K141" s="38">
        <v>1</v>
      </c>
      <c r="L141" s="40">
        <v>-11215118.689999999</v>
      </c>
      <c r="M141" s="40">
        <v>8668919.5199999996</v>
      </c>
      <c r="N141" s="38" t="b">
        <f t="shared" si="4"/>
        <v>1</v>
      </c>
      <c r="O141" s="38" t="b">
        <f>C141=คำนวณเงินลงทุนส่วนเกิน!D148</f>
        <v>1</v>
      </c>
      <c r="P141" s="38" t="b">
        <f t="shared" si="5"/>
        <v>1</v>
      </c>
      <c r="Q141" s="14" t="s">
        <v>291</v>
      </c>
      <c r="R141" s="49">
        <v>-18962149.190000001</v>
      </c>
      <c r="S141" s="43">
        <v>1</v>
      </c>
    </row>
    <row r="142" spans="1:19" ht="24.6" x14ac:dyDescent="0.7">
      <c r="A142" s="38">
        <v>2</v>
      </c>
      <c r="B142" s="38" t="s">
        <v>278</v>
      </c>
      <c r="C142" s="38" t="s">
        <v>293</v>
      </c>
      <c r="D142" s="38" t="s">
        <v>294</v>
      </c>
      <c r="E142" s="38" t="s">
        <v>8</v>
      </c>
      <c r="F142" s="40">
        <v>2.2400000000000002</v>
      </c>
      <c r="G142" s="40">
        <v>2.06</v>
      </c>
      <c r="H142" s="40">
        <v>1.48</v>
      </c>
      <c r="I142" s="40">
        <v>16146752.880000001</v>
      </c>
      <c r="J142" s="40">
        <v>-4397500.04</v>
      </c>
      <c r="K142" s="38">
        <v>1</v>
      </c>
      <c r="L142" s="40">
        <v>-1901540.67</v>
      </c>
      <c r="M142" s="40">
        <v>6253156.5300000003</v>
      </c>
      <c r="N142" s="38" t="b">
        <f t="shared" si="4"/>
        <v>1</v>
      </c>
      <c r="O142" s="38" t="b">
        <f>C142=คำนวณเงินลงทุนส่วนเกิน!D149</f>
        <v>1</v>
      </c>
      <c r="P142" s="38" t="b">
        <f t="shared" si="5"/>
        <v>1</v>
      </c>
      <c r="Q142" s="14" t="s">
        <v>293</v>
      </c>
      <c r="R142" s="49">
        <v>-4397500.04</v>
      </c>
      <c r="S142" s="43">
        <v>1</v>
      </c>
    </row>
    <row r="143" spans="1:19" ht="24.6" x14ac:dyDescent="0.7">
      <c r="A143" s="38">
        <v>2</v>
      </c>
      <c r="B143" s="38" t="s">
        <v>278</v>
      </c>
      <c r="C143" s="38" t="s">
        <v>295</v>
      </c>
      <c r="D143" s="38" t="s">
        <v>296</v>
      </c>
      <c r="E143" s="38" t="s">
        <v>8</v>
      </c>
      <c r="F143" s="40">
        <v>4.1900000000000004</v>
      </c>
      <c r="G143" s="40">
        <v>3.93</v>
      </c>
      <c r="H143" s="40">
        <v>3.31</v>
      </c>
      <c r="I143" s="40">
        <v>40677001.439999998</v>
      </c>
      <c r="J143" s="40">
        <v>748133.14</v>
      </c>
      <c r="K143" s="38">
        <v>0</v>
      </c>
      <c r="L143" s="40">
        <v>4788539.6399999997</v>
      </c>
      <c r="M143" s="40">
        <v>29519601.02</v>
      </c>
      <c r="N143" s="38" t="b">
        <f t="shared" si="4"/>
        <v>1</v>
      </c>
      <c r="O143" s="38" t="b">
        <f>C143=คำนวณเงินลงทุนส่วนเกิน!D150</f>
        <v>1</v>
      </c>
      <c r="P143" s="38" t="b">
        <f t="shared" si="5"/>
        <v>1</v>
      </c>
      <c r="Q143" s="14" t="s">
        <v>295</v>
      </c>
      <c r="R143" s="49">
        <v>748133.14</v>
      </c>
      <c r="S143" s="43">
        <v>0</v>
      </c>
    </row>
    <row r="144" spans="1:19" ht="24.6" x14ac:dyDescent="0.7">
      <c r="A144" s="38">
        <v>2</v>
      </c>
      <c r="B144" s="38" t="s">
        <v>297</v>
      </c>
      <c r="C144" s="38" t="s">
        <v>298</v>
      </c>
      <c r="D144" s="38" t="s">
        <v>299</v>
      </c>
      <c r="E144" s="38" t="s">
        <v>5</v>
      </c>
      <c r="F144" s="40">
        <v>2.77</v>
      </c>
      <c r="G144" s="40">
        <v>2.2599999999999998</v>
      </c>
      <c r="H144" s="40">
        <v>0.78</v>
      </c>
      <c r="I144" s="40">
        <v>496325965.24000001</v>
      </c>
      <c r="J144" s="40">
        <v>55835561.090000004</v>
      </c>
      <c r="K144" s="38">
        <v>1</v>
      </c>
      <c r="L144" s="40">
        <v>40104620.630000003</v>
      </c>
      <c r="M144" s="40">
        <v>-61641051.630000003</v>
      </c>
      <c r="N144" s="38" t="b">
        <f t="shared" si="4"/>
        <v>1</v>
      </c>
      <c r="O144" s="38" t="b">
        <f>C144=คำนวณเงินลงทุนส่วนเกิน!D151</f>
        <v>1</v>
      </c>
      <c r="P144" s="38" t="b">
        <f t="shared" si="5"/>
        <v>1</v>
      </c>
      <c r="Q144" s="14" t="s">
        <v>298</v>
      </c>
      <c r="R144" s="49">
        <v>55835561.090000004</v>
      </c>
      <c r="S144" s="43">
        <v>1</v>
      </c>
    </row>
    <row r="145" spans="1:19" ht="24.6" x14ac:dyDescent="0.7">
      <c r="A145" s="38">
        <v>2</v>
      </c>
      <c r="B145" s="38" t="s">
        <v>297</v>
      </c>
      <c r="C145" s="38" t="s">
        <v>300</v>
      </c>
      <c r="D145" s="38" t="s">
        <v>301</v>
      </c>
      <c r="E145" s="38" t="s">
        <v>8</v>
      </c>
      <c r="F145" s="40">
        <v>1.68</v>
      </c>
      <c r="G145" s="40">
        <v>1.31</v>
      </c>
      <c r="H145" s="40">
        <v>0.87</v>
      </c>
      <c r="I145" s="40">
        <v>9274282.7699999996</v>
      </c>
      <c r="J145" s="40">
        <v>-36280599.619999997</v>
      </c>
      <c r="K145" s="38">
        <v>3</v>
      </c>
      <c r="L145" s="40">
        <v>-31257383.620000001</v>
      </c>
      <c r="M145" s="40">
        <v>-1731991.77</v>
      </c>
      <c r="N145" s="38" t="b">
        <f t="shared" si="4"/>
        <v>1</v>
      </c>
      <c r="O145" s="38" t="b">
        <f>C145=คำนวณเงินลงทุนส่วนเกิน!D152</f>
        <v>1</v>
      </c>
      <c r="P145" s="38" t="b">
        <f t="shared" si="5"/>
        <v>1</v>
      </c>
      <c r="Q145" s="14" t="s">
        <v>300</v>
      </c>
      <c r="R145" s="49">
        <v>-36280599.619999997</v>
      </c>
      <c r="S145" s="43">
        <v>3</v>
      </c>
    </row>
    <row r="146" spans="1:19" ht="24.6" x14ac:dyDescent="0.7">
      <c r="A146" s="38">
        <v>2</v>
      </c>
      <c r="B146" s="38" t="s">
        <v>297</v>
      </c>
      <c r="C146" s="38" t="s">
        <v>302</v>
      </c>
      <c r="D146" s="38" t="s">
        <v>303</v>
      </c>
      <c r="E146" s="38" t="s">
        <v>8</v>
      </c>
      <c r="F146" s="40">
        <v>1.28</v>
      </c>
      <c r="G146" s="40">
        <v>1.1000000000000001</v>
      </c>
      <c r="H146" s="40">
        <v>0.67</v>
      </c>
      <c r="I146" s="40">
        <v>7949154.5999999996</v>
      </c>
      <c r="J146" s="40">
        <v>-23500985.25</v>
      </c>
      <c r="K146" s="38">
        <v>4</v>
      </c>
      <c r="L146" s="40">
        <v>-17677854.469999999</v>
      </c>
      <c r="M146" s="40">
        <v>-9414494.4100000001</v>
      </c>
      <c r="N146" s="38" t="b">
        <f t="shared" si="4"/>
        <v>1</v>
      </c>
      <c r="O146" s="38" t="b">
        <f>C146=คำนวณเงินลงทุนส่วนเกิน!D153</f>
        <v>1</v>
      </c>
      <c r="P146" s="38" t="b">
        <f t="shared" si="5"/>
        <v>1</v>
      </c>
      <c r="Q146" s="14" t="s">
        <v>302</v>
      </c>
      <c r="R146" s="49">
        <v>-23500985.25</v>
      </c>
      <c r="S146" s="43">
        <v>4</v>
      </c>
    </row>
    <row r="147" spans="1:19" ht="24.6" x14ac:dyDescent="0.7">
      <c r="A147" s="38">
        <v>2</v>
      </c>
      <c r="B147" s="38" t="s">
        <v>297</v>
      </c>
      <c r="C147" s="38" t="s">
        <v>304</v>
      </c>
      <c r="D147" s="38" t="s">
        <v>305</v>
      </c>
      <c r="E147" s="38" t="s">
        <v>8</v>
      </c>
      <c r="F147" s="40">
        <v>1.38</v>
      </c>
      <c r="G147" s="40">
        <v>1.1499999999999999</v>
      </c>
      <c r="H147" s="40">
        <v>0.22</v>
      </c>
      <c r="I147" s="40">
        <v>8492790.1500000004</v>
      </c>
      <c r="J147" s="40">
        <v>-16876878.579999998</v>
      </c>
      <c r="K147" s="38">
        <v>4</v>
      </c>
      <c r="L147" s="40">
        <v>-11426157.35</v>
      </c>
      <c r="M147" s="40">
        <v>-17428479.719999999</v>
      </c>
      <c r="N147" s="38" t="b">
        <f t="shared" si="4"/>
        <v>1</v>
      </c>
      <c r="O147" s="38" t="b">
        <f>C147=คำนวณเงินลงทุนส่วนเกิน!D154</f>
        <v>1</v>
      </c>
      <c r="P147" s="38" t="b">
        <f t="shared" si="5"/>
        <v>1</v>
      </c>
      <c r="Q147" s="14" t="s">
        <v>304</v>
      </c>
      <c r="R147" s="49">
        <v>-16876878.579999998</v>
      </c>
      <c r="S147" s="43">
        <v>4</v>
      </c>
    </row>
    <row r="148" spans="1:19" ht="24.6" x14ac:dyDescent="0.7">
      <c r="A148" s="38">
        <v>2</v>
      </c>
      <c r="B148" s="38" t="s">
        <v>297</v>
      </c>
      <c r="C148" s="38" t="s">
        <v>306</v>
      </c>
      <c r="D148" s="38" t="s">
        <v>307</v>
      </c>
      <c r="E148" s="38" t="s">
        <v>8</v>
      </c>
      <c r="F148" s="40">
        <v>1.35</v>
      </c>
      <c r="G148" s="40">
        <v>1.22</v>
      </c>
      <c r="H148" s="40">
        <v>0.85</v>
      </c>
      <c r="I148" s="40">
        <v>4409441.28</v>
      </c>
      <c r="J148" s="40">
        <v>-5031126.34</v>
      </c>
      <c r="K148" s="38">
        <v>2</v>
      </c>
      <c r="L148" s="40">
        <v>-4903557.71</v>
      </c>
      <c r="M148" s="40">
        <v>-1903852.76</v>
      </c>
      <c r="N148" s="38" t="b">
        <f t="shared" si="4"/>
        <v>1</v>
      </c>
      <c r="O148" s="38" t="b">
        <f>C148=คำนวณเงินลงทุนส่วนเกิน!D155</f>
        <v>1</v>
      </c>
      <c r="P148" s="38" t="b">
        <f t="shared" si="5"/>
        <v>1</v>
      </c>
      <c r="Q148" s="14" t="s">
        <v>306</v>
      </c>
      <c r="R148" s="49">
        <v>-5031126.34</v>
      </c>
      <c r="S148" s="43">
        <v>2</v>
      </c>
    </row>
    <row r="149" spans="1:19" ht="24.6" x14ac:dyDescent="0.7">
      <c r="A149" s="38">
        <v>2</v>
      </c>
      <c r="B149" s="38" t="s">
        <v>297</v>
      </c>
      <c r="C149" s="38" t="s">
        <v>308</v>
      </c>
      <c r="D149" s="38" t="s">
        <v>309</v>
      </c>
      <c r="E149" s="38" t="s">
        <v>8</v>
      </c>
      <c r="F149" s="40">
        <v>3.5</v>
      </c>
      <c r="G149" s="40">
        <v>3.27</v>
      </c>
      <c r="H149" s="40">
        <v>2.56</v>
      </c>
      <c r="I149" s="40">
        <v>27753833.379999999</v>
      </c>
      <c r="J149" s="40">
        <v>-4461969.2</v>
      </c>
      <c r="K149" s="38">
        <v>1</v>
      </c>
      <c r="L149" s="40">
        <v>841694.59</v>
      </c>
      <c r="M149" s="40">
        <v>17282845.030000001</v>
      </c>
      <c r="N149" s="38" t="b">
        <f t="shared" si="4"/>
        <v>1</v>
      </c>
      <c r="O149" s="38" t="b">
        <f>C149=คำนวณเงินลงทุนส่วนเกิน!D156</f>
        <v>1</v>
      </c>
      <c r="P149" s="38" t="b">
        <f t="shared" si="5"/>
        <v>1</v>
      </c>
      <c r="Q149" s="14" t="s">
        <v>308</v>
      </c>
      <c r="R149" s="49">
        <v>-4461969.2</v>
      </c>
      <c r="S149" s="43">
        <v>1</v>
      </c>
    </row>
    <row r="150" spans="1:19" ht="24.6" x14ac:dyDescent="0.7">
      <c r="A150" s="38">
        <v>2</v>
      </c>
      <c r="B150" s="38" t="s">
        <v>297</v>
      </c>
      <c r="C150" s="38" t="s">
        <v>310</v>
      </c>
      <c r="D150" s="38" t="s">
        <v>311</v>
      </c>
      <c r="E150" s="38" t="s">
        <v>8</v>
      </c>
      <c r="F150" s="40">
        <v>2.1800000000000002</v>
      </c>
      <c r="G150" s="40">
        <v>1.96</v>
      </c>
      <c r="H150" s="40">
        <v>1.38</v>
      </c>
      <c r="I150" s="40">
        <v>40743254.630000003</v>
      </c>
      <c r="J150" s="40">
        <v>9268413.4800000004</v>
      </c>
      <c r="K150" s="38">
        <v>0</v>
      </c>
      <c r="L150" s="40">
        <v>-21377956.609999999</v>
      </c>
      <c r="M150" s="40">
        <v>13185711.65</v>
      </c>
      <c r="N150" s="38" t="b">
        <f t="shared" si="4"/>
        <v>1</v>
      </c>
      <c r="O150" s="38" t="b">
        <f>C150=คำนวณเงินลงทุนส่วนเกิน!D157</f>
        <v>1</v>
      </c>
      <c r="P150" s="38" t="b">
        <f t="shared" si="5"/>
        <v>1</v>
      </c>
      <c r="Q150" s="14" t="s">
        <v>310</v>
      </c>
      <c r="R150" s="49">
        <v>9268413.4800000004</v>
      </c>
      <c r="S150" s="43">
        <v>0</v>
      </c>
    </row>
    <row r="151" spans="1:19" ht="24.6" x14ac:dyDescent="0.7">
      <c r="A151" s="38">
        <v>2</v>
      </c>
      <c r="B151" s="38" t="s">
        <v>297</v>
      </c>
      <c r="C151" s="38" t="s">
        <v>312</v>
      </c>
      <c r="D151" s="38" t="s">
        <v>313</v>
      </c>
      <c r="E151" s="38" t="s">
        <v>8</v>
      </c>
      <c r="F151" s="40">
        <v>2.58</v>
      </c>
      <c r="G151" s="40">
        <v>2.36</v>
      </c>
      <c r="H151" s="40">
        <v>1.2</v>
      </c>
      <c r="I151" s="40">
        <v>53564388.859999999</v>
      </c>
      <c r="J151" s="40">
        <v>-25475293.66</v>
      </c>
      <c r="K151" s="38">
        <v>1</v>
      </c>
      <c r="L151" s="40">
        <v>-20443761.510000002</v>
      </c>
      <c r="M151" s="40">
        <v>6891183.7800000003</v>
      </c>
      <c r="N151" s="38" t="b">
        <f t="shared" si="4"/>
        <v>1</v>
      </c>
      <c r="O151" s="38" t="b">
        <f>C151=คำนวณเงินลงทุนส่วนเกิน!D158</f>
        <v>1</v>
      </c>
      <c r="P151" s="38" t="b">
        <f t="shared" si="5"/>
        <v>1</v>
      </c>
      <c r="Q151" s="14" t="s">
        <v>312</v>
      </c>
      <c r="R151" s="49">
        <v>-25475293.66</v>
      </c>
      <c r="S151" s="43">
        <v>1</v>
      </c>
    </row>
    <row r="152" spans="1:19" ht="24.6" x14ac:dyDescent="0.7">
      <c r="A152" s="38">
        <v>2</v>
      </c>
      <c r="B152" s="38" t="s">
        <v>297</v>
      </c>
      <c r="C152" s="38" t="s">
        <v>314</v>
      </c>
      <c r="D152" s="38" t="s">
        <v>315</v>
      </c>
      <c r="E152" s="38" t="s">
        <v>8</v>
      </c>
      <c r="F152" s="40">
        <v>1.86</v>
      </c>
      <c r="G152" s="40">
        <v>1.63</v>
      </c>
      <c r="H152" s="40">
        <v>0.71</v>
      </c>
      <c r="I152" s="40">
        <v>15370267.73</v>
      </c>
      <c r="J152" s="40">
        <v>-8905806.1600000001</v>
      </c>
      <c r="K152" s="38">
        <v>2</v>
      </c>
      <c r="L152" s="40">
        <v>-6644410.1600000001</v>
      </c>
      <c r="M152" s="40">
        <v>-5141540.1500000004</v>
      </c>
      <c r="N152" s="38" t="b">
        <f t="shared" si="4"/>
        <v>1</v>
      </c>
      <c r="O152" s="38" t="b">
        <f>C152=คำนวณเงินลงทุนส่วนเกิน!D159</f>
        <v>1</v>
      </c>
      <c r="P152" s="38" t="b">
        <f t="shared" si="5"/>
        <v>1</v>
      </c>
      <c r="Q152" s="14" t="s">
        <v>314</v>
      </c>
      <c r="R152" s="49">
        <v>-8905806.1600000001</v>
      </c>
      <c r="S152" s="43">
        <v>2</v>
      </c>
    </row>
    <row r="153" spans="1:19" ht="24.6" x14ac:dyDescent="0.7">
      <c r="A153" s="38">
        <v>3</v>
      </c>
      <c r="B153" s="38" t="s">
        <v>316</v>
      </c>
      <c r="C153" s="38" t="s">
        <v>317</v>
      </c>
      <c r="D153" s="38" t="s">
        <v>318</v>
      </c>
      <c r="E153" s="38" t="s">
        <v>46</v>
      </c>
      <c r="F153" s="40">
        <v>2.3199999999999998</v>
      </c>
      <c r="G153" s="40">
        <v>2.06</v>
      </c>
      <c r="H153" s="40">
        <v>1.18</v>
      </c>
      <c r="I153" s="40">
        <v>334112796.29000002</v>
      </c>
      <c r="J153" s="40">
        <v>-2242271.0099999998</v>
      </c>
      <c r="K153" s="38">
        <v>1</v>
      </c>
      <c r="L153" s="40">
        <v>1329340.21</v>
      </c>
      <c r="M153" s="40">
        <v>46667810.109999999</v>
      </c>
      <c r="N153" s="38" t="b">
        <f t="shared" si="4"/>
        <v>1</v>
      </c>
      <c r="O153" s="38" t="b">
        <f>C153=คำนวณเงินลงทุนส่วนเกิน!D160</f>
        <v>1</v>
      </c>
      <c r="P153" s="38" t="b">
        <f t="shared" si="5"/>
        <v>1</v>
      </c>
      <c r="Q153" s="14" t="s">
        <v>317</v>
      </c>
      <c r="R153" s="49">
        <v>-2242271.0099999998</v>
      </c>
      <c r="S153" s="43">
        <v>1</v>
      </c>
    </row>
    <row r="154" spans="1:19" ht="24.6" x14ac:dyDescent="0.7">
      <c r="A154" s="38">
        <v>3</v>
      </c>
      <c r="B154" s="38" t="s">
        <v>316</v>
      </c>
      <c r="C154" s="38" t="s">
        <v>319</v>
      </c>
      <c r="D154" s="38" t="s">
        <v>320</v>
      </c>
      <c r="E154" s="38" t="s">
        <v>8</v>
      </c>
      <c r="F154" s="40">
        <v>10.050000000000001</v>
      </c>
      <c r="G154" s="40">
        <v>9.4499999999999993</v>
      </c>
      <c r="H154" s="40">
        <v>9.08</v>
      </c>
      <c r="I154" s="40">
        <v>37103115.549999997</v>
      </c>
      <c r="J154" s="40">
        <v>-3817347.03</v>
      </c>
      <c r="K154" s="38">
        <v>1</v>
      </c>
      <c r="L154" s="40">
        <v>144493.1</v>
      </c>
      <c r="M154" s="40">
        <v>33110469.18</v>
      </c>
      <c r="N154" s="38" t="b">
        <f t="shared" si="4"/>
        <v>1</v>
      </c>
      <c r="O154" s="38" t="b">
        <f>C154=คำนวณเงินลงทุนส่วนเกิน!D161</f>
        <v>1</v>
      </c>
      <c r="P154" s="38" t="b">
        <f t="shared" si="5"/>
        <v>1</v>
      </c>
      <c r="Q154" s="14" t="s">
        <v>319</v>
      </c>
      <c r="R154" s="49">
        <v>-3817387.03</v>
      </c>
      <c r="S154" s="43">
        <v>1</v>
      </c>
    </row>
    <row r="155" spans="1:19" ht="24.6" x14ac:dyDescent="0.7">
      <c r="A155" s="38">
        <v>3</v>
      </c>
      <c r="B155" s="38" t="s">
        <v>316</v>
      </c>
      <c r="C155" s="38" t="s">
        <v>321</v>
      </c>
      <c r="D155" s="38" t="s">
        <v>322</v>
      </c>
      <c r="E155" s="38" t="s">
        <v>8</v>
      </c>
      <c r="F155" s="40">
        <v>2.25</v>
      </c>
      <c r="G155" s="40">
        <v>2</v>
      </c>
      <c r="H155" s="40">
        <v>1.76</v>
      </c>
      <c r="I155" s="40">
        <v>22207884.440000001</v>
      </c>
      <c r="J155" s="40">
        <v>-24171777.329999998</v>
      </c>
      <c r="K155" s="38">
        <v>1</v>
      </c>
      <c r="L155" s="40">
        <v>-16276995.390000001</v>
      </c>
      <c r="M155" s="40">
        <v>13517131.130000001</v>
      </c>
      <c r="N155" s="38" t="b">
        <f t="shared" si="4"/>
        <v>1</v>
      </c>
      <c r="O155" s="38" t="b">
        <f>C155=คำนวณเงินลงทุนส่วนเกิน!D162</f>
        <v>1</v>
      </c>
      <c r="P155" s="38" t="b">
        <f t="shared" si="5"/>
        <v>1</v>
      </c>
      <c r="Q155" s="14" t="s">
        <v>321</v>
      </c>
      <c r="R155" s="49">
        <v>-24177577.329999998</v>
      </c>
      <c r="S155" s="43">
        <v>1</v>
      </c>
    </row>
    <row r="156" spans="1:19" ht="24.6" x14ac:dyDescent="0.7">
      <c r="A156" s="38">
        <v>3</v>
      </c>
      <c r="B156" s="38" t="s">
        <v>316</v>
      </c>
      <c r="C156" s="38" t="s">
        <v>323</v>
      </c>
      <c r="D156" s="38" t="s">
        <v>324</v>
      </c>
      <c r="E156" s="38" t="s">
        <v>8</v>
      </c>
      <c r="F156" s="40">
        <v>1.75</v>
      </c>
      <c r="G156" s="40">
        <v>1.53</v>
      </c>
      <c r="H156" s="40">
        <v>0.94</v>
      </c>
      <c r="I156" s="40">
        <v>31629616</v>
      </c>
      <c r="J156" s="40">
        <v>-26822684.09</v>
      </c>
      <c r="K156" s="38">
        <v>1</v>
      </c>
      <c r="L156" s="40">
        <v>-18390482.239999998</v>
      </c>
      <c r="M156" s="40">
        <v>-2521866.46</v>
      </c>
      <c r="N156" s="38" t="b">
        <f t="shared" si="4"/>
        <v>1</v>
      </c>
      <c r="O156" s="38" t="b">
        <f>C156=คำนวณเงินลงทุนส่วนเกิน!D163</f>
        <v>1</v>
      </c>
      <c r="P156" s="38" t="b">
        <f t="shared" si="5"/>
        <v>1</v>
      </c>
      <c r="Q156" s="14" t="s">
        <v>323</v>
      </c>
      <c r="R156" s="49">
        <v>-26894503.350000001</v>
      </c>
      <c r="S156" s="43">
        <v>1</v>
      </c>
    </row>
    <row r="157" spans="1:19" ht="24.6" x14ac:dyDescent="0.7">
      <c r="A157" s="38">
        <v>3</v>
      </c>
      <c r="B157" s="38" t="s">
        <v>316</v>
      </c>
      <c r="C157" s="38" t="s">
        <v>325</v>
      </c>
      <c r="D157" s="38" t="s">
        <v>326</v>
      </c>
      <c r="E157" s="38" t="s">
        <v>8</v>
      </c>
      <c r="F157" s="40">
        <v>3.19</v>
      </c>
      <c r="G157" s="40">
        <v>2.8</v>
      </c>
      <c r="H157" s="40">
        <v>2.38</v>
      </c>
      <c r="I157" s="40">
        <v>89503809.969999999</v>
      </c>
      <c r="J157" s="40">
        <v>-53715832.450000003</v>
      </c>
      <c r="K157" s="38">
        <v>1</v>
      </c>
      <c r="L157" s="40">
        <v>-28324899.640000001</v>
      </c>
      <c r="M157" s="40">
        <v>56467110.840000004</v>
      </c>
      <c r="N157" s="38" t="b">
        <f t="shared" si="4"/>
        <v>1</v>
      </c>
      <c r="O157" s="38" t="b">
        <f>C157=คำนวณเงินลงทุนส่วนเกิน!D164</f>
        <v>1</v>
      </c>
      <c r="P157" s="38" t="b">
        <f t="shared" si="5"/>
        <v>1</v>
      </c>
      <c r="Q157" s="14" t="s">
        <v>325</v>
      </c>
      <c r="R157" s="49">
        <v>-53800632.450000003</v>
      </c>
      <c r="S157" s="43">
        <v>1</v>
      </c>
    </row>
    <row r="158" spans="1:19" ht="24.6" x14ac:dyDescent="0.7">
      <c r="A158" s="38">
        <v>3</v>
      </c>
      <c r="B158" s="38" t="s">
        <v>316</v>
      </c>
      <c r="C158" s="38" t="s">
        <v>327</v>
      </c>
      <c r="D158" s="38" t="s">
        <v>328</v>
      </c>
      <c r="E158" s="38" t="s">
        <v>8</v>
      </c>
      <c r="F158" s="40">
        <v>1.8</v>
      </c>
      <c r="G158" s="40">
        <v>1.55</v>
      </c>
      <c r="H158" s="40">
        <v>0.85</v>
      </c>
      <c r="I158" s="40">
        <v>35454125.57</v>
      </c>
      <c r="J158" s="40">
        <v>-23820760.359999999</v>
      </c>
      <c r="K158" s="38">
        <v>1</v>
      </c>
      <c r="L158" s="40">
        <v>-17184091.559999999</v>
      </c>
      <c r="M158" s="40">
        <v>-6785727.7699999996</v>
      </c>
      <c r="N158" s="38" t="b">
        <f t="shared" si="4"/>
        <v>1</v>
      </c>
      <c r="O158" s="38" t="b">
        <f>C158=คำนวณเงินลงทุนส่วนเกิน!D165</f>
        <v>1</v>
      </c>
      <c r="P158" s="38" t="b">
        <f t="shared" si="5"/>
        <v>1</v>
      </c>
      <c r="Q158" s="14" t="s">
        <v>327</v>
      </c>
      <c r="R158" s="49">
        <v>-23820760.359999999</v>
      </c>
      <c r="S158" s="43">
        <v>1</v>
      </c>
    </row>
    <row r="159" spans="1:19" ht="24.6" x14ac:dyDescent="0.7">
      <c r="A159" s="38">
        <v>3</v>
      </c>
      <c r="B159" s="38" t="s">
        <v>316</v>
      </c>
      <c r="C159" s="38" t="s">
        <v>329</v>
      </c>
      <c r="D159" s="38" t="s">
        <v>330</v>
      </c>
      <c r="E159" s="38" t="s">
        <v>8</v>
      </c>
      <c r="F159" s="40">
        <v>2.84</v>
      </c>
      <c r="G159" s="40">
        <v>2.63</v>
      </c>
      <c r="H159" s="40">
        <v>2.2400000000000002</v>
      </c>
      <c r="I159" s="40">
        <v>66457868.659999996</v>
      </c>
      <c r="J159" s="40">
        <v>-10907530.75</v>
      </c>
      <c r="K159" s="38">
        <v>1</v>
      </c>
      <c r="L159" s="40">
        <v>-6130561.0300000003</v>
      </c>
      <c r="M159" s="40">
        <v>44643959.68</v>
      </c>
      <c r="N159" s="38" t="b">
        <f t="shared" si="4"/>
        <v>1</v>
      </c>
      <c r="O159" s="38" t="b">
        <f>C159=คำนวณเงินลงทุนส่วนเกิน!D166</f>
        <v>1</v>
      </c>
      <c r="P159" s="38" t="b">
        <f t="shared" si="5"/>
        <v>1</v>
      </c>
      <c r="Q159" s="14" t="s">
        <v>329</v>
      </c>
      <c r="R159" s="49">
        <v>-10907530.75</v>
      </c>
      <c r="S159" s="43">
        <v>1</v>
      </c>
    </row>
    <row r="160" spans="1:19" ht="24.6" x14ac:dyDescent="0.7">
      <c r="A160" s="38">
        <v>3</v>
      </c>
      <c r="B160" s="38" t="s">
        <v>316</v>
      </c>
      <c r="C160" s="38" t="s">
        <v>331</v>
      </c>
      <c r="D160" s="38" t="s">
        <v>332</v>
      </c>
      <c r="E160" s="38" t="s">
        <v>8</v>
      </c>
      <c r="F160" s="40">
        <v>1.51</v>
      </c>
      <c r="G160" s="40">
        <v>1.2</v>
      </c>
      <c r="H160" s="40">
        <v>0.75</v>
      </c>
      <c r="I160" s="40">
        <v>11829954.609999999</v>
      </c>
      <c r="J160" s="40">
        <v>-25176490.280000001</v>
      </c>
      <c r="K160" s="38">
        <v>3</v>
      </c>
      <c r="L160" s="40">
        <v>-19193558.739999998</v>
      </c>
      <c r="M160" s="40">
        <v>-5893947.0599999996</v>
      </c>
      <c r="N160" s="38" t="b">
        <f t="shared" si="4"/>
        <v>1</v>
      </c>
      <c r="O160" s="38" t="b">
        <f>C160=คำนวณเงินลงทุนส่วนเกิน!D167</f>
        <v>1</v>
      </c>
      <c r="P160" s="38" t="b">
        <f t="shared" si="5"/>
        <v>1</v>
      </c>
      <c r="Q160" s="14" t="s">
        <v>331</v>
      </c>
      <c r="R160" s="49">
        <v>-25176490.280000001</v>
      </c>
      <c r="S160" s="43">
        <v>3</v>
      </c>
    </row>
    <row r="161" spans="1:19" ht="24.6" x14ac:dyDescent="0.7">
      <c r="A161" s="38">
        <v>3</v>
      </c>
      <c r="B161" s="38" t="s">
        <v>316</v>
      </c>
      <c r="C161" s="38" t="s">
        <v>333</v>
      </c>
      <c r="D161" s="38" t="s">
        <v>334</v>
      </c>
      <c r="E161" s="38" t="s">
        <v>8</v>
      </c>
      <c r="F161" s="40">
        <v>2.74</v>
      </c>
      <c r="G161" s="40">
        <v>2.5299999999999998</v>
      </c>
      <c r="H161" s="40">
        <v>2.12</v>
      </c>
      <c r="I161" s="40">
        <v>26596481.449999999</v>
      </c>
      <c r="J161" s="40">
        <v>-17273091.690000001</v>
      </c>
      <c r="K161" s="38">
        <v>1</v>
      </c>
      <c r="L161" s="40">
        <v>-13767603.689999999</v>
      </c>
      <c r="M161" s="40">
        <v>17148200.780000001</v>
      </c>
      <c r="N161" s="38" t="b">
        <f t="shared" si="4"/>
        <v>1</v>
      </c>
      <c r="O161" s="38" t="b">
        <f>C161=คำนวณเงินลงทุนส่วนเกิน!D168</f>
        <v>1</v>
      </c>
      <c r="P161" s="38" t="b">
        <f t="shared" si="5"/>
        <v>1</v>
      </c>
      <c r="Q161" s="14" t="s">
        <v>333</v>
      </c>
      <c r="R161" s="49">
        <v>-17273091.690000001</v>
      </c>
      <c r="S161" s="43">
        <v>1</v>
      </c>
    </row>
    <row r="162" spans="1:19" ht="24.6" x14ac:dyDescent="0.7">
      <c r="A162" s="38">
        <v>3</v>
      </c>
      <c r="B162" s="38" t="s">
        <v>316</v>
      </c>
      <c r="C162" s="38" t="s">
        <v>335</v>
      </c>
      <c r="D162" s="38" t="s">
        <v>336</v>
      </c>
      <c r="E162" s="38" t="s">
        <v>8</v>
      </c>
      <c r="F162" s="40">
        <v>3.95</v>
      </c>
      <c r="G162" s="40">
        <v>3.68</v>
      </c>
      <c r="H162" s="40">
        <v>3.34</v>
      </c>
      <c r="I162" s="40">
        <v>43593565.579999998</v>
      </c>
      <c r="J162" s="40">
        <v>-1730380.09</v>
      </c>
      <c r="K162" s="38">
        <v>1</v>
      </c>
      <c r="L162" s="40">
        <v>4066418.59</v>
      </c>
      <c r="M162" s="40">
        <v>34549722.359999999</v>
      </c>
      <c r="N162" s="38" t="b">
        <f t="shared" si="4"/>
        <v>1</v>
      </c>
      <c r="O162" s="38" t="b">
        <f>C162=คำนวณเงินลงทุนส่วนเกิน!D169</f>
        <v>1</v>
      </c>
      <c r="P162" s="38" t="b">
        <f t="shared" si="5"/>
        <v>1</v>
      </c>
      <c r="Q162" s="14" t="s">
        <v>335</v>
      </c>
      <c r="R162" s="49">
        <v>-2003166.72</v>
      </c>
      <c r="S162" s="43">
        <v>1</v>
      </c>
    </row>
    <row r="163" spans="1:19" ht="24.6" x14ac:dyDescent="0.7">
      <c r="A163" s="38">
        <v>3</v>
      </c>
      <c r="B163" s="38" t="s">
        <v>316</v>
      </c>
      <c r="C163" s="38" t="s">
        <v>337</v>
      </c>
      <c r="D163" s="38" t="s">
        <v>338</v>
      </c>
      <c r="E163" s="38" t="s">
        <v>8</v>
      </c>
      <c r="F163" s="40">
        <v>4.92</v>
      </c>
      <c r="G163" s="40">
        <v>4.5</v>
      </c>
      <c r="H163" s="40">
        <v>4.0999999999999996</v>
      </c>
      <c r="I163" s="40">
        <v>49455042.439999998</v>
      </c>
      <c r="J163" s="40">
        <v>-5973764.5499999998</v>
      </c>
      <c r="K163" s="38">
        <v>1</v>
      </c>
      <c r="L163" s="40">
        <v>-3772066.58</v>
      </c>
      <c r="M163" s="40">
        <v>39096777.770000003</v>
      </c>
      <c r="N163" s="38" t="b">
        <f t="shared" si="4"/>
        <v>1</v>
      </c>
      <c r="O163" s="38" t="b">
        <f>C163=คำนวณเงินลงทุนส่วนเกิน!D170</f>
        <v>1</v>
      </c>
      <c r="P163" s="38" t="b">
        <f t="shared" si="5"/>
        <v>1</v>
      </c>
      <c r="Q163" s="14" t="s">
        <v>337</v>
      </c>
      <c r="R163" s="49">
        <v>-8228983.9900000002</v>
      </c>
      <c r="S163" s="43">
        <v>1</v>
      </c>
    </row>
    <row r="164" spans="1:19" ht="24.6" x14ac:dyDescent="0.7">
      <c r="A164" s="38">
        <v>3</v>
      </c>
      <c r="B164" s="38" t="s">
        <v>316</v>
      </c>
      <c r="C164" s="38" t="s">
        <v>339</v>
      </c>
      <c r="D164" s="38" t="s">
        <v>340</v>
      </c>
      <c r="E164" s="38" t="s">
        <v>8</v>
      </c>
      <c r="F164" s="40">
        <v>4.34</v>
      </c>
      <c r="G164" s="40">
        <v>4.07</v>
      </c>
      <c r="H164" s="40">
        <v>2.9</v>
      </c>
      <c r="I164" s="40">
        <v>30303132.41</v>
      </c>
      <c r="J164" s="40">
        <v>-15202719.390000001</v>
      </c>
      <c r="K164" s="38">
        <v>1</v>
      </c>
      <c r="L164" s="40">
        <v>-7583890.8499999996</v>
      </c>
      <c r="M164" s="40">
        <v>17231395.34</v>
      </c>
      <c r="N164" s="38" t="b">
        <f t="shared" si="4"/>
        <v>1</v>
      </c>
      <c r="O164" s="38" t="b">
        <f>C164=คำนวณเงินลงทุนส่วนเกิน!D171</f>
        <v>1</v>
      </c>
      <c r="P164" s="38" t="b">
        <f t="shared" si="5"/>
        <v>1</v>
      </c>
      <c r="Q164" s="14" t="s">
        <v>339</v>
      </c>
      <c r="R164" s="49">
        <v>-15202724.390000001</v>
      </c>
      <c r="S164" s="43">
        <v>1</v>
      </c>
    </row>
    <row r="165" spans="1:19" ht="24.6" x14ac:dyDescent="0.7">
      <c r="A165" s="38">
        <v>3</v>
      </c>
      <c r="B165" s="38" t="s">
        <v>341</v>
      </c>
      <c r="C165" s="38" t="s">
        <v>342</v>
      </c>
      <c r="D165" s="38" t="s">
        <v>343</v>
      </c>
      <c r="E165" s="38" t="s">
        <v>46</v>
      </c>
      <c r="F165" s="40">
        <v>3.3</v>
      </c>
      <c r="G165" s="40">
        <v>2.97</v>
      </c>
      <c r="H165" s="40">
        <v>1.96</v>
      </c>
      <c r="I165" s="40">
        <v>243862770.27000001</v>
      </c>
      <c r="J165" s="40">
        <v>-13486606.539999999</v>
      </c>
      <c r="K165" s="38">
        <v>1</v>
      </c>
      <c r="L165" s="40">
        <v>17562768.73</v>
      </c>
      <c r="M165" s="40">
        <v>101072635.48</v>
      </c>
      <c r="N165" s="38" t="b">
        <f t="shared" si="4"/>
        <v>1</v>
      </c>
      <c r="O165" s="38" t="b">
        <f>C165=คำนวณเงินลงทุนส่วนเกิน!D172</f>
        <v>1</v>
      </c>
      <c r="P165" s="38" t="b">
        <f t="shared" si="5"/>
        <v>1</v>
      </c>
      <c r="Q165" s="14" t="s">
        <v>342</v>
      </c>
      <c r="R165" s="49">
        <v>-13534908.539999999</v>
      </c>
      <c r="S165" s="43">
        <v>1</v>
      </c>
    </row>
    <row r="166" spans="1:19" ht="24.6" x14ac:dyDescent="0.7">
      <c r="A166" s="38">
        <v>3</v>
      </c>
      <c r="B166" s="38" t="s">
        <v>341</v>
      </c>
      <c r="C166" s="38" t="s">
        <v>344</v>
      </c>
      <c r="D166" s="38" t="s">
        <v>345</v>
      </c>
      <c r="E166" s="38" t="s">
        <v>8</v>
      </c>
      <c r="F166" s="40">
        <v>2.42</v>
      </c>
      <c r="G166" s="40">
        <v>2.1</v>
      </c>
      <c r="H166" s="40">
        <v>1.57</v>
      </c>
      <c r="I166" s="40">
        <v>19164687.579999998</v>
      </c>
      <c r="J166" s="40">
        <v>2156671.98</v>
      </c>
      <c r="K166" s="38">
        <v>0</v>
      </c>
      <c r="L166" s="40">
        <v>-1519769.68</v>
      </c>
      <c r="M166" s="40">
        <v>7720803.6699999999</v>
      </c>
      <c r="N166" s="38" t="b">
        <f t="shared" si="4"/>
        <v>1</v>
      </c>
      <c r="O166" s="38" t="b">
        <f>C166=คำนวณเงินลงทุนส่วนเกิน!D173</f>
        <v>1</v>
      </c>
      <c r="P166" s="38" t="b">
        <f t="shared" si="5"/>
        <v>1</v>
      </c>
      <c r="Q166" s="14" t="s">
        <v>344</v>
      </c>
      <c r="R166" s="49">
        <v>2077794.13</v>
      </c>
      <c r="S166" s="43">
        <v>0</v>
      </c>
    </row>
    <row r="167" spans="1:19" ht="24.6" x14ac:dyDescent="0.7">
      <c r="A167" s="38">
        <v>3</v>
      </c>
      <c r="B167" s="38" t="s">
        <v>341</v>
      </c>
      <c r="C167" s="38" t="s">
        <v>346</v>
      </c>
      <c r="D167" s="38" t="s">
        <v>347</v>
      </c>
      <c r="E167" s="38" t="s">
        <v>8</v>
      </c>
      <c r="F167" s="40">
        <v>7.03</v>
      </c>
      <c r="G167" s="40">
        <v>6.6</v>
      </c>
      <c r="H167" s="40">
        <v>5.57</v>
      </c>
      <c r="I167" s="40">
        <v>33466681.969999999</v>
      </c>
      <c r="J167" s="40">
        <v>1048473.87</v>
      </c>
      <c r="K167" s="38">
        <v>0</v>
      </c>
      <c r="L167" s="40">
        <v>5307369.2</v>
      </c>
      <c r="M167" s="40">
        <v>25355505.16</v>
      </c>
      <c r="N167" s="38" t="b">
        <f t="shared" si="4"/>
        <v>1</v>
      </c>
      <c r="O167" s="38" t="b">
        <f>C167=คำนวณเงินลงทุนส่วนเกิน!D174</f>
        <v>1</v>
      </c>
      <c r="P167" s="38" t="b">
        <f t="shared" si="5"/>
        <v>1</v>
      </c>
      <c r="Q167" s="14" t="s">
        <v>346</v>
      </c>
      <c r="R167" s="49">
        <v>1037483.17</v>
      </c>
      <c r="S167" s="43">
        <v>0</v>
      </c>
    </row>
    <row r="168" spans="1:19" ht="24.6" x14ac:dyDescent="0.7">
      <c r="A168" s="38">
        <v>3</v>
      </c>
      <c r="B168" s="38" t="s">
        <v>341</v>
      </c>
      <c r="C168" s="38" t="s">
        <v>348</v>
      </c>
      <c r="D168" s="38" t="s">
        <v>349</v>
      </c>
      <c r="E168" s="38" t="s">
        <v>8</v>
      </c>
      <c r="F168" s="40">
        <v>8.99</v>
      </c>
      <c r="G168" s="40">
        <v>8.58</v>
      </c>
      <c r="H168" s="40">
        <v>7.88</v>
      </c>
      <c r="I168" s="40">
        <v>55417697.280000001</v>
      </c>
      <c r="J168" s="40">
        <v>-2636143.44</v>
      </c>
      <c r="K168" s="38">
        <v>1</v>
      </c>
      <c r="L168" s="40">
        <v>-2382998.2000000002</v>
      </c>
      <c r="M168" s="40">
        <v>47708811.409999996</v>
      </c>
      <c r="N168" s="38" t="b">
        <f t="shared" si="4"/>
        <v>1</v>
      </c>
      <c r="O168" s="38" t="b">
        <f>C168=คำนวณเงินลงทุนส่วนเกิน!D175</f>
        <v>1</v>
      </c>
      <c r="P168" s="38" t="b">
        <f t="shared" si="5"/>
        <v>1</v>
      </c>
      <c r="Q168" s="14" t="s">
        <v>348</v>
      </c>
      <c r="R168" s="49">
        <v>-2743515</v>
      </c>
      <c r="S168" s="43">
        <v>1</v>
      </c>
    </row>
    <row r="169" spans="1:19" ht="24.6" x14ac:dyDescent="0.7">
      <c r="A169" s="38">
        <v>3</v>
      </c>
      <c r="B169" s="38" t="s">
        <v>341</v>
      </c>
      <c r="C169" s="38" t="s">
        <v>350</v>
      </c>
      <c r="D169" s="38" t="s">
        <v>351</v>
      </c>
      <c r="E169" s="38" t="s">
        <v>8</v>
      </c>
      <c r="F169" s="40">
        <v>3.12</v>
      </c>
      <c r="G169" s="40">
        <v>2.85</v>
      </c>
      <c r="H169" s="40">
        <v>2.2200000000000002</v>
      </c>
      <c r="I169" s="40">
        <v>48448481.140000001</v>
      </c>
      <c r="J169" s="40">
        <v>-4157075.97</v>
      </c>
      <c r="K169" s="38">
        <v>1</v>
      </c>
      <c r="L169" s="40">
        <v>3113992.85</v>
      </c>
      <c r="M169" s="40">
        <v>27773717.370000001</v>
      </c>
      <c r="N169" s="38" t="b">
        <f t="shared" si="4"/>
        <v>1</v>
      </c>
      <c r="O169" s="38" t="b">
        <f>C169=คำนวณเงินลงทุนส่วนเกิน!D176</f>
        <v>1</v>
      </c>
      <c r="P169" s="38" t="b">
        <f t="shared" si="5"/>
        <v>1</v>
      </c>
      <c r="Q169" s="14" t="s">
        <v>350</v>
      </c>
      <c r="R169" s="49">
        <v>-4157075.97</v>
      </c>
      <c r="S169" s="43">
        <v>1</v>
      </c>
    </row>
    <row r="170" spans="1:19" ht="24.6" x14ac:dyDescent="0.7">
      <c r="A170" s="38">
        <v>3</v>
      </c>
      <c r="B170" s="38" t="s">
        <v>341</v>
      </c>
      <c r="C170" s="38" t="s">
        <v>352</v>
      </c>
      <c r="D170" s="38" t="s">
        <v>353</v>
      </c>
      <c r="E170" s="38" t="s">
        <v>8</v>
      </c>
      <c r="F170" s="40">
        <v>5.99</v>
      </c>
      <c r="G170" s="40">
        <v>5.57</v>
      </c>
      <c r="H170" s="40">
        <v>4.97</v>
      </c>
      <c r="I170" s="40">
        <v>63118837.850000001</v>
      </c>
      <c r="J170" s="40">
        <v>-9255059.8499999996</v>
      </c>
      <c r="K170" s="38">
        <v>1</v>
      </c>
      <c r="L170" s="40">
        <v>-3218750.79</v>
      </c>
      <c r="M170" s="40">
        <v>50157899.200000003</v>
      </c>
      <c r="N170" s="38" t="b">
        <f t="shared" si="4"/>
        <v>1</v>
      </c>
      <c r="O170" s="38" t="b">
        <f>C170=คำนวณเงินลงทุนส่วนเกิน!D177</f>
        <v>1</v>
      </c>
      <c r="P170" s="38" t="b">
        <f t="shared" si="5"/>
        <v>1</v>
      </c>
      <c r="Q170" s="14" t="s">
        <v>352</v>
      </c>
      <c r="R170" s="49">
        <v>-9255059.8499999996</v>
      </c>
      <c r="S170" s="43">
        <v>1</v>
      </c>
    </row>
    <row r="171" spans="1:19" ht="24.6" x14ac:dyDescent="0.7">
      <c r="A171" s="38">
        <v>3</v>
      </c>
      <c r="B171" s="38" t="s">
        <v>341</v>
      </c>
      <c r="C171" s="38" t="s">
        <v>354</v>
      </c>
      <c r="D171" s="38" t="s">
        <v>355</v>
      </c>
      <c r="E171" s="38" t="s">
        <v>8</v>
      </c>
      <c r="F171" s="40">
        <v>1.29</v>
      </c>
      <c r="G171" s="40">
        <v>1.1100000000000001</v>
      </c>
      <c r="H171" s="40">
        <v>0.55000000000000004</v>
      </c>
      <c r="I171" s="40">
        <v>1979696.65</v>
      </c>
      <c r="J171" s="40">
        <v>-7910904.4000000004</v>
      </c>
      <c r="K171" s="38">
        <v>5</v>
      </c>
      <c r="L171" s="40">
        <v>-3458094.2</v>
      </c>
      <c r="M171" s="40">
        <v>-3086610.21</v>
      </c>
      <c r="N171" s="38" t="b">
        <f t="shared" si="4"/>
        <v>1</v>
      </c>
      <c r="O171" s="38" t="b">
        <f>C171=คำนวณเงินลงทุนส่วนเกิน!D178</f>
        <v>1</v>
      </c>
      <c r="P171" s="38" t="b">
        <f t="shared" si="5"/>
        <v>1</v>
      </c>
      <c r="Q171" s="14" t="s">
        <v>354</v>
      </c>
      <c r="R171" s="49">
        <v>-8015759.2800000003</v>
      </c>
      <c r="S171" s="43">
        <v>5</v>
      </c>
    </row>
    <row r="172" spans="1:19" ht="24.6" x14ac:dyDescent="0.7">
      <c r="A172" s="38">
        <v>3</v>
      </c>
      <c r="B172" s="38" t="s">
        <v>341</v>
      </c>
      <c r="C172" s="38" t="s">
        <v>356</v>
      </c>
      <c r="D172" s="38" t="s">
        <v>357</v>
      </c>
      <c r="E172" s="38" t="s">
        <v>8</v>
      </c>
      <c r="F172" s="40">
        <v>5.1100000000000003</v>
      </c>
      <c r="G172" s="40">
        <v>4.7</v>
      </c>
      <c r="H172" s="40">
        <v>4.5599999999999996</v>
      </c>
      <c r="I172" s="40">
        <v>16435733.060000001</v>
      </c>
      <c r="J172" s="40">
        <v>-4818829.5599999996</v>
      </c>
      <c r="K172" s="38">
        <v>1</v>
      </c>
      <c r="L172" s="40">
        <v>-1057354.52</v>
      </c>
      <c r="M172" s="40">
        <v>14237311.51</v>
      </c>
      <c r="N172" s="38" t="b">
        <f t="shared" si="4"/>
        <v>1</v>
      </c>
      <c r="O172" s="38" t="b">
        <f>C172=คำนวณเงินลงทุนส่วนเกิน!D179</f>
        <v>1</v>
      </c>
      <c r="P172" s="38" t="b">
        <f t="shared" si="5"/>
        <v>1</v>
      </c>
      <c r="Q172" s="14" t="s">
        <v>356</v>
      </c>
      <c r="R172" s="49">
        <v>-4818829.5599999996</v>
      </c>
      <c r="S172" s="43">
        <v>1</v>
      </c>
    </row>
    <row r="173" spans="1:19" ht="24.6" x14ac:dyDescent="0.7">
      <c r="A173" s="38">
        <v>3</v>
      </c>
      <c r="B173" s="38" t="s">
        <v>358</v>
      </c>
      <c r="C173" s="38" t="s">
        <v>359</v>
      </c>
      <c r="D173" s="38" t="s">
        <v>360</v>
      </c>
      <c r="E173" s="38" t="s">
        <v>5</v>
      </c>
      <c r="F173" s="40">
        <v>3.08</v>
      </c>
      <c r="G173" s="40">
        <v>2.91</v>
      </c>
      <c r="H173" s="40">
        <v>2.31</v>
      </c>
      <c r="I173" s="40">
        <v>1201529996.6900001</v>
      </c>
      <c r="J173" s="40">
        <v>-358525652.91000003</v>
      </c>
      <c r="K173" s="38">
        <v>1</v>
      </c>
      <c r="L173" s="40">
        <v>-122734004.12</v>
      </c>
      <c r="M173" s="40">
        <v>778269204.91999996</v>
      </c>
      <c r="N173" s="38" t="b">
        <f t="shared" si="4"/>
        <v>1</v>
      </c>
      <c r="O173" s="38" t="b">
        <f>C173=คำนวณเงินลงทุนส่วนเกิน!D180</f>
        <v>1</v>
      </c>
      <c r="P173" s="38" t="b">
        <f t="shared" si="5"/>
        <v>1</v>
      </c>
      <c r="Q173" s="14" t="s">
        <v>359</v>
      </c>
      <c r="R173" s="49">
        <v>-358525652.91000003</v>
      </c>
      <c r="S173" s="43">
        <v>1</v>
      </c>
    </row>
    <row r="174" spans="1:19" ht="24.6" x14ac:dyDescent="0.7">
      <c r="A174" s="38">
        <v>3</v>
      </c>
      <c r="B174" s="38" t="s">
        <v>358</v>
      </c>
      <c r="C174" s="38" t="s">
        <v>361</v>
      </c>
      <c r="D174" s="38" t="s">
        <v>362</v>
      </c>
      <c r="E174" s="38" t="s">
        <v>8</v>
      </c>
      <c r="F174" s="40">
        <v>4.04</v>
      </c>
      <c r="G174" s="40">
        <v>3.78</v>
      </c>
      <c r="H174" s="40">
        <v>3.13</v>
      </c>
      <c r="I174" s="40">
        <v>48394789.270000003</v>
      </c>
      <c r="J174" s="40">
        <v>28135589.420000002</v>
      </c>
      <c r="K174" s="38">
        <v>0</v>
      </c>
      <c r="L174" s="40">
        <v>-4270052.7699999996</v>
      </c>
      <c r="M174" s="40">
        <v>33901484.770000003</v>
      </c>
      <c r="N174" s="38" t="b">
        <f t="shared" si="4"/>
        <v>1</v>
      </c>
      <c r="O174" s="38" t="b">
        <f>C174=คำนวณเงินลงทุนส่วนเกิน!D181</f>
        <v>1</v>
      </c>
      <c r="P174" s="38" t="b">
        <f t="shared" si="5"/>
        <v>1</v>
      </c>
      <c r="Q174" s="14" t="s">
        <v>361</v>
      </c>
      <c r="R174" s="49">
        <v>28123189.420000002</v>
      </c>
      <c r="S174" s="43">
        <v>0</v>
      </c>
    </row>
    <row r="175" spans="1:19" ht="24.6" x14ac:dyDescent="0.7">
      <c r="A175" s="38">
        <v>3</v>
      </c>
      <c r="B175" s="38" t="s">
        <v>358</v>
      </c>
      <c r="C175" s="38" t="s">
        <v>363</v>
      </c>
      <c r="D175" s="38" t="s">
        <v>364</v>
      </c>
      <c r="E175" s="38" t="s">
        <v>8</v>
      </c>
      <c r="F175" s="40">
        <v>4.34</v>
      </c>
      <c r="G175" s="40">
        <v>4.0999999999999996</v>
      </c>
      <c r="H175" s="40">
        <v>3.49</v>
      </c>
      <c r="I175" s="40">
        <v>76173857.379999995</v>
      </c>
      <c r="J175" s="40">
        <v>-5539871.5199999996</v>
      </c>
      <c r="K175" s="38">
        <v>1</v>
      </c>
      <c r="L175" s="40">
        <v>1055231.04</v>
      </c>
      <c r="M175" s="40">
        <v>56746357.969999999</v>
      </c>
      <c r="N175" s="38" t="b">
        <f t="shared" si="4"/>
        <v>1</v>
      </c>
      <c r="O175" s="38" t="b">
        <f>C175=คำนวณเงินลงทุนส่วนเกิน!D182</f>
        <v>1</v>
      </c>
      <c r="P175" s="38" t="b">
        <f t="shared" si="5"/>
        <v>1</v>
      </c>
      <c r="Q175" s="14" t="s">
        <v>363</v>
      </c>
      <c r="R175" s="49">
        <v>-5545571.5199999996</v>
      </c>
      <c r="S175" s="43">
        <v>1</v>
      </c>
    </row>
    <row r="176" spans="1:19" ht="24.6" x14ac:dyDescent="0.7">
      <c r="A176" s="38">
        <v>3</v>
      </c>
      <c r="B176" s="38" t="s">
        <v>358</v>
      </c>
      <c r="C176" s="38" t="s">
        <v>365</v>
      </c>
      <c r="D176" s="38" t="s">
        <v>366</v>
      </c>
      <c r="E176" s="38" t="s">
        <v>8</v>
      </c>
      <c r="F176" s="40">
        <v>2.65</v>
      </c>
      <c r="G176" s="40">
        <v>2.44</v>
      </c>
      <c r="H176" s="40">
        <v>2.09</v>
      </c>
      <c r="I176" s="40">
        <v>39228288.270000003</v>
      </c>
      <c r="J176" s="40">
        <v>-19955336.440000001</v>
      </c>
      <c r="K176" s="38">
        <v>1</v>
      </c>
      <c r="L176" s="40">
        <v>-12239778.539999999</v>
      </c>
      <c r="M176" s="40">
        <v>25908605.57</v>
      </c>
      <c r="N176" s="38" t="b">
        <f t="shared" si="4"/>
        <v>1</v>
      </c>
      <c r="O176" s="38" t="b">
        <f>C176=คำนวณเงินลงทุนส่วนเกิน!D183</f>
        <v>1</v>
      </c>
      <c r="P176" s="38" t="b">
        <f t="shared" si="5"/>
        <v>1</v>
      </c>
      <c r="Q176" s="14" t="s">
        <v>365</v>
      </c>
      <c r="R176" s="49">
        <v>-31493425.460000001</v>
      </c>
      <c r="S176" s="43">
        <v>1</v>
      </c>
    </row>
    <row r="177" spans="1:19" ht="24.6" x14ac:dyDescent="0.7">
      <c r="A177" s="38">
        <v>3</v>
      </c>
      <c r="B177" s="38" t="s">
        <v>358</v>
      </c>
      <c r="C177" s="38" t="s">
        <v>367</v>
      </c>
      <c r="D177" s="38" t="s">
        <v>368</v>
      </c>
      <c r="E177" s="38" t="s">
        <v>8</v>
      </c>
      <c r="F177" s="40">
        <v>6</v>
      </c>
      <c r="G177" s="40">
        <v>5.84</v>
      </c>
      <c r="H177" s="40">
        <v>5.24</v>
      </c>
      <c r="I177" s="40">
        <v>134273479.44999999</v>
      </c>
      <c r="J177" s="40">
        <v>-20425699.010000002</v>
      </c>
      <c r="K177" s="38">
        <v>1</v>
      </c>
      <c r="L177" s="40">
        <v>-14512333.67</v>
      </c>
      <c r="M177" s="40">
        <v>113891466.28</v>
      </c>
      <c r="N177" s="38" t="b">
        <f t="shared" si="4"/>
        <v>1</v>
      </c>
      <c r="O177" s="38" t="b">
        <f>C177=คำนวณเงินลงทุนส่วนเกิน!D184</f>
        <v>1</v>
      </c>
      <c r="P177" s="38" t="b">
        <f t="shared" si="5"/>
        <v>1</v>
      </c>
      <c r="Q177" s="14" t="s">
        <v>367</v>
      </c>
      <c r="R177" s="49">
        <v>-20425699.010000002</v>
      </c>
      <c r="S177" s="43">
        <v>1</v>
      </c>
    </row>
    <row r="178" spans="1:19" ht="24.6" x14ac:dyDescent="0.7">
      <c r="A178" s="38">
        <v>3</v>
      </c>
      <c r="B178" s="38" t="s">
        <v>358</v>
      </c>
      <c r="C178" s="38" t="s">
        <v>369</v>
      </c>
      <c r="D178" s="38" t="s">
        <v>370</v>
      </c>
      <c r="E178" s="38" t="s">
        <v>8</v>
      </c>
      <c r="F178" s="40">
        <v>4.4800000000000004</v>
      </c>
      <c r="G178" s="40">
        <v>4.2300000000000004</v>
      </c>
      <c r="H178" s="40">
        <v>3.56</v>
      </c>
      <c r="I178" s="40">
        <v>36570908.700000003</v>
      </c>
      <c r="J178" s="40">
        <v>-8870382.7599999998</v>
      </c>
      <c r="K178" s="38">
        <v>1</v>
      </c>
      <c r="L178" s="40">
        <v>-8008781.8799999999</v>
      </c>
      <c r="M178" s="40">
        <v>26836169.02</v>
      </c>
      <c r="N178" s="38" t="b">
        <f t="shared" si="4"/>
        <v>1</v>
      </c>
      <c r="O178" s="38" t="b">
        <f>C178=คำนวณเงินลงทุนส่วนเกิน!D185</f>
        <v>1</v>
      </c>
      <c r="P178" s="38" t="b">
        <f t="shared" si="5"/>
        <v>1</v>
      </c>
      <c r="Q178" s="14" t="s">
        <v>369</v>
      </c>
      <c r="R178" s="49">
        <v>-8870382.7599999998</v>
      </c>
      <c r="S178" s="43">
        <v>1</v>
      </c>
    </row>
    <row r="179" spans="1:19" ht="24.6" x14ac:dyDescent="0.7">
      <c r="A179" s="38">
        <v>3</v>
      </c>
      <c r="B179" s="38" t="s">
        <v>358</v>
      </c>
      <c r="C179" s="38" t="s">
        <v>371</v>
      </c>
      <c r="D179" s="38" t="s">
        <v>372</v>
      </c>
      <c r="E179" s="38" t="s">
        <v>8</v>
      </c>
      <c r="F179" s="40">
        <v>2.39</v>
      </c>
      <c r="G179" s="40">
        <v>2.23</v>
      </c>
      <c r="H179" s="40">
        <v>1.85</v>
      </c>
      <c r="I179" s="40">
        <v>72653027.280000001</v>
      </c>
      <c r="J179" s="40">
        <v>-15947391.26</v>
      </c>
      <c r="K179" s="38">
        <v>1</v>
      </c>
      <c r="L179" s="40">
        <v>-11135906.609999999</v>
      </c>
      <c r="M179" s="40">
        <v>44527462.420000002</v>
      </c>
      <c r="N179" s="38" t="b">
        <f t="shared" si="4"/>
        <v>1</v>
      </c>
      <c r="O179" s="38" t="b">
        <f>C179=คำนวณเงินลงทุนส่วนเกิน!D186</f>
        <v>1</v>
      </c>
      <c r="P179" s="38" t="b">
        <f t="shared" si="5"/>
        <v>1</v>
      </c>
      <c r="Q179" s="14" t="s">
        <v>371</v>
      </c>
      <c r="R179" s="49">
        <v>-15947391.26</v>
      </c>
      <c r="S179" s="43">
        <v>1</v>
      </c>
    </row>
    <row r="180" spans="1:19" ht="24.6" x14ac:dyDescent="0.7">
      <c r="A180" s="38">
        <v>3</v>
      </c>
      <c r="B180" s="38" t="s">
        <v>358</v>
      </c>
      <c r="C180" s="38" t="s">
        <v>373</v>
      </c>
      <c r="D180" s="38" t="s">
        <v>374</v>
      </c>
      <c r="E180" s="38" t="s">
        <v>8</v>
      </c>
      <c r="F180" s="40">
        <v>2.66</v>
      </c>
      <c r="G180" s="40">
        <v>2.37</v>
      </c>
      <c r="H180" s="40">
        <v>1.6</v>
      </c>
      <c r="I180" s="40">
        <v>35324727.189999998</v>
      </c>
      <c r="J180" s="40">
        <v>-13264352.98</v>
      </c>
      <c r="K180" s="38">
        <v>1</v>
      </c>
      <c r="L180" s="40">
        <v>-7636822.8399999999</v>
      </c>
      <c r="M180" s="40">
        <v>12765609.539999999</v>
      </c>
      <c r="N180" s="38" t="b">
        <f t="shared" si="4"/>
        <v>1</v>
      </c>
      <c r="O180" s="38" t="b">
        <f>C180=คำนวณเงินลงทุนส่วนเกิน!D187</f>
        <v>1</v>
      </c>
      <c r="P180" s="38" t="b">
        <f t="shared" si="5"/>
        <v>1</v>
      </c>
      <c r="Q180" s="14" t="s">
        <v>373</v>
      </c>
      <c r="R180" s="49">
        <v>-13278532.98</v>
      </c>
      <c r="S180" s="43">
        <v>1</v>
      </c>
    </row>
    <row r="181" spans="1:19" ht="24.6" x14ac:dyDescent="0.7">
      <c r="A181" s="38">
        <v>3</v>
      </c>
      <c r="B181" s="38" t="s">
        <v>358</v>
      </c>
      <c r="C181" s="38" t="s">
        <v>375</v>
      </c>
      <c r="D181" s="38" t="s">
        <v>376</v>
      </c>
      <c r="E181" s="38" t="s">
        <v>8</v>
      </c>
      <c r="F181" s="40">
        <v>5.72</v>
      </c>
      <c r="G181" s="40">
        <v>5.47</v>
      </c>
      <c r="H181" s="40">
        <v>5.07</v>
      </c>
      <c r="I181" s="40">
        <v>86784143.459999993</v>
      </c>
      <c r="J181" s="40">
        <v>-1726595.15</v>
      </c>
      <c r="K181" s="38">
        <v>1</v>
      </c>
      <c r="L181" s="40">
        <v>3389032.88</v>
      </c>
      <c r="M181" s="40">
        <v>74904624.879999995</v>
      </c>
      <c r="N181" s="38" t="b">
        <f t="shared" si="4"/>
        <v>1</v>
      </c>
      <c r="O181" s="38" t="b">
        <f>C181=คำนวณเงินลงทุนส่วนเกิน!D188</f>
        <v>1</v>
      </c>
      <c r="P181" s="38" t="b">
        <f t="shared" si="5"/>
        <v>1</v>
      </c>
      <c r="Q181" s="14" t="s">
        <v>375</v>
      </c>
      <c r="R181" s="49">
        <v>-1747625.65</v>
      </c>
      <c r="S181" s="43">
        <v>1</v>
      </c>
    </row>
    <row r="182" spans="1:19" ht="24.6" x14ac:dyDescent="0.7">
      <c r="A182" s="38">
        <v>3</v>
      </c>
      <c r="B182" s="38" t="s">
        <v>358</v>
      </c>
      <c r="C182" s="38" t="s">
        <v>377</v>
      </c>
      <c r="D182" s="38" t="s">
        <v>378</v>
      </c>
      <c r="E182" s="38" t="s">
        <v>8</v>
      </c>
      <c r="F182" s="40">
        <v>5.63</v>
      </c>
      <c r="G182" s="40">
        <v>5.31</v>
      </c>
      <c r="H182" s="40">
        <v>4.3600000000000003</v>
      </c>
      <c r="I182" s="40">
        <v>93287230.430000007</v>
      </c>
      <c r="J182" s="40">
        <v>3729716.59</v>
      </c>
      <c r="K182" s="38">
        <v>0</v>
      </c>
      <c r="L182" s="40">
        <v>9558162.3100000005</v>
      </c>
      <c r="M182" s="40">
        <v>67598108.030000001</v>
      </c>
      <c r="N182" s="38" t="b">
        <f t="shared" si="4"/>
        <v>1</v>
      </c>
      <c r="O182" s="38" t="b">
        <f>C182=คำนวณเงินลงทุนส่วนเกิน!D189</f>
        <v>1</v>
      </c>
      <c r="P182" s="38" t="b">
        <f t="shared" si="5"/>
        <v>1</v>
      </c>
      <c r="Q182" s="14" t="s">
        <v>377</v>
      </c>
      <c r="R182" s="49">
        <v>3642182.99</v>
      </c>
      <c r="S182" s="43">
        <v>0</v>
      </c>
    </row>
    <row r="183" spans="1:19" ht="24.6" x14ac:dyDescent="0.7">
      <c r="A183" s="38">
        <v>3</v>
      </c>
      <c r="B183" s="38" t="s">
        <v>358</v>
      </c>
      <c r="C183" s="38" t="s">
        <v>379</v>
      </c>
      <c r="D183" s="38" t="s">
        <v>380</v>
      </c>
      <c r="E183" s="38" t="s">
        <v>8</v>
      </c>
      <c r="F183" s="40">
        <v>3.31</v>
      </c>
      <c r="G183" s="40">
        <v>3.06</v>
      </c>
      <c r="H183" s="40">
        <v>2.15</v>
      </c>
      <c r="I183" s="40">
        <v>72084733.010000005</v>
      </c>
      <c r="J183" s="40">
        <v>-19323611.09</v>
      </c>
      <c r="K183" s="38">
        <v>1</v>
      </c>
      <c r="L183" s="40">
        <v>-17183872.199999999</v>
      </c>
      <c r="M183" s="40">
        <v>35869094.939999998</v>
      </c>
      <c r="N183" s="38" t="b">
        <f t="shared" si="4"/>
        <v>1</v>
      </c>
      <c r="O183" s="38" t="b">
        <f>C183=คำนวณเงินลงทุนส่วนเกิน!D190</f>
        <v>1</v>
      </c>
      <c r="P183" s="38" t="b">
        <f t="shared" si="5"/>
        <v>1</v>
      </c>
      <c r="Q183" s="14" t="s">
        <v>379</v>
      </c>
      <c r="R183" s="49">
        <v>-21099821.09</v>
      </c>
      <c r="S183" s="43">
        <v>1</v>
      </c>
    </row>
    <row r="184" spans="1:19" ht="24.6" x14ac:dyDescent="0.7">
      <c r="A184" s="38">
        <v>3</v>
      </c>
      <c r="B184" s="38" t="s">
        <v>358</v>
      </c>
      <c r="C184" s="38" t="s">
        <v>381</v>
      </c>
      <c r="D184" s="38" t="s">
        <v>382</v>
      </c>
      <c r="E184" s="38" t="s">
        <v>8</v>
      </c>
      <c r="F184" s="40">
        <v>1.67</v>
      </c>
      <c r="G184" s="40">
        <v>1.43</v>
      </c>
      <c r="H184" s="40">
        <v>1.1299999999999999</v>
      </c>
      <c r="I184" s="40">
        <v>13664819.91</v>
      </c>
      <c r="J184" s="40">
        <v>-4590743.03</v>
      </c>
      <c r="K184" s="38">
        <v>1</v>
      </c>
      <c r="L184" s="40">
        <v>-3783269.45</v>
      </c>
      <c r="M184" s="40">
        <v>2650581.2999999998</v>
      </c>
      <c r="N184" s="38" t="b">
        <f t="shared" si="4"/>
        <v>1</v>
      </c>
      <c r="O184" s="38" t="b">
        <f>C184=คำนวณเงินลงทุนส่วนเกิน!D191</f>
        <v>1</v>
      </c>
      <c r="P184" s="38" t="b">
        <f t="shared" si="5"/>
        <v>1</v>
      </c>
      <c r="Q184" s="14" t="s">
        <v>381</v>
      </c>
      <c r="R184" s="49">
        <v>-4590743.03</v>
      </c>
      <c r="S184" s="43">
        <v>1</v>
      </c>
    </row>
    <row r="185" spans="1:19" ht="24.6" x14ac:dyDescent="0.7">
      <c r="A185" s="38">
        <v>3</v>
      </c>
      <c r="B185" s="38" t="s">
        <v>358</v>
      </c>
      <c r="C185" s="38" t="s">
        <v>383</v>
      </c>
      <c r="D185" s="38" t="s">
        <v>384</v>
      </c>
      <c r="E185" s="38" t="s">
        <v>8</v>
      </c>
      <c r="F185" s="40">
        <v>3.72</v>
      </c>
      <c r="G185" s="40">
        <v>3.44</v>
      </c>
      <c r="H185" s="40">
        <v>3.07</v>
      </c>
      <c r="I185" s="40">
        <v>47337364.899999999</v>
      </c>
      <c r="J185" s="40">
        <v>10234561.220000001</v>
      </c>
      <c r="K185" s="38">
        <v>0</v>
      </c>
      <c r="L185" s="40">
        <v>12958597.640000001</v>
      </c>
      <c r="M185" s="40">
        <v>35931020.590000004</v>
      </c>
      <c r="N185" s="38" t="b">
        <f t="shared" si="4"/>
        <v>0</v>
      </c>
      <c r="O185" s="38" t="b">
        <f>C185=คำนวณเงินลงทุนส่วนเกิน!D192</f>
        <v>1</v>
      </c>
      <c r="P185" s="38" t="b">
        <f t="shared" si="5"/>
        <v>1</v>
      </c>
      <c r="Q185" s="14" t="s">
        <v>383</v>
      </c>
      <c r="R185" s="49">
        <v>-7586042.7800000003</v>
      </c>
      <c r="S185" s="43">
        <v>1</v>
      </c>
    </row>
    <row r="186" spans="1:19" ht="24.6" x14ac:dyDescent="0.7">
      <c r="A186" s="38">
        <v>3</v>
      </c>
      <c r="B186" s="38" t="s">
        <v>358</v>
      </c>
      <c r="C186" s="38" t="s">
        <v>385</v>
      </c>
      <c r="D186" s="38" t="s">
        <v>386</v>
      </c>
      <c r="E186" s="38" t="s">
        <v>8</v>
      </c>
      <c r="F186" s="40">
        <v>6.24</v>
      </c>
      <c r="G186" s="40">
        <v>6.07</v>
      </c>
      <c r="H186" s="40">
        <v>5.74</v>
      </c>
      <c r="I186" s="40">
        <v>58151822.219999999</v>
      </c>
      <c r="J186" s="40">
        <v>11622475.92</v>
      </c>
      <c r="K186" s="38">
        <v>0</v>
      </c>
      <c r="L186" s="40">
        <v>15742677.35</v>
      </c>
      <c r="M186" s="40">
        <v>52641561.149999999</v>
      </c>
      <c r="N186" s="38" t="b">
        <f t="shared" si="4"/>
        <v>1</v>
      </c>
      <c r="O186" s="38" t="b">
        <f>C186=คำนวณเงินลงทุนส่วนเกิน!D193</f>
        <v>1</v>
      </c>
      <c r="P186" s="38" t="b">
        <f t="shared" si="5"/>
        <v>1</v>
      </c>
      <c r="Q186" s="14" t="s">
        <v>385</v>
      </c>
      <c r="R186" s="49">
        <v>10282750.92</v>
      </c>
      <c r="S186" s="43">
        <v>0</v>
      </c>
    </row>
    <row r="187" spans="1:19" ht="24.6" x14ac:dyDescent="0.7">
      <c r="A187" s="38">
        <v>3</v>
      </c>
      <c r="B187" s="38" t="s">
        <v>387</v>
      </c>
      <c r="C187" s="38" t="s">
        <v>388</v>
      </c>
      <c r="D187" s="38" t="s">
        <v>389</v>
      </c>
      <c r="E187" s="38" t="s">
        <v>46</v>
      </c>
      <c r="F187" s="40">
        <v>2.79</v>
      </c>
      <c r="G187" s="40">
        <v>2.48</v>
      </c>
      <c r="H187" s="40">
        <v>1.68</v>
      </c>
      <c r="I187" s="40">
        <v>260007792.88</v>
      </c>
      <c r="J187" s="40">
        <v>23102544.719999999</v>
      </c>
      <c r="K187" s="38">
        <v>0</v>
      </c>
      <c r="L187" s="40">
        <v>41523811.829999998</v>
      </c>
      <c r="M187" s="40">
        <v>98194838.709999993</v>
      </c>
      <c r="N187" s="38" t="b">
        <f t="shared" si="4"/>
        <v>1</v>
      </c>
      <c r="O187" s="38" t="b">
        <f>C187=คำนวณเงินลงทุนส่วนเกิน!D194</f>
        <v>1</v>
      </c>
      <c r="P187" s="38" t="b">
        <f t="shared" si="5"/>
        <v>1</v>
      </c>
      <c r="Q187" s="14" t="s">
        <v>388</v>
      </c>
      <c r="R187" s="49">
        <v>23102544.719999999</v>
      </c>
      <c r="S187" s="43">
        <v>0</v>
      </c>
    </row>
    <row r="188" spans="1:19" ht="24.6" x14ac:dyDescent="0.7">
      <c r="A188" s="38">
        <v>3</v>
      </c>
      <c r="B188" s="38" t="s">
        <v>387</v>
      </c>
      <c r="C188" s="38" t="s">
        <v>390</v>
      </c>
      <c r="D188" s="38" t="s">
        <v>391</v>
      </c>
      <c r="E188" s="38" t="s">
        <v>8</v>
      </c>
      <c r="F188" s="40">
        <v>4.37</v>
      </c>
      <c r="G188" s="40">
        <v>4.1399999999999997</v>
      </c>
      <c r="H188" s="40">
        <v>3.61</v>
      </c>
      <c r="I188" s="40">
        <v>37623269.450000003</v>
      </c>
      <c r="J188" s="40">
        <v>-7703098.71</v>
      </c>
      <c r="K188" s="38">
        <v>1</v>
      </c>
      <c r="L188" s="40">
        <v>-820108.97</v>
      </c>
      <c r="M188" s="40">
        <v>28936646.23</v>
      </c>
      <c r="N188" s="38" t="b">
        <f t="shared" si="4"/>
        <v>1</v>
      </c>
      <c r="O188" s="38" t="b">
        <f>C188=คำนวณเงินลงทุนส่วนเกิน!D195</f>
        <v>1</v>
      </c>
      <c r="P188" s="38" t="b">
        <f t="shared" si="5"/>
        <v>1</v>
      </c>
      <c r="Q188" s="14" t="s">
        <v>390</v>
      </c>
      <c r="R188" s="49">
        <v>-7706778.71</v>
      </c>
      <c r="S188" s="43">
        <v>1</v>
      </c>
    </row>
    <row r="189" spans="1:19" ht="24.6" x14ac:dyDescent="0.7">
      <c r="A189" s="38">
        <v>3</v>
      </c>
      <c r="B189" s="38" t="s">
        <v>387</v>
      </c>
      <c r="C189" s="38" t="s">
        <v>392</v>
      </c>
      <c r="D189" s="38" t="s">
        <v>393</v>
      </c>
      <c r="E189" s="38" t="s">
        <v>8</v>
      </c>
      <c r="F189" s="40">
        <v>4.28</v>
      </c>
      <c r="G189" s="40">
        <v>4.12</v>
      </c>
      <c r="H189" s="40">
        <v>3.49</v>
      </c>
      <c r="I189" s="40">
        <v>40502659.219999999</v>
      </c>
      <c r="J189" s="40">
        <v>-432219.47</v>
      </c>
      <c r="K189" s="38">
        <v>1</v>
      </c>
      <c r="L189" s="40">
        <v>2408963.36</v>
      </c>
      <c r="M189" s="40">
        <v>30649645.100000001</v>
      </c>
      <c r="N189" s="38" t="b">
        <f t="shared" si="4"/>
        <v>1</v>
      </c>
      <c r="O189" s="38" t="b">
        <f>C189=คำนวณเงินลงทุนส่วนเกิน!D196</f>
        <v>1</v>
      </c>
      <c r="P189" s="38" t="b">
        <f t="shared" si="5"/>
        <v>1</v>
      </c>
      <c r="Q189" s="14" t="s">
        <v>392</v>
      </c>
      <c r="R189" s="49">
        <v>-432219.47</v>
      </c>
      <c r="S189" s="43">
        <v>1</v>
      </c>
    </row>
    <row r="190" spans="1:19" ht="24.6" x14ac:dyDescent="0.7">
      <c r="A190" s="38">
        <v>3</v>
      </c>
      <c r="B190" s="38" t="s">
        <v>387</v>
      </c>
      <c r="C190" s="38" t="s">
        <v>394</v>
      </c>
      <c r="D190" s="38" t="s">
        <v>395</v>
      </c>
      <c r="E190" s="38" t="s">
        <v>8</v>
      </c>
      <c r="F190" s="40">
        <v>2.31</v>
      </c>
      <c r="G190" s="40">
        <v>2.08</v>
      </c>
      <c r="H190" s="40">
        <v>1.18</v>
      </c>
      <c r="I190" s="40">
        <v>51732937.979999997</v>
      </c>
      <c r="J190" s="40">
        <v>12801810.65</v>
      </c>
      <c r="K190" s="38">
        <v>0</v>
      </c>
      <c r="L190" s="40">
        <v>8896673.7699999996</v>
      </c>
      <c r="M190" s="40">
        <v>7263555.6600000001</v>
      </c>
      <c r="N190" s="38" t="b">
        <f t="shared" si="4"/>
        <v>1</v>
      </c>
      <c r="O190" s="38" t="b">
        <f>C190=คำนวณเงินลงทุนส่วนเกิน!D197</f>
        <v>1</v>
      </c>
      <c r="P190" s="38" t="b">
        <f t="shared" si="5"/>
        <v>1</v>
      </c>
      <c r="Q190" s="14" t="s">
        <v>394</v>
      </c>
      <c r="R190" s="49">
        <v>12801810.65</v>
      </c>
      <c r="S190" s="43">
        <v>0</v>
      </c>
    </row>
    <row r="191" spans="1:19" ht="24.6" x14ac:dyDescent="0.7">
      <c r="A191" s="38">
        <v>3</v>
      </c>
      <c r="B191" s="38" t="s">
        <v>387</v>
      </c>
      <c r="C191" s="38" t="s">
        <v>396</v>
      </c>
      <c r="D191" s="38" t="s">
        <v>397</v>
      </c>
      <c r="E191" s="38" t="s">
        <v>8</v>
      </c>
      <c r="F191" s="40">
        <v>3.89</v>
      </c>
      <c r="G191" s="40">
        <v>3.76</v>
      </c>
      <c r="H191" s="40">
        <v>3.22</v>
      </c>
      <c r="I191" s="40">
        <v>63595374.960000001</v>
      </c>
      <c r="J191" s="40">
        <v>-18820586.850000001</v>
      </c>
      <c r="K191" s="38">
        <v>1</v>
      </c>
      <c r="L191" s="40">
        <v>-11940617.17</v>
      </c>
      <c r="M191" s="40">
        <v>48756162.060000002</v>
      </c>
      <c r="N191" s="38" t="b">
        <f t="shared" si="4"/>
        <v>1</v>
      </c>
      <c r="O191" s="38" t="b">
        <f>C191=คำนวณเงินลงทุนส่วนเกิน!D198</f>
        <v>1</v>
      </c>
      <c r="P191" s="38" t="b">
        <f t="shared" si="5"/>
        <v>1</v>
      </c>
      <c r="Q191" s="14" t="s">
        <v>396</v>
      </c>
      <c r="R191" s="49">
        <v>-18820586.850000001</v>
      </c>
      <c r="S191" s="43">
        <v>1</v>
      </c>
    </row>
    <row r="192" spans="1:19" ht="24.6" x14ac:dyDescent="0.7">
      <c r="A192" s="38">
        <v>3</v>
      </c>
      <c r="B192" s="38" t="s">
        <v>387</v>
      </c>
      <c r="C192" s="38" t="s">
        <v>398</v>
      </c>
      <c r="D192" s="38" t="s">
        <v>399</v>
      </c>
      <c r="E192" s="38" t="s">
        <v>8</v>
      </c>
      <c r="F192" s="40">
        <v>6.36</v>
      </c>
      <c r="G192" s="40">
        <v>6.23</v>
      </c>
      <c r="H192" s="40">
        <v>5.56</v>
      </c>
      <c r="I192" s="40">
        <v>60183855.229999997</v>
      </c>
      <c r="J192" s="40">
        <v>-4150755.99</v>
      </c>
      <c r="K192" s="38">
        <v>1</v>
      </c>
      <c r="L192" s="40">
        <v>2193874.4700000002</v>
      </c>
      <c r="M192" s="40">
        <v>51239544.259999998</v>
      </c>
      <c r="N192" s="38" t="b">
        <f t="shared" si="4"/>
        <v>1</v>
      </c>
      <c r="O192" s="38" t="b">
        <f>C192=คำนวณเงินลงทุนส่วนเกิน!D199</f>
        <v>1</v>
      </c>
      <c r="P192" s="38" t="b">
        <f t="shared" si="5"/>
        <v>1</v>
      </c>
      <c r="Q192" s="14" t="s">
        <v>398</v>
      </c>
      <c r="R192" s="49">
        <v>-4161245.99</v>
      </c>
      <c r="S192" s="43">
        <v>1</v>
      </c>
    </row>
    <row r="193" spans="1:19" ht="24.6" x14ac:dyDescent="0.7">
      <c r="A193" s="38">
        <v>3</v>
      </c>
      <c r="B193" s="38" t="s">
        <v>387</v>
      </c>
      <c r="C193" s="38" t="s">
        <v>400</v>
      </c>
      <c r="D193" s="38" t="s">
        <v>401</v>
      </c>
      <c r="E193" s="38" t="s">
        <v>8</v>
      </c>
      <c r="F193" s="40">
        <v>4.21</v>
      </c>
      <c r="G193" s="40">
        <v>4.03</v>
      </c>
      <c r="H193" s="40">
        <v>3.3</v>
      </c>
      <c r="I193" s="40">
        <v>40295636.450000003</v>
      </c>
      <c r="J193" s="40">
        <v>-5308326.99</v>
      </c>
      <c r="K193" s="38">
        <v>1</v>
      </c>
      <c r="L193" s="40">
        <v>-2003973.56</v>
      </c>
      <c r="M193" s="40">
        <v>28853895.420000002</v>
      </c>
      <c r="N193" s="38" t="b">
        <f t="shared" si="4"/>
        <v>1</v>
      </c>
      <c r="O193" s="38" t="b">
        <f>C193=คำนวณเงินลงทุนส่วนเกิน!D200</f>
        <v>1</v>
      </c>
      <c r="P193" s="38" t="b">
        <f t="shared" si="5"/>
        <v>1</v>
      </c>
      <c r="Q193" s="14" t="s">
        <v>400</v>
      </c>
      <c r="R193" s="49">
        <v>-5660788.9900000002</v>
      </c>
      <c r="S193" s="43">
        <v>1</v>
      </c>
    </row>
    <row r="194" spans="1:19" ht="24.6" x14ac:dyDescent="0.7">
      <c r="A194" s="38">
        <v>3</v>
      </c>
      <c r="B194" s="38" t="s">
        <v>387</v>
      </c>
      <c r="C194" s="38" t="s">
        <v>402</v>
      </c>
      <c r="D194" s="38" t="s">
        <v>403</v>
      </c>
      <c r="E194" s="38" t="s">
        <v>8</v>
      </c>
      <c r="F194" s="40">
        <v>3.9</v>
      </c>
      <c r="G194" s="40">
        <v>3.52</v>
      </c>
      <c r="H194" s="40">
        <v>2.5099999999999998</v>
      </c>
      <c r="I194" s="40">
        <v>88660931.439999998</v>
      </c>
      <c r="J194" s="40">
        <v>-3283078.45</v>
      </c>
      <c r="K194" s="38">
        <v>1</v>
      </c>
      <c r="L194" s="40">
        <v>-6128270.4000000004</v>
      </c>
      <c r="M194" s="40">
        <v>46099873.299999997</v>
      </c>
      <c r="N194" s="38" t="b">
        <f t="shared" si="4"/>
        <v>1</v>
      </c>
      <c r="O194" s="38" t="b">
        <f>C194=คำนวณเงินลงทุนส่วนเกิน!D201</f>
        <v>1</v>
      </c>
      <c r="P194" s="38" t="b">
        <f t="shared" si="5"/>
        <v>1</v>
      </c>
      <c r="Q194" s="14" t="s">
        <v>402</v>
      </c>
      <c r="R194" s="49">
        <v>-3283078.45</v>
      </c>
      <c r="S194" s="43">
        <v>1</v>
      </c>
    </row>
    <row r="195" spans="1:19" ht="24.6" x14ac:dyDescent="0.7">
      <c r="A195" s="38">
        <v>3</v>
      </c>
      <c r="B195" s="38" t="s">
        <v>387</v>
      </c>
      <c r="C195" s="38" t="s">
        <v>404</v>
      </c>
      <c r="D195" s="38" t="s">
        <v>405</v>
      </c>
      <c r="E195" s="38" t="s">
        <v>8</v>
      </c>
      <c r="F195" s="40">
        <v>7.2</v>
      </c>
      <c r="G195" s="40">
        <v>7.02</v>
      </c>
      <c r="H195" s="40">
        <v>6.68</v>
      </c>
      <c r="I195" s="40">
        <v>46050391.369999997</v>
      </c>
      <c r="J195" s="40">
        <v>-5183257.7300000004</v>
      </c>
      <c r="K195" s="38">
        <v>1</v>
      </c>
      <c r="L195" s="40">
        <v>-2527389.21</v>
      </c>
      <c r="M195" s="40">
        <v>42163493.229999997</v>
      </c>
      <c r="N195" s="38" t="b">
        <f t="shared" si="4"/>
        <v>1</v>
      </c>
      <c r="O195" s="38" t="b">
        <f>C195=คำนวณเงินลงทุนส่วนเกิน!D202</f>
        <v>1</v>
      </c>
      <c r="P195" s="38" t="b">
        <f t="shared" si="5"/>
        <v>1</v>
      </c>
      <c r="Q195" s="14" t="s">
        <v>404</v>
      </c>
      <c r="R195" s="49">
        <v>-5183257.7300000004</v>
      </c>
      <c r="S195" s="43">
        <v>1</v>
      </c>
    </row>
    <row r="196" spans="1:19" ht="24.6" x14ac:dyDescent="0.7">
      <c r="A196" s="38">
        <v>3</v>
      </c>
      <c r="B196" s="38" t="s">
        <v>387</v>
      </c>
      <c r="C196" s="38" t="s">
        <v>406</v>
      </c>
      <c r="D196" s="38" t="s">
        <v>407</v>
      </c>
      <c r="E196" s="38" t="s">
        <v>8</v>
      </c>
      <c r="F196" s="40">
        <v>3.01</v>
      </c>
      <c r="G196" s="40">
        <v>2.93</v>
      </c>
      <c r="H196" s="40">
        <v>2.58</v>
      </c>
      <c r="I196" s="40">
        <v>25077188.789999999</v>
      </c>
      <c r="J196" s="40">
        <v>1833260.11</v>
      </c>
      <c r="K196" s="38">
        <v>0</v>
      </c>
      <c r="L196" s="40">
        <v>4627710.74</v>
      </c>
      <c r="M196" s="40">
        <v>19752893.440000001</v>
      </c>
      <c r="N196" s="38" t="b">
        <f t="shared" ref="N196:N259" si="6">K196=S196</f>
        <v>1</v>
      </c>
      <c r="O196" s="38" t="b">
        <f>C196=คำนวณเงินลงทุนส่วนเกิน!D203</f>
        <v>1</v>
      </c>
      <c r="P196" s="38" t="b">
        <f t="shared" ref="P196:P259" si="7">Q196=C196</f>
        <v>1</v>
      </c>
      <c r="Q196" s="14" t="s">
        <v>406</v>
      </c>
      <c r="R196" s="49">
        <v>1833260.11</v>
      </c>
      <c r="S196" s="43">
        <v>0</v>
      </c>
    </row>
    <row r="197" spans="1:19" ht="24.6" x14ac:dyDescent="0.7">
      <c r="A197" s="38">
        <v>3</v>
      </c>
      <c r="B197" s="38" t="s">
        <v>387</v>
      </c>
      <c r="C197" s="38" t="s">
        <v>408</v>
      </c>
      <c r="D197" s="38" t="s">
        <v>409</v>
      </c>
      <c r="E197" s="38" t="s">
        <v>8</v>
      </c>
      <c r="F197" s="40">
        <v>5.08</v>
      </c>
      <c r="G197" s="40">
        <v>4.9000000000000004</v>
      </c>
      <c r="H197" s="40">
        <v>4.41</v>
      </c>
      <c r="I197" s="40">
        <v>23728575.050000001</v>
      </c>
      <c r="J197" s="40">
        <v>-447354.17</v>
      </c>
      <c r="K197" s="38">
        <v>1</v>
      </c>
      <c r="L197" s="40">
        <v>3188550.39</v>
      </c>
      <c r="M197" s="40">
        <v>19829741.989999998</v>
      </c>
      <c r="N197" s="38" t="b">
        <f t="shared" si="6"/>
        <v>1</v>
      </c>
      <c r="O197" s="38" t="b">
        <f>C197=คำนวณเงินลงทุนส่วนเกิน!D204</f>
        <v>1</v>
      </c>
      <c r="P197" s="38" t="b">
        <f t="shared" si="7"/>
        <v>1</v>
      </c>
      <c r="Q197" s="14" t="s">
        <v>408</v>
      </c>
      <c r="R197" s="49">
        <v>-447354.17</v>
      </c>
      <c r="S197" s="43">
        <v>1</v>
      </c>
    </row>
    <row r="198" spans="1:19" ht="24.6" x14ac:dyDescent="0.7">
      <c r="A198" s="38">
        <v>3</v>
      </c>
      <c r="B198" s="38" t="s">
        <v>387</v>
      </c>
      <c r="C198" s="38" t="s">
        <v>410</v>
      </c>
      <c r="D198" s="38" t="s">
        <v>411</v>
      </c>
      <c r="E198" s="38" t="s">
        <v>8</v>
      </c>
      <c r="F198" s="40">
        <v>4.2699999999999996</v>
      </c>
      <c r="G198" s="40">
        <v>4.07</v>
      </c>
      <c r="H198" s="40">
        <v>3.66</v>
      </c>
      <c r="I198" s="40">
        <v>21134944.789999999</v>
      </c>
      <c r="J198" s="40">
        <v>1758166.22</v>
      </c>
      <c r="K198" s="38">
        <v>0</v>
      </c>
      <c r="L198" s="40">
        <v>3425664.85</v>
      </c>
      <c r="M198" s="40">
        <v>17189465.93</v>
      </c>
      <c r="N198" s="38" t="b">
        <f t="shared" si="6"/>
        <v>1</v>
      </c>
      <c r="O198" s="38" t="b">
        <f>C198=คำนวณเงินลงทุนส่วนเกิน!D205</f>
        <v>1</v>
      </c>
      <c r="P198" s="38" t="b">
        <f t="shared" si="7"/>
        <v>1</v>
      </c>
      <c r="Q198" s="14" t="s">
        <v>410</v>
      </c>
      <c r="R198" s="49">
        <v>1758166.22</v>
      </c>
      <c r="S198" s="43">
        <v>0</v>
      </c>
    </row>
    <row r="199" spans="1:19" ht="24.6" x14ac:dyDescent="0.7">
      <c r="A199" s="38">
        <v>3</v>
      </c>
      <c r="B199" s="38" t="s">
        <v>412</v>
      </c>
      <c r="C199" s="38" t="s">
        <v>413</v>
      </c>
      <c r="D199" s="38" t="s">
        <v>414</v>
      </c>
      <c r="E199" s="38" t="s">
        <v>46</v>
      </c>
      <c r="F199" s="40">
        <v>5.97</v>
      </c>
      <c r="G199" s="40">
        <v>5.65</v>
      </c>
      <c r="H199" s="40">
        <v>4.5599999999999996</v>
      </c>
      <c r="I199" s="40">
        <v>500019355.25</v>
      </c>
      <c r="J199" s="40">
        <v>60583820.710000001</v>
      </c>
      <c r="K199" s="38">
        <v>0</v>
      </c>
      <c r="L199" s="40">
        <v>55856307.369999997</v>
      </c>
      <c r="M199" s="40">
        <v>358668352.37</v>
      </c>
      <c r="N199" s="38" t="b">
        <f t="shared" si="6"/>
        <v>1</v>
      </c>
      <c r="O199" s="38" t="b">
        <f>C199=คำนวณเงินลงทุนส่วนเกิน!D206</f>
        <v>1</v>
      </c>
      <c r="P199" s="38" t="b">
        <f t="shared" si="7"/>
        <v>1</v>
      </c>
      <c r="Q199" s="14" t="s">
        <v>413</v>
      </c>
      <c r="R199" s="49">
        <v>60560075.710000001</v>
      </c>
      <c r="S199" s="43">
        <v>0</v>
      </c>
    </row>
    <row r="200" spans="1:19" ht="24.6" x14ac:dyDescent="0.7">
      <c r="A200" s="38">
        <v>3</v>
      </c>
      <c r="B200" s="38" t="s">
        <v>412</v>
      </c>
      <c r="C200" s="38" t="s">
        <v>415</v>
      </c>
      <c r="D200" s="38" t="s">
        <v>416</v>
      </c>
      <c r="E200" s="38" t="s">
        <v>8</v>
      </c>
      <c r="F200" s="40">
        <v>13.01</v>
      </c>
      <c r="G200" s="40">
        <v>12.58</v>
      </c>
      <c r="H200" s="40">
        <v>11.35</v>
      </c>
      <c r="I200" s="40">
        <v>119643626.73</v>
      </c>
      <c r="J200" s="40">
        <v>-18810085.899999999</v>
      </c>
      <c r="K200" s="38">
        <v>1</v>
      </c>
      <c r="L200" s="40">
        <v>-8204426.1699999999</v>
      </c>
      <c r="M200" s="40">
        <v>103134035.66</v>
      </c>
      <c r="N200" s="38" t="b">
        <f t="shared" si="6"/>
        <v>1</v>
      </c>
      <c r="O200" s="38" t="b">
        <f>C200=คำนวณเงินลงทุนส่วนเกิน!D207</f>
        <v>1</v>
      </c>
      <c r="P200" s="38" t="b">
        <f t="shared" si="7"/>
        <v>1</v>
      </c>
      <c r="Q200" s="14" t="s">
        <v>415</v>
      </c>
      <c r="R200" s="49">
        <v>-18810085.899999999</v>
      </c>
      <c r="S200" s="43">
        <v>1</v>
      </c>
    </row>
    <row r="201" spans="1:19" ht="24.6" x14ac:dyDescent="0.7">
      <c r="A201" s="38">
        <v>3</v>
      </c>
      <c r="B201" s="38" t="s">
        <v>412</v>
      </c>
      <c r="C201" s="38" t="s">
        <v>417</v>
      </c>
      <c r="D201" s="38" t="s">
        <v>418</v>
      </c>
      <c r="E201" s="38" t="s">
        <v>8</v>
      </c>
      <c r="F201" s="40">
        <v>3.36</v>
      </c>
      <c r="G201" s="40">
        <v>3.11</v>
      </c>
      <c r="H201" s="40">
        <v>2.27</v>
      </c>
      <c r="I201" s="40">
        <v>16186271.630000001</v>
      </c>
      <c r="J201" s="40">
        <v>-15124342.029999999</v>
      </c>
      <c r="K201" s="38">
        <v>1</v>
      </c>
      <c r="L201" s="40">
        <v>-10572457.17</v>
      </c>
      <c r="M201" s="40">
        <v>8694424.9399999995</v>
      </c>
      <c r="N201" s="38" t="b">
        <f t="shared" si="6"/>
        <v>1</v>
      </c>
      <c r="O201" s="38" t="b">
        <f>C201=คำนวณเงินลงทุนส่วนเกิน!D208</f>
        <v>1</v>
      </c>
      <c r="P201" s="38" t="b">
        <f t="shared" si="7"/>
        <v>1</v>
      </c>
      <c r="Q201" s="14" t="s">
        <v>417</v>
      </c>
      <c r="R201" s="49">
        <v>-15124342.029999999</v>
      </c>
      <c r="S201" s="43">
        <v>1</v>
      </c>
    </row>
    <row r="202" spans="1:19" ht="24.6" x14ac:dyDescent="0.7">
      <c r="A202" s="38">
        <v>3</v>
      </c>
      <c r="B202" s="38" t="s">
        <v>412</v>
      </c>
      <c r="C202" s="38" t="s">
        <v>419</v>
      </c>
      <c r="D202" s="38" t="s">
        <v>420</v>
      </c>
      <c r="E202" s="38" t="s">
        <v>8</v>
      </c>
      <c r="F202" s="40">
        <v>6.72</v>
      </c>
      <c r="G202" s="40">
        <v>6.48</v>
      </c>
      <c r="H202" s="40">
        <v>4.8499999999999996</v>
      </c>
      <c r="I202" s="40">
        <v>93486507.879999995</v>
      </c>
      <c r="J202" s="40">
        <v>-15643271.449999999</v>
      </c>
      <c r="K202" s="38">
        <v>1</v>
      </c>
      <c r="L202" s="40">
        <v>-16663096.49</v>
      </c>
      <c r="M202" s="40">
        <v>62835684.890000001</v>
      </c>
      <c r="N202" s="38" t="b">
        <f t="shared" si="6"/>
        <v>1</v>
      </c>
      <c r="O202" s="38" t="b">
        <f>C202=คำนวณเงินลงทุนส่วนเกิน!D209</f>
        <v>1</v>
      </c>
      <c r="P202" s="38" t="b">
        <f t="shared" si="7"/>
        <v>1</v>
      </c>
      <c r="Q202" s="14" t="s">
        <v>419</v>
      </c>
      <c r="R202" s="49">
        <v>-15655471.449999999</v>
      </c>
      <c r="S202" s="43">
        <v>1</v>
      </c>
    </row>
    <row r="203" spans="1:19" ht="24.6" x14ac:dyDescent="0.7">
      <c r="A203" s="38">
        <v>3</v>
      </c>
      <c r="B203" s="38" t="s">
        <v>412</v>
      </c>
      <c r="C203" s="38" t="s">
        <v>421</v>
      </c>
      <c r="D203" s="38" t="s">
        <v>422</v>
      </c>
      <c r="E203" s="38" t="s">
        <v>8</v>
      </c>
      <c r="F203" s="40">
        <v>2.42</v>
      </c>
      <c r="G203" s="40">
        <v>2.2599999999999998</v>
      </c>
      <c r="H203" s="40">
        <v>1.39</v>
      </c>
      <c r="I203" s="40">
        <v>4219218.55</v>
      </c>
      <c r="J203" s="40">
        <v>-7821134.71</v>
      </c>
      <c r="K203" s="38">
        <v>2</v>
      </c>
      <c r="L203" s="40">
        <v>-4900521.09</v>
      </c>
      <c r="M203" s="40">
        <v>1171680.17</v>
      </c>
      <c r="N203" s="38" t="b">
        <f t="shared" si="6"/>
        <v>1</v>
      </c>
      <c r="O203" s="38" t="b">
        <f>C203=คำนวณเงินลงทุนส่วนเกิน!D210</f>
        <v>1</v>
      </c>
      <c r="P203" s="38" t="b">
        <f t="shared" si="7"/>
        <v>1</v>
      </c>
      <c r="Q203" s="14" t="s">
        <v>421</v>
      </c>
      <c r="R203" s="49">
        <v>-7836824.1799999997</v>
      </c>
      <c r="S203" s="43">
        <v>2</v>
      </c>
    </row>
    <row r="204" spans="1:19" ht="24.6" x14ac:dyDescent="0.7">
      <c r="A204" s="38">
        <v>3</v>
      </c>
      <c r="B204" s="38" t="s">
        <v>412</v>
      </c>
      <c r="C204" s="38" t="s">
        <v>423</v>
      </c>
      <c r="D204" s="38" t="s">
        <v>424</v>
      </c>
      <c r="E204" s="38" t="s">
        <v>8</v>
      </c>
      <c r="F204" s="40">
        <v>9.65</v>
      </c>
      <c r="G204" s="40">
        <v>9.41</v>
      </c>
      <c r="H204" s="40">
        <v>8.32</v>
      </c>
      <c r="I204" s="40">
        <v>112570096.01000001</v>
      </c>
      <c r="J204" s="40">
        <v>-6065801.0999999996</v>
      </c>
      <c r="K204" s="38">
        <v>1</v>
      </c>
      <c r="L204" s="40">
        <v>-672438.29</v>
      </c>
      <c r="M204" s="40">
        <v>95309947.849999994</v>
      </c>
      <c r="N204" s="38" t="b">
        <f t="shared" si="6"/>
        <v>1</v>
      </c>
      <c r="O204" s="38" t="b">
        <f>C204=คำนวณเงินลงทุนส่วนเกิน!D211</f>
        <v>1</v>
      </c>
      <c r="P204" s="38" t="b">
        <f t="shared" si="7"/>
        <v>1</v>
      </c>
      <c r="Q204" s="14" t="s">
        <v>423</v>
      </c>
      <c r="R204" s="49">
        <v>-9529036.0999999996</v>
      </c>
      <c r="S204" s="43">
        <v>1</v>
      </c>
    </row>
    <row r="205" spans="1:19" ht="24.6" x14ac:dyDescent="0.7">
      <c r="A205" s="38">
        <v>3</v>
      </c>
      <c r="B205" s="38" t="s">
        <v>412</v>
      </c>
      <c r="C205" s="38" t="s">
        <v>425</v>
      </c>
      <c r="D205" s="38" t="s">
        <v>426</v>
      </c>
      <c r="E205" s="38" t="s">
        <v>8</v>
      </c>
      <c r="F205" s="40">
        <v>3.15</v>
      </c>
      <c r="G205" s="40">
        <v>2.79</v>
      </c>
      <c r="H205" s="40">
        <v>1.75</v>
      </c>
      <c r="I205" s="40">
        <v>27949063.510000002</v>
      </c>
      <c r="J205" s="40">
        <v>-7136578.6900000004</v>
      </c>
      <c r="K205" s="38">
        <v>1</v>
      </c>
      <c r="L205" s="40">
        <v>-1379481.19</v>
      </c>
      <c r="M205" s="40">
        <v>9747157.7100000009</v>
      </c>
      <c r="N205" s="38" t="b">
        <f t="shared" si="6"/>
        <v>1</v>
      </c>
      <c r="O205" s="38" t="b">
        <f>C205=คำนวณเงินลงทุนส่วนเกิน!D212</f>
        <v>1</v>
      </c>
      <c r="P205" s="38" t="b">
        <f t="shared" si="7"/>
        <v>1</v>
      </c>
      <c r="Q205" s="14" t="s">
        <v>425</v>
      </c>
      <c r="R205" s="49">
        <v>-7338130.0700000003</v>
      </c>
      <c r="S205" s="43">
        <v>1</v>
      </c>
    </row>
    <row r="206" spans="1:19" ht="24.6" x14ac:dyDescent="0.7">
      <c r="A206" s="38">
        <v>3</v>
      </c>
      <c r="B206" s="38" t="s">
        <v>412</v>
      </c>
      <c r="C206" s="38" t="s">
        <v>427</v>
      </c>
      <c r="D206" s="38" t="s">
        <v>428</v>
      </c>
      <c r="E206" s="38" t="s">
        <v>8</v>
      </c>
      <c r="F206" s="40">
        <v>3.57</v>
      </c>
      <c r="G206" s="40">
        <v>3.39</v>
      </c>
      <c r="H206" s="40">
        <v>2.63</v>
      </c>
      <c r="I206" s="40">
        <v>17477569.91</v>
      </c>
      <c r="J206" s="40">
        <v>-6046252.7300000004</v>
      </c>
      <c r="K206" s="38">
        <v>1</v>
      </c>
      <c r="L206" s="40">
        <v>-3110230.68</v>
      </c>
      <c r="M206" s="40">
        <v>11080074.470000001</v>
      </c>
      <c r="N206" s="38" t="b">
        <f t="shared" si="6"/>
        <v>1</v>
      </c>
      <c r="O206" s="38" t="b">
        <f>C206=คำนวณเงินลงทุนส่วนเกิน!D213</f>
        <v>1</v>
      </c>
      <c r="P206" s="38" t="b">
        <f t="shared" si="7"/>
        <v>1</v>
      </c>
      <c r="Q206" s="14" t="s">
        <v>427</v>
      </c>
      <c r="R206" s="49">
        <v>-6049622.7300000004</v>
      </c>
      <c r="S206" s="43">
        <v>1</v>
      </c>
    </row>
    <row r="207" spans="1:19" ht="24.6" x14ac:dyDescent="0.7">
      <c r="A207" s="38">
        <v>4</v>
      </c>
      <c r="B207" s="38" t="s">
        <v>429</v>
      </c>
      <c r="C207" s="38" t="s">
        <v>430</v>
      </c>
      <c r="D207" s="38" t="s">
        <v>431</v>
      </c>
      <c r="E207" s="38" t="s">
        <v>46</v>
      </c>
      <c r="F207" s="40">
        <v>3.16</v>
      </c>
      <c r="G207" s="40">
        <v>2.78</v>
      </c>
      <c r="H207" s="40">
        <v>1.59</v>
      </c>
      <c r="I207" s="40">
        <v>254801572.08000001</v>
      </c>
      <c r="J207" s="40">
        <v>-48059792.520000003</v>
      </c>
      <c r="K207" s="38">
        <v>1</v>
      </c>
      <c r="L207" s="40">
        <v>-45240012.840000004</v>
      </c>
      <c r="M207" s="40">
        <v>69484006.459999993</v>
      </c>
      <c r="N207" s="38" t="b">
        <f t="shared" si="6"/>
        <v>1</v>
      </c>
      <c r="O207" s="38" t="b">
        <f>C207=คำนวณเงินลงทุนส่วนเกิน!D214</f>
        <v>1</v>
      </c>
      <c r="P207" s="38" t="b">
        <f t="shared" si="7"/>
        <v>1</v>
      </c>
      <c r="Q207" s="14" t="s">
        <v>430</v>
      </c>
      <c r="R207" s="49">
        <v>-48235046.340000004</v>
      </c>
      <c r="S207" s="43">
        <v>1</v>
      </c>
    </row>
    <row r="208" spans="1:19" ht="24.6" x14ac:dyDescent="0.7">
      <c r="A208" s="38">
        <v>4</v>
      </c>
      <c r="B208" s="38" t="s">
        <v>429</v>
      </c>
      <c r="C208" s="38" t="s">
        <v>432</v>
      </c>
      <c r="D208" s="38" t="s">
        <v>433</v>
      </c>
      <c r="E208" s="38" t="s">
        <v>8</v>
      </c>
      <c r="F208" s="40">
        <v>2.46</v>
      </c>
      <c r="G208" s="40">
        <v>2.11</v>
      </c>
      <c r="H208" s="40">
        <v>1.25</v>
      </c>
      <c r="I208" s="40">
        <v>11195113.640000001</v>
      </c>
      <c r="J208" s="40">
        <v>-9115906.9900000002</v>
      </c>
      <c r="K208" s="38">
        <v>1</v>
      </c>
      <c r="L208" s="40">
        <v>-5633459.5300000003</v>
      </c>
      <c r="M208" s="40">
        <v>1946812.16</v>
      </c>
      <c r="N208" s="38" t="b">
        <f t="shared" si="6"/>
        <v>1</v>
      </c>
      <c r="O208" s="38" t="b">
        <f>C208=คำนวณเงินลงทุนส่วนเกิน!D215</f>
        <v>1</v>
      </c>
      <c r="P208" s="38" t="b">
        <f t="shared" si="7"/>
        <v>1</v>
      </c>
      <c r="Q208" s="14" t="s">
        <v>432</v>
      </c>
      <c r="R208" s="49">
        <v>-17034433.370000001</v>
      </c>
      <c r="S208" s="43">
        <v>1</v>
      </c>
    </row>
    <row r="209" spans="1:19" ht="24.6" x14ac:dyDescent="0.7">
      <c r="A209" s="38">
        <v>4</v>
      </c>
      <c r="B209" s="38" t="s">
        <v>429</v>
      </c>
      <c r="C209" s="38" t="s">
        <v>434</v>
      </c>
      <c r="D209" s="38" t="s">
        <v>435</v>
      </c>
      <c r="E209" s="38" t="s">
        <v>8</v>
      </c>
      <c r="F209" s="40">
        <v>4.97</v>
      </c>
      <c r="G209" s="40">
        <v>4.66</v>
      </c>
      <c r="H209" s="40">
        <v>3.67</v>
      </c>
      <c r="I209" s="40">
        <v>92355823.430000007</v>
      </c>
      <c r="J209" s="40">
        <v>-37277695.119999997</v>
      </c>
      <c r="K209" s="38">
        <v>1</v>
      </c>
      <c r="L209" s="40">
        <v>-31162319.02</v>
      </c>
      <c r="M209" s="40">
        <v>62237278.18</v>
      </c>
      <c r="N209" s="38" t="b">
        <f t="shared" si="6"/>
        <v>1</v>
      </c>
      <c r="O209" s="38" t="b">
        <f>C209=คำนวณเงินลงทุนส่วนเกิน!D216</f>
        <v>1</v>
      </c>
      <c r="P209" s="38" t="b">
        <f t="shared" si="7"/>
        <v>1</v>
      </c>
      <c r="Q209" s="14" t="s">
        <v>434</v>
      </c>
      <c r="R209" s="49">
        <v>-39612140.939999998</v>
      </c>
      <c r="S209" s="43">
        <v>1</v>
      </c>
    </row>
    <row r="210" spans="1:19" ht="24.6" x14ac:dyDescent="0.7">
      <c r="A210" s="38">
        <v>4</v>
      </c>
      <c r="B210" s="38" t="s">
        <v>429</v>
      </c>
      <c r="C210" s="38" t="s">
        <v>436</v>
      </c>
      <c r="D210" s="38" t="s">
        <v>437</v>
      </c>
      <c r="E210" s="38" t="s">
        <v>8</v>
      </c>
      <c r="F210" s="40">
        <v>2.87</v>
      </c>
      <c r="G210" s="40">
        <v>2.75</v>
      </c>
      <c r="H210" s="40">
        <v>2.4</v>
      </c>
      <c r="I210" s="40">
        <v>50286249.829999998</v>
      </c>
      <c r="J210" s="40">
        <v>-7637663.8499999996</v>
      </c>
      <c r="K210" s="38">
        <v>1</v>
      </c>
      <c r="L210" s="40">
        <v>5660552.4299999997</v>
      </c>
      <c r="M210" s="40">
        <v>37646498.159999996</v>
      </c>
      <c r="N210" s="38" t="b">
        <f t="shared" si="6"/>
        <v>1</v>
      </c>
      <c r="O210" s="38" t="b">
        <f>C210=คำนวณเงินลงทุนส่วนเกิน!D217</f>
        <v>1</v>
      </c>
      <c r="P210" s="38" t="b">
        <f t="shared" si="7"/>
        <v>1</v>
      </c>
      <c r="Q210" s="14" t="s">
        <v>436</v>
      </c>
      <c r="R210" s="49">
        <v>-7637663.8499999996</v>
      </c>
      <c r="S210" s="43">
        <v>1</v>
      </c>
    </row>
    <row r="211" spans="1:19" ht="24.6" x14ac:dyDescent="0.7">
      <c r="A211" s="38">
        <v>4</v>
      </c>
      <c r="B211" s="38" t="s">
        <v>438</v>
      </c>
      <c r="C211" s="38" t="s">
        <v>439</v>
      </c>
      <c r="D211" s="38" t="s">
        <v>440</v>
      </c>
      <c r="E211" s="38" t="s">
        <v>5</v>
      </c>
      <c r="F211" s="40">
        <v>2.87</v>
      </c>
      <c r="G211" s="40">
        <v>2.4300000000000002</v>
      </c>
      <c r="H211" s="40">
        <v>1.32</v>
      </c>
      <c r="I211" s="40">
        <v>804513713.88999999</v>
      </c>
      <c r="J211" s="40">
        <v>203109388.53</v>
      </c>
      <c r="K211" s="38">
        <v>0</v>
      </c>
      <c r="L211" s="40">
        <v>284821899.10000002</v>
      </c>
      <c r="M211" s="40">
        <v>135395179.31</v>
      </c>
      <c r="N211" s="38" t="b">
        <f t="shared" si="6"/>
        <v>1</v>
      </c>
      <c r="O211" s="38" t="b">
        <f>C211=คำนวณเงินลงทุนส่วนเกิน!D218</f>
        <v>1</v>
      </c>
      <c r="P211" s="38" t="b">
        <f t="shared" si="7"/>
        <v>1</v>
      </c>
      <c r="Q211" s="14" t="s">
        <v>439</v>
      </c>
      <c r="R211" s="49">
        <v>48472629.299999997</v>
      </c>
      <c r="S211" s="43">
        <v>0</v>
      </c>
    </row>
    <row r="212" spans="1:19" ht="24.6" x14ac:dyDescent="0.7">
      <c r="A212" s="38">
        <v>4</v>
      </c>
      <c r="B212" s="38" t="s">
        <v>438</v>
      </c>
      <c r="C212" s="38" t="s">
        <v>441</v>
      </c>
      <c r="D212" s="38" t="s">
        <v>442</v>
      </c>
      <c r="E212" s="38" t="s">
        <v>8</v>
      </c>
      <c r="F212" s="40">
        <v>3.59</v>
      </c>
      <c r="G212" s="40">
        <v>3.49</v>
      </c>
      <c r="H212" s="40">
        <v>2.57</v>
      </c>
      <c r="I212" s="40">
        <v>226255699.58000001</v>
      </c>
      <c r="J212" s="40">
        <v>397711.66</v>
      </c>
      <c r="K212" s="38">
        <v>0</v>
      </c>
      <c r="L212" s="40">
        <v>26633539.829999998</v>
      </c>
      <c r="M212" s="40">
        <v>137231049.28999999</v>
      </c>
      <c r="N212" s="38" t="b">
        <f t="shared" si="6"/>
        <v>0</v>
      </c>
      <c r="O212" s="38" t="b">
        <f>C212=คำนวณเงินลงทุนส่วนเกิน!D219</f>
        <v>1</v>
      </c>
      <c r="P212" s="38" t="b">
        <f t="shared" si="7"/>
        <v>1</v>
      </c>
      <c r="Q212" s="14" t="s">
        <v>441</v>
      </c>
      <c r="R212" s="49">
        <v>-44113573.549999997</v>
      </c>
      <c r="S212" s="43">
        <v>1</v>
      </c>
    </row>
    <row r="213" spans="1:19" ht="24.6" x14ac:dyDescent="0.7">
      <c r="A213" s="38">
        <v>4</v>
      </c>
      <c r="B213" s="38" t="s">
        <v>438</v>
      </c>
      <c r="C213" s="38" t="s">
        <v>443</v>
      </c>
      <c r="D213" s="38" t="s">
        <v>444</v>
      </c>
      <c r="E213" s="38" t="s">
        <v>8</v>
      </c>
      <c r="F213" s="40">
        <v>2.5</v>
      </c>
      <c r="G213" s="40">
        <v>2.23</v>
      </c>
      <c r="H213" s="40">
        <v>1.69</v>
      </c>
      <c r="I213" s="40">
        <v>85481425</v>
      </c>
      <c r="J213" s="40">
        <v>53456150.439999998</v>
      </c>
      <c r="K213" s="38">
        <v>0</v>
      </c>
      <c r="L213" s="40">
        <v>75682496.659999996</v>
      </c>
      <c r="M213" s="40">
        <v>39216298.789999999</v>
      </c>
      <c r="N213" s="38" t="b">
        <f t="shared" si="6"/>
        <v>0</v>
      </c>
      <c r="O213" s="38" t="b">
        <f>C213=คำนวณเงินลงทุนส่วนเกิน!D220</f>
        <v>1</v>
      </c>
      <c r="P213" s="38" t="b">
        <f t="shared" si="7"/>
        <v>1</v>
      </c>
      <c r="Q213" s="14" t="s">
        <v>443</v>
      </c>
      <c r="R213" s="49">
        <v>-11742607.23</v>
      </c>
      <c r="S213" s="43">
        <v>1</v>
      </c>
    </row>
    <row r="214" spans="1:19" ht="24.6" x14ac:dyDescent="0.7">
      <c r="A214" s="38">
        <v>4</v>
      </c>
      <c r="B214" s="38" t="s">
        <v>438</v>
      </c>
      <c r="C214" s="38" t="s">
        <v>445</v>
      </c>
      <c r="D214" s="38" t="s">
        <v>446</v>
      </c>
      <c r="E214" s="38" t="s">
        <v>8</v>
      </c>
      <c r="F214" s="40">
        <v>4.29</v>
      </c>
      <c r="G214" s="40">
        <v>4.1100000000000003</v>
      </c>
      <c r="H214" s="40">
        <v>3.02</v>
      </c>
      <c r="I214" s="40">
        <v>293738842.80000001</v>
      </c>
      <c r="J214" s="40">
        <v>-72275104.280000001</v>
      </c>
      <c r="K214" s="38">
        <v>1</v>
      </c>
      <c r="L214" s="40">
        <v>-35686711.439999998</v>
      </c>
      <c r="M214" s="40">
        <v>180711247.34999999</v>
      </c>
      <c r="N214" s="38" t="b">
        <f t="shared" si="6"/>
        <v>1</v>
      </c>
      <c r="O214" s="38" t="b">
        <f>C214=คำนวณเงินลงทุนส่วนเกิน!D221</f>
        <v>1</v>
      </c>
      <c r="P214" s="38" t="b">
        <f t="shared" si="7"/>
        <v>1</v>
      </c>
      <c r="Q214" s="14" t="s">
        <v>445</v>
      </c>
      <c r="R214" s="49">
        <v>-72607218.280000001</v>
      </c>
      <c r="S214" s="43">
        <v>1</v>
      </c>
    </row>
    <row r="215" spans="1:19" ht="24.6" x14ac:dyDescent="0.7">
      <c r="A215" s="38">
        <v>4</v>
      </c>
      <c r="B215" s="38" t="s">
        <v>438</v>
      </c>
      <c r="C215" s="38" t="s">
        <v>447</v>
      </c>
      <c r="D215" s="38" t="s">
        <v>448</v>
      </c>
      <c r="E215" s="38" t="s">
        <v>8</v>
      </c>
      <c r="F215" s="40">
        <v>3.49</v>
      </c>
      <c r="G215" s="40">
        <v>3.33</v>
      </c>
      <c r="H215" s="40">
        <v>2.94</v>
      </c>
      <c r="I215" s="40">
        <v>121729536</v>
      </c>
      <c r="J215" s="40">
        <v>-10566029.859999999</v>
      </c>
      <c r="K215" s="38">
        <v>1</v>
      </c>
      <c r="L215" s="40">
        <v>-3896876.87</v>
      </c>
      <c r="M215" s="40">
        <v>94796477.430000007</v>
      </c>
      <c r="N215" s="38" t="b">
        <f t="shared" si="6"/>
        <v>1</v>
      </c>
      <c r="O215" s="38" t="b">
        <f>C215=คำนวณเงินลงทุนส่วนเกิน!D222</f>
        <v>1</v>
      </c>
      <c r="P215" s="38" t="b">
        <f t="shared" si="7"/>
        <v>1</v>
      </c>
      <c r="Q215" s="14" t="s">
        <v>447</v>
      </c>
      <c r="R215" s="49">
        <v>-10566029.859999999</v>
      </c>
      <c r="S215" s="43">
        <v>1</v>
      </c>
    </row>
    <row r="216" spans="1:19" ht="24.6" x14ac:dyDescent="0.7">
      <c r="A216" s="38">
        <v>4</v>
      </c>
      <c r="B216" s="38" t="s">
        <v>438</v>
      </c>
      <c r="C216" s="38" t="s">
        <v>449</v>
      </c>
      <c r="D216" s="38" t="s">
        <v>450</v>
      </c>
      <c r="E216" s="38" t="s">
        <v>8</v>
      </c>
      <c r="F216" s="40">
        <v>5.92</v>
      </c>
      <c r="G216" s="40">
        <v>5.63</v>
      </c>
      <c r="H216" s="40">
        <v>4.97</v>
      </c>
      <c r="I216" s="40">
        <v>252655045.78</v>
      </c>
      <c r="J216" s="40">
        <v>9123231.75</v>
      </c>
      <c r="K216" s="38">
        <v>0</v>
      </c>
      <c r="L216" s="40">
        <v>35401534.390000001</v>
      </c>
      <c r="M216" s="40">
        <v>203329857.69999999</v>
      </c>
      <c r="N216" s="38" t="b">
        <f t="shared" si="6"/>
        <v>0</v>
      </c>
      <c r="O216" s="38" t="b">
        <f>C216=คำนวณเงินลงทุนส่วนเกิน!D223</f>
        <v>1</v>
      </c>
      <c r="P216" s="38" t="b">
        <f t="shared" si="7"/>
        <v>1</v>
      </c>
      <c r="Q216" s="14" t="s">
        <v>449</v>
      </c>
      <c r="R216" s="49">
        <v>-30753920.890000001</v>
      </c>
      <c r="S216" s="43">
        <v>1</v>
      </c>
    </row>
    <row r="217" spans="1:19" ht="24.6" x14ac:dyDescent="0.7">
      <c r="A217" s="38">
        <v>4</v>
      </c>
      <c r="B217" s="38" t="s">
        <v>438</v>
      </c>
      <c r="C217" s="38" t="s">
        <v>451</v>
      </c>
      <c r="D217" s="38" t="s">
        <v>452</v>
      </c>
      <c r="E217" s="38" t="s">
        <v>8</v>
      </c>
      <c r="F217" s="40">
        <v>7.38</v>
      </c>
      <c r="G217" s="40">
        <v>7.13</v>
      </c>
      <c r="H217" s="40">
        <v>5.46</v>
      </c>
      <c r="I217" s="40">
        <v>95972520.230000004</v>
      </c>
      <c r="J217" s="40">
        <v>-20892881.73</v>
      </c>
      <c r="K217" s="38">
        <v>1</v>
      </c>
      <c r="L217" s="40">
        <v>-9078621.3900000006</v>
      </c>
      <c r="M217" s="40">
        <v>66978150.460000001</v>
      </c>
      <c r="N217" s="38" t="b">
        <f t="shared" si="6"/>
        <v>1</v>
      </c>
      <c r="O217" s="38" t="b">
        <f>C217=คำนวณเงินลงทุนส่วนเกิน!D224</f>
        <v>1</v>
      </c>
      <c r="P217" s="38" t="b">
        <f t="shared" si="7"/>
        <v>1</v>
      </c>
      <c r="Q217" s="14" t="s">
        <v>451</v>
      </c>
      <c r="R217" s="49">
        <v>-20767446.43</v>
      </c>
      <c r="S217" s="43">
        <v>1</v>
      </c>
    </row>
    <row r="218" spans="1:19" ht="24.6" x14ac:dyDescent="0.7">
      <c r="A218" s="38">
        <v>4</v>
      </c>
      <c r="B218" s="38" t="s">
        <v>438</v>
      </c>
      <c r="C218" s="38" t="s">
        <v>579</v>
      </c>
      <c r="D218" s="38" t="s">
        <v>2032</v>
      </c>
      <c r="E218" s="38" t="s">
        <v>8</v>
      </c>
      <c r="F218" s="40">
        <v>6.33</v>
      </c>
      <c r="G218" s="40">
        <v>5.95</v>
      </c>
      <c r="H218" s="40">
        <v>4.66</v>
      </c>
      <c r="I218" s="40">
        <v>76136567.939999998</v>
      </c>
      <c r="J218" s="40">
        <v>29898614.170000002</v>
      </c>
      <c r="K218" s="38">
        <v>0</v>
      </c>
      <c r="L218" s="40">
        <v>45992835.18</v>
      </c>
      <c r="M218" s="40">
        <v>52198852.030000001</v>
      </c>
      <c r="N218" s="38" t="b">
        <f t="shared" si="6"/>
        <v>1</v>
      </c>
      <c r="O218" s="38" t="b">
        <f>C218=คำนวณเงินลงทุนส่วนเกิน!D225</f>
        <v>1</v>
      </c>
      <c r="P218" s="38" t="b">
        <f t="shared" si="7"/>
        <v>1</v>
      </c>
      <c r="Q218" s="14" t="s">
        <v>579</v>
      </c>
      <c r="R218" s="49">
        <v>29800748.670000002</v>
      </c>
      <c r="S218" s="43">
        <v>0</v>
      </c>
    </row>
    <row r="219" spans="1:19" ht="24.6" x14ac:dyDescent="0.7">
      <c r="A219" s="38">
        <v>4</v>
      </c>
      <c r="B219" s="38" t="s">
        <v>453</v>
      </c>
      <c r="C219" s="38" t="s">
        <v>454</v>
      </c>
      <c r="D219" s="38" t="s">
        <v>455</v>
      </c>
      <c r="E219" s="38" t="s">
        <v>46</v>
      </c>
      <c r="F219" s="40">
        <v>3.98</v>
      </c>
      <c r="G219" s="40">
        <v>3.8</v>
      </c>
      <c r="H219" s="40">
        <v>2.15</v>
      </c>
      <c r="I219" s="40">
        <v>889901712.88</v>
      </c>
      <c r="J219" s="40">
        <v>-32498051</v>
      </c>
      <c r="K219" s="38">
        <v>1</v>
      </c>
      <c r="L219" s="40">
        <v>-54563592.340000004</v>
      </c>
      <c r="M219" s="40">
        <v>343809830.06</v>
      </c>
      <c r="N219" s="38" t="b">
        <f t="shared" si="6"/>
        <v>1</v>
      </c>
      <c r="O219" s="38" t="b">
        <f>C219=คำนวณเงินลงทุนส่วนเกิน!D226</f>
        <v>1</v>
      </c>
      <c r="P219" s="38" t="b">
        <f t="shared" si="7"/>
        <v>1</v>
      </c>
      <c r="Q219" s="14" t="s">
        <v>454</v>
      </c>
      <c r="R219" s="49">
        <v>-35892161</v>
      </c>
      <c r="S219" s="43">
        <v>1</v>
      </c>
    </row>
    <row r="220" spans="1:19" ht="24.6" x14ac:dyDescent="0.7">
      <c r="A220" s="38">
        <v>4</v>
      </c>
      <c r="B220" s="38" t="s">
        <v>453</v>
      </c>
      <c r="C220" s="38" t="s">
        <v>456</v>
      </c>
      <c r="D220" s="38" t="s">
        <v>457</v>
      </c>
      <c r="E220" s="38" t="s">
        <v>8</v>
      </c>
      <c r="F220" s="40">
        <v>1.29</v>
      </c>
      <c r="G220" s="40">
        <v>1.1100000000000001</v>
      </c>
      <c r="H220" s="40">
        <v>0.77</v>
      </c>
      <c r="I220" s="40">
        <v>13561541.98</v>
      </c>
      <c r="J220" s="40">
        <v>24592756.5</v>
      </c>
      <c r="K220" s="38">
        <v>2</v>
      </c>
      <c r="L220" s="40">
        <v>-24743574.82</v>
      </c>
      <c r="M220" s="40">
        <v>-10776391.960000001</v>
      </c>
      <c r="N220" s="38" t="b">
        <f t="shared" si="6"/>
        <v>1</v>
      </c>
      <c r="O220" s="38" t="b">
        <f>C220=คำนวณเงินลงทุนส่วนเกิน!D227</f>
        <v>1</v>
      </c>
      <c r="P220" s="38" t="b">
        <f t="shared" si="7"/>
        <v>1</v>
      </c>
      <c r="Q220" s="14" t="s">
        <v>456</v>
      </c>
      <c r="R220" s="49">
        <v>24592756.5</v>
      </c>
      <c r="S220" s="43">
        <v>2</v>
      </c>
    </row>
    <row r="221" spans="1:19" ht="24.6" x14ac:dyDescent="0.7">
      <c r="A221" s="38">
        <v>4</v>
      </c>
      <c r="B221" s="38" t="s">
        <v>453</v>
      </c>
      <c r="C221" s="38" t="s">
        <v>458</v>
      </c>
      <c r="D221" s="38" t="s">
        <v>459</v>
      </c>
      <c r="E221" s="38" t="s">
        <v>8</v>
      </c>
      <c r="F221" s="40">
        <v>1.93</v>
      </c>
      <c r="G221" s="40">
        <v>1.72</v>
      </c>
      <c r="H221" s="40">
        <v>1.1100000000000001</v>
      </c>
      <c r="I221" s="40">
        <v>100104926.42</v>
      </c>
      <c r="J221" s="40">
        <v>-22335965.25</v>
      </c>
      <c r="K221" s="38">
        <v>1</v>
      </c>
      <c r="L221" s="40">
        <v>-2705262.66</v>
      </c>
      <c r="M221" s="40">
        <v>11539378.060000001</v>
      </c>
      <c r="N221" s="38" t="b">
        <f t="shared" si="6"/>
        <v>1</v>
      </c>
      <c r="O221" s="38" t="b">
        <f>C221=คำนวณเงินลงทุนส่วนเกิน!D228</f>
        <v>1</v>
      </c>
      <c r="P221" s="38" t="b">
        <f t="shared" si="7"/>
        <v>1</v>
      </c>
      <c r="Q221" s="14" t="s">
        <v>458</v>
      </c>
      <c r="R221" s="49">
        <v>-35598594.530000001</v>
      </c>
      <c r="S221" s="43">
        <v>1</v>
      </c>
    </row>
    <row r="222" spans="1:19" ht="24.6" x14ac:dyDescent="0.7">
      <c r="A222" s="38">
        <v>4</v>
      </c>
      <c r="B222" s="38" t="s">
        <v>453</v>
      </c>
      <c r="C222" s="38" t="s">
        <v>460</v>
      </c>
      <c r="D222" s="38" t="s">
        <v>461</v>
      </c>
      <c r="E222" s="38" t="s">
        <v>8</v>
      </c>
      <c r="F222" s="40">
        <v>6.02</v>
      </c>
      <c r="G222" s="40">
        <v>5.86</v>
      </c>
      <c r="H222" s="40">
        <v>3.26</v>
      </c>
      <c r="I222" s="40">
        <v>178175018.56</v>
      </c>
      <c r="J222" s="40">
        <v>-11005204.439999999</v>
      </c>
      <c r="K222" s="38">
        <v>1</v>
      </c>
      <c r="L222" s="40">
        <v>-6625680.1799999997</v>
      </c>
      <c r="M222" s="40">
        <v>80264775.400000006</v>
      </c>
      <c r="N222" s="38" t="b">
        <f t="shared" si="6"/>
        <v>1</v>
      </c>
      <c r="O222" s="38" t="b">
        <f>C222=คำนวณเงินลงทุนส่วนเกิน!D229</f>
        <v>1</v>
      </c>
      <c r="P222" s="38" t="b">
        <f t="shared" si="7"/>
        <v>1</v>
      </c>
      <c r="Q222" s="14" t="s">
        <v>460</v>
      </c>
      <c r="R222" s="49">
        <v>-12729883.83</v>
      </c>
      <c r="S222" s="43">
        <v>1</v>
      </c>
    </row>
    <row r="223" spans="1:19" ht="24.6" x14ac:dyDescent="0.7">
      <c r="A223" s="38">
        <v>4</v>
      </c>
      <c r="B223" s="38" t="s">
        <v>453</v>
      </c>
      <c r="C223" s="38" t="s">
        <v>462</v>
      </c>
      <c r="D223" s="38" t="s">
        <v>463</v>
      </c>
      <c r="E223" s="38" t="s">
        <v>8</v>
      </c>
      <c r="F223" s="40">
        <v>2.93</v>
      </c>
      <c r="G223" s="40">
        <v>2.69</v>
      </c>
      <c r="H223" s="40">
        <v>1.92</v>
      </c>
      <c r="I223" s="40">
        <v>58509214.640000001</v>
      </c>
      <c r="J223" s="40">
        <v>-2228538.3199999998</v>
      </c>
      <c r="K223" s="38">
        <v>1</v>
      </c>
      <c r="L223" s="40">
        <v>4524258.33</v>
      </c>
      <c r="M223" s="40">
        <v>27940340.960000001</v>
      </c>
      <c r="N223" s="38" t="b">
        <f t="shared" si="6"/>
        <v>1</v>
      </c>
      <c r="O223" s="38" t="b">
        <f>C223=คำนวณเงินลงทุนส่วนเกิน!D230</f>
        <v>1</v>
      </c>
      <c r="P223" s="38" t="b">
        <f t="shared" si="7"/>
        <v>1</v>
      </c>
      <c r="Q223" s="14" t="s">
        <v>462</v>
      </c>
      <c r="R223" s="49">
        <v>-2228538.3199999998</v>
      </c>
      <c r="S223" s="43">
        <v>1</v>
      </c>
    </row>
    <row r="224" spans="1:19" ht="24.6" x14ac:dyDescent="0.7">
      <c r="A224" s="38">
        <v>4</v>
      </c>
      <c r="B224" s="38" t="s">
        <v>453</v>
      </c>
      <c r="C224" s="38" t="s">
        <v>464</v>
      </c>
      <c r="D224" s="38" t="s">
        <v>465</v>
      </c>
      <c r="E224" s="38" t="s">
        <v>8</v>
      </c>
      <c r="F224" s="40">
        <v>11.47</v>
      </c>
      <c r="G224" s="40">
        <v>11.23</v>
      </c>
      <c r="H224" s="40">
        <v>6.85</v>
      </c>
      <c r="I224" s="40">
        <v>194844841.34999999</v>
      </c>
      <c r="J224" s="40">
        <v>6212648.6699999999</v>
      </c>
      <c r="K224" s="38">
        <v>0</v>
      </c>
      <c r="L224" s="40">
        <v>8592684.9199999999</v>
      </c>
      <c r="M224" s="40">
        <v>108776254.03</v>
      </c>
      <c r="N224" s="38" t="b">
        <f t="shared" si="6"/>
        <v>1</v>
      </c>
      <c r="O224" s="38" t="b">
        <f>C224=คำนวณเงินลงทุนส่วนเกิน!D231</f>
        <v>1</v>
      </c>
      <c r="P224" s="38" t="b">
        <f t="shared" si="7"/>
        <v>1</v>
      </c>
      <c r="Q224" s="14" t="s">
        <v>464</v>
      </c>
      <c r="R224" s="49">
        <v>6212648.6699999999</v>
      </c>
      <c r="S224" s="43">
        <v>0</v>
      </c>
    </row>
    <row r="225" spans="1:19" ht="24.6" x14ac:dyDescent="0.7">
      <c r="A225" s="38">
        <v>4</v>
      </c>
      <c r="B225" s="38" t="s">
        <v>453</v>
      </c>
      <c r="C225" s="38" t="s">
        <v>466</v>
      </c>
      <c r="D225" s="38" t="s">
        <v>467</v>
      </c>
      <c r="E225" s="38" t="s">
        <v>8</v>
      </c>
      <c r="F225" s="40">
        <v>3.09</v>
      </c>
      <c r="G225" s="40">
        <v>2.95</v>
      </c>
      <c r="H225" s="40">
        <v>2.1800000000000002</v>
      </c>
      <c r="I225" s="40">
        <v>45578512.100000001</v>
      </c>
      <c r="J225" s="40">
        <v>-5666108.1100000003</v>
      </c>
      <c r="K225" s="38">
        <v>1</v>
      </c>
      <c r="L225" s="40">
        <v>-2873104.7</v>
      </c>
      <c r="M225" s="40">
        <v>25670855.52</v>
      </c>
      <c r="N225" s="38" t="b">
        <f t="shared" si="6"/>
        <v>1</v>
      </c>
      <c r="O225" s="38" t="b">
        <f>C225=คำนวณเงินลงทุนส่วนเกิน!D232</f>
        <v>1</v>
      </c>
      <c r="P225" s="38" t="b">
        <f t="shared" si="7"/>
        <v>1</v>
      </c>
      <c r="Q225" s="14" t="s">
        <v>466</v>
      </c>
      <c r="R225" s="49">
        <v>-5800285.4900000002</v>
      </c>
      <c r="S225" s="43">
        <v>1</v>
      </c>
    </row>
    <row r="226" spans="1:19" ht="24.6" x14ac:dyDescent="0.7">
      <c r="A226" s="38">
        <v>4</v>
      </c>
      <c r="B226" s="38" t="s">
        <v>453</v>
      </c>
      <c r="C226" s="38" t="s">
        <v>468</v>
      </c>
      <c r="D226" s="38" t="s">
        <v>469</v>
      </c>
      <c r="E226" s="38" t="s">
        <v>8</v>
      </c>
      <c r="F226" s="40">
        <v>2.34</v>
      </c>
      <c r="G226" s="40">
        <v>2.27</v>
      </c>
      <c r="H226" s="40">
        <v>1.69</v>
      </c>
      <c r="I226" s="40">
        <v>32965234.449999999</v>
      </c>
      <c r="J226" s="40">
        <v>-36112872.340000004</v>
      </c>
      <c r="K226" s="38">
        <v>1</v>
      </c>
      <c r="L226" s="40">
        <v>-31928614.09</v>
      </c>
      <c r="M226" s="40">
        <v>17021701.289999999</v>
      </c>
      <c r="N226" s="38" t="b">
        <f t="shared" si="6"/>
        <v>1</v>
      </c>
      <c r="O226" s="38" t="b">
        <f>C226=คำนวณเงินลงทุนส่วนเกิน!D233</f>
        <v>1</v>
      </c>
      <c r="P226" s="38" t="b">
        <f t="shared" si="7"/>
        <v>1</v>
      </c>
      <c r="Q226" s="14" t="s">
        <v>468</v>
      </c>
      <c r="R226" s="49">
        <v>-37067558.859999999</v>
      </c>
      <c r="S226" s="43">
        <v>1</v>
      </c>
    </row>
    <row r="227" spans="1:19" ht="24.6" x14ac:dyDescent="0.7">
      <c r="A227" s="38">
        <v>4</v>
      </c>
      <c r="B227" s="38" t="s">
        <v>470</v>
      </c>
      <c r="C227" s="38" t="s">
        <v>471</v>
      </c>
      <c r="D227" s="38" t="s">
        <v>472</v>
      </c>
      <c r="E227" s="38" t="s">
        <v>5</v>
      </c>
      <c r="F227" s="40">
        <v>2.3199999999999998</v>
      </c>
      <c r="G227" s="40">
        <v>2.09</v>
      </c>
      <c r="H227" s="40">
        <v>0.97</v>
      </c>
      <c r="I227" s="40">
        <v>357154712.88999999</v>
      </c>
      <c r="J227" s="40">
        <v>-90833426.549999997</v>
      </c>
      <c r="K227" s="38">
        <v>1</v>
      </c>
      <c r="L227" s="40">
        <v>-27885244.420000002</v>
      </c>
      <c r="M227" s="40">
        <v>-8681523.3100000005</v>
      </c>
      <c r="N227" s="38" t="b">
        <f t="shared" si="6"/>
        <v>1</v>
      </c>
      <c r="O227" s="38" t="b">
        <f>C227=คำนวณเงินลงทุนส่วนเกิน!D234</f>
        <v>1</v>
      </c>
      <c r="P227" s="38" t="b">
        <f t="shared" si="7"/>
        <v>1</v>
      </c>
      <c r="Q227" s="14" t="s">
        <v>471</v>
      </c>
      <c r="R227" s="49">
        <v>-90889526.549999997</v>
      </c>
      <c r="S227" s="43">
        <v>1</v>
      </c>
    </row>
    <row r="228" spans="1:19" ht="24.6" x14ac:dyDescent="0.7">
      <c r="A228" s="38">
        <v>4</v>
      </c>
      <c r="B228" s="38" t="s">
        <v>470</v>
      </c>
      <c r="C228" s="38" t="s">
        <v>473</v>
      </c>
      <c r="D228" s="38" t="s">
        <v>474</v>
      </c>
      <c r="E228" s="38" t="s">
        <v>46</v>
      </c>
      <c r="F228" s="40">
        <v>2.2400000000000002</v>
      </c>
      <c r="G228" s="40">
        <v>2.12</v>
      </c>
      <c r="H228" s="40">
        <v>1.36</v>
      </c>
      <c r="I228" s="40">
        <v>142647959.68000001</v>
      </c>
      <c r="J228" s="40">
        <v>-6845887.4199999999</v>
      </c>
      <c r="K228" s="38">
        <v>1</v>
      </c>
      <c r="L228" s="40">
        <v>38612566.5</v>
      </c>
      <c r="M228" s="40">
        <v>40878179.210000001</v>
      </c>
      <c r="N228" s="38" t="b">
        <f t="shared" si="6"/>
        <v>1</v>
      </c>
      <c r="O228" s="38" t="b">
        <f>C228=คำนวณเงินลงทุนส่วนเกิน!D235</f>
        <v>1</v>
      </c>
      <c r="P228" s="38" t="b">
        <f t="shared" si="7"/>
        <v>1</v>
      </c>
      <c r="Q228" s="14" t="s">
        <v>473</v>
      </c>
      <c r="R228" s="49">
        <v>-6845887.4199999999</v>
      </c>
      <c r="S228" s="43">
        <v>1</v>
      </c>
    </row>
    <row r="229" spans="1:19" ht="24.6" x14ac:dyDescent="0.7">
      <c r="A229" s="38">
        <v>4</v>
      </c>
      <c r="B229" s="38" t="s">
        <v>470</v>
      </c>
      <c r="C229" s="38" t="s">
        <v>475</v>
      </c>
      <c r="D229" s="38" t="s">
        <v>476</v>
      </c>
      <c r="E229" s="38" t="s">
        <v>8</v>
      </c>
      <c r="F229" s="40">
        <v>4.25</v>
      </c>
      <c r="G229" s="40">
        <v>4.04</v>
      </c>
      <c r="H229" s="40">
        <v>3.48</v>
      </c>
      <c r="I229" s="40">
        <v>62824737.990000002</v>
      </c>
      <c r="J229" s="40">
        <v>-15248324.18</v>
      </c>
      <c r="K229" s="38">
        <v>1</v>
      </c>
      <c r="L229" s="40">
        <v>-12956088.58</v>
      </c>
      <c r="M229" s="40">
        <v>47957889.859999999</v>
      </c>
      <c r="N229" s="38" t="b">
        <f t="shared" si="6"/>
        <v>1</v>
      </c>
      <c r="O229" s="38" t="b">
        <f>C229=คำนวณเงินลงทุนส่วนเกิน!D236</f>
        <v>1</v>
      </c>
      <c r="P229" s="38" t="b">
        <f t="shared" si="7"/>
        <v>1</v>
      </c>
      <c r="Q229" s="14" t="s">
        <v>475</v>
      </c>
      <c r="R229" s="49">
        <v>-15248324.18</v>
      </c>
      <c r="S229" s="43">
        <v>1</v>
      </c>
    </row>
    <row r="230" spans="1:19" ht="24.6" x14ac:dyDescent="0.7">
      <c r="A230" s="38">
        <v>4</v>
      </c>
      <c r="B230" s="38" t="s">
        <v>470</v>
      </c>
      <c r="C230" s="38" t="s">
        <v>477</v>
      </c>
      <c r="D230" s="38" t="s">
        <v>478</v>
      </c>
      <c r="E230" s="38" t="s">
        <v>8</v>
      </c>
      <c r="F230" s="40">
        <v>15.31</v>
      </c>
      <c r="G230" s="40">
        <v>15.1</v>
      </c>
      <c r="H230" s="40">
        <v>14.54</v>
      </c>
      <c r="I230" s="40">
        <v>143214074.94</v>
      </c>
      <c r="J230" s="40">
        <v>-17772258.510000002</v>
      </c>
      <c r="K230" s="38">
        <v>1</v>
      </c>
      <c r="L230" s="40">
        <v>-11086622.460000001</v>
      </c>
      <c r="M230" s="40">
        <v>135467258.43000001</v>
      </c>
      <c r="N230" s="38" t="b">
        <f t="shared" si="6"/>
        <v>1</v>
      </c>
      <c r="O230" s="38" t="b">
        <f>C230=คำนวณเงินลงทุนส่วนเกิน!D237</f>
        <v>1</v>
      </c>
      <c r="P230" s="38" t="b">
        <f t="shared" si="7"/>
        <v>1</v>
      </c>
      <c r="Q230" s="14" t="s">
        <v>477</v>
      </c>
      <c r="R230" s="49">
        <v>-17772258.510000002</v>
      </c>
      <c r="S230" s="43">
        <v>1</v>
      </c>
    </row>
    <row r="231" spans="1:19" ht="24.6" x14ac:dyDescent="0.7">
      <c r="A231" s="38">
        <v>4</v>
      </c>
      <c r="B231" s="38" t="s">
        <v>470</v>
      </c>
      <c r="C231" s="38" t="s">
        <v>479</v>
      </c>
      <c r="D231" s="38" t="s">
        <v>480</v>
      </c>
      <c r="E231" s="38" t="s">
        <v>8</v>
      </c>
      <c r="F231" s="40">
        <v>3.79</v>
      </c>
      <c r="G231" s="40">
        <v>3.49</v>
      </c>
      <c r="H231" s="40">
        <v>2.86</v>
      </c>
      <c r="I231" s="40">
        <v>36574536.170000002</v>
      </c>
      <c r="J231" s="40">
        <v>-22389870.91</v>
      </c>
      <c r="K231" s="38">
        <v>1</v>
      </c>
      <c r="L231" s="40">
        <v>-16470020.789999999</v>
      </c>
      <c r="M231" s="40">
        <v>24286622.120000001</v>
      </c>
      <c r="N231" s="38" t="b">
        <f t="shared" si="6"/>
        <v>1</v>
      </c>
      <c r="O231" s="38" t="b">
        <f>C231=คำนวณเงินลงทุนส่วนเกิน!D238</f>
        <v>1</v>
      </c>
      <c r="P231" s="38" t="b">
        <f t="shared" si="7"/>
        <v>1</v>
      </c>
      <c r="Q231" s="14" t="s">
        <v>479</v>
      </c>
      <c r="R231" s="49">
        <v>-22389870.91</v>
      </c>
      <c r="S231" s="43">
        <v>1</v>
      </c>
    </row>
    <row r="232" spans="1:19" ht="24.6" x14ac:dyDescent="0.7">
      <c r="A232" s="38">
        <v>4</v>
      </c>
      <c r="B232" s="38" t="s">
        <v>470</v>
      </c>
      <c r="C232" s="38" t="s">
        <v>481</v>
      </c>
      <c r="D232" s="38" t="s">
        <v>482</v>
      </c>
      <c r="E232" s="38" t="s">
        <v>8</v>
      </c>
      <c r="F232" s="40">
        <v>1.58</v>
      </c>
      <c r="G232" s="40">
        <v>1.45</v>
      </c>
      <c r="H232" s="40">
        <v>1.04</v>
      </c>
      <c r="I232" s="40">
        <v>8185255.3700000001</v>
      </c>
      <c r="J232" s="40">
        <v>-16034124.68</v>
      </c>
      <c r="K232" s="38">
        <v>2</v>
      </c>
      <c r="L232" s="40">
        <v>-13699440.369999999</v>
      </c>
      <c r="M232" s="40">
        <v>529841</v>
      </c>
      <c r="N232" s="38" t="b">
        <f t="shared" si="6"/>
        <v>1</v>
      </c>
      <c r="O232" s="38" t="b">
        <f>C232=คำนวณเงินลงทุนส่วนเกิน!D239</f>
        <v>1</v>
      </c>
      <c r="P232" s="38" t="b">
        <f t="shared" si="7"/>
        <v>1</v>
      </c>
      <c r="Q232" s="14" t="s">
        <v>481</v>
      </c>
      <c r="R232" s="49">
        <v>-16034124.68</v>
      </c>
      <c r="S232" s="43">
        <v>2</v>
      </c>
    </row>
    <row r="233" spans="1:19" ht="24.6" x14ac:dyDescent="0.7">
      <c r="A233" s="38">
        <v>4</v>
      </c>
      <c r="B233" s="38" t="s">
        <v>470</v>
      </c>
      <c r="C233" s="38" t="s">
        <v>483</v>
      </c>
      <c r="D233" s="38" t="s">
        <v>484</v>
      </c>
      <c r="E233" s="38" t="s">
        <v>8</v>
      </c>
      <c r="F233" s="40">
        <v>4.3099999999999996</v>
      </c>
      <c r="G233" s="40">
        <v>4.1100000000000003</v>
      </c>
      <c r="H233" s="40">
        <v>3.66</v>
      </c>
      <c r="I233" s="40">
        <v>229195585.44999999</v>
      </c>
      <c r="J233" s="40">
        <v>-88837563.019999996</v>
      </c>
      <c r="K233" s="38">
        <v>1</v>
      </c>
      <c r="L233" s="40">
        <v>-13698506.75</v>
      </c>
      <c r="M233" s="40">
        <v>182316086.75</v>
      </c>
      <c r="N233" s="38" t="b">
        <f t="shared" si="6"/>
        <v>1</v>
      </c>
      <c r="O233" s="38" t="b">
        <f>C233=คำนวณเงินลงทุนส่วนเกิน!D240</f>
        <v>1</v>
      </c>
      <c r="P233" s="38" t="b">
        <f t="shared" si="7"/>
        <v>1</v>
      </c>
      <c r="Q233" s="14" t="s">
        <v>483</v>
      </c>
      <c r="R233" s="49">
        <v>-90512839.420000002</v>
      </c>
      <c r="S233" s="43">
        <v>1</v>
      </c>
    </row>
    <row r="234" spans="1:19" ht="24.6" x14ac:dyDescent="0.7">
      <c r="A234" s="38">
        <v>4</v>
      </c>
      <c r="B234" s="38" t="s">
        <v>470</v>
      </c>
      <c r="C234" s="38" t="s">
        <v>485</v>
      </c>
      <c r="D234" s="38" t="s">
        <v>486</v>
      </c>
      <c r="E234" s="38" t="s">
        <v>8</v>
      </c>
      <c r="F234" s="40">
        <v>4.12</v>
      </c>
      <c r="G234" s="40">
        <v>3.65</v>
      </c>
      <c r="H234" s="40">
        <v>2.66</v>
      </c>
      <c r="I234" s="40">
        <v>34614892.710000001</v>
      </c>
      <c r="J234" s="40">
        <v>-10927588.73</v>
      </c>
      <c r="K234" s="38">
        <v>1</v>
      </c>
      <c r="L234" s="40">
        <v>-8603821.0299999993</v>
      </c>
      <c r="M234" s="40">
        <v>18445845.59</v>
      </c>
      <c r="N234" s="38" t="b">
        <f t="shared" si="6"/>
        <v>1</v>
      </c>
      <c r="O234" s="38" t="b">
        <f>C234=คำนวณเงินลงทุนส่วนเกิน!D241</f>
        <v>1</v>
      </c>
      <c r="P234" s="38" t="b">
        <f t="shared" si="7"/>
        <v>1</v>
      </c>
      <c r="Q234" s="14" t="s">
        <v>485</v>
      </c>
      <c r="R234" s="49">
        <v>-10929788.73</v>
      </c>
      <c r="S234" s="43">
        <v>1</v>
      </c>
    </row>
    <row r="235" spans="1:19" ht="24.6" x14ac:dyDescent="0.7">
      <c r="A235" s="38">
        <v>4</v>
      </c>
      <c r="B235" s="38" t="s">
        <v>470</v>
      </c>
      <c r="C235" s="38" t="s">
        <v>487</v>
      </c>
      <c r="D235" s="38" t="s">
        <v>488</v>
      </c>
      <c r="E235" s="38" t="s">
        <v>8</v>
      </c>
      <c r="F235" s="40">
        <v>9.33</v>
      </c>
      <c r="G235" s="40">
        <v>9.02</v>
      </c>
      <c r="H235" s="40">
        <v>8.4</v>
      </c>
      <c r="I235" s="40">
        <v>68581875.640000001</v>
      </c>
      <c r="J235" s="40">
        <v>-20212332.699999999</v>
      </c>
      <c r="K235" s="38">
        <v>1</v>
      </c>
      <c r="L235" s="40">
        <v>-16206955.65</v>
      </c>
      <c r="M235" s="40">
        <v>60771941.039999999</v>
      </c>
      <c r="N235" s="38" t="b">
        <f t="shared" si="6"/>
        <v>1</v>
      </c>
      <c r="O235" s="38" t="b">
        <f>C235=คำนวณเงินลงทุนส่วนเกิน!D242</f>
        <v>1</v>
      </c>
      <c r="P235" s="38" t="b">
        <f t="shared" si="7"/>
        <v>1</v>
      </c>
      <c r="Q235" s="14" t="s">
        <v>487</v>
      </c>
      <c r="R235" s="49">
        <v>-20212332.699999999</v>
      </c>
      <c r="S235" s="43">
        <v>1</v>
      </c>
    </row>
    <row r="236" spans="1:19" ht="24.6" x14ac:dyDescent="0.7">
      <c r="A236" s="38">
        <v>4</v>
      </c>
      <c r="B236" s="38" t="s">
        <v>470</v>
      </c>
      <c r="C236" s="38" t="s">
        <v>489</v>
      </c>
      <c r="D236" s="38" t="s">
        <v>490</v>
      </c>
      <c r="E236" s="38" t="s">
        <v>8</v>
      </c>
      <c r="F236" s="40">
        <v>6.1</v>
      </c>
      <c r="G236" s="40">
        <v>5.71</v>
      </c>
      <c r="H236" s="40">
        <v>4.82</v>
      </c>
      <c r="I236" s="40">
        <v>60862034.549999997</v>
      </c>
      <c r="J236" s="40">
        <v>-1234216.58</v>
      </c>
      <c r="K236" s="38">
        <v>1</v>
      </c>
      <c r="L236" s="40">
        <v>3422179.54</v>
      </c>
      <c r="M236" s="40">
        <v>45626927.5</v>
      </c>
      <c r="N236" s="38" t="b">
        <f t="shared" si="6"/>
        <v>1</v>
      </c>
      <c r="O236" s="38" t="b">
        <f>C236=คำนวณเงินลงทุนส่วนเกิน!D243</f>
        <v>1</v>
      </c>
      <c r="P236" s="38" t="b">
        <f t="shared" si="7"/>
        <v>1</v>
      </c>
      <c r="Q236" s="14" t="s">
        <v>489</v>
      </c>
      <c r="R236" s="49">
        <v>-1654550.84</v>
      </c>
      <c r="S236" s="43">
        <v>1</v>
      </c>
    </row>
    <row r="237" spans="1:19" ht="24.6" x14ac:dyDescent="0.7">
      <c r="A237" s="38">
        <v>4</v>
      </c>
      <c r="B237" s="38" t="s">
        <v>470</v>
      </c>
      <c r="C237" s="38" t="s">
        <v>491</v>
      </c>
      <c r="D237" s="38" t="s">
        <v>492</v>
      </c>
      <c r="E237" s="38" t="s">
        <v>8</v>
      </c>
      <c r="F237" s="40">
        <v>6.18</v>
      </c>
      <c r="G237" s="40">
        <v>5.75</v>
      </c>
      <c r="H237" s="40">
        <v>5.0199999999999996</v>
      </c>
      <c r="I237" s="40">
        <v>57593530.039999999</v>
      </c>
      <c r="J237" s="40">
        <v>-19740900.59</v>
      </c>
      <c r="K237" s="38">
        <v>1</v>
      </c>
      <c r="L237" s="40">
        <v>-14130236.43</v>
      </c>
      <c r="M237" s="40">
        <v>44700092.600000001</v>
      </c>
      <c r="N237" s="38" t="b">
        <f t="shared" si="6"/>
        <v>1</v>
      </c>
      <c r="O237" s="38" t="b">
        <f>C237=คำนวณเงินลงทุนส่วนเกิน!D244</f>
        <v>1</v>
      </c>
      <c r="P237" s="38" t="b">
        <f t="shared" si="7"/>
        <v>1</v>
      </c>
      <c r="Q237" s="14" t="s">
        <v>491</v>
      </c>
      <c r="R237" s="49">
        <v>-19930433.690000001</v>
      </c>
      <c r="S237" s="43">
        <v>1</v>
      </c>
    </row>
    <row r="238" spans="1:19" ht="24.6" x14ac:dyDescent="0.7">
      <c r="A238" s="38">
        <v>4</v>
      </c>
      <c r="B238" s="38" t="s">
        <v>470</v>
      </c>
      <c r="C238" s="38" t="s">
        <v>493</v>
      </c>
      <c r="D238" s="38" t="s">
        <v>494</v>
      </c>
      <c r="E238" s="38" t="s">
        <v>8</v>
      </c>
      <c r="F238" s="40">
        <v>4.8899999999999997</v>
      </c>
      <c r="G238" s="40">
        <v>4.6900000000000004</v>
      </c>
      <c r="H238" s="40">
        <v>3.88</v>
      </c>
      <c r="I238" s="40">
        <v>121454732.22</v>
      </c>
      <c r="J238" s="40">
        <v>-42780302.899999999</v>
      </c>
      <c r="K238" s="38">
        <v>1</v>
      </c>
      <c r="L238" s="40">
        <v>-26907376.300000001</v>
      </c>
      <c r="M238" s="40">
        <v>89967165.450000003</v>
      </c>
      <c r="N238" s="38" t="b">
        <f t="shared" si="6"/>
        <v>1</v>
      </c>
      <c r="O238" s="38" t="b">
        <f>C238=คำนวณเงินลงทุนส่วนเกิน!D245</f>
        <v>1</v>
      </c>
      <c r="P238" s="38" t="b">
        <f t="shared" si="7"/>
        <v>1</v>
      </c>
      <c r="Q238" s="14" t="s">
        <v>493</v>
      </c>
      <c r="R238" s="49">
        <v>-42780302.899999999</v>
      </c>
      <c r="S238" s="43">
        <v>1</v>
      </c>
    </row>
    <row r="239" spans="1:19" ht="24.6" x14ac:dyDescent="0.7">
      <c r="A239" s="38">
        <v>4</v>
      </c>
      <c r="B239" s="38" t="s">
        <v>470</v>
      </c>
      <c r="C239" s="38" t="s">
        <v>495</v>
      </c>
      <c r="D239" s="38" t="s">
        <v>496</v>
      </c>
      <c r="E239" s="38" t="s">
        <v>8</v>
      </c>
      <c r="F239" s="40">
        <v>2.5</v>
      </c>
      <c r="G239" s="40">
        <v>2.34</v>
      </c>
      <c r="H239" s="40">
        <v>2.15</v>
      </c>
      <c r="I239" s="40">
        <v>14845583.189999999</v>
      </c>
      <c r="J239" s="40">
        <v>-9610510.0199999996</v>
      </c>
      <c r="K239" s="38">
        <v>1</v>
      </c>
      <c r="L239" s="40">
        <v>-8508663.4900000002</v>
      </c>
      <c r="M239" s="40">
        <v>11390271.42</v>
      </c>
      <c r="N239" s="38" t="b">
        <f t="shared" si="6"/>
        <v>1</v>
      </c>
      <c r="O239" s="38" t="b">
        <f>C239=คำนวณเงินลงทุนส่วนเกิน!D246</f>
        <v>1</v>
      </c>
      <c r="P239" s="38" t="b">
        <f t="shared" si="7"/>
        <v>1</v>
      </c>
      <c r="Q239" s="14" t="s">
        <v>495</v>
      </c>
      <c r="R239" s="49">
        <v>-9610510.0199999996</v>
      </c>
      <c r="S239" s="43">
        <v>1</v>
      </c>
    </row>
    <row r="240" spans="1:19" ht="24.6" x14ac:dyDescent="0.7">
      <c r="A240" s="38">
        <v>4</v>
      </c>
      <c r="B240" s="38" t="s">
        <v>470</v>
      </c>
      <c r="C240" s="38" t="s">
        <v>497</v>
      </c>
      <c r="D240" s="38" t="s">
        <v>498</v>
      </c>
      <c r="E240" s="38" t="s">
        <v>8</v>
      </c>
      <c r="F240" s="40">
        <v>12.91</v>
      </c>
      <c r="G240" s="40">
        <v>12.74</v>
      </c>
      <c r="H240" s="40">
        <v>11.96</v>
      </c>
      <c r="I240" s="40">
        <v>197253293.13</v>
      </c>
      <c r="J240" s="40">
        <v>-25896498.510000002</v>
      </c>
      <c r="K240" s="38">
        <v>1</v>
      </c>
      <c r="L240" s="40">
        <v>-20559670.09</v>
      </c>
      <c r="M240" s="40">
        <v>181428535.41999999</v>
      </c>
      <c r="N240" s="38" t="b">
        <f t="shared" si="6"/>
        <v>1</v>
      </c>
      <c r="O240" s="38" t="b">
        <f>C240=คำนวณเงินลงทุนส่วนเกิน!D247</f>
        <v>1</v>
      </c>
      <c r="P240" s="38" t="b">
        <f t="shared" si="7"/>
        <v>1</v>
      </c>
      <c r="Q240" s="14" t="s">
        <v>497</v>
      </c>
      <c r="R240" s="49">
        <v>-26957796.699999999</v>
      </c>
      <c r="S240" s="43">
        <v>1</v>
      </c>
    </row>
    <row r="241" spans="1:19" ht="24.6" x14ac:dyDescent="0.7">
      <c r="A241" s="38">
        <v>4</v>
      </c>
      <c r="B241" s="38" t="s">
        <v>470</v>
      </c>
      <c r="C241" s="38" t="s">
        <v>499</v>
      </c>
      <c r="D241" s="38" t="s">
        <v>500</v>
      </c>
      <c r="E241" s="38" t="s">
        <v>8</v>
      </c>
      <c r="F241" s="40">
        <v>1.47</v>
      </c>
      <c r="G241" s="40">
        <v>1.1200000000000001</v>
      </c>
      <c r="H241" s="40">
        <v>0.56000000000000005</v>
      </c>
      <c r="I241" s="40">
        <v>3490553.13</v>
      </c>
      <c r="J241" s="40">
        <v>-17309285.469999999</v>
      </c>
      <c r="K241" s="38">
        <v>5</v>
      </c>
      <c r="L241" s="40">
        <v>-13886713.83</v>
      </c>
      <c r="M241" s="40">
        <v>-3313794.99</v>
      </c>
      <c r="N241" s="38" t="b">
        <f t="shared" si="6"/>
        <v>1</v>
      </c>
      <c r="O241" s="38" t="b">
        <f>C241=คำนวณเงินลงทุนส่วนเกิน!D248</f>
        <v>1</v>
      </c>
      <c r="P241" s="38" t="b">
        <f t="shared" si="7"/>
        <v>1</v>
      </c>
      <c r="Q241" s="14" t="s">
        <v>499</v>
      </c>
      <c r="R241" s="49">
        <v>-17362855.469999999</v>
      </c>
      <c r="S241" s="43">
        <v>5</v>
      </c>
    </row>
    <row r="242" spans="1:19" ht="24.6" x14ac:dyDescent="0.7">
      <c r="A242" s="38">
        <v>4</v>
      </c>
      <c r="B242" s="38" t="s">
        <v>470</v>
      </c>
      <c r="C242" s="38" t="s">
        <v>501</v>
      </c>
      <c r="D242" s="38" t="s">
        <v>502</v>
      </c>
      <c r="E242" s="38" t="s">
        <v>8</v>
      </c>
      <c r="F242" s="40">
        <v>1.43</v>
      </c>
      <c r="G242" s="40">
        <v>1.1499999999999999</v>
      </c>
      <c r="H242" s="40">
        <v>0.59</v>
      </c>
      <c r="I242" s="40">
        <v>2681514.31</v>
      </c>
      <c r="J242" s="40">
        <v>-12217299.199999999</v>
      </c>
      <c r="K242" s="38">
        <v>5</v>
      </c>
      <c r="L242" s="40">
        <v>-8206807.5999999996</v>
      </c>
      <c r="M242" s="40">
        <v>-2596952.89</v>
      </c>
      <c r="N242" s="38" t="b">
        <f t="shared" si="6"/>
        <v>1</v>
      </c>
      <c r="O242" s="38" t="b">
        <f>C242=คำนวณเงินลงทุนส่วนเกิน!D249</f>
        <v>1</v>
      </c>
      <c r="P242" s="38" t="b">
        <f t="shared" si="7"/>
        <v>1</v>
      </c>
      <c r="Q242" s="14" t="s">
        <v>501</v>
      </c>
      <c r="R242" s="49">
        <v>-12217299.199999999</v>
      </c>
      <c r="S242" s="43">
        <v>5</v>
      </c>
    </row>
    <row r="243" spans="1:19" ht="24.6" x14ac:dyDescent="0.7">
      <c r="A243" s="38">
        <v>4</v>
      </c>
      <c r="B243" s="38" t="s">
        <v>503</v>
      </c>
      <c r="C243" s="38" t="s">
        <v>504</v>
      </c>
      <c r="D243" s="38" t="s">
        <v>505</v>
      </c>
      <c r="E243" s="38" t="s">
        <v>46</v>
      </c>
      <c r="F243" s="40">
        <v>4.13</v>
      </c>
      <c r="G243" s="40">
        <v>3.84</v>
      </c>
      <c r="H243" s="40">
        <v>1.35</v>
      </c>
      <c r="I243" s="40">
        <v>729438099.35000002</v>
      </c>
      <c r="J243" s="40">
        <v>72083272.709999993</v>
      </c>
      <c r="K243" s="38">
        <v>0</v>
      </c>
      <c r="L243" s="40">
        <v>147530922.37</v>
      </c>
      <c r="M243" s="40">
        <v>81808162.959999993</v>
      </c>
      <c r="N243" s="38" t="b">
        <f t="shared" si="6"/>
        <v>1</v>
      </c>
      <c r="O243" s="38" t="b">
        <f>C243=คำนวณเงินลงทุนส่วนเกิน!D250</f>
        <v>1</v>
      </c>
      <c r="P243" s="38" t="b">
        <f t="shared" si="7"/>
        <v>1</v>
      </c>
      <c r="Q243" s="14" t="s">
        <v>504</v>
      </c>
      <c r="R243" s="49">
        <v>28211671.190000001</v>
      </c>
      <c r="S243" s="43">
        <v>0</v>
      </c>
    </row>
    <row r="244" spans="1:19" ht="24.6" x14ac:dyDescent="0.7">
      <c r="A244" s="38">
        <v>4</v>
      </c>
      <c r="B244" s="38" t="s">
        <v>503</v>
      </c>
      <c r="C244" s="38" t="s">
        <v>506</v>
      </c>
      <c r="D244" s="38" t="s">
        <v>507</v>
      </c>
      <c r="E244" s="38" t="s">
        <v>46</v>
      </c>
      <c r="F244" s="40">
        <v>1.04</v>
      </c>
      <c r="G244" s="40">
        <v>0.96</v>
      </c>
      <c r="H244" s="40">
        <v>0.51</v>
      </c>
      <c r="I244" s="40">
        <v>7682941.71</v>
      </c>
      <c r="J244" s="40">
        <v>-51926259.609999999</v>
      </c>
      <c r="K244" s="38">
        <v>6</v>
      </c>
      <c r="L244" s="40">
        <v>-32856067.390000001</v>
      </c>
      <c r="M244" s="40">
        <v>-97505172.859999999</v>
      </c>
      <c r="N244" s="38" t="b">
        <f t="shared" si="6"/>
        <v>1</v>
      </c>
      <c r="O244" s="38" t="b">
        <f>C244=คำนวณเงินลงทุนส่วนเกิน!D251</f>
        <v>1</v>
      </c>
      <c r="P244" s="38" t="b">
        <f t="shared" si="7"/>
        <v>1</v>
      </c>
      <c r="Q244" s="14" t="s">
        <v>506</v>
      </c>
      <c r="R244" s="49">
        <v>-51926259.609999999</v>
      </c>
      <c r="S244" s="43">
        <v>6</v>
      </c>
    </row>
    <row r="245" spans="1:19" ht="24.6" x14ac:dyDescent="0.7">
      <c r="A245" s="38">
        <v>4</v>
      </c>
      <c r="B245" s="38" t="s">
        <v>503</v>
      </c>
      <c r="C245" s="38" t="s">
        <v>508</v>
      </c>
      <c r="D245" s="38" t="s">
        <v>509</v>
      </c>
      <c r="E245" s="38" t="s">
        <v>8</v>
      </c>
      <c r="F245" s="40">
        <v>16.84</v>
      </c>
      <c r="G245" s="40">
        <v>16.149999999999999</v>
      </c>
      <c r="H245" s="40">
        <v>13.95</v>
      </c>
      <c r="I245" s="40">
        <v>94229379.379999995</v>
      </c>
      <c r="J245" s="40">
        <v>-2445491.71</v>
      </c>
      <c r="K245" s="38">
        <v>1</v>
      </c>
      <c r="L245" s="40">
        <v>3587503.57</v>
      </c>
      <c r="M245" s="40">
        <v>77039693.939999998</v>
      </c>
      <c r="N245" s="38" t="b">
        <f t="shared" si="6"/>
        <v>1</v>
      </c>
      <c r="O245" s="38" t="b">
        <f>C245=คำนวณเงินลงทุนส่วนเกิน!D252</f>
        <v>1</v>
      </c>
      <c r="P245" s="38" t="b">
        <f t="shared" si="7"/>
        <v>1</v>
      </c>
      <c r="Q245" s="14" t="s">
        <v>508</v>
      </c>
      <c r="R245" s="49">
        <v>-2445491.71</v>
      </c>
      <c r="S245" s="43">
        <v>1</v>
      </c>
    </row>
    <row r="246" spans="1:19" ht="24.6" x14ac:dyDescent="0.7">
      <c r="A246" s="38">
        <v>4</v>
      </c>
      <c r="B246" s="38" t="s">
        <v>503</v>
      </c>
      <c r="C246" s="38" t="s">
        <v>510</v>
      </c>
      <c r="D246" s="38" t="s">
        <v>511</v>
      </c>
      <c r="E246" s="38" t="s">
        <v>8</v>
      </c>
      <c r="F246" s="40">
        <v>3.77</v>
      </c>
      <c r="G246" s="40">
        <v>3.59</v>
      </c>
      <c r="H246" s="40">
        <v>2.81</v>
      </c>
      <c r="I246" s="40">
        <v>121135251.73999999</v>
      </c>
      <c r="J246" s="40">
        <v>15423178.720000001</v>
      </c>
      <c r="K246" s="38">
        <v>0</v>
      </c>
      <c r="L246" s="40">
        <v>21689846.050000001</v>
      </c>
      <c r="M246" s="40">
        <v>78917752.629999995</v>
      </c>
      <c r="N246" s="38" t="b">
        <f t="shared" si="6"/>
        <v>1</v>
      </c>
      <c r="O246" s="38" t="b">
        <f>C246=คำนวณเงินลงทุนส่วนเกิน!D253</f>
        <v>1</v>
      </c>
      <c r="P246" s="38" t="b">
        <f t="shared" si="7"/>
        <v>1</v>
      </c>
      <c r="Q246" s="14" t="s">
        <v>510</v>
      </c>
      <c r="R246" s="49">
        <v>15423178.720000001</v>
      </c>
      <c r="S246" s="43">
        <v>0</v>
      </c>
    </row>
    <row r="247" spans="1:19" ht="24.6" x14ac:dyDescent="0.7">
      <c r="A247" s="38">
        <v>4</v>
      </c>
      <c r="B247" s="38" t="s">
        <v>503</v>
      </c>
      <c r="C247" s="38" t="s">
        <v>512</v>
      </c>
      <c r="D247" s="38" t="s">
        <v>513</v>
      </c>
      <c r="E247" s="38" t="s">
        <v>8</v>
      </c>
      <c r="F247" s="40">
        <v>2.83</v>
      </c>
      <c r="G247" s="40">
        <v>2.63</v>
      </c>
      <c r="H247" s="40">
        <v>1.58</v>
      </c>
      <c r="I247" s="40">
        <v>68841225.829999998</v>
      </c>
      <c r="J247" s="40">
        <v>-2887584.82</v>
      </c>
      <c r="K247" s="38">
        <v>1</v>
      </c>
      <c r="L247" s="40">
        <v>2855795.44</v>
      </c>
      <c r="M247" s="40">
        <v>21752445.739999998</v>
      </c>
      <c r="N247" s="38" t="b">
        <f t="shared" si="6"/>
        <v>1</v>
      </c>
      <c r="O247" s="38" t="b">
        <f>C247=คำนวณเงินลงทุนส่วนเกิน!D254</f>
        <v>1</v>
      </c>
      <c r="P247" s="38" t="b">
        <f t="shared" si="7"/>
        <v>1</v>
      </c>
      <c r="Q247" s="14" t="s">
        <v>512</v>
      </c>
      <c r="R247" s="49">
        <v>-2887584.82</v>
      </c>
      <c r="S247" s="43">
        <v>1</v>
      </c>
    </row>
    <row r="248" spans="1:19" ht="24.6" x14ac:dyDescent="0.7">
      <c r="A248" s="38">
        <v>4</v>
      </c>
      <c r="B248" s="38" t="s">
        <v>503</v>
      </c>
      <c r="C248" s="38" t="s">
        <v>514</v>
      </c>
      <c r="D248" s="38" t="s">
        <v>515</v>
      </c>
      <c r="E248" s="38" t="s">
        <v>8</v>
      </c>
      <c r="F248" s="40">
        <v>10.81</v>
      </c>
      <c r="G248" s="40">
        <v>10.54</v>
      </c>
      <c r="H248" s="40">
        <v>9.0399999999999991</v>
      </c>
      <c r="I248" s="40">
        <v>116065048.61</v>
      </c>
      <c r="J248" s="40">
        <v>19942028.199999999</v>
      </c>
      <c r="K248" s="38">
        <v>0</v>
      </c>
      <c r="L248" s="40">
        <v>23161997.010000002</v>
      </c>
      <c r="M248" s="40">
        <v>95154391.819999993</v>
      </c>
      <c r="N248" s="38" t="b">
        <f t="shared" si="6"/>
        <v>1</v>
      </c>
      <c r="O248" s="38" t="b">
        <f>C248=คำนวณเงินลงทุนส่วนเกิน!D255</f>
        <v>1</v>
      </c>
      <c r="P248" s="38" t="b">
        <f t="shared" si="7"/>
        <v>1</v>
      </c>
      <c r="Q248" s="14" t="s">
        <v>514</v>
      </c>
      <c r="R248" s="49">
        <v>256219.91</v>
      </c>
      <c r="S248" s="43">
        <v>0</v>
      </c>
    </row>
    <row r="249" spans="1:19" ht="24.6" x14ac:dyDescent="0.7">
      <c r="A249" s="38">
        <v>4</v>
      </c>
      <c r="B249" s="38" t="s">
        <v>503</v>
      </c>
      <c r="C249" s="38" t="s">
        <v>516</v>
      </c>
      <c r="D249" s="38" t="s">
        <v>517</v>
      </c>
      <c r="E249" s="38" t="s">
        <v>8</v>
      </c>
      <c r="F249" s="40">
        <v>4.66</v>
      </c>
      <c r="G249" s="40">
        <v>4.04</v>
      </c>
      <c r="H249" s="40">
        <v>3.12</v>
      </c>
      <c r="I249" s="40">
        <v>25086814.670000002</v>
      </c>
      <c r="J249" s="40">
        <v>-10217900.52</v>
      </c>
      <c r="K249" s="38">
        <v>1</v>
      </c>
      <c r="L249" s="40">
        <v>-6023969.3200000003</v>
      </c>
      <c r="M249" s="40">
        <v>14547964.460000001</v>
      </c>
      <c r="N249" s="38" t="b">
        <f t="shared" si="6"/>
        <v>1</v>
      </c>
      <c r="O249" s="38" t="b">
        <f>C249=คำนวณเงินลงทุนส่วนเกิน!D256</f>
        <v>1</v>
      </c>
      <c r="P249" s="38" t="b">
        <f t="shared" si="7"/>
        <v>1</v>
      </c>
      <c r="Q249" s="14" t="s">
        <v>516</v>
      </c>
      <c r="R249" s="49">
        <v>-10217900.52</v>
      </c>
      <c r="S249" s="43">
        <v>1</v>
      </c>
    </row>
    <row r="250" spans="1:19" ht="24.6" x14ac:dyDescent="0.7">
      <c r="A250" s="38">
        <v>4</v>
      </c>
      <c r="B250" s="38" t="s">
        <v>503</v>
      </c>
      <c r="C250" s="38" t="s">
        <v>518</v>
      </c>
      <c r="D250" s="38" t="s">
        <v>519</v>
      </c>
      <c r="E250" s="38" t="s">
        <v>8</v>
      </c>
      <c r="F250" s="40">
        <v>4.63</v>
      </c>
      <c r="G250" s="40">
        <v>4.28</v>
      </c>
      <c r="H250" s="40">
        <v>2.83</v>
      </c>
      <c r="I250" s="40">
        <v>27314777.850000001</v>
      </c>
      <c r="J250" s="40">
        <v>-7957109.8399999999</v>
      </c>
      <c r="K250" s="38">
        <v>1</v>
      </c>
      <c r="L250" s="40">
        <v>-5522878.0499999998</v>
      </c>
      <c r="M250" s="40">
        <v>13787757.77</v>
      </c>
      <c r="N250" s="38" t="b">
        <f t="shared" si="6"/>
        <v>1</v>
      </c>
      <c r="O250" s="38" t="b">
        <f>C250=คำนวณเงินลงทุนส่วนเกิน!D257</f>
        <v>1</v>
      </c>
      <c r="P250" s="38" t="b">
        <f t="shared" si="7"/>
        <v>1</v>
      </c>
      <c r="Q250" s="14" t="s">
        <v>518</v>
      </c>
      <c r="R250" s="49">
        <v>-7957109.8399999999</v>
      </c>
      <c r="S250" s="43">
        <v>1</v>
      </c>
    </row>
    <row r="251" spans="1:19" ht="24.6" x14ac:dyDescent="0.7">
      <c r="A251" s="38">
        <v>4</v>
      </c>
      <c r="B251" s="38" t="s">
        <v>503</v>
      </c>
      <c r="C251" s="38" t="s">
        <v>520</v>
      </c>
      <c r="D251" s="38" t="s">
        <v>521</v>
      </c>
      <c r="E251" s="38" t="s">
        <v>8</v>
      </c>
      <c r="F251" s="40">
        <v>3.81</v>
      </c>
      <c r="G251" s="40">
        <v>3.65</v>
      </c>
      <c r="H251" s="40">
        <v>2.98</v>
      </c>
      <c r="I251" s="40">
        <v>26326116.010000002</v>
      </c>
      <c r="J251" s="40">
        <v>-7901245.21</v>
      </c>
      <c r="K251" s="38">
        <v>1</v>
      </c>
      <c r="L251" s="40">
        <v>-4812232.87</v>
      </c>
      <c r="M251" s="40">
        <v>18521539.449999999</v>
      </c>
      <c r="N251" s="38" t="b">
        <f t="shared" si="6"/>
        <v>1</v>
      </c>
      <c r="O251" s="38" t="b">
        <f>C251=คำนวณเงินลงทุนส่วนเกิน!D258</f>
        <v>1</v>
      </c>
      <c r="P251" s="38" t="b">
        <f t="shared" si="7"/>
        <v>1</v>
      </c>
      <c r="Q251" s="14" t="s">
        <v>520</v>
      </c>
      <c r="R251" s="49">
        <v>-7917185.21</v>
      </c>
      <c r="S251" s="43">
        <v>1</v>
      </c>
    </row>
    <row r="252" spans="1:19" ht="24.6" x14ac:dyDescent="0.7">
      <c r="A252" s="38">
        <v>4</v>
      </c>
      <c r="B252" s="38" t="s">
        <v>503</v>
      </c>
      <c r="C252" s="38" t="s">
        <v>522</v>
      </c>
      <c r="D252" s="38" t="s">
        <v>523</v>
      </c>
      <c r="E252" s="38" t="s">
        <v>8</v>
      </c>
      <c r="F252" s="40">
        <v>4.05</v>
      </c>
      <c r="G252" s="40">
        <v>3.81</v>
      </c>
      <c r="H252" s="40">
        <v>3.24</v>
      </c>
      <c r="I252" s="40">
        <v>35237779.700000003</v>
      </c>
      <c r="J252" s="40">
        <v>-8367806.8300000001</v>
      </c>
      <c r="K252" s="38">
        <v>1</v>
      </c>
      <c r="L252" s="40">
        <v>-5050711.8899999997</v>
      </c>
      <c r="M252" s="40">
        <v>25909479</v>
      </c>
      <c r="N252" s="38" t="b">
        <f t="shared" si="6"/>
        <v>1</v>
      </c>
      <c r="O252" s="38" t="b">
        <f>C252=คำนวณเงินลงทุนส่วนเกิน!D259</f>
        <v>1</v>
      </c>
      <c r="P252" s="38" t="b">
        <f t="shared" si="7"/>
        <v>1</v>
      </c>
      <c r="Q252" s="14" t="s">
        <v>522</v>
      </c>
      <c r="R252" s="49">
        <v>-10678221.92</v>
      </c>
      <c r="S252" s="43">
        <v>1</v>
      </c>
    </row>
    <row r="253" spans="1:19" ht="24.6" x14ac:dyDescent="0.7">
      <c r="A253" s="38">
        <v>4</v>
      </c>
      <c r="B253" s="38" t="s">
        <v>503</v>
      </c>
      <c r="C253" s="38" t="s">
        <v>524</v>
      </c>
      <c r="D253" s="38" t="s">
        <v>525</v>
      </c>
      <c r="E253" s="38" t="s">
        <v>8</v>
      </c>
      <c r="F253" s="40">
        <v>7.82</v>
      </c>
      <c r="G253" s="40">
        <v>7.64</v>
      </c>
      <c r="H253" s="40">
        <v>7.24</v>
      </c>
      <c r="I253" s="40">
        <v>102111496.45999999</v>
      </c>
      <c r="J253" s="40">
        <v>-6555779.3499999996</v>
      </c>
      <c r="K253" s="38">
        <v>1</v>
      </c>
      <c r="L253" s="40">
        <v>-3837836.62</v>
      </c>
      <c r="M253" s="40">
        <v>93153597.719999999</v>
      </c>
      <c r="N253" s="38" t="b">
        <f t="shared" si="6"/>
        <v>1</v>
      </c>
      <c r="O253" s="38" t="b">
        <f>C253=คำนวณเงินลงทุนส่วนเกิน!D260</f>
        <v>1</v>
      </c>
      <c r="P253" s="38" t="b">
        <f t="shared" si="7"/>
        <v>1</v>
      </c>
      <c r="Q253" s="14" t="s">
        <v>524</v>
      </c>
      <c r="R253" s="49">
        <v>-6555779.3499999996</v>
      </c>
      <c r="S253" s="43">
        <v>1</v>
      </c>
    </row>
    <row r="254" spans="1:19" ht="24.6" x14ac:dyDescent="0.7">
      <c r="A254" s="38">
        <v>4</v>
      </c>
      <c r="B254" s="38" t="s">
        <v>526</v>
      </c>
      <c r="C254" s="38" t="s">
        <v>527</v>
      </c>
      <c r="D254" s="38" t="s">
        <v>528</v>
      </c>
      <c r="E254" s="38" t="s">
        <v>5</v>
      </c>
      <c r="F254" s="40">
        <v>3</v>
      </c>
      <c r="G254" s="40">
        <v>2.85</v>
      </c>
      <c r="H254" s="40">
        <v>0.62</v>
      </c>
      <c r="I254" s="40">
        <v>982475238.32000005</v>
      </c>
      <c r="J254" s="40">
        <v>-107362740.31</v>
      </c>
      <c r="K254" s="38">
        <v>2</v>
      </c>
      <c r="L254" s="40">
        <v>-29613054.07</v>
      </c>
      <c r="M254" s="40">
        <v>-185399726.78999999</v>
      </c>
      <c r="N254" s="38" t="b">
        <f t="shared" si="6"/>
        <v>1</v>
      </c>
      <c r="O254" s="38" t="b">
        <f>C254=คำนวณเงินลงทุนส่วนเกิน!D261</f>
        <v>1</v>
      </c>
      <c r="P254" s="38" t="b">
        <f t="shared" si="7"/>
        <v>1</v>
      </c>
      <c r="Q254" s="14" t="s">
        <v>527</v>
      </c>
      <c r="R254" s="49">
        <v>-110617119.20999999</v>
      </c>
      <c r="S254" s="43">
        <v>2</v>
      </c>
    </row>
    <row r="255" spans="1:19" ht="24.6" x14ac:dyDescent="0.7">
      <c r="A255" s="38">
        <v>4</v>
      </c>
      <c r="B255" s="38" t="s">
        <v>526</v>
      </c>
      <c r="C255" s="38" t="s">
        <v>529</v>
      </c>
      <c r="D255" s="38" t="s">
        <v>530</v>
      </c>
      <c r="E255" s="38" t="s">
        <v>46</v>
      </c>
      <c r="F255" s="40">
        <v>1.85</v>
      </c>
      <c r="G255" s="40">
        <v>1.66</v>
      </c>
      <c r="H255" s="40">
        <v>0.59</v>
      </c>
      <c r="I255" s="40">
        <v>187897760.16</v>
      </c>
      <c r="J255" s="40">
        <v>-28049305.469999999</v>
      </c>
      <c r="K255" s="38">
        <v>2</v>
      </c>
      <c r="L255" s="40">
        <v>-15109340.390000001</v>
      </c>
      <c r="M255" s="40">
        <v>-91076237.700000003</v>
      </c>
      <c r="N255" s="38" t="b">
        <f t="shared" si="6"/>
        <v>1</v>
      </c>
      <c r="O255" s="38" t="b">
        <f>C255=คำนวณเงินลงทุนส่วนเกิน!D262</f>
        <v>1</v>
      </c>
      <c r="P255" s="38" t="b">
        <f t="shared" si="7"/>
        <v>1</v>
      </c>
      <c r="Q255" s="14" t="s">
        <v>529</v>
      </c>
      <c r="R255" s="49">
        <v>-28049305.469999999</v>
      </c>
      <c r="S255" s="43">
        <v>2</v>
      </c>
    </row>
    <row r="256" spans="1:19" ht="24.6" x14ac:dyDescent="0.7">
      <c r="A256" s="38">
        <v>4</v>
      </c>
      <c r="B256" s="38" t="s">
        <v>526</v>
      </c>
      <c r="C256" s="38" t="s">
        <v>531</v>
      </c>
      <c r="D256" s="38" t="s">
        <v>532</v>
      </c>
      <c r="E256" s="38" t="s">
        <v>8</v>
      </c>
      <c r="F256" s="40">
        <v>27.27</v>
      </c>
      <c r="G256" s="40">
        <v>26.57</v>
      </c>
      <c r="H256" s="40">
        <v>17</v>
      </c>
      <c r="I256" s="40">
        <v>274592316.56</v>
      </c>
      <c r="J256" s="40">
        <v>16632531.99</v>
      </c>
      <c r="K256" s="38">
        <v>0</v>
      </c>
      <c r="L256" s="40">
        <v>21867791.699999999</v>
      </c>
      <c r="M256" s="40">
        <v>167210575.97999999</v>
      </c>
      <c r="N256" s="38" t="b">
        <f t="shared" si="6"/>
        <v>1</v>
      </c>
      <c r="O256" s="38" t="b">
        <f>C256=คำนวณเงินลงทุนส่วนเกิน!D263</f>
        <v>1</v>
      </c>
      <c r="P256" s="38" t="b">
        <f t="shared" si="7"/>
        <v>1</v>
      </c>
      <c r="Q256" s="14" t="s">
        <v>531</v>
      </c>
      <c r="R256" s="49">
        <v>16632531.99</v>
      </c>
      <c r="S256" s="43">
        <v>0</v>
      </c>
    </row>
    <row r="257" spans="1:19" ht="24.6" x14ac:dyDescent="0.7">
      <c r="A257" s="38">
        <v>4</v>
      </c>
      <c r="B257" s="38" t="s">
        <v>526</v>
      </c>
      <c r="C257" s="38" t="s">
        <v>533</v>
      </c>
      <c r="D257" s="38" t="s">
        <v>534</v>
      </c>
      <c r="E257" s="38" t="s">
        <v>8</v>
      </c>
      <c r="F257" s="40">
        <v>5.92</v>
      </c>
      <c r="G257" s="40">
        <v>5.7</v>
      </c>
      <c r="H257" s="40">
        <v>4.99</v>
      </c>
      <c r="I257" s="40">
        <v>109934393.56</v>
      </c>
      <c r="J257" s="40">
        <v>-6376920.0199999996</v>
      </c>
      <c r="K257" s="38">
        <v>1</v>
      </c>
      <c r="L257" s="40">
        <v>363558.65</v>
      </c>
      <c r="M257" s="40">
        <v>89086762.469999999</v>
      </c>
      <c r="N257" s="38" t="b">
        <f t="shared" si="6"/>
        <v>1</v>
      </c>
      <c r="O257" s="38" t="b">
        <f>C257=คำนวณเงินลงทุนส่วนเกิน!D264</f>
        <v>1</v>
      </c>
      <c r="P257" s="38" t="b">
        <f t="shared" si="7"/>
        <v>1</v>
      </c>
      <c r="Q257" s="14" t="s">
        <v>533</v>
      </c>
      <c r="R257" s="49">
        <v>-6376920.0199999996</v>
      </c>
      <c r="S257" s="43">
        <v>1</v>
      </c>
    </row>
    <row r="258" spans="1:19" ht="24.6" x14ac:dyDescent="0.7">
      <c r="A258" s="38">
        <v>4</v>
      </c>
      <c r="B258" s="38" t="s">
        <v>526</v>
      </c>
      <c r="C258" s="38" t="s">
        <v>535</v>
      </c>
      <c r="D258" s="38" t="s">
        <v>536</v>
      </c>
      <c r="E258" s="38" t="s">
        <v>8</v>
      </c>
      <c r="F258" s="40">
        <v>4</v>
      </c>
      <c r="G258" s="40">
        <v>3.9</v>
      </c>
      <c r="H258" s="40">
        <v>1.43</v>
      </c>
      <c r="I258" s="40">
        <v>97834868.310000002</v>
      </c>
      <c r="J258" s="40">
        <v>11269284.630000001</v>
      </c>
      <c r="K258" s="38">
        <v>0</v>
      </c>
      <c r="L258" s="40">
        <v>15112131.33</v>
      </c>
      <c r="M258" s="40">
        <v>13935189.029999999</v>
      </c>
      <c r="N258" s="38" t="b">
        <f t="shared" si="6"/>
        <v>1</v>
      </c>
      <c r="O258" s="38" t="b">
        <f>C258=คำนวณเงินลงทุนส่วนเกิน!D265</f>
        <v>1</v>
      </c>
      <c r="P258" s="38" t="b">
        <f t="shared" si="7"/>
        <v>1</v>
      </c>
      <c r="Q258" s="14" t="s">
        <v>535</v>
      </c>
      <c r="R258" s="49">
        <v>11269284.630000001</v>
      </c>
      <c r="S258" s="43">
        <v>0</v>
      </c>
    </row>
    <row r="259" spans="1:19" ht="24.6" x14ac:dyDescent="0.7">
      <c r="A259" s="38">
        <v>4</v>
      </c>
      <c r="B259" s="38" t="s">
        <v>526</v>
      </c>
      <c r="C259" s="38" t="s">
        <v>537</v>
      </c>
      <c r="D259" s="38" t="s">
        <v>538</v>
      </c>
      <c r="E259" s="38" t="s">
        <v>8</v>
      </c>
      <c r="F259" s="40">
        <v>5.64</v>
      </c>
      <c r="G259" s="40">
        <v>5.39</v>
      </c>
      <c r="H259" s="40">
        <v>3.65</v>
      </c>
      <c r="I259" s="40">
        <v>30406949.579999998</v>
      </c>
      <c r="J259" s="40">
        <v>-9788822.8300000001</v>
      </c>
      <c r="K259" s="38">
        <v>1</v>
      </c>
      <c r="L259" s="40">
        <v>-4616813.99</v>
      </c>
      <c r="M259" s="40">
        <v>17397530.91</v>
      </c>
      <c r="N259" s="38" t="b">
        <f t="shared" si="6"/>
        <v>1</v>
      </c>
      <c r="O259" s="38" t="b">
        <f>C259=คำนวณเงินลงทุนส่วนเกิน!D266</f>
        <v>1</v>
      </c>
      <c r="P259" s="38" t="b">
        <f t="shared" si="7"/>
        <v>1</v>
      </c>
      <c r="Q259" s="14" t="s">
        <v>537</v>
      </c>
      <c r="R259" s="49">
        <v>-9788822.8300000001</v>
      </c>
      <c r="S259" s="43">
        <v>1</v>
      </c>
    </row>
    <row r="260" spans="1:19" ht="24.6" x14ac:dyDescent="0.7">
      <c r="A260" s="38">
        <v>4</v>
      </c>
      <c r="B260" s="38" t="s">
        <v>526</v>
      </c>
      <c r="C260" s="38" t="s">
        <v>539</v>
      </c>
      <c r="D260" s="38" t="s">
        <v>540</v>
      </c>
      <c r="E260" s="38" t="s">
        <v>8</v>
      </c>
      <c r="F260" s="40">
        <v>1.92</v>
      </c>
      <c r="G260" s="40">
        <v>1.68</v>
      </c>
      <c r="H260" s="40">
        <v>1.47</v>
      </c>
      <c r="I260" s="40">
        <v>17651429.690000001</v>
      </c>
      <c r="J260" s="40">
        <v>-11144578.24</v>
      </c>
      <c r="K260" s="38">
        <v>1</v>
      </c>
      <c r="L260" s="40">
        <v>-9879308.9800000004</v>
      </c>
      <c r="M260" s="40">
        <v>8983414.1600000001</v>
      </c>
      <c r="N260" s="38" t="b">
        <f t="shared" ref="N260:N323" si="8">K260=S260</f>
        <v>1</v>
      </c>
      <c r="O260" s="38" t="b">
        <f>C260=คำนวณเงินลงทุนส่วนเกิน!D267</f>
        <v>1</v>
      </c>
      <c r="P260" s="38" t="b">
        <f t="shared" ref="P260:P323" si="9">Q260=C260</f>
        <v>1</v>
      </c>
      <c r="Q260" s="14" t="s">
        <v>539</v>
      </c>
      <c r="R260" s="49">
        <v>-11144578.24</v>
      </c>
      <c r="S260" s="43">
        <v>1</v>
      </c>
    </row>
    <row r="261" spans="1:19" ht="24.6" x14ac:dyDescent="0.7">
      <c r="A261" s="38">
        <v>4</v>
      </c>
      <c r="B261" s="38" t="s">
        <v>526</v>
      </c>
      <c r="C261" s="38" t="s">
        <v>541</v>
      </c>
      <c r="D261" s="38" t="s">
        <v>542</v>
      </c>
      <c r="E261" s="38" t="s">
        <v>8</v>
      </c>
      <c r="F261" s="40">
        <v>5.24</v>
      </c>
      <c r="G261" s="40">
        <v>5.0199999999999996</v>
      </c>
      <c r="H261" s="40">
        <v>4.4800000000000004</v>
      </c>
      <c r="I261" s="40">
        <v>24688303.460000001</v>
      </c>
      <c r="J261" s="40">
        <v>-7640553.5099999998</v>
      </c>
      <c r="K261" s="38">
        <v>1</v>
      </c>
      <c r="L261" s="40">
        <v>-6045415.29</v>
      </c>
      <c r="M261" s="40">
        <v>20280235.73</v>
      </c>
      <c r="N261" s="38" t="b">
        <f t="shared" si="8"/>
        <v>1</v>
      </c>
      <c r="O261" s="38" t="b">
        <f>C261=คำนวณเงินลงทุนส่วนเกิน!D268</f>
        <v>1</v>
      </c>
      <c r="P261" s="38" t="b">
        <f t="shared" si="9"/>
        <v>1</v>
      </c>
      <c r="Q261" s="14" t="s">
        <v>541</v>
      </c>
      <c r="R261" s="49">
        <v>-7640553.5099999998</v>
      </c>
      <c r="S261" s="43">
        <v>1</v>
      </c>
    </row>
    <row r="262" spans="1:19" ht="24.6" x14ac:dyDescent="0.7">
      <c r="A262" s="38">
        <v>4</v>
      </c>
      <c r="B262" s="38" t="s">
        <v>526</v>
      </c>
      <c r="C262" s="38" t="s">
        <v>543</v>
      </c>
      <c r="D262" s="38" t="s">
        <v>544</v>
      </c>
      <c r="E262" s="38" t="s">
        <v>8</v>
      </c>
      <c r="F262" s="40">
        <v>2.71</v>
      </c>
      <c r="G262" s="40">
        <v>2.2200000000000002</v>
      </c>
      <c r="H262" s="40">
        <v>1.55</v>
      </c>
      <c r="I262" s="40">
        <v>22761148.120000001</v>
      </c>
      <c r="J262" s="40">
        <v>1533975.37</v>
      </c>
      <c r="K262" s="38">
        <v>0</v>
      </c>
      <c r="L262" s="40">
        <v>2375110.54</v>
      </c>
      <c r="M262" s="40">
        <v>7274121.9299999997</v>
      </c>
      <c r="N262" s="38" t="b">
        <f t="shared" si="8"/>
        <v>1</v>
      </c>
      <c r="O262" s="38" t="b">
        <f>C262=คำนวณเงินลงทุนส่วนเกิน!D269</f>
        <v>1</v>
      </c>
      <c r="P262" s="38" t="b">
        <f t="shared" si="9"/>
        <v>1</v>
      </c>
      <c r="Q262" s="14" t="s">
        <v>543</v>
      </c>
      <c r="R262" s="49">
        <v>1533975.37</v>
      </c>
      <c r="S262" s="43">
        <v>0</v>
      </c>
    </row>
    <row r="263" spans="1:19" ht="24.6" x14ac:dyDescent="0.7">
      <c r="A263" s="38">
        <v>4</v>
      </c>
      <c r="B263" s="38" t="s">
        <v>526</v>
      </c>
      <c r="C263" s="38" t="s">
        <v>545</v>
      </c>
      <c r="D263" s="38" t="s">
        <v>546</v>
      </c>
      <c r="E263" s="38" t="s">
        <v>8</v>
      </c>
      <c r="F263" s="40">
        <v>3.25</v>
      </c>
      <c r="G263" s="40">
        <v>3.05</v>
      </c>
      <c r="H263" s="40">
        <v>2.35</v>
      </c>
      <c r="I263" s="40">
        <v>46968374.140000001</v>
      </c>
      <c r="J263" s="40">
        <v>-14500312.130000001</v>
      </c>
      <c r="K263" s="38">
        <v>1</v>
      </c>
      <c r="L263" s="40">
        <v>-12914655.300000001</v>
      </c>
      <c r="M263" s="40">
        <v>28118869.949999999</v>
      </c>
      <c r="N263" s="38" t="b">
        <f t="shared" si="8"/>
        <v>1</v>
      </c>
      <c r="O263" s="38" t="b">
        <f>C263=คำนวณเงินลงทุนส่วนเกิน!D270</f>
        <v>1</v>
      </c>
      <c r="P263" s="38" t="b">
        <f t="shared" si="9"/>
        <v>1</v>
      </c>
      <c r="Q263" s="14" t="s">
        <v>545</v>
      </c>
      <c r="R263" s="49">
        <v>-14500312.130000001</v>
      </c>
      <c r="S263" s="43">
        <v>1</v>
      </c>
    </row>
    <row r="264" spans="1:19" ht="24.6" x14ac:dyDescent="0.7">
      <c r="A264" s="38">
        <v>4</v>
      </c>
      <c r="B264" s="38" t="s">
        <v>526</v>
      </c>
      <c r="C264" s="38" t="s">
        <v>547</v>
      </c>
      <c r="D264" s="38" t="s">
        <v>548</v>
      </c>
      <c r="E264" s="38" t="s">
        <v>8</v>
      </c>
      <c r="F264" s="40">
        <v>7.32</v>
      </c>
      <c r="G264" s="40">
        <v>7.08</v>
      </c>
      <c r="H264" s="40">
        <v>5.2</v>
      </c>
      <c r="I264" s="40">
        <v>109506800.37</v>
      </c>
      <c r="J264" s="40">
        <v>16346686.710000001</v>
      </c>
      <c r="K264" s="38">
        <v>0</v>
      </c>
      <c r="L264" s="40">
        <v>6250173.7400000002</v>
      </c>
      <c r="M264" s="40">
        <v>72691326.920000002</v>
      </c>
      <c r="N264" s="38" t="b">
        <f t="shared" si="8"/>
        <v>1</v>
      </c>
      <c r="O264" s="38" t="b">
        <f>C264=คำนวณเงินลงทุนส่วนเกิน!D271</f>
        <v>1</v>
      </c>
      <c r="P264" s="38" t="b">
        <f t="shared" si="9"/>
        <v>1</v>
      </c>
      <c r="Q264" s="14" t="s">
        <v>547</v>
      </c>
      <c r="R264" s="49">
        <v>16346686.710000001</v>
      </c>
      <c r="S264" s="43">
        <v>0</v>
      </c>
    </row>
    <row r="265" spans="1:19" ht="24.6" x14ac:dyDescent="0.7">
      <c r="A265" s="38">
        <v>4</v>
      </c>
      <c r="B265" s="38" t="s">
        <v>526</v>
      </c>
      <c r="C265" s="38" t="s">
        <v>549</v>
      </c>
      <c r="D265" s="38" t="s">
        <v>550</v>
      </c>
      <c r="E265" s="38" t="s">
        <v>8</v>
      </c>
      <c r="F265" s="40">
        <v>2.2000000000000002</v>
      </c>
      <c r="G265" s="40">
        <v>2.0699999999999998</v>
      </c>
      <c r="H265" s="40">
        <v>0.85</v>
      </c>
      <c r="I265" s="40">
        <v>18539900.629999999</v>
      </c>
      <c r="J265" s="40">
        <v>-13830753.35</v>
      </c>
      <c r="K265" s="38">
        <v>1</v>
      </c>
      <c r="L265" s="40">
        <v>-12381559.57</v>
      </c>
      <c r="M265" s="40">
        <v>-2263787.63</v>
      </c>
      <c r="N265" s="38" t="b">
        <f t="shared" si="8"/>
        <v>1</v>
      </c>
      <c r="O265" s="38" t="b">
        <f>C265=คำนวณเงินลงทุนส่วนเกิน!D272</f>
        <v>1</v>
      </c>
      <c r="P265" s="38" t="b">
        <f t="shared" si="9"/>
        <v>1</v>
      </c>
      <c r="Q265" s="14" t="s">
        <v>549</v>
      </c>
      <c r="R265" s="49">
        <v>-13831475.1</v>
      </c>
      <c r="S265" s="43">
        <v>1</v>
      </c>
    </row>
    <row r="266" spans="1:19" ht="24.6" x14ac:dyDescent="0.7">
      <c r="A266" s="38">
        <v>4</v>
      </c>
      <c r="B266" s="38" t="s">
        <v>551</v>
      </c>
      <c r="C266" s="38" t="s">
        <v>552</v>
      </c>
      <c r="D266" s="38" t="s">
        <v>553</v>
      </c>
      <c r="E266" s="38" t="s">
        <v>46</v>
      </c>
      <c r="F266" s="40">
        <v>4.55</v>
      </c>
      <c r="G266" s="40">
        <v>4.1500000000000004</v>
      </c>
      <c r="H266" s="40">
        <v>1.92</v>
      </c>
      <c r="I266" s="40">
        <v>228836775.90000001</v>
      </c>
      <c r="J266" s="40">
        <v>-76053138.980000004</v>
      </c>
      <c r="K266" s="38">
        <v>1</v>
      </c>
      <c r="L266" s="40">
        <v>-30426481.510000002</v>
      </c>
      <c r="M266" s="40">
        <v>59086408.170000002</v>
      </c>
      <c r="N266" s="38" t="b">
        <f t="shared" si="8"/>
        <v>1</v>
      </c>
      <c r="O266" s="38" t="b">
        <f>C266=คำนวณเงินลงทุนส่วนเกิน!D273</f>
        <v>1</v>
      </c>
      <c r="P266" s="38" t="b">
        <f t="shared" si="9"/>
        <v>1</v>
      </c>
      <c r="Q266" s="14" t="s">
        <v>552</v>
      </c>
      <c r="R266" s="49">
        <v>-76183836.379999995</v>
      </c>
      <c r="S266" s="43">
        <v>1</v>
      </c>
    </row>
    <row r="267" spans="1:19" ht="24.6" x14ac:dyDescent="0.7">
      <c r="A267" s="38">
        <v>4</v>
      </c>
      <c r="B267" s="38" t="s">
        <v>551</v>
      </c>
      <c r="C267" s="38" t="s">
        <v>554</v>
      </c>
      <c r="D267" s="38" t="s">
        <v>555</v>
      </c>
      <c r="E267" s="38" t="s">
        <v>46</v>
      </c>
      <c r="F267" s="40">
        <v>1.6</v>
      </c>
      <c r="G267" s="40">
        <v>1.45</v>
      </c>
      <c r="H267" s="40">
        <v>1.02</v>
      </c>
      <c r="I267" s="40">
        <v>50189559.460000001</v>
      </c>
      <c r="J267" s="40">
        <v>-43900568.310000002</v>
      </c>
      <c r="K267" s="38">
        <v>1</v>
      </c>
      <c r="L267" s="40">
        <v>-29734493.25</v>
      </c>
      <c r="M267" s="40">
        <v>1206720.42</v>
      </c>
      <c r="N267" s="38" t="b">
        <f t="shared" si="8"/>
        <v>1</v>
      </c>
      <c r="O267" s="38" t="b">
        <f>C267=คำนวณเงินลงทุนส่วนเกิน!D274</f>
        <v>1</v>
      </c>
      <c r="P267" s="38" t="b">
        <f t="shared" si="9"/>
        <v>1</v>
      </c>
      <c r="Q267" s="14" t="s">
        <v>554</v>
      </c>
      <c r="R267" s="49">
        <v>-43968168.310000002</v>
      </c>
      <c r="S267" s="43">
        <v>1</v>
      </c>
    </row>
    <row r="268" spans="1:19" ht="24.6" x14ac:dyDescent="0.7">
      <c r="A268" s="38">
        <v>4</v>
      </c>
      <c r="B268" s="38" t="s">
        <v>551</v>
      </c>
      <c r="C268" s="38" t="s">
        <v>556</v>
      </c>
      <c r="D268" s="38" t="s">
        <v>557</v>
      </c>
      <c r="E268" s="38" t="s">
        <v>8</v>
      </c>
      <c r="F268" s="40">
        <v>2.06</v>
      </c>
      <c r="G268" s="40">
        <v>1.86</v>
      </c>
      <c r="H268" s="40">
        <v>1.44</v>
      </c>
      <c r="I268" s="40">
        <v>15232002.09</v>
      </c>
      <c r="J268" s="40">
        <v>-6524620.1500000004</v>
      </c>
      <c r="K268" s="38">
        <v>1</v>
      </c>
      <c r="L268" s="40">
        <v>-6065339.7999999998</v>
      </c>
      <c r="M268" s="40">
        <v>6258991.6299999999</v>
      </c>
      <c r="N268" s="38" t="b">
        <f t="shared" si="8"/>
        <v>1</v>
      </c>
      <c r="O268" s="38" t="b">
        <f>C268=คำนวณเงินลงทุนส่วนเกิน!D275</f>
        <v>1</v>
      </c>
      <c r="P268" s="38" t="b">
        <f t="shared" si="9"/>
        <v>1</v>
      </c>
      <c r="Q268" s="14" t="s">
        <v>556</v>
      </c>
      <c r="R268" s="49">
        <v>-6524620.1500000004</v>
      </c>
      <c r="S268" s="43">
        <v>1</v>
      </c>
    </row>
    <row r="269" spans="1:19" ht="24.6" x14ac:dyDescent="0.7">
      <c r="A269" s="38">
        <v>4</v>
      </c>
      <c r="B269" s="38" t="s">
        <v>551</v>
      </c>
      <c r="C269" s="38" t="s">
        <v>558</v>
      </c>
      <c r="D269" s="38" t="s">
        <v>559</v>
      </c>
      <c r="E269" s="38" t="s">
        <v>8</v>
      </c>
      <c r="F269" s="40">
        <v>1.1100000000000001</v>
      </c>
      <c r="G269" s="40">
        <v>1.04</v>
      </c>
      <c r="H269" s="40">
        <v>0.79</v>
      </c>
      <c r="I269" s="40">
        <v>1949572.32</v>
      </c>
      <c r="J269" s="40">
        <v>10096859.43</v>
      </c>
      <c r="K269" s="38">
        <v>2</v>
      </c>
      <c r="L269" s="40">
        <v>-2609575.7400000002</v>
      </c>
      <c r="M269" s="40">
        <v>-3572380.08</v>
      </c>
      <c r="N269" s="38" t="b">
        <f t="shared" si="8"/>
        <v>1</v>
      </c>
      <c r="O269" s="38" t="b">
        <f>C269=คำนวณเงินลงทุนส่วนเกิน!D276</f>
        <v>1</v>
      </c>
      <c r="P269" s="38" t="b">
        <f t="shared" si="9"/>
        <v>1</v>
      </c>
      <c r="Q269" s="14" t="s">
        <v>558</v>
      </c>
      <c r="R269" s="49">
        <v>10096859.43</v>
      </c>
      <c r="S269" s="43">
        <v>2</v>
      </c>
    </row>
    <row r="270" spans="1:19" ht="24.6" x14ac:dyDescent="0.7">
      <c r="A270" s="38">
        <v>4</v>
      </c>
      <c r="B270" s="38" t="s">
        <v>551</v>
      </c>
      <c r="C270" s="38" t="s">
        <v>560</v>
      </c>
      <c r="D270" s="38" t="s">
        <v>561</v>
      </c>
      <c r="E270" s="38" t="s">
        <v>8</v>
      </c>
      <c r="F270" s="40">
        <v>4.13</v>
      </c>
      <c r="G270" s="40">
        <v>3.91</v>
      </c>
      <c r="H270" s="40">
        <v>3</v>
      </c>
      <c r="I270" s="40">
        <v>21383834.199999999</v>
      </c>
      <c r="J270" s="40">
        <v>-9872760.5600000005</v>
      </c>
      <c r="K270" s="38">
        <v>1</v>
      </c>
      <c r="L270" s="40">
        <v>-7010573.2300000004</v>
      </c>
      <c r="M270" s="40">
        <v>13638175.68</v>
      </c>
      <c r="N270" s="38" t="b">
        <f t="shared" si="8"/>
        <v>1</v>
      </c>
      <c r="O270" s="38" t="b">
        <f>C270=คำนวณเงินลงทุนส่วนเกิน!D277</f>
        <v>1</v>
      </c>
      <c r="P270" s="38" t="b">
        <f t="shared" si="9"/>
        <v>1</v>
      </c>
      <c r="Q270" s="14" t="s">
        <v>560</v>
      </c>
      <c r="R270" s="49">
        <v>-11196114.279999999</v>
      </c>
      <c r="S270" s="43">
        <v>1</v>
      </c>
    </row>
    <row r="271" spans="1:19" ht="24.6" x14ac:dyDescent="0.7">
      <c r="A271" s="38">
        <v>4</v>
      </c>
      <c r="B271" s="38" t="s">
        <v>551</v>
      </c>
      <c r="C271" s="38" t="s">
        <v>562</v>
      </c>
      <c r="D271" s="38" t="s">
        <v>563</v>
      </c>
      <c r="E271" s="38" t="s">
        <v>8</v>
      </c>
      <c r="F271" s="40">
        <v>8.2799999999999994</v>
      </c>
      <c r="G271" s="40">
        <v>8.1199999999999992</v>
      </c>
      <c r="H271" s="40">
        <v>7.54</v>
      </c>
      <c r="I271" s="40">
        <v>53701767.75</v>
      </c>
      <c r="J271" s="40">
        <v>-15079356.18</v>
      </c>
      <c r="K271" s="38">
        <v>1</v>
      </c>
      <c r="L271" s="40">
        <v>-10294796.869999999</v>
      </c>
      <c r="M271" s="40">
        <v>48200768.780000001</v>
      </c>
      <c r="N271" s="38" t="b">
        <f t="shared" si="8"/>
        <v>1</v>
      </c>
      <c r="O271" s="38" t="b">
        <f>C271=คำนวณเงินลงทุนส่วนเกิน!D278</f>
        <v>1</v>
      </c>
      <c r="P271" s="38" t="b">
        <f t="shared" si="9"/>
        <v>1</v>
      </c>
      <c r="Q271" s="14" t="s">
        <v>562</v>
      </c>
      <c r="R271" s="49">
        <v>-15079436.18</v>
      </c>
      <c r="S271" s="43">
        <v>1</v>
      </c>
    </row>
    <row r="272" spans="1:19" ht="24.6" x14ac:dyDescent="0.7">
      <c r="A272" s="38">
        <v>4</v>
      </c>
      <c r="B272" s="38" t="s">
        <v>564</v>
      </c>
      <c r="C272" s="38" t="s">
        <v>565</v>
      </c>
      <c r="D272" s="38" t="s">
        <v>566</v>
      </c>
      <c r="E272" s="38" t="s">
        <v>46</v>
      </c>
      <c r="F272" s="40">
        <v>2.8</v>
      </c>
      <c r="G272" s="40">
        <v>2.5299999999999998</v>
      </c>
      <c r="H272" s="40">
        <v>1.56</v>
      </c>
      <c r="I272" s="40">
        <v>297499278.19999999</v>
      </c>
      <c r="J272" s="40">
        <v>41803741.68</v>
      </c>
      <c r="K272" s="38">
        <v>0</v>
      </c>
      <c r="L272" s="40">
        <v>33975091.759999998</v>
      </c>
      <c r="M272" s="40">
        <v>92831901.549999997</v>
      </c>
      <c r="N272" s="38" t="b">
        <f t="shared" si="8"/>
        <v>1</v>
      </c>
      <c r="O272" s="38" t="b">
        <f>C272=คำนวณเงินลงทุนส่วนเกิน!D279</f>
        <v>1</v>
      </c>
      <c r="P272" s="38" t="b">
        <f t="shared" si="9"/>
        <v>1</v>
      </c>
      <c r="Q272" s="14" t="s">
        <v>565</v>
      </c>
      <c r="R272" s="49">
        <v>41726553.200000003</v>
      </c>
      <c r="S272" s="43">
        <v>0</v>
      </c>
    </row>
    <row r="273" spans="1:19" ht="24.6" x14ac:dyDescent="0.7">
      <c r="A273" s="38">
        <v>4</v>
      </c>
      <c r="B273" s="38" t="s">
        <v>564</v>
      </c>
      <c r="C273" s="38" t="s">
        <v>567</v>
      </c>
      <c r="D273" s="38" t="s">
        <v>568</v>
      </c>
      <c r="E273" s="38" t="s">
        <v>8</v>
      </c>
      <c r="F273" s="40">
        <v>17.440000000000001</v>
      </c>
      <c r="G273" s="40">
        <v>17.329999999999998</v>
      </c>
      <c r="H273" s="40">
        <v>16.47</v>
      </c>
      <c r="I273" s="40">
        <v>182624731.46000001</v>
      </c>
      <c r="J273" s="40">
        <v>-25685370.289999999</v>
      </c>
      <c r="K273" s="38">
        <v>1</v>
      </c>
      <c r="L273" s="40">
        <v>-18661886.949999999</v>
      </c>
      <c r="M273" s="40">
        <v>171903956.38999999</v>
      </c>
      <c r="N273" s="38" t="b">
        <f t="shared" si="8"/>
        <v>1</v>
      </c>
      <c r="O273" s="38" t="b">
        <f>C273=คำนวณเงินลงทุนส่วนเกิน!D280</f>
        <v>1</v>
      </c>
      <c r="P273" s="38" t="b">
        <f t="shared" si="9"/>
        <v>1</v>
      </c>
      <c r="Q273" s="14" t="s">
        <v>567</v>
      </c>
      <c r="R273" s="49">
        <v>-25685370.289999999</v>
      </c>
      <c r="S273" s="43">
        <v>1</v>
      </c>
    </row>
    <row r="274" spans="1:19" ht="24.6" x14ac:dyDescent="0.7">
      <c r="A274" s="38">
        <v>4</v>
      </c>
      <c r="B274" s="38" t="s">
        <v>564</v>
      </c>
      <c r="C274" s="38" t="s">
        <v>569</v>
      </c>
      <c r="D274" s="38" t="s">
        <v>570</v>
      </c>
      <c r="E274" s="38" t="s">
        <v>8</v>
      </c>
      <c r="F274" s="40">
        <v>5.9</v>
      </c>
      <c r="G274" s="40">
        <v>5.76</v>
      </c>
      <c r="H274" s="40">
        <v>5</v>
      </c>
      <c r="I274" s="40">
        <v>116131045.14</v>
      </c>
      <c r="J274" s="40">
        <v>-16861858.77</v>
      </c>
      <c r="K274" s="38">
        <v>1</v>
      </c>
      <c r="L274" s="40">
        <v>-11475384.77</v>
      </c>
      <c r="M274" s="40">
        <v>94795725.489999995</v>
      </c>
      <c r="N274" s="38" t="b">
        <f t="shared" si="8"/>
        <v>1</v>
      </c>
      <c r="O274" s="38" t="b">
        <f>C274=คำนวณเงินลงทุนส่วนเกิน!D281</f>
        <v>1</v>
      </c>
      <c r="P274" s="38" t="b">
        <f t="shared" si="9"/>
        <v>1</v>
      </c>
      <c r="Q274" s="14" t="s">
        <v>569</v>
      </c>
      <c r="R274" s="49">
        <v>-16937514.530000001</v>
      </c>
      <c r="S274" s="43">
        <v>1</v>
      </c>
    </row>
    <row r="275" spans="1:19" ht="24.6" x14ac:dyDescent="0.7">
      <c r="A275" s="38">
        <v>4</v>
      </c>
      <c r="B275" s="38" t="s">
        <v>564</v>
      </c>
      <c r="C275" s="38" t="s">
        <v>571</v>
      </c>
      <c r="D275" s="38" t="s">
        <v>572</v>
      </c>
      <c r="E275" s="38" t="s">
        <v>8</v>
      </c>
      <c r="F275" s="40">
        <v>6.02</v>
      </c>
      <c r="G275" s="40">
        <v>5.88</v>
      </c>
      <c r="H275" s="40">
        <v>5.0999999999999996</v>
      </c>
      <c r="I275" s="40">
        <v>172585090.28</v>
      </c>
      <c r="J275" s="40">
        <v>-28605800.68</v>
      </c>
      <c r="K275" s="38">
        <v>1</v>
      </c>
      <c r="L275" s="40">
        <v>-13741637.550000001</v>
      </c>
      <c r="M275" s="40">
        <v>140751043.47999999</v>
      </c>
      <c r="N275" s="38" t="b">
        <f t="shared" si="8"/>
        <v>1</v>
      </c>
      <c r="O275" s="38" t="b">
        <f>C275=คำนวณเงินลงทุนส่วนเกิน!D282</f>
        <v>1</v>
      </c>
      <c r="P275" s="38" t="b">
        <f t="shared" si="9"/>
        <v>1</v>
      </c>
      <c r="Q275" s="14" t="s">
        <v>571</v>
      </c>
      <c r="R275" s="49">
        <v>-28651663.18</v>
      </c>
      <c r="S275" s="43">
        <v>1</v>
      </c>
    </row>
    <row r="276" spans="1:19" ht="24.6" x14ac:dyDescent="0.7">
      <c r="A276" s="38">
        <v>4</v>
      </c>
      <c r="B276" s="38" t="s">
        <v>564</v>
      </c>
      <c r="C276" s="38" t="s">
        <v>573</v>
      </c>
      <c r="D276" s="38" t="s">
        <v>574</v>
      </c>
      <c r="E276" s="38" t="s">
        <v>8</v>
      </c>
      <c r="F276" s="40">
        <v>2.2400000000000002</v>
      </c>
      <c r="G276" s="40">
        <v>2.1</v>
      </c>
      <c r="H276" s="40">
        <v>1.53</v>
      </c>
      <c r="I276" s="40">
        <v>29619080.399999999</v>
      </c>
      <c r="J276" s="40">
        <v>-19043972.57</v>
      </c>
      <c r="K276" s="38">
        <v>1</v>
      </c>
      <c r="L276" s="40">
        <v>-16214347.68</v>
      </c>
      <c r="M276" s="40">
        <v>12560004.210000001</v>
      </c>
      <c r="N276" s="38" t="b">
        <f t="shared" si="8"/>
        <v>1</v>
      </c>
      <c r="O276" s="38" t="b">
        <f>C276=คำนวณเงินลงทุนส่วนเกิน!D283</f>
        <v>1</v>
      </c>
      <c r="P276" s="38" t="b">
        <f t="shared" si="9"/>
        <v>1</v>
      </c>
      <c r="Q276" s="14" t="s">
        <v>573</v>
      </c>
      <c r="R276" s="49">
        <v>-19043972.57</v>
      </c>
      <c r="S276" s="43">
        <v>1</v>
      </c>
    </row>
    <row r="277" spans="1:19" ht="24.6" x14ac:dyDescent="0.7">
      <c r="A277" s="38">
        <v>4</v>
      </c>
      <c r="B277" s="38" t="s">
        <v>564</v>
      </c>
      <c r="C277" s="38" t="s">
        <v>575</v>
      </c>
      <c r="D277" s="38" t="s">
        <v>576</v>
      </c>
      <c r="E277" s="38" t="s">
        <v>8</v>
      </c>
      <c r="F277" s="40">
        <v>6.63</v>
      </c>
      <c r="G277" s="40">
        <v>6.44</v>
      </c>
      <c r="H277" s="40">
        <v>4.74</v>
      </c>
      <c r="I277" s="40">
        <v>164646690.12</v>
      </c>
      <c r="J277" s="40">
        <v>-44404952.770000003</v>
      </c>
      <c r="K277" s="38">
        <v>1</v>
      </c>
      <c r="L277" s="40">
        <v>-23701876.039999999</v>
      </c>
      <c r="M277" s="40">
        <v>109170092.95999999</v>
      </c>
      <c r="N277" s="38" t="b">
        <f t="shared" si="8"/>
        <v>1</v>
      </c>
      <c r="O277" s="38" t="b">
        <f>C277=คำนวณเงินลงทุนส่วนเกิน!D284</f>
        <v>1</v>
      </c>
      <c r="P277" s="38" t="b">
        <f t="shared" si="9"/>
        <v>1</v>
      </c>
      <c r="Q277" s="14" t="s">
        <v>575</v>
      </c>
      <c r="R277" s="49">
        <v>-48244446.469999999</v>
      </c>
      <c r="S277" s="43">
        <v>1</v>
      </c>
    </row>
    <row r="278" spans="1:19" ht="24.6" x14ac:dyDescent="0.7">
      <c r="A278" s="38">
        <v>4</v>
      </c>
      <c r="B278" s="38" t="s">
        <v>564</v>
      </c>
      <c r="C278" s="38" t="s">
        <v>577</v>
      </c>
      <c r="D278" s="38" t="s">
        <v>578</v>
      </c>
      <c r="E278" s="38" t="s">
        <v>8</v>
      </c>
      <c r="F278" s="40">
        <v>4.4000000000000004</v>
      </c>
      <c r="G278" s="40">
        <v>4.28</v>
      </c>
      <c r="H278" s="40">
        <v>3.68</v>
      </c>
      <c r="I278" s="40">
        <v>33915901.600000001</v>
      </c>
      <c r="J278" s="40">
        <v>-15316712.859999999</v>
      </c>
      <c r="K278" s="38">
        <v>1</v>
      </c>
      <c r="L278" s="40">
        <v>-13276030.210000001</v>
      </c>
      <c r="M278" s="40">
        <v>26793088.350000001</v>
      </c>
      <c r="N278" s="38" t="b">
        <f t="shared" si="8"/>
        <v>1</v>
      </c>
      <c r="O278" s="38" t="b">
        <f>C278=คำนวณเงินลงทุนส่วนเกิน!D285</f>
        <v>1</v>
      </c>
      <c r="P278" s="38" t="b">
        <f t="shared" si="9"/>
        <v>1</v>
      </c>
      <c r="Q278" s="14" t="s">
        <v>577</v>
      </c>
      <c r="R278" s="49">
        <v>-15316712.859999999</v>
      </c>
      <c r="S278" s="43">
        <v>1</v>
      </c>
    </row>
    <row r="279" spans="1:19" ht="24.6" x14ac:dyDescent="0.7">
      <c r="A279" s="38">
        <v>5</v>
      </c>
      <c r="B279" s="38" t="s">
        <v>580</v>
      </c>
      <c r="C279" s="38" t="s">
        <v>581</v>
      </c>
      <c r="D279" s="38" t="s">
        <v>582</v>
      </c>
      <c r="E279" s="38" t="s">
        <v>46</v>
      </c>
      <c r="F279" s="40">
        <v>7.41</v>
      </c>
      <c r="G279" s="40">
        <v>6.99</v>
      </c>
      <c r="H279" s="40">
        <v>3.83</v>
      </c>
      <c r="I279" s="40">
        <v>1070373945.91</v>
      </c>
      <c r="J279" s="40">
        <v>193668773.19</v>
      </c>
      <c r="K279" s="38">
        <v>0</v>
      </c>
      <c r="L279" s="40">
        <v>311059998.81999999</v>
      </c>
      <c r="M279" s="40">
        <v>472809427.56999999</v>
      </c>
      <c r="N279" s="38" t="b">
        <f t="shared" si="8"/>
        <v>1</v>
      </c>
      <c r="O279" s="38" t="b">
        <f>C279=คำนวณเงินลงทุนส่วนเกิน!D286</f>
        <v>1</v>
      </c>
      <c r="P279" s="38" t="b">
        <f t="shared" si="9"/>
        <v>1</v>
      </c>
      <c r="Q279" s="14" t="s">
        <v>581</v>
      </c>
      <c r="R279" s="49">
        <v>186050158.19</v>
      </c>
      <c r="S279" s="43">
        <v>0</v>
      </c>
    </row>
    <row r="280" spans="1:19" ht="24.6" x14ac:dyDescent="0.7">
      <c r="A280" s="38">
        <v>5</v>
      </c>
      <c r="B280" s="38" t="s">
        <v>580</v>
      </c>
      <c r="C280" s="38" t="s">
        <v>583</v>
      </c>
      <c r="D280" s="38" t="s">
        <v>584</v>
      </c>
      <c r="E280" s="38" t="s">
        <v>46</v>
      </c>
      <c r="F280" s="40">
        <v>7.36</v>
      </c>
      <c r="G280" s="40">
        <v>7.15</v>
      </c>
      <c r="H280" s="40">
        <v>4.8899999999999997</v>
      </c>
      <c r="I280" s="40">
        <v>656856093.42999995</v>
      </c>
      <c r="J280" s="40">
        <v>53982388.5</v>
      </c>
      <c r="K280" s="38">
        <v>0</v>
      </c>
      <c r="L280" s="40">
        <v>71981530.950000003</v>
      </c>
      <c r="M280" s="40">
        <v>401344985.76999998</v>
      </c>
      <c r="N280" s="38" t="b">
        <f t="shared" si="8"/>
        <v>1</v>
      </c>
      <c r="O280" s="38" t="b">
        <f>C280=คำนวณเงินลงทุนส่วนเกิน!D287</f>
        <v>1</v>
      </c>
      <c r="P280" s="38" t="b">
        <f t="shared" si="9"/>
        <v>1</v>
      </c>
      <c r="Q280" s="14" t="s">
        <v>583</v>
      </c>
      <c r="R280" s="49">
        <v>53982388.5</v>
      </c>
      <c r="S280" s="43">
        <v>0</v>
      </c>
    </row>
    <row r="281" spans="1:19" ht="24.6" x14ac:dyDescent="0.7">
      <c r="A281" s="38">
        <v>5</v>
      </c>
      <c r="B281" s="38" t="s">
        <v>580</v>
      </c>
      <c r="C281" s="38" t="s">
        <v>585</v>
      </c>
      <c r="D281" s="38" t="s">
        <v>586</v>
      </c>
      <c r="E281" s="38" t="s">
        <v>8</v>
      </c>
      <c r="F281" s="40">
        <v>8.2200000000000006</v>
      </c>
      <c r="G281" s="40">
        <v>7.5</v>
      </c>
      <c r="H281" s="40">
        <v>5.63</v>
      </c>
      <c r="I281" s="40">
        <v>101876580.79000001</v>
      </c>
      <c r="J281" s="40">
        <v>7644197.7599999998</v>
      </c>
      <c r="K281" s="38">
        <v>0</v>
      </c>
      <c r="L281" s="40">
        <v>12407314.310000001</v>
      </c>
      <c r="M281" s="40">
        <v>65360502.979999997</v>
      </c>
      <c r="N281" s="38" t="b">
        <f t="shared" si="8"/>
        <v>1</v>
      </c>
      <c r="O281" s="38" t="b">
        <f>C281=คำนวณเงินลงทุนส่วนเกิน!D288</f>
        <v>1</v>
      </c>
      <c r="P281" s="38" t="b">
        <f t="shared" si="9"/>
        <v>1</v>
      </c>
      <c r="Q281" s="14" t="s">
        <v>585</v>
      </c>
      <c r="R281" s="49">
        <v>2594001.87</v>
      </c>
      <c r="S281" s="43">
        <v>0</v>
      </c>
    </row>
    <row r="282" spans="1:19" ht="24.6" x14ac:dyDescent="0.7">
      <c r="A282" s="38">
        <v>5</v>
      </c>
      <c r="B282" s="38" t="s">
        <v>580</v>
      </c>
      <c r="C282" s="38" t="s">
        <v>587</v>
      </c>
      <c r="D282" s="38" t="s">
        <v>588</v>
      </c>
      <c r="E282" s="38" t="s">
        <v>8</v>
      </c>
      <c r="F282" s="40">
        <v>4.3</v>
      </c>
      <c r="G282" s="40">
        <v>4.01</v>
      </c>
      <c r="H282" s="40">
        <v>2.33</v>
      </c>
      <c r="I282" s="40">
        <v>20643543.66</v>
      </c>
      <c r="J282" s="40">
        <v>-5337903.95</v>
      </c>
      <c r="K282" s="38">
        <v>1</v>
      </c>
      <c r="L282" s="40">
        <v>-1662384.82</v>
      </c>
      <c r="M282" s="40">
        <v>8313585.2699999996</v>
      </c>
      <c r="N282" s="38" t="b">
        <f t="shared" si="8"/>
        <v>1</v>
      </c>
      <c r="O282" s="38" t="b">
        <f>C282=คำนวณเงินลงทุนส่วนเกิน!D289</f>
        <v>1</v>
      </c>
      <c r="P282" s="38" t="b">
        <f t="shared" si="9"/>
        <v>1</v>
      </c>
      <c r="Q282" s="14" t="s">
        <v>587</v>
      </c>
      <c r="R282" s="49">
        <v>-5519708.6699999999</v>
      </c>
      <c r="S282" s="43">
        <v>1</v>
      </c>
    </row>
    <row r="283" spans="1:19" ht="24.6" x14ac:dyDescent="0.7">
      <c r="A283" s="38">
        <v>5</v>
      </c>
      <c r="B283" s="38" t="s">
        <v>580</v>
      </c>
      <c r="C283" s="38" t="s">
        <v>589</v>
      </c>
      <c r="D283" s="38" t="s">
        <v>590</v>
      </c>
      <c r="E283" s="38" t="s">
        <v>8</v>
      </c>
      <c r="F283" s="40">
        <v>4.8899999999999997</v>
      </c>
      <c r="G283" s="40">
        <v>4.57</v>
      </c>
      <c r="H283" s="40">
        <v>2.96</v>
      </c>
      <c r="I283" s="40">
        <v>63623250.719999999</v>
      </c>
      <c r="J283" s="40">
        <v>-9385279.5199999996</v>
      </c>
      <c r="K283" s="38">
        <v>1</v>
      </c>
      <c r="L283" s="40">
        <v>-2051768.11</v>
      </c>
      <c r="M283" s="40">
        <v>32011808.82</v>
      </c>
      <c r="N283" s="38" t="b">
        <f t="shared" si="8"/>
        <v>1</v>
      </c>
      <c r="O283" s="38" t="b">
        <f>C283=คำนวณเงินลงทุนส่วนเกิน!D290</f>
        <v>1</v>
      </c>
      <c r="P283" s="38" t="b">
        <f t="shared" si="9"/>
        <v>1</v>
      </c>
      <c r="Q283" s="14" t="s">
        <v>589</v>
      </c>
      <c r="R283" s="49">
        <v>-11520875.52</v>
      </c>
      <c r="S283" s="43">
        <v>1</v>
      </c>
    </row>
    <row r="284" spans="1:19" ht="24.6" x14ac:dyDescent="0.7">
      <c r="A284" s="38">
        <v>5</v>
      </c>
      <c r="B284" s="38" t="s">
        <v>580</v>
      </c>
      <c r="C284" s="38" t="s">
        <v>591</v>
      </c>
      <c r="D284" s="38" t="s">
        <v>592</v>
      </c>
      <c r="E284" s="38" t="s">
        <v>8</v>
      </c>
      <c r="F284" s="40">
        <v>3.52</v>
      </c>
      <c r="G284" s="40">
        <v>3.24</v>
      </c>
      <c r="H284" s="40">
        <v>2.44</v>
      </c>
      <c r="I284" s="40">
        <v>14031699.84</v>
      </c>
      <c r="J284" s="40">
        <v>1017322.87</v>
      </c>
      <c r="K284" s="38">
        <v>0</v>
      </c>
      <c r="L284" s="40">
        <v>5111299.53</v>
      </c>
      <c r="M284" s="40">
        <v>8045058.9000000004</v>
      </c>
      <c r="N284" s="38" t="b">
        <f t="shared" si="8"/>
        <v>1</v>
      </c>
      <c r="O284" s="38" t="b">
        <f>C284=คำนวณเงินลงทุนส่วนเกิน!D291</f>
        <v>1</v>
      </c>
      <c r="P284" s="38" t="b">
        <f t="shared" si="9"/>
        <v>1</v>
      </c>
      <c r="Q284" s="14" t="s">
        <v>591</v>
      </c>
      <c r="R284" s="49">
        <v>1017322.87</v>
      </c>
      <c r="S284" s="43">
        <v>0</v>
      </c>
    </row>
    <row r="285" spans="1:19" ht="24.6" x14ac:dyDescent="0.7">
      <c r="A285" s="38">
        <v>5</v>
      </c>
      <c r="B285" s="38" t="s">
        <v>580</v>
      </c>
      <c r="C285" s="38" t="s">
        <v>593</v>
      </c>
      <c r="D285" s="38" t="s">
        <v>594</v>
      </c>
      <c r="E285" s="38" t="s">
        <v>8</v>
      </c>
      <c r="F285" s="40">
        <v>2.0299999999999998</v>
      </c>
      <c r="G285" s="40">
        <v>1.7</v>
      </c>
      <c r="H285" s="40">
        <v>0.5</v>
      </c>
      <c r="I285" s="40">
        <v>61579627.460000001</v>
      </c>
      <c r="J285" s="40">
        <v>-17409753.66</v>
      </c>
      <c r="K285" s="38">
        <v>2</v>
      </c>
      <c r="L285" s="40">
        <v>11517581.789999999</v>
      </c>
      <c r="M285" s="40">
        <v>-29839338.739999998</v>
      </c>
      <c r="N285" s="38" t="b">
        <f t="shared" si="8"/>
        <v>1</v>
      </c>
      <c r="O285" s="38" t="b">
        <f>C285=คำนวณเงินลงทุนส่วนเกิน!D292</f>
        <v>1</v>
      </c>
      <c r="P285" s="38" t="b">
        <f t="shared" si="9"/>
        <v>1</v>
      </c>
      <c r="Q285" s="14" t="s">
        <v>593</v>
      </c>
      <c r="R285" s="49">
        <v>-17443598.16</v>
      </c>
      <c r="S285" s="43">
        <v>2</v>
      </c>
    </row>
    <row r="286" spans="1:19" ht="24.6" x14ac:dyDescent="0.7">
      <c r="A286" s="38">
        <v>5</v>
      </c>
      <c r="B286" s="38" t="s">
        <v>580</v>
      </c>
      <c r="C286" s="38" t="s">
        <v>595</v>
      </c>
      <c r="D286" s="38" t="s">
        <v>596</v>
      </c>
      <c r="E286" s="38" t="s">
        <v>8</v>
      </c>
      <c r="F286" s="40">
        <v>6.42</v>
      </c>
      <c r="G286" s="40">
        <v>5.63</v>
      </c>
      <c r="H286" s="40">
        <v>2.89</v>
      </c>
      <c r="I286" s="40">
        <v>83344197.829999998</v>
      </c>
      <c r="J286" s="40">
        <v>-9552087.9499999993</v>
      </c>
      <c r="K286" s="38">
        <v>1</v>
      </c>
      <c r="L286" s="40">
        <v>9547534.8300000001</v>
      </c>
      <c r="M286" s="40">
        <v>28973217.890000001</v>
      </c>
      <c r="N286" s="38" t="b">
        <f t="shared" si="8"/>
        <v>1</v>
      </c>
      <c r="O286" s="38" t="b">
        <f>C286=คำนวณเงินลงทุนส่วนเกิน!D293</f>
        <v>1</v>
      </c>
      <c r="P286" s="38" t="b">
        <f t="shared" si="9"/>
        <v>1</v>
      </c>
      <c r="Q286" s="14" t="s">
        <v>595</v>
      </c>
      <c r="R286" s="49">
        <v>-9585177.9499999993</v>
      </c>
      <c r="S286" s="43">
        <v>1</v>
      </c>
    </row>
    <row r="287" spans="1:19" ht="24.6" x14ac:dyDescent="0.7">
      <c r="A287" s="38">
        <v>5</v>
      </c>
      <c r="B287" s="38" t="s">
        <v>580</v>
      </c>
      <c r="C287" s="38" t="s">
        <v>597</v>
      </c>
      <c r="D287" s="38" t="s">
        <v>598</v>
      </c>
      <c r="E287" s="38" t="s">
        <v>8</v>
      </c>
      <c r="F287" s="40">
        <v>2.62</v>
      </c>
      <c r="G287" s="40">
        <v>2.3199999999999998</v>
      </c>
      <c r="H287" s="40">
        <v>1.89</v>
      </c>
      <c r="I287" s="40">
        <v>22230726.010000002</v>
      </c>
      <c r="J287" s="40">
        <v>-37311716.390000001</v>
      </c>
      <c r="K287" s="38">
        <v>1</v>
      </c>
      <c r="L287" s="40">
        <v>-28247405.489999998</v>
      </c>
      <c r="M287" s="40">
        <v>12239335.640000001</v>
      </c>
      <c r="N287" s="38" t="b">
        <f t="shared" si="8"/>
        <v>1</v>
      </c>
      <c r="O287" s="38" t="b">
        <f>C287=คำนวณเงินลงทุนส่วนเกิน!D294</f>
        <v>1</v>
      </c>
      <c r="P287" s="38" t="b">
        <f t="shared" si="9"/>
        <v>1</v>
      </c>
      <c r="Q287" s="14" t="s">
        <v>597</v>
      </c>
      <c r="R287" s="49">
        <v>-37375257.619999997</v>
      </c>
      <c r="S287" s="43">
        <v>1</v>
      </c>
    </row>
    <row r="288" spans="1:19" ht="24.6" x14ac:dyDescent="0.7">
      <c r="A288" s="38">
        <v>5</v>
      </c>
      <c r="B288" s="38" t="s">
        <v>580</v>
      </c>
      <c r="C288" s="38" t="s">
        <v>599</v>
      </c>
      <c r="D288" s="38" t="s">
        <v>600</v>
      </c>
      <c r="E288" s="38" t="s">
        <v>8</v>
      </c>
      <c r="F288" s="40">
        <v>3.77</v>
      </c>
      <c r="G288" s="40">
        <v>3.22</v>
      </c>
      <c r="H288" s="40">
        <v>2.31</v>
      </c>
      <c r="I288" s="40">
        <v>30916240.460000001</v>
      </c>
      <c r="J288" s="40">
        <v>-11401125.07</v>
      </c>
      <c r="K288" s="38">
        <v>1</v>
      </c>
      <c r="L288" s="40">
        <v>-7201051.9699999997</v>
      </c>
      <c r="M288" s="40">
        <v>14577858.390000001</v>
      </c>
      <c r="N288" s="38" t="b">
        <f t="shared" si="8"/>
        <v>1</v>
      </c>
      <c r="O288" s="38" t="b">
        <f>C288=คำนวณเงินลงทุนส่วนเกิน!D295</f>
        <v>1</v>
      </c>
      <c r="P288" s="38" t="b">
        <f t="shared" si="9"/>
        <v>1</v>
      </c>
      <c r="Q288" s="14" t="s">
        <v>599</v>
      </c>
      <c r="R288" s="49">
        <v>-11401125.07</v>
      </c>
      <c r="S288" s="43">
        <v>1</v>
      </c>
    </row>
    <row r="289" spans="1:19" ht="24.6" x14ac:dyDescent="0.7">
      <c r="A289" s="38">
        <v>5</v>
      </c>
      <c r="B289" s="38" t="s">
        <v>580</v>
      </c>
      <c r="C289" s="38" t="s">
        <v>601</v>
      </c>
      <c r="D289" s="38" t="s">
        <v>602</v>
      </c>
      <c r="E289" s="38" t="s">
        <v>8</v>
      </c>
      <c r="F289" s="40">
        <v>9.67</v>
      </c>
      <c r="G289" s="40">
        <v>9.01</v>
      </c>
      <c r="H289" s="40">
        <v>3.92</v>
      </c>
      <c r="I289" s="40">
        <v>70213192.049999997</v>
      </c>
      <c r="J289" s="40">
        <v>8496662.1600000001</v>
      </c>
      <c r="K289" s="38">
        <v>0</v>
      </c>
      <c r="L289" s="40">
        <v>11043208.220000001</v>
      </c>
      <c r="M289" s="40">
        <v>23600392.93</v>
      </c>
      <c r="N289" s="38" t="b">
        <f t="shared" si="8"/>
        <v>1</v>
      </c>
      <c r="O289" s="38" t="b">
        <f>C289=คำนวณเงินลงทุนส่วนเกิน!D296</f>
        <v>1</v>
      </c>
      <c r="P289" s="38" t="b">
        <f t="shared" si="9"/>
        <v>1</v>
      </c>
      <c r="Q289" s="14" t="s">
        <v>601</v>
      </c>
      <c r="R289" s="49">
        <v>8496662.1600000001</v>
      </c>
      <c r="S289" s="43">
        <v>0</v>
      </c>
    </row>
    <row r="290" spans="1:19" ht="24.6" x14ac:dyDescent="0.7">
      <c r="A290" s="38">
        <v>5</v>
      </c>
      <c r="B290" s="38" t="s">
        <v>580</v>
      </c>
      <c r="C290" s="38" t="s">
        <v>603</v>
      </c>
      <c r="D290" s="38" t="s">
        <v>604</v>
      </c>
      <c r="E290" s="38" t="s">
        <v>8</v>
      </c>
      <c r="F290" s="40">
        <v>9.1300000000000008</v>
      </c>
      <c r="G290" s="40">
        <v>8.41</v>
      </c>
      <c r="H290" s="40">
        <v>4.22</v>
      </c>
      <c r="I290" s="40">
        <v>57349879.829999998</v>
      </c>
      <c r="J290" s="40">
        <v>-5999980.5499999998</v>
      </c>
      <c r="K290" s="38">
        <v>1</v>
      </c>
      <c r="L290" s="40">
        <v>2171183.64</v>
      </c>
      <c r="M290" s="40">
        <v>22729672.199999999</v>
      </c>
      <c r="N290" s="38" t="b">
        <f t="shared" si="8"/>
        <v>1</v>
      </c>
      <c r="O290" s="38" t="b">
        <f>C290=คำนวณเงินลงทุนส่วนเกิน!D297</f>
        <v>1</v>
      </c>
      <c r="P290" s="38" t="b">
        <f t="shared" si="9"/>
        <v>1</v>
      </c>
      <c r="Q290" s="14" t="s">
        <v>603</v>
      </c>
      <c r="R290" s="49">
        <v>-6342005.2300000004</v>
      </c>
      <c r="S290" s="43">
        <v>1</v>
      </c>
    </row>
    <row r="291" spans="1:19" ht="24.6" x14ac:dyDescent="0.7">
      <c r="A291" s="38">
        <v>5</v>
      </c>
      <c r="B291" s="38" t="s">
        <v>580</v>
      </c>
      <c r="C291" s="38" t="s">
        <v>605</v>
      </c>
      <c r="D291" s="38" t="s">
        <v>606</v>
      </c>
      <c r="E291" s="38" t="s">
        <v>8</v>
      </c>
      <c r="F291" s="40">
        <v>1.45</v>
      </c>
      <c r="G291" s="40">
        <v>1.37</v>
      </c>
      <c r="H291" s="40">
        <v>0.98</v>
      </c>
      <c r="I291" s="40">
        <v>8020950.3799999999</v>
      </c>
      <c r="J291" s="40">
        <v>-751727.38</v>
      </c>
      <c r="K291" s="38">
        <v>2</v>
      </c>
      <c r="L291" s="40">
        <v>1073200.92</v>
      </c>
      <c r="M291" s="40">
        <v>-433112.11</v>
      </c>
      <c r="N291" s="38" t="b">
        <f t="shared" si="8"/>
        <v>1</v>
      </c>
      <c r="O291" s="38" t="b">
        <f>C291=คำนวณเงินลงทุนส่วนเกิน!D298</f>
        <v>1</v>
      </c>
      <c r="P291" s="38" t="b">
        <f t="shared" si="9"/>
        <v>1</v>
      </c>
      <c r="Q291" s="14" t="s">
        <v>605</v>
      </c>
      <c r="R291" s="49">
        <v>-1072097.96</v>
      </c>
      <c r="S291" s="43">
        <v>2</v>
      </c>
    </row>
    <row r="292" spans="1:19" ht="24.6" x14ac:dyDescent="0.7">
      <c r="A292" s="38">
        <v>5</v>
      </c>
      <c r="B292" s="38" t="s">
        <v>580</v>
      </c>
      <c r="C292" s="38" t="s">
        <v>607</v>
      </c>
      <c r="D292" s="38" t="s">
        <v>608</v>
      </c>
      <c r="E292" s="38" t="s">
        <v>8</v>
      </c>
      <c r="F292" s="40">
        <v>6.29</v>
      </c>
      <c r="G292" s="40">
        <v>5.92</v>
      </c>
      <c r="H292" s="40">
        <v>5.31</v>
      </c>
      <c r="I292" s="40">
        <v>13564251.9</v>
      </c>
      <c r="J292" s="40">
        <v>-1614587.53</v>
      </c>
      <c r="K292" s="38">
        <v>1</v>
      </c>
      <c r="L292" s="40">
        <v>1146313.69</v>
      </c>
      <c r="M292" s="40">
        <v>11056224.51</v>
      </c>
      <c r="N292" s="38" t="b">
        <f t="shared" si="8"/>
        <v>1</v>
      </c>
      <c r="O292" s="38" t="b">
        <f>C292=คำนวณเงินลงทุนส่วนเกิน!D299</f>
        <v>1</v>
      </c>
      <c r="P292" s="38" t="b">
        <f t="shared" si="9"/>
        <v>1</v>
      </c>
      <c r="Q292" s="14" t="s">
        <v>607</v>
      </c>
      <c r="R292" s="49">
        <v>-1614587.53</v>
      </c>
      <c r="S292" s="43">
        <v>1</v>
      </c>
    </row>
    <row r="293" spans="1:19" ht="24.6" x14ac:dyDescent="0.7">
      <c r="A293" s="38">
        <v>5</v>
      </c>
      <c r="B293" s="38" t="s">
        <v>580</v>
      </c>
      <c r="C293" s="38" t="s">
        <v>609</v>
      </c>
      <c r="D293" s="38" t="s">
        <v>610</v>
      </c>
      <c r="E293" s="38" t="s">
        <v>8</v>
      </c>
      <c r="F293" s="40">
        <v>4.6399999999999997</v>
      </c>
      <c r="G293" s="40">
        <v>4.18</v>
      </c>
      <c r="H293" s="40">
        <v>2.12</v>
      </c>
      <c r="I293" s="40">
        <v>37586718.049999997</v>
      </c>
      <c r="J293" s="40">
        <v>1360361.02</v>
      </c>
      <c r="K293" s="38">
        <v>0</v>
      </c>
      <c r="L293" s="40">
        <v>5382276.1600000001</v>
      </c>
      <c r="M293" s="40">
        <v>11601548.859999999</v>
      </c>
      <c r="N293" s="38" t="b">
        <f t="shared" si="8"/>
        <v>1</v>
      </c>
      <c r="O293" s="38" t="b">
        <f>C293=คำนวณเงินลงทุนส่วนเกิน!D300</f>
        <v>1</v>
      </c>
      <c r="P293" s="38" t="b">
        <f t="shared" si="9"/>
        <v>1</v>
      </c>
      <c r="Q293" s="14" t="s">
        <v>609</v>
      </c>
      <c r="R293" s="49">
        <v>1360361.02</v>
      </c>
      <c r="S293" s="43">
        <v>0</v>
      </c>
    </row>
    <row r="294" spans="1:19" ht="24.6" x14ac:dyDescent="0.7">
      <c r="A294" s="38">
        <v>5</v>
      </c>
      <c r="B294" s="38" t="s">
        <v>580</v>
      </c>
      <c r="C294" s="38" t="s">
        <v>611</v>
      </c>
      <c r="D294" s="38" t="s">
        <v>612</v>
      </c>
      <c r="E294" s="38" t="s">
        <v>8</v>
      </c>
      <c r="F294" s="40">
        <v>1.63</v>
      </c>
      <c r="G294" s="40">
        <v>1.52</v>
      </c>
      <c r="H294" s="40">
        <v>1.08</v>
      </c>
      <c r="I294" s="40">
        <v>11183303.109999999</v>
      </c>
      <c r="J294" s="40">
        <v>-3558658.29</v>
      </c>
      <c r="K294" s="38">
        <v>1</v>
      </c>
      <c r="L294" s="40">
        <v>2644068.0299999998</v>
      </c>
      <c r="M294" s="40">
        <v>1499105.68</v>
      </c>
      <c r="N294" s="38" t="b">
        <f t="shared" si="8"/>
        <v>1</v>
      </c>
      <c r="O294" s="38" t="b">
        <f>C294=คำนวณเงินลงทุนส่วนเกิน!D301</f>
        <v>1</v>
      </c>
      <c r="P294" s="38" t="b">
        <f t="shared" si="9"/>
        <v>1</v>
      </c>
      <c r="Q294" s="14" t="s">
        <v>611</v>
      </c>
      <c r="R294" s="49">
        <v>-3558658.29</v>
      </c>
      <c r="S294" s="43">
        <v>1</v>
      </c>
    </row>
    <row r="295" spans="1:19" ht="24.6" x14ac:dyDescent="0.7">
      <c r="A295" s="38">
        <v>5</v>
      </c>
      <c r="B295" s="38" t="s">
        <v>613</v>
      </c>
      <c r="C295" s="38" t="s">
        <v>614</v>
      </c>
      <c r="D295" s="38" t="s">
        <v>615</v>
      </c>
      <c r="E295" s="38" t="s">
        <v>5</v>
      </c>
      <c r="F295" s="40">
        <v>3.64</v>
      </c>
      <c r="G295" s="40">
        <v>3.46</v>
      </c>
      <c r="H295" s="40">
        <v>2.44</v>
      </c>
      <c r="I295" s="40">
        <v>1325056536.99</v>
      </c>
      <c r="J295" s="40">
        <v>42577710.700000003</v>
      </c>
      <c r="K295" s="38">
        <v>0</v>
      </c>
      <c r="L295" s="40">
        <v>126140426.37</v>
      </c>
      <c r="M295" s="40">
        <v>694114906.07000005</v>
      </c>
      <c r="N295" s="38" t="b">
        <f t="shared" si="8"/>
        <v>1</v>
      </c>
      <c r="O295" s="38" t="b">
        <f>C295=คำนวณเงินลงทุนส่วนเกิน!D302</f>
        <v>1</v>
      </c>
      <c r="P295" s="38" t="b">
        <f t="shared" si="9"/>
        <v>1</v>
      </c>
      <c r="Q295" s="14" t="s">
        <v>614</v>
      </c>
      <c r="R295" s="49">
        <v>42577710.700000003</v>
      </c>
      <c r="S295" s="43">
        <v>0</v>
      </c>
    </row>
    <row r="296" spans="1:19" ht="24.6" x14ac:dyDescent="0.7">
      <c r="A296" s="38">
        <v>5</v>
      </c>
      <c r="B296" s="38" t="s">
        <v>613</v>
      </c>
      <c r="C296" s="38" t="s">
        <v>616</v>
      </c>
      <c r="D296" s="38" t="s">
        <v>617</v>
      </c>
      <c r="E296" s="38" t="s">
        <v>8</v>
      </c>
      <c r="F296" s="40">
        <v>3.02</v>
      </c>
      <c r="G296" s="40">
        <v>2.71</v>
      </c>
      <c r="H296" s="40">
        <v>1.86</v>
      </c>
      <c r="I296" s="40">
        <v>83372173.310000002</v>
      </c>
      <c r="J296" s="40">
        <v>14265682.369999999</v>
      </c>
      <c r="K296" s="38">
        <v>0</v>
      </c>
      <c r="L296" s="40">
        <v>24777346.84</v>
      </c>
      <c r="M296" s="40">
        <v>35361289.850000001</v>
      </c>
      <c r="N296" s="38" t="b">
        <f t="shared" si="8"/>
        <v>1</v>
      </c>
      <c r="O296" s="38" t="b">
        <f>C296=คำนวณเงินลงทุนส่วนเกิน!D303</f>
        <v>1</v>
      </c>
      <c r="P296" s="38" t="b">
        <f t="shared" si="9"/>
        <v>1</v>
      </c>
      <c r="Q296" s="14" t="s">
        <v>616</v>
      </c>
      <c r="R296" s="49">
        <v>14265682.369999999</v>
      </c>
      <c r="S296" s="43">
        <v>0</v>
      </c>
    </row>
    <row r="297" spans="1:19" ht="24.6" x14ac:dyDescent="0.7">
      <c r="A297" s="38">
        <v>5</v>
      </c>
      <c r="B297" s="38" t="s">
        <v>613</v>
      </c>
      <c r="C297" s="38" t="s">
        <v>618</v>
      </c>
      <c r="D297" s="38" t="s">
        <v>619</v>
      </c>
      <c r="E297" s="38" t="s">
        <v>8</v>
      </c>
      <c r="F297" s="40">
        <v>4.34</v>
      </c>
      <c r="G297" s="40">
        <v>4.18</v>
      </c>
      <c r="H297" s="40">
        <v>3.49</v>
      </c>
      <c r="I297" s="40">
        <v>84134867.780000001</v>
      </c>
      <c r="J297" s="40">
        <v>-23861881.379999999</v>
      </c>
      <c r="K297" s="38">
        <v>1</v>
      </c>
      <c r="L297" s="40">
        <v>-17332039.699999999</v>
      </c>
      <c r="M297" s="40">
        <v>62744981.75</v>
      </c>
      <c r="N297" s="38" t="b">
        <f t="shared" si="8"/>
        <v>1</v>
      </c>
      <c r="O297" s="38" t="b">
        <f>C297=คำนวณเงินลงทุนส่วนเกิน!D304</f>
        <v>1</v>
      </c>
      <c r="P297" s="38" t="b">
        <f t="shared" si="9"/>
        <v>1</v>
      </c>
      <c r="Q297" s="14" t="s">
        <v>618</v>
      </c>
      <c r="R297" s="49">
        <v>-23879322.379999999</v>
      </c>
      <c r="S297" s="43">
        <v>1</v>
      </c>
    </row>
    <row r="298" spans="1:19" ht="24.6" x14ac:dyDescent="0.7">
      <c r="A298" s="38">
        <v>5</v>
      </c>
      <c r="B298" s="38" t="s">
        <v>613</v>
      </c>
      <c r="C298" s="38" t="s">
        <v>620</v>
      </c>
      <c r="D298" s="38" t="s">
        <v>621</v>
      </c>
      <c r="E298" s="38" t="s">
        <v>8</v>
      </c>
      <c r="F298" s="40">
        <v>4.4400000000000004</v>
      </c>
      <c r="G298" s="40">
        <v>4.22</v>
      </c>
      <c r="H298" s="40">
        <v>3.34</v>
      </c>
      <c r="I298" s="40">
        <v>97975110.819999993</v>
      </c>
      <c r="J298" s="40">
        <v>15338039.48</v>
      </c>
      <c r="K298" s="38">
        <v>0</v>
      </c>
      <c r="L298" s="40">
        <v>18980356.940000001</v>
      </c>
      <c r="M298" s="40">
        <v>66644533.880000003</v>
      </c>
      <c r="N298" s="38" t="b">
        <f t="shared" si="8"/>
        <v>1</v>
      </c>
      <c r="O298" s="38" t="b">
        <f>C298=คำนวณเงินลงทุนส่วนเกิน!D305</f>
        <v>1</v>
      </c>
      <c r="P298" s="38" t="b">
        <f t="shared" si="9"/>
        <v>1</v>
      </c>
      <c r="Q298" s="14" t="s">
        <v>620</v>
      </c>
      <c r="R298" s="49">
        <v>15338039.48</v>
      </c>
      <c r="S298" s="43">
        <v>0</v>
      </c>
    </row>
    <row r="299" spans="1:19" ht="24.6" x14ac:dyDescent="0.7">
      <c r="A299" s="38">
        <v>5</v>
      </c>
      <c r="B299" s="38" t="s">
        <v>613</v>
      </c>
      <c r="C299" s="38" t="s">
        <v>622</v>
      </c>
      <c r="D299" s="38" t="s">
        <v>623</v>
      </c>
      <c r="E299" s="38" t="s">
        <v>8</v>
      </c>
      <c r="F299" s="40">
        <v>19.09</v>
      </c>
      <c r="G299" s="40">
        <v>18.63</v>
      </c>
      <c r="H299" s="40">
        <v>17.66</v>
      </c>
      <c r="I299" s="40">
        <v>180094229.38</v>
      </c>
      <c r="J299" s="40">
        <v>-934785.35</v>
      </c>
      <c r="K299" s="38">
        <v>1</v>
      </c>
      <c r="L299" s="40">
        <v>14623208.57</v>
      </c>
      <c r="M299" s="40">
        <v>165835777.03</v>
      </c>
      <c r="N299" s="38" t="b">
        <f t="shared" si="8"/>
        <v>1</v>
      </c>
      <c r="O299" s="38" t="b">
        <f>C299=คำนวณเงินลงทุนส่วนเกิน!D306</f>
        <v>1</v>
      </c>
      <c r="P299" s="38" t="b">
        <f t="shared" si="9"/>
        <v>1</v>
      </c>
      <c r="Q299" s="14" t="s">
        <v>622</v>
      </c>
      <c r="R299" s="49">
        <v>-2312208.67</v>
      </c>
      <c r="S299" s="43">
        <v>1</v>
      </c>
    </row>
    <row r="300" spans="1:19" ht="24.6" x14ac:dyDescent="0.7">
      <c r="A300" s="38">
        <v>5</v>
      </c>
      <c r="B300" s="38" t="s">
        <v>613</v>
      </c>
      <c r="C300" s="38" t="s">
        <v>624</v>
      </c>
      <c r="D300" s="38" t="s">
        <v>625</v>
      </c>
      <c r="E300" s="38" t="s">
        <v>8</v>
      </c>
      <c r="F300" s="40">
        <v>8.8699999999999992</v>
      </c>
      <c r="G300" s="40">
        <v>8.4499999999999993</v>
      </c>
      <c r="H300" s="40">
        <v>7.65</v>
      </c>
      <c r="I300" s="40">
        <v>134430644.63999999</v>
      </c>
      <c r="J300" s="40">
        <v>25587699.219999999</v>
      </c>
      <c r="K300" s="38">
        <v>0</v>
      </c>
      <c r="L300" s="40">
        <v>27176314.920000002</v>
      </c>
      <c r="M300" s="40">
        <v>113654896.47</v>
      </c>
      <c r="N300" s="38" t="b">
        <f t="shared" si="8"/>
        <v>1</v>
      </c>
      <c r="O300" s="38" t="b">
        <f>C300=คำนวณเงินลงทุนส่วนเกิน!D307</f>
        <v>1</v>
      </c>
      <c r="P300" s="38" t="b">
        <f t="shared" si="9"/>
        <v>1</v>
      </c>
      <c r="Q300" s="14" t="s">
        <v>624</v>
      </c>
      <c r="R300" s="49">
        <v>25587699.219999999</v>
      </c>
      <c r="S300" s="43">
        <v>0</v>
      </c>
    </row>
    <row r="301" spans="1:19" ht="24.6" x14ac:dyDescent="0.7">
      <c r="A301" s="38">
        <v>5</v>
      </c>
      <c r="B301" s="38" t="s">
        <v>613</v>
      </c>
      <c r="C301" s="38" t="s">
        <v>626</v>
      </c>
      <c r="D301" s="38" t="s">
        <v>627</v>
      </c>
      <c r="E301" s="38" t="s">
        <v>8</v>
      </c>
      <c r="F301" s="40">
        <v>1.1200000000000001</v>
      </c>
      <c r="G301" s="40">
        <v>0.95</v>
      </c>
      <c r="H301" s="40">
        <v>0.68</v>
      </c>
      <c r="I301" s="40">
        <v>10326044.539999999</v>
      </c>
      <c r="J301" s="40">
        <v>-29018006.18</v>
      </c>
      <c r="K301" s="38">
        <v>5</v>
      </c>
      <c r="L301" s="40">
        <v>-2983551.7</v>
      </c>
      <c r="M301" s="40">
        <v>-28046120.239999998</v>
      </c>
      <c r="N301" s="38" t="b">
        <f t="shared" si="8"/>
        <v>1</v>
      </c>
      <c r="O301" s="38" t="b">
        <f>C301=คำนวณเงินลงทุนส่วนเกิน!D308</f>
        <v>1</v>
      </c>
      <c r="P301" s="38" t="b">
        <f t="shared" si="9"/>
        <v>1</v>
      </c>
      <c r="Q301" s="14" t="s">
        <v>626</v>
      </c>
      <c r="R301" s="49">
        <v>-31815566.18</v>
      </c>
      <c r="S301" s="43">
        <v>5</v>
      </c>
    </row>
    <row r="302" spans="1:19" ht="24.6" x14ac:dyDescent="0.7">
      <c r="A302" s="38">
        <v>5</v>
      </c>
      <c r="B302" s="38" t="s">
        <v>613</v>
      </c>
      <c r="C302" s="38" t="s">
        <v>628</v>
      </c>
      <c r="D302" s="38" t="s">
        <v>629</v>
      </c>
      <c r="E302" s="38" t="s">
        <v>8</v>
      </c>
      <c r="F302" s="40">
        <v>15.8</v>
      </c>
      <c r="G302" s="40">
        <v>15.33</v>
      </c>
      <c r="H302" s="40">
        <v>13.84</v>
      </c>
      <c r="I302" s="40">
        <v>143227996.56999999</v>
      </c>
      <c r="J302" s="40">
        <v>13850474.83</v>
      </c>
      <c r="K302" s="38">
        <v>0</v>
      </c>
      <c r="L302" s="40">
        <v>22037666.530000001</v>
      </c>
      <c r="M302" s="40">
        <v>124219359.75</v>
      </c>
      <c r="N302" s="38" t="b">
        <f t="shared" si="8"/>
        <v>1</v>
      </c>
      <c r="O302" s="38" t="b">
        <f>C302=คำนวณเงินลงทุนส่วนเกิน!D309</f>
        <v>1</v>
      </c>
      <c r="P302" s="38" t="b">
        <f t="shared" si="9"/>
        <v>1</v>
      </c>
      <c r="Q302" s="14" t="s">
        <v>628</v>
      </c>
      <c r="R302" s="49">
        <v>13634594.83</v>
      </c>
      <c r="S302" s="43">
        <v>0</v>
      </c>
    </row>
    <row r="303" spans="1:19" ht="24.6" x14ac:dyDescent="0.7">
      <c r="A303" s="38">
        <v>5</v>
      </c>
      <c r="B303" s="38" t="s">
        <v>613</v>
      </c>
      <c r="C303" s="38" t="s">
        <v>630</v>
      </c>
      <c r="D303" s="38" t="s">
        <v>631</v>
      </c>
      <c r="E303" s="38" t="s">
        <v>8</v>
      </c>
      <c r="F303" s="40">
        <v>16.88</v>
      </c>
      <c r="G303" s="40">
        <v>16.36</v>
      </c>
      <c r="H303" s="40">
        <v>15.41</v>
      </c>
      <c r="I303" s="40">
        <v>104678490.52</v>
      </c>
      <c r="J303" s="40">
        <v>5153334.29</v>
      </c>
      <c r="K303" s="38">
        <v>0</v>
      </c>
      <c r="L303" s="40">
        <v>10398436.210000001</v>
      </c>
      <c r="M303" s="40">
        <v>95012789.219999999</v>
      </c>
      <c r="N303" s="38" t="b">
        <f t="shared" si="8"/>
        <v>1</v>
      </c>
      <c r="O303" s="38" t="b">
        <f>C303=คำนวณเงินลงทุนส่วนเกิน!D310</f>
        <v>1</v>
      </c>
      <c r="P303" s="38" t="b">
        <f t="shared" si="9"/>
        <v>1</v>
      </c>
      <c r="Q303" s="14" t="s">
        <v>630</v>
      </c>
      <c r="R303" s="49">
        <v>2290904.2599999998</v>
      </c>
      <c r="S303" s="43">
        <v>0</v>
      </c>
    </row>
    <row r="304" spans="1:19" ht="24.6" x14ac:dyDescent="0.7">
      <c r="A304" s="38">
        <v>5</v>
      </c>
      <c r="B304" s="38" t="s">
        <v>632</v>
      </c>
      <c r="C304" s="38" t="s">
        <v>633</v>
      </c>
      <c r="D304" s="38" t="s">
        <v>634</v>
      </c>
      <c r="E304" s="38" t="s">
        <v>46</v>
      </c>
      <c r="F304" s="40">
        <v>2.4500000000000002</v>
      </c>
      <c r="G304" s="40">
        <v>2.31</v>
      </c>
      <c r="H304" s="40">
        <v>1.2</v>
      </c>
      <c r="I304" s="40">
        <v>177070614.97999999</v>
      </c>
      <c r="J304" s="40">
        <v>-43872271.609999999</v>
      </c>
      <c r="K304" s="38">
        <v>1</v>
      </c>
      <c r="L304" s="40">
        <v>5699425.7199999997</v>
      </c>
      <c r="M304" s="40">
        <v>24736438.300000001</v>
      </c>
      <c r="N304" s="38" t="b">
        <f t="shared" si="8"/>
        <v>1</v>
      </c>
      <c r="O304" s="38" t="b">
        <f>C304=คำนวณเงินลงทุนส่วนเกิน!D311</f>
        <v>1</v>
      </c>
      <c r="P304" s="38" t="b">
        <f t="shared" si="9"/>
        <v>1</v>
      </c>
      <c r="Q304" s="14" t="s">
        <v>633</v>
      </c>
      <c r="R304" s="49">
        <v>-54340065.119999997</v>
      </c>
      <c r="S304" s="43">
        <v>1</v>
      </c>
    </row>
    <row r="305" spans="1:19" ht="24.6" x14ac:dyDescent="0.7">
      <c r="A305" s="38">
        <v>5</v>
      </c>
      <c r="B305" s="38" t="s">
        <v>632</v>
      </c>
      <c r="C305" s="38" t="s">
        <v>635</v>
      </c>
      <c r="D305" s="38" t="s">
        <v>636</v>
      </c>
      <c r="E305" s="38" t="s">
        <v>8</v>
      </c>
      <c r="F305" s="40">
        <v>6.63</v>
      </c>
      <c r="G305" s="40">
        <v>6.32</v>
      </c>
      <c r="H305" s="40">
        <v>5.83</v>
      </c>
      <c r="I305" s="40">
        <v>63812516.170000002</v>
      </c>
      <c r="J305" s="40">
        <v>-2803250.79</v>
      </c>
      <c r="K305" s="38">
        <v>1</v>
      </c>
      <c r="L305" s="40">
        <v>2684325.62</v>
      </c>
      <c r="M305" s="40">
        <v>54700276.630000003</v>
      </c>
      <c r="N305" s="38" t="b">
        <f t="shared" si="8"/>
        <v>1</v>
      </c>
      <c r="O305" s="38" t="b">
        <f>C305=คำนวณเงินลงทุนส่วนเกิน!D312</f>
        <v>1</v>
      </c>
      <c r="P305" s="38" t="b">
        <f t="shared" si="9"/>
        <v>1</v>
      </c>
      <c r="Q305" s="14" t="s">
        <v>635</v>
      </c>
      <c r="R305" s="49">
        <v>-5250257.67</v>
      </c>
      <c r="S305" s="43">
        <v>1</v>
      </c>
    </row>
    <row r="306" spans="1:19" ht="24.6" x14ac:dyDescent="0.7">
      <c r="A306" s="38">
        <v>5</v>
      </c>
      <c r="B306" s="38" t="s">
        <v>632</v>
      </c>
      <c r="C306" s="38" t="s">
        <v>637</v>
      </c>
      <c r="D306" s="38" t="s">
        <v>638</v>
      </c>
      <c r="E306" s="38" t="s">
        <v>8</v>
      </c>
      <c r="F306" s="40">
        <v>3.97</v>
      </c>
      <c r="G306" s="40">
        <v>3.73</v>
      </c>
      <c r="H306" s="40">
        <v>2.97</v>
      </c>
      <c r="I306" s="40">
        <v>57544243.170000002</v>
      </c>
      <c r="J306" s="40">
        <v>-13984981.43</v>
      </c>
      <c r="K306" s="38">
        <v>1</v>
      </c>
      <c r="L306" s="40">
        <v>-12047471.279999999</v>
      </c>
      <c r="M306" s="40">
        <v>38113583.880000003</v>
      </c>
      <c r="N306" s="38" t="b">
        <f t="shared" si="8"/>
        <v>1</v>
      </c>
      <c r="O306" s="38" t="b">
        <f>C306=คำนวณเงินลงทุนส่วนเกิน!D313</f>
        <v>1</v>
      </c>
      <c r="P306" s="38" t="b">
        <f t="shared" si="9"/>
        <v>1</v>
      </c>
      <c r="Q306" s="14" t="s">
        <v>637</v>
      </c>
      <c r="R306" s="49">
        <v>-13984981.43</v>
      </c>
      <c r="S306" s="43">
        <v>1</v>
      </c>
    </row>
    <row r="307" spans="1:19" ht="24.6" x14ac:dyDescent="0.7">
      <c r="A307" s="38">
        <v>5</v>
      </c>
      <c r="B307" s="38" t="s">
        <v>632</v>
      </c>
      <c r="C307" s="38" t="s">
        <v>639</v>
      </c>
      <c r="D307" s="38" t="s">
        <v>2033</v>
      </c>
      <c r="E307" s="38" t="s">
        <v>46</v>
      </c>
      <c r="F307" s="40">
        <v>5.25</v>
      </c>
      <c r="G307" s="40">
        <v>4.8899999999999997</v>
      </c>
      <c r="H307" s="40">
        <v>2.4900000000000002</v>
      </c>
      <c r="I307" s="40">
        <v>228700020.02000001</v>
      </c>
      <c r="J307" s="40">
        <v>3582068.9</v>
      </c>
      <c r="K307" s="38">
        <v>0</v>
      </c>
      <c r="L307" s="40">
        <v>33766077.770000003</v>
      </c>
      <c r="M307" s="40">
        <v>80438061.560000002</v>
      </c>
      <c r="N307" s="38" t="b">
        <f t="shared" si="8"/>
        <v>1</v>
      </c>
      <c r="O307" s="38" t="b">
        <f>C307=คำนวณเงินลงทุนส่วนเกิน!D314</f>
        <v>1</v>
      </c>
      <c r="P307" s="38" t="b">
        <f t="shared" si="9"/>
        <v>1</v>
      </c>
      <c r="Q307" s="14" t="s">
        <v>639</v>
      </c>
      <c r="R307" s="49">
        <v>2949650.65</v>
      </c>
      <c r="S307" s="43">
        <v>0</v>
      </c>
    </row>
    <row r="308" spans="1:19" ht="24.6" x14ac:dyDescent="0.7">
      <c r="A308" s="38">
        <v>5</v>
      </c>
      <c r="B308" s="38" t="s">
        <v>632</v>
      </c>
      <c r="C308" s="38" t="s">
        <v>640</v>
      </c>
      <c r="D308" s="38" t="s">
        <v>641</v>
      </c>
      <c r="E308" s="38" t="s">
        <v>8</v>
      </c>
      <c r="F308" s="40">
        <v>2.7</v>
      </c>
      <c r="G308" s="40">
        <v>2.4300000000000002</v>
      </c>
      <c r="H308" s="40">
        <v>2.1800000000000002</v>
      </c>
      <c r="I308" s="40">
        <v>28627653.649999999</v>
      </c>
      <c r="J308" s="40">
        <v>-7361089.46</v>
      </c>
      <c r="K308" s="38">
        <v>1</v>
      </c>
      <c r="L308" s="40">
        <v>-2641909.06</v>
      </c>
      <c r="M308" s="40">
        <v>19855992.25</v>
      </c>
      <c r="N308" s="38" t="b">
        <f t="shared" si="8"/>
        <v>1</v>
      </c>
      <c r="O308" s="38" t="b">
        <f>C308=คำนวณเงินลงทุนส่วนเกิน!D315</f>
        <v>1</v>
      </c>
      <c r="P308" s="38" t="b">
        <f t="shared" si="9"/>
        <v>1</v>
      </c>
      <c r="Q308" s="14" t="s">
        <v>640</v>
      </c>
      <c r="R308" s="49">
        <v>-7361089.46</v>
      </c>
      <c r="S308" s="43">
        <v>1</v>
      </c>
    </row>
    <row r="309" spans="1:19" ht="24.6" x14ac:dyDescent="0.7">
      <c r="A309" s="38">
        <v>5</v>
      </c>
      <c r="B309" s="38" t="s">
        <v>632</v>
      </c>
      <c r="C309" s="38" t="s">
        <v>642</v>
      </c>
      <c r="D309" s="38" t="s">
        <v>643</v>
      </c>
      <c r="E309" s="38" t="s">
        <v>8</v>
      </c>
      <c r="F309" s="40">
        <v>7.22</v>
      </c>
      <c r="G309" s="40">
        <v>6.84</v>
      </c>
      <c r="H309" s="40">
        <v>5.36</v>
      </c>
      <c r="I309" s="40">
        <v>155442576.66999999</v>
      </c>
      <c r="J309" s="40">
        <v>1076076.58</v>
      </c>
      <c r="K309" s="38">
        <v>0</v>
      </c>
      <c r="L309" s="40">
        <v>8245449.0800000001</v>
      </c>
      <c r="M309" s="40">
        <v>109081411.59</v>
      </c>
      <c r="N309" s="38" t="b">
        <f t="shared" si="8"/>
        <v>1</v>
      </c>
      <c r="O309" s="38" t="b">
        <f>C309=คำนวณเงินลงทุนส่วนเกิน!D316</f>
        <v>1</v>
      </c>
      <c r="P309" s="38" t="b">
        <f t="shared" si="9"/>
        <v>1</v>
      </c>
      <c r="Q309" s="14" t="s">
        <v>642</v>
      </c>
      <c r="R309" s="49">
        <v>1055636.58</v>
      </c>
      <c r="S309" s="43">
        <v>0</v>
      </c>
    </row>
    <row r="310" spans="1:19" ht="24.6" x14ac:dyDescent="0.7">
      <c r="A310" s="38">
        <v>5</v>
      </c>
      <c r="B310" s="38" t="s">
        <v>632</v>
      </c>
      <c r="C310" s="38" t="s">
        <v>644</v>
      </c>
      <c r="D310" s="38" t="s">
        <v>645</v>
      </c>
      <c r="E310" s="38" t="s">
        <v>46</v>
      </c>
      <c r="F310" s="40">
        <v>5.31</v>
      </c>
      <c r="G310" s="40">
        <v>4.63</v>
      </c>
      <c r="H310" s="40">
        <v>3.35</v>
      </c>
      <c r="I310" s="40">
        <v>759985169.71000004</v>
      </c>
      <c r="J310" s="40">
        <v>179599468.88</v>
      </c>
      <c r="K310" s="38">
        <v>0</v>
      </c>
      <c r="L310" s="40">
        <v>138462147.44999999</v>
      </c>
      <c r="M310" s="40">
        <v>414379950.58999997</v>
      </c>
      <c r="N310" s="38" t="b">
        <f t="shared" si="8"/>
        <v>1</v>
      </c>
      <c r="O310" s="38" t="b">
        <f>C310=คำนวณเงินลงทุนส่วนเกิน!D317</f>
        <v>1</v>
      </c>
      <c r="P310" s="38" t="b">
        <f t="shared" si="9"/>
        <v>1</v>
      </c>
      <c r="Q310" s="14" t="s">
        <v>644</v>
      </c>
      <c r="R310" s="49">
        <v>179599468.88</v>
      </c>
      <c r="S310" s="43">
        <v>0</v>
      </c>
    </row>
    <row r="311" spans="1:19" ht="24.6" x14ac:dyDescent="0.7">
      <c r="A311" s="38">
        <v>5</v>
      </c>
      <c r="B311" s="38" t="s">
        <v>632</v>
      </c>
      <c r="C311" s="38" t="s">
        <v>646</v>
      </c>
      <c r="D311" s="38" t="s">
        <v>647</v>
      </c>
      <c r="E311" s="38" t="s">
        <v>8</v>
      </c>
      <c r="F311" s="40">
        <v>16.940000000000001</v>
      </c>
      <c r="G311" s="40">
        <v>16.57</v>
      </c>
      <c r="H311" s="40">
        <v>14.61</v>
      </c>
      <c r="I311" s="40">
        <v>213342166.91</v>
      </c>
      <c r="J311" s="40">
        <v>8990227.1899999995</v>
      </c>
      <c r="K311" s="38">
        <v>0</v>
      </c>
      <c r="L311" s="40">
        <v>13637195.140000001</v>
      </c>
      <c r="M311" s="40">
        <v>182170745.91999999</v>
      </c>
      <c r="N311" s="38" t="b">
        <f t="shared" si="8"/>
        <v>1</v>
      </c>
      <c r="O311" s="38" t="b">
        <f>C311=คำนวณเงินลงทุนส่วนเกิน!D318</f>
        <v>1</v>
      </c>
      <c r="P311" s="38" t="b">
        <f t="shared" si="9"/>
        <v>1</v>
      </c>
      <c r="Q311" s="14" t="s">
        <v>646</v>
      </c>
      <c r="R311" s="49">
        <v>8959877.1899999995</v>
      </c>
      <c r="S311" s="43">
        <v>0</v>
      </c>
    </row>
    <row r="312" spans="1:19" ht="24.6" x14ac:dyDescent="0.7">
      <c r="A312" s="38">
        <v>5</v>
      </c>
      <c r="B312" s="38" t="s">
        <v>648</v>
      </c>
      <c r="C312" s="38" t="s">
        <v>649</v>
      </c>
      <c r="D312" s="38" t="s">
        <v>650</v>
      </c>
      <c r="E312" s="38" t="s">
        <v>46</v>
      </c>
      <c r="F312" s="40">
        <v>5.15</v>
      </c>
      <c r="G312" s="40">
        <v>4.96</v>
      </c>
      <c r="H312" s="40">
        <v>3.55</v>
      </c>
      <c r="I312" s="40">
        <v>865318719.25</v>
      </c>
      <c r="J312" s="40">
        <v>20011740.07</v>
      </c>
      <c r="K312" s="38">
        <v>0</v>
      </c>
      <c r="L312" s="40">
        <v>100307717.97</v>
      </c>
      <c r="M312" s="40">
        <v>531416201.32999998</v>
      </c>
      <c r="N312" s="38" t="b">
        <f t="shared" si="8"/>
        <v>1</v>
      </c>
      <c r="O312" s="38" t="b">
        <f>C312=คำนวณเงินลงทุนส่วนเกิน!D319</f>
        <v>1</v>
      </c>
      <c r="P312" s="38" t="b">
        <f t="shared" si="9"/>
        <v>1</v>
      </c>
      <c r="Q312" s="14" t="s">
        <v>649</v>
      </c>
      <c r="R312" s="49">
        <v>20011740.07</v>
      </c>
      <c r="S312" s="43">
        <v>0</v>
      </c>
    </row>
    <row r="313" spans="1:19" ht="24.6" x14ac:dyDescent="0.7">
      <c r="A313" s="38">
        <v>5</v>
      </c>
      <c r="B313" s="38" t="s">
        <v>648</v>
      </c>
      <c r="C313" s="38" t="s">
        <v>651</v>
      </c>
      <c r="D313" s="38" t="s">
        <v>652</v>
      </c>
      <c r="E313" s="38" t="s">
        <v>8</v>
      </c>
      <c r="F313" s="40">
        <v>9.69</v>
      </c>
      <c r="G313" s="40">
        <v>9.42</v>
      </c>
      <c r="H313" s="40">
        <v>8.52</v>
      </c>
      <c r="I313" s="40">
        <v>143393319.53999999</v>
      </c>
      <c r="J313" s="40">
        <v>4212106.2</v>
      </c>
      <c r="K313" s="38">
        <v>0</v>
      </c>
      <c r="L313" s="40">
        <v>10816545.51</v>
      </c>
      <c r="M313" s="40">
        <v>124021023.77</v>
      </c>
      <c r="N313" s="38" t="b">
        <f t="shared" si="8"/>
        <v>1</v>
      </c>
      <c r="O313" s="38" t="b">
        <f>C313=คำนวณเงินลงทุนส่วนเกิน!D320</f>
        <v>1</v>
      </c>
      <c r="P313" s="38" t="b">
        <f t="shared" si="9"/>
        <v>1</v>
      </c>
      <c r="Q313" s="14" t="s">
        <v>651</v>
      </c>
      <c r="R313" s="49">
        <v>4200831.4800000004</v>
      </c>
      <c r="S313" s="43">
        <v>0</v>
      </c>
    </row>
    <row r="314" spans="1:19" ht="24.6" x14ac:dyDescent="0.7">
      <c r="A314" s="38">
        <v>5</v>
      </c>
      <c r="B314" s="38" t="s">
        <v>648</v>
      </c>
      <c r="C314" s="38" t="s">
        <v>653</v>
      </c>
      <c r="D314" s="38" t="s">
        <v>654</v>
      </c>
      <c r="E314" s="38" t="s">
        <v>8</v>
      </c>
      <c r="F314" s="40">
        <v>10.9</v>
      </c>
      <c r="G314" s="40">
        <v>10.61</v>
      </c>
      <c r="H314" s="40">
        <v>10.199999999999999</v>
      </c>
      <c r="I314" s="40">
        <v>80139915.810000002</v>
      </c>
      <c r="J314" s="40">
        <v>-9414166.3399999999</v>
      </c>
      <c r="K314" s="38">
        <v>1</v>
      </c>
      <c r="L314" s="40">
        <v>-9489007</v>
      </c>
      <c r="M314" s="40">
        <v>74485647.890000001</v>
      </c>
      <c r="N314" s="38" t="b">
        <f t="shared" si="8"/>
        <v>1</v>
      </c>
      <c r="O314" s="38" t="b">
        <f>C314=คำนวณเงินลงทุนส่วนเกิน!D321</f>
        <v>1</v>
      </c>
      <c r="P314" s="38" t="b">
        <f t="shared" si="9"/>
        <v>1</v>
      </c>
      <c r="Q314" s="14" t="s">
        <v>653</v>
      </c>
      <c r="R314" s="49">
        <v>-9414166.3399999999</v>
      </c>
      <c r="S314" s="43">
        <v>1</v>
      </c>
    </row>
    <row r="315" spans="1:19" ht="24.6" x14ac:dyDescent="0.7">
      <c r="A315" s="38">
        <v>5</v>
      </c>
      <c r="B315" s="38" t="s">
        <v>648</v>
      </c>
      <c r="C315" s="38" t="s">
        <v>655</v>
      </c>
      <c r="D315" s="38" t="s">
        <v>656</v>
      </c>
      <c r="E315" s="38" t="s">
        <v>8</v>
      </c>
      <c r="F315" s="40">
        <v>4.38</v>
      </c>
      <c r="G315" s="40">
        <v>4.17</v>
      </c>
      <c r="H315" s="40">
        <v>3.59</v>
      </c>
      <c r="I315" s="40">
        <v>147309472</v>
      </c>
      <c r="J315" s="40">
        <v>-23719501.07</v>
      </c>
      <c r="K315" s="38">
        <v>1</v>
      </c>
      <c r="L315" s="40">
        <v>-19197170.239999998</v>
      </c>
      <c r="M315" s="40">
        <v>112728569.11</v>
      </c>
      <c r="N315" s="38" t="b">
        <f t="shared" si="8"/>
        <v>1</v>
      </c>
      <c r="O315" s="38" t="b">
        <f>C315=คำนวณเงินลงทุนส่วนเกิน!D322</f>
        <v>1</v>
      </c>
      <c r="P315" s="38" t="b">
        <f t="shared" si="9"/>
        <v>1</v>
      </c>
      <c r="Q315" s="14" t="s">
        <v>655</v>
      </c>
      <c r="R315" s="49">
        <v>-23719501.07</v>
      </c>
      <c r="S315" s="43">
        <v>1</v>
      </c>
    </row>
    <row r="316" spans="1:19" ht="24.6" x14ac:dyDescent="0.7">
      <c r="A316" s="38">
        <v>5</v>
      </c>
      <c r="B316" s="38" t="s">
        <v>648</v>
      </c>
      <c r="C316" s="38" t="s">
        <v>657</v>
      </c>
      <c r="D316" s="38" t="s">
        <v>658</v>
      </c>
      <c r="E316" s="38" t="s">
        <v>8</v>
      </c>
      <c r="F316" s="40">
        <v>6.7</v>
      </c>
      <c r="G316" s="40">
        <v>6.34</v>
      </c>
      <c r="H316" s="40">
        <v>5.44</v>
      </c>
      <c r="I316" s="40">
        <v>145395292.38</v>
      </c>
      <c r="J316" s="40">
        <v>-20310638.350000001</v>
      </c>
      <c r="K316" s="38">
        <v>1</v>
      </c>
      <c r="L316" s="40">
        <v>-7035389.6299999999</v>
      </c>
      <c r="M316" s="40">
        <v>113347440.87</v>
      </c>
      <c r="N316" s="38" t="b">
        <f t="shared" si="8"/>
        <v>1</v>
      </c>
      <c r="O316" s="38" t="b">
        <f>C316=คำนวณเงินลงทุนส่วนเกิน!D323</f>
        <v>1</v>
      </c>
      <c r="P316" s="38" t="b">
        <f t="shared" si="9"/>
        <v>1</v>
      </c>
      <c r="Q316" s="14" t="s">
        <v>657</v>
      </c>
      <c r="R316" s="49">
        <v>-20310638.350000001</v>
      </c>
      <c r="S316" s="43">
        <v>1</v>
      </c>
    </row>
    <row r="317" spans="1:19" ht="24.6" x14ac:dyDescent="0.7">
      <c r="A317" s="38">
        <v>5</v>
      </c>
      <c r="B317" s="38" t="s">
        <v>648</v>
      </c>
      <c r="C317" s="38" t="s">
        <v>659</v>
      </c>
      <c r="D317" s="38" t="s">
        <v>660</v>
      </c>
      <c r="E317" s="38" t="s">
        <v>8</v>
      </c>
      <c r="F317" s="40">
        <v>9.7899999999999991</v>
      </c>
      <c r="G317" s="40">
        <v>9.51</v>
      </c>
      <c r="H317" s="40">
        <v>8.86</v>
      </c>
      <c r="I317" s="40">
        <v>129467774.89</v>
      </c>
      <c r="J317" s="40">
        <v>-32624058.059999999</v>
      </c>
      <c r="K317" s="38">
        <v>1</v>
      </c>
      <c r="L317" s="40">
        <v>-30690206.219999999</v>
      </c>
      <c r="M317" s="40">
        <v>115888121.28</v>
      </c>
      <c r="N317" s="38" t="b">
        <f t="shared" si="8"/>
        <v>1</v>
      </c>
      <c r="O317" s="38" t="b">
        <f>C317=คำนวณเงินลงทุนส่วนเกิน!D324</f>
        <v>1</v>
      </c>
      <c r="P317" s="38" t="b">
        <f t="shared" si="9"/>
        <v>1</v>
      </c>
      <c r="Q317" s="14" t="s">
        <v>659</v>
      </c>
      <c r="R317" s="49">
        <v>-32624058.059999999</v>
      </c>
      <c r="S317" s="43">
        <v>1</v>
      </c>
    </row>
    <row r="318" spans="1:19" ht="24.6" x14ac:dyDescent="0.7">
      <c r="A318" s="38">
        <v>5</v>
      </c>
      <c r="B318" s="38" t="s">
        <v>648</v>
      </c>
      <c r="C318" s="38" t="s">
        <v>661</v>
      </c>
      <c r="D318" s="38" t="s">
        <v>662</v>
      </c>
      <c r="E318" s="38" t="s">
        <v>8</v>
      </c>
      <c r="F318" s="40">
        <v>8.08</v>
      </c>
      <c r="G318" s="40">
        <v>7.79</v>
      </c>
      <c r="H318" s="40">
        <v>7.38</v>
      </c>
      <c r="I318" s="40">
        <v>104564079.40000001</v>
      </c>
      <c r="J318" s="40">
        <v>-12473770.939999999</v>
      </c>
      <c r="K318" s="38">
        <v>1</v>
      </c>
      <c r="L318" s="40">
        <v>-8359786.4100000001</v>
      </c>
      <c r="M318" s="40">
        <v>94223586.370000005</v>
      </c>
      <c r="N318" s="38" t="b">
        <f t="shared" si="8"/>
        <v>1</v>
      </c>
      <c r="O318" s="38" t="b">
        <f>C318=คำนวณเงินลงทุนส่วนเกิน!D325</f>
        <v>1</v>
      </c>
      <c r="P318" s="38" t="b">
        <f t="shared" si="9"/>
        <v>1</v>
      </c>
      <c r="Q318" s="14" t="s">
        <v>661</v>
      </c>
      <c r="R318" s="49">
        <v>-12473770.939999999</v>
      </c>
      <c r="S318" s="43">
        <v>1</v>
      </c>
    </row>
    <row r="319" spans="1:19" ht="24.6" x14ac:dyDescent="0.7">
      <c r="A319" s="38">
        <v>5</v>
      </c>
      <c r="B319" s="38" t="s">
        <v>648</v>
      </c>
      <c r="C319" s="38" t="s">
        <v>663</v>
      </c>
      <c r="D319" s="38" t="s">
        <v>664</v>
      </c>
      <c r="E319" s="38" t="s">
        <v>8</v>
      </c>
      <c r="F319" s="40">
        <v>7.33</v>
      </c>
      <c r="G319" s="40">
        <v>7.12</v>
      </c>
      <c r="H319" s="40">
        <v>5.33</v>
      </c>
      <c r="I319" s="40">
        <v>126661482.41</v>
      </c>
      <c r="J319" s="40">
        <v>3065717.96</v>
      </c>
      <c r="K319" s="38">
        <v>0</v>
      </c>
      <c r="L319" s="40">
        <v>7223511.21</v>
      </c>
      <c r="M319" s="40">
        <v>86628731.680000007</v>
      </c>
      <c r="N319" s="38" t="b">
        <f t="shared" si="8"/>
        <v>1</v>
      </c>
      <c r="O319" s="38" t="b">
        <f>C319=คำนวณเงินลงทุนส่วนเกิน!D326</f>
        <v>1</v>
      </c>
      <c r="P319" s="38" t="b">
        <f t="shared" si="9"/>
        <v>1</v>
      </c>
      <c r="Q319" s="14" t="s">
        <v>663</v>
      </c>
      <c r="R319" s="49">
        <v>3065717.96</v>
      </c>
      <c r="S319" s="43">
        <v>0</v>
      </c>
    </row>
    <row r="320" spans="1:19" ht="24.6" x14ac:dyDescent="0.7">
      <c r="A320" s="38">
        <v>5</v>
      </c>
      <c r="B320" s="38" t="s">
        <v>665</v>
      </c>
      <c r="C320" s="38" t="s">
        <v>666</v>
      </c>
      <c r="D320" s="38" t="s">
        <v>667</v>
      </c>
      <c r="E320" s="38" t="s">
        <v>5</v>
      </c>
      <c r="F320" s="40">
        <v>4.66</v>
      </c>
      <c r="G320" s="40">
        <v>4.2699999999999996</v>
      </c>
      <c r="H320" s="40">
        <v>2.5499999999999998</v>
      </c>
      <c r="I320" s="40">
        <v>1746779478.3099999</v>
      </c>
      <c r="J320" s="40">
        <v>73377048.049999997</v>
      </c>
      <c r="K320" s="38">
        <v>0</v>
      </c>
      <c r="L320" s="40">
        <v>194520284.02000001</v>
      </c>
      <c r="M320" s="40">
        <v>740628880.32000005</v>
      </c>
      <c r="N320" s="38" t="b">
        <f t="shared" si="8"/>
        <v>1</v>
      </c>
      <c r="O320" s="38" t="b">
        <f>C320=คำนวณเงินลงทุนส่วนเกิน!D327</f>
        <v>1</v>
      </c>
      <c r="P320" s="38" t="b">
        <f t="shared" si="9"/>
        <v>1</v>
      </c>
      <c r="Q320" s="14" t="s">
        <v>666</v>
      </c>
      <c r="R320" s="49">
        <v>73377048.049999997</v>
      </c>
      <c r="S320" s="43">
        <v>0</v>
      </c>
    </row>
    <row r="321" spans="1:19" ht="24.6" x14ac:dyDescent="0.7">
      <c r="A321" s="38">
        <v>5</v>
      </c>
      <c r="B321" s="38" t="s">
        <v>665</v>
      </c>
      <c r="C321" s="38" t="s">
        <v>668</v>
      </c>
      <c r="D321" s="38" t="s">
        <v>669</v>
      </c>
      <c r="E321" s="38" t="s">
        <v>46</v>
      </c>
      <c r="F321" s="40">
        <v>8.94</v>
      </c>
      <c r="G321" s="40">
        <v>8.6999999999999993</v>
      </c>
      <c r="H321" s="40">
        <v>4.93</v>
      </c>
      <c r="I321" s="40">
        <v>201064346.80000001</v>
      </c>
      <c r="J321" s="40">
        <v>-49871988.689999998</v>
      </c>
      <c r="K321" s="38">
        <v>1</v>
      </c>
      <c r="L321" s="40">
        <v>-21397721.289999999</v>
      </c>
      <c r="M321" s="40">
        <v>99526755.680000007</v>
      </c>
      <c r="N321" s="38" t="b">
        <f t="shared" si="8"/>
        <v>1</v>
      </c>
      <c r="O321" s="38" t="b">
        <f>C321=คำนวณเงินลงทุนส่วนเกิน!D328</f>
        <v>1</v>
      </c>
      <c r="P321" s="38" t="b">
        <f t="shared" si="9"/>
        <v>1</v>
      </c>
      <c r="Q321" s="14" t="s">
        <v>668</v>
      </c>
      <c r="R321" s="49">
        <v>-49870017.619999997</v>
      </c>
      <c r="S321" s="43">
        <v>1</v>
      </c>
    </row>
    <row r="322" spans="1:19" ht="24.6" x14ac:dyDescent="0.7">
      <c r="A322" s="38">
        <v>5</v>
      </c>
      <c r="B322" s="38" t="s">
        <v>665</v>
      </c>
      <c r="C322" s="38" t="s">
        <v>670</v>
      </c>
      <c r="D322" s="38" t="s">
        <v>671</v>
      </c>
      <c r="E322" s="38" t="s">
        <v>46</v>
      </c>
      <c r="F322" s="40">
        <v>11.47</v>
      </c>
      <c r="G322" s="40">
        <v>10.96</v>
      </c>
      <c r="H322" s="40">
        <v>9.09</v>
      </c>
      <c r="I322" s="40">
        <v>654793117.99000001</v>
      </c>
      <c r="J322" s="40">
        <v>99730469.719999999</v>
      </c>
      <c r="K322" s="38">
        <v>0</v>
      </c>
      <c r="L322" s="40">
        <v>34476067.770000003</v>
      </c>
      <c r="M322" s="40">
        <v>505941912.81999999</v>
      </c>
      <c r="N322" s="38" t="b">
        <f t="shared" si="8"/>
        <v>1</v>
      </c>
      <c r="O322" s="38" t="b">
        <f>C322=คำนวณเงินลงทุนส่วนเกิน!D329</f>
        <v>1</v>
      </c>
      <c r="P322" s="38" t="b">
        <f t="shared" si="9"/>
        <v>1</v>
      </c>
      <c r="Q322" s="14" t="s">
        <v>670</v>
      </c>
      <c r="R322" s="49">
        <v>109645518.09</v>
      </c>
      <c r="S322" s="43">
        <v>0</v>
      </c>
    </row>
    <row r="323" spans="1:19" ht="24.6" x14ac:dyDescent="0.7">
      <c r="A323" s="38">
        <v>5</v>
      </c>
      <c r="B323" s="38" t="s">
        <v>665</v>
      </c>
      <c r="C323" s="38" t="s">
        <v>672</v>
      </c>
      <c r="D323" s="38" t="s">
        <v>673</v>
      </c>
      <c r="E323" s="38" t="s">
        <v>46</v>
      </c>
      <c r="F323" s="40">
        <v>6.8</v>
      </c>
      <c r="G323" s="40">
        <v>6.5</v>
      </c>
      <c r="H323" s="40">
        <v>5.43</v>
      </c>
      <c r="I323" s="40">
        <v>478931626.82999998</v>
      </c>
      <c r="J323" s="40">
        <v>-694045.42</v>
      </c>
      <c r="K323" s="38">
        <v>1</v>
      </c>
      <c r="L323" s="40">
        <v>44636917.25</v>
      </c>
      <c r="M323" s="40">
        <v>365415757.87</v>
      </c>
      <c r="N323" s="38" t="b">
        <f t="shared" si="8"/>
        <v>1</v>
      </c>
      <c r="O323" s="38" t="b">
        <f>C323=คำนวณเงินลงทุนส่วนเกิน!D330</f>
        <v>1</v>
      </c>
      <c r="P323" s="38" t="b">
        <f t="shared" si="9"/>
        <v>1</v>
      </c>
      <c r="Q323" s="14" t="s">
        <v>672</v>
      </c>
      <c r="R323" s="49">
        <v>-30208739.460000001</v>
      </c>
      <c r="S323" s="43">
        <v>1</v>
      </c>
    </row>
    <row r="324" spans="1:19" ht="24.6" x14ac:dyDescent="0.7">
      <c r="A324" s="38">
        <v>5</v>
      </c>
      <c r="B324" s="38" t="s">
        <v>665</v>
      </c>
      <c r="C324" s="38" t="s">
        <v>674</v>
      </c>
      <c r="D324" s="38" t="s">
        <v>675</v>
      </c>
      <c r="E324" s="38" t="s">
        <v>8</v>
      </c>
      <c r="F324" s="40">
        <v>5.5</v>
      </c>
      <c r="G324" s="40">
        <v>5.15</v>
      </c>
      <c r="H324" s="40">
        <v>3.97</v>
      </c>
      <c r="I324" s="40">
        <v>66795600.960000001</v>
      </c>
      <c r="J324" s="40">
        <v>-35687524.399999999</v>
      </c>
      <c r="K324" s="38">
        <v>1</v>
      </c>
      <c r="L324" s="40">
        <v>-29205145.609999999</v>
      </c>
      <c r="M324" s="40">
        <v>44042550.93</v>
      </c>
      <c r="N324" s="38" t="b">
        <f t="shared" ref="N324:N387" si="10">K324=S324</f>
        <v>1</v>
      </c>
      <c r="O324" s="38" t="b">
        <f>C324=คำนวณเงินลงทุนส่วนเกิน!D331</f>
        <v>1</v>
      </c>
      <c r="P324" s="38" t="b">
        <f t="shared" ref="P324:P387" si="11">Q324=C324</f>
        <v>1</v>
      </c>
      <c r="Q324" s="14" t="s">
        <v>674</v>
      </c>
      <c r="R324" s="49">
        <v>-35687524.399999999</v>
      </c>
      <c r="S324" s="43">
        <v>1</v>
      </c>
    </row>
    <row r="325" spans="1:19" ht="24.6" x14ac:dyDescent="0.7">
      <c r="A325" s="38">
        <v>5</v>
      </c>
      <c r="B325" s="38" t="s">
        <v>665</v>
      </c>
      <c r="C325" s="38" t="s">
        <v>676</v>
      </c>
      <c r="D325" s="38" t="s">
        <v>677</v>
      </c>
      <c r="E325" s="38" t="s">
        <v>8</v>
      </c>
      <c r="F325" s="40">
        <v>2.35</v>
      </c>
      <c r="G325" s="40">
        <v>2.25</v>
      </c>
      <c r="H325" s="40">
        <v>2.0099999999999998</v>
      </c>
      <c r="I325" s="40">
        <v>34322736.030000001</v>
      </c>
      <c r="J325" s="40">
        <v>-20317928.510000002</v>
      </c>
      <c r="K325" s="38">
        <v>1</v>
      </c>
      <c r="L325" s="40">
        <v>-23204079.879999999</v>
      </c>
      <c r="M325" s="40">
        <v>25615140.739999998</v>
      </c>
      <c r="N325" s="38" t="b">
        <f t="shared" si="10"/>
        <v>1</v>
      </c>
      <c r="O325" s="38" t="b">
        <f>C325=คำนวณเงินลงทุนส่วนเกิน!D332</f>
        <v>1</v>
      </c>
      <c r="P325" s="38" t="b">
        <f t="shared" si="11"/>
        <v>1</v>
      </c>
      <c r="Q325" s="14" t="s">
        <v>676</v>
      </c>
      <c r="R325" s="49">
        <v>-20317928.510000002</v>
      </c>
      <c r="S325" s="43">
        <v>1</v>
      </c>
    </row>
    <row r="326" spans="1:19" ht="24.6" x14ac:dyDescent="0.7">
      <c r="A326" s="38">
        <v>5</v>
      </c>
      <c r="B326" s="38" t="s">
        <v>665</v>
      </c>
      <c r="C326" s="38" t="s">
        <v>678</v>
      </c>
      <c r="D326" s="38" t="s">
        <v>679</v>
      </c>
      <c r="E326" s="38" t="s">
        <v>8</v>
      </c>
      <c r="F326" s="40">
        <v>3.21</v>
      </c>
      <c r="G326" s="40">
        <v>2.85</v>
      </c>
      <c r="H326" s="40">
        <v>2.38</v>
      </c>
      <c r="I326" s="40">
        <v>16404578.92</v>
      </c>
      <c r="J326" s="40">
        <v>48672.32</v>
      </c>
      <c r="K326" s="38">
        <v>0</v>
      </c>
      <c r="L326" s="40">
        <v>1941811.96</v>
      </c>
      <c r="M326" s="40">
        <v>9239467.8599999994</v>
      </c>
      <c r="N326" s="38" t="b">
        <f t="shared" si="10"/>
        <v>0</v>
      </c>
      <c r="O326" s="38" t="b">
        <f>C326=คำนวณเงินลงทุนส่วนเกิน!D333</f>
        <v>1</v>
      </c>
      <c r="P326" s="38" t="b">
        <f t="shared" si="11"/>
        <v>1</v>
      </c>
      <c r="Q326" s="14" t="s">
        <v>678</v>
      </c>
      <c r="R326" s="49">
        <v>-11045607.960000001</v>
      </c>
      <c r="S326" s="43">
        <v>1</v>
      </c>
    </row>
    <row r="327" spans="1:19" ht="24.6" x14ac:dyDescent="0.7">
      <c r="A327" s="38">
        <v>5</v>
      </c>
      <c r="B327" s="38" t="s">
        <v>665</v>
      </c>
      <c r="C327" s="38" t="s">
        <v>681</v>
      </c>
      <c r="D327" s="38" t="s">
        <v>682</v>
      </c>
      <c r="E327" s="38" t="s">
        <v>8</v>
      </c>
      <c r="F327" s="40">
        <v>3.25</v>
      </c>
      <c r="G327" s="40">
        <v>2.8</v>
      </c>
      <c r="H327" s="40">
        <v>2.2200000000000002</v>
      </c>
      <c r="I327" s="40">
        <v>25040858.260000002</v>
      </c>
      <c r="J327" s="40">
        <v>14980490.17</v>
      </c>
      <c r="K327" s="38">
        <v>0</v>
      </c>
      <c r="L327" s="40">
        <v>14939088.460000001</v>
      </c>
      <c r="M327" s="40">
        <v>13646970.42</v>
      </c>
      <c r="N327" s="38" t="b">
        <f t="shared" si="10"/>
        <v>1</v>
      </c>
      <c r="O327" s="38" t="b">
        <f>C327=คำนวณเงินลงทุนส่วนเกิน!D334</f>
        <v>1</v>
      </c>
      <c r="P327" s="38" t="b">
        <f t="shared" si="11"/>
        <v>1</v>
      </c>
      <c r="Q327" s="14" t="s">
        <v>681</v>
      </c>
      <c r="R327" s="49">
        <v>14980490.17</v>
      </c>
      <c r="S327" s="43">
        <v>0</v>
      </c>
    </row>
    <row r="328" spans="1:19" ht="24.6" x14ac:dyDescent="0.7">
      <c r="A328" s="38">
        <v>5</v>
      </c>
      <c r="B328" s="38" t="s">
        <v>665</v>
      </c>
      <c r="C328" s="38" t="s">
        <v>683</v>
      </c>
      <c r="D328" s="38" t="s">
        <v>684</v>
      </c>
      <c r="E328" s="38" t="s">
        <v>8</v>
      </c>
      <c r="F328" s="40">
        <v>2.74</v>
      </c>
      <c r="G328" s="40">
        <v>2.46</v>
      </c>
      <c r="H328" s="40">
        <v>1.39</v>
      </c>
      <c r="I328" s="40">
        <v>42756053.060000002</v>
      </c>
      <c r="J328" s="40">
        <v>-22982896.829999998</v>
      </c>
      <c r="K328" s="38">
        <v>1</v>
      </c>
      <c r="L328" s="40">
        <v>-21288529.079999998</v>
      </c>
      <c r="M328" s="40">
        <v>9504279.6799999997</v>
      </c>
      <c r="N328" s="38" t="b">
        <f t="shared" si="10"/>
        <v>1</v>
      </c>
      <c r="O328" s="38" t="b">
        <f>C328=คำนวณเงินลงทุนส่วนเกิน!D335</f>
        <v>1</v>
      </c>
      <c r="P328" s="38" t="b">
        <f t="shared" si="11"/>
        <v>1</v>
      </c>
      <c r="Q328" s="14" t="s">
        <v>683</v>
      </c>
      <c r="R328" s="49">
        <v>-22982896.829999998</v>
      </c>
      <c r="S328" s="43">
        <v>1</v>
      </c>
    </row>
    <row r="329" spans="1:19" ht="24.6" x14ac:dyDescent="0.7">
      <c r="A329" s="38">
        <v>5</v>
      </c>
      <c r="B329" s="38" t="s">
        <v>665</v>
      </c>
      <c r="C329" s="38" t="s">
        <v>685</v>
      </c>
      <c r="D329" s="38" t="s">
        <v>686</v>
      </c>
      <c r="E329" s="38" t="s">
        <v>8</v>
      </c>
      <c r="F329" s="40">
        <v>3.98</v>
      </c>
      <c r="G329" s="40">
        <v>3.68</v>
      </c>
      <c r="H329" s="40">
        <v>2.87</v>
      </c>
      <c r="I329" s="40">
        <v>23348529.649999999</v>
      </c>
      <c r="J329" s="40">
        <v>27008.51</v>
      </c>
      <c r="K329" s="38">
        <v>0</v>
      </c>
      <c r="L329" s="40">
        <v>3137891.18</v>
      </c>
      <c r="M329" s="40">
        <v>14605874.300000001</v>
      </c>
      <c r="N329" s="38" t="b">
        <f t="shared" si="10"/>
        <v>0</v>
      </c>
      <c r="O329" s="38" t="b">
        <f>C329=คำนวณเงินลงทุนส่วนเกิน!D336</f>
        <v>1</v>
      </c>
      <c r="P329" s="38" t="b">
        <f t="shared" si="11"/>
        <v>1</v>
      </c>
      <c r="Q329" s="14" t="s">
        <v>685</v>
      </c>
      <c r="R329" s="49">
        <v>-11230242.24</v>
      </c>
      <c r="S329" s="43">
        <v>1</v>
      </c>
    </row>
    <row r="330" spans="1:19" ht="24.6" x14ac:dyDescent="0.7">
      <c r="A330" s="38">
        <v>5</v>
      </c>
      <c r="B330" s="38" t="s">
        <v>687</v>
      </c>
      <c r="C330" s="38" t="s">
        <v>688</v>
      </c>
      <c r="D330" s="38" t="s">
        <v>689</v>
      </c>
      <c r="E330" s="38" t="s">
        <v>46</v>
      </c>
      <c r="F330" s="40">
        <v>4.29</v>
      </c>
      <c r="G330" s="40">
        <v>3.74</v>
      </c>
      <c r="H330" s="40">
        <v>2.87</v>
      </c>
      <c r="I330" s="40">
        <v>253924434.52000001</v>
      </c>
      <c r="J330" s="40">
        <v>-111880860.3</v>
      </c>
      <c r="K330" s="38">
        <v>1</v>
      </c>
      <c r="L330" s="40">
        <v>-50137621.530000001</v>
      </c>
      <c r="M330" s="40">
        <v>144159665.44</v>
      </c>
      <c r="N330" s="38" t="b">
        <f t="shared" si="10"/>
        <v>1</v>
      </c>
      <c r="O330" s="38" t="b">
        <f>C330=คำนวณเงินลงทุนส่วนเกิน!D337</f>
        <v>1</v>
      </c>
      <c r="P330" s="38" t="b">
        <f t="shared" si="11"/>
        <v>1</v>
      </c>
      <c r="Q330" s="14" t="s">
        <v>688</v>
      </c>
      <c r="R330" s="49">
        <v>-111880860.3</v>
      </c>
      <c r="S330" s="43">
        <v>1</v>
      </c>
    </row>
    <row r="331" spans="1:19" ht="24.6" x14ac:dyDescent="0.7">
      <c r="A331" s="38">
        <v>5</v>
      </c>
      <c r="B331" s="38" t="s">
        <v>687</v>
      </c>
      <c r="C331" s="38" t="s">
        <v>690</v>
      </c>
      <c r="D331" s="38" t="s">
        <v>691</v>
      </c>
      <c r="E331" s="38" t="s">
        <v>8</v>
      </c>
      <c r="F331" s="40">
        <v>9.76</v>
      </c>
      <c r="G331" s="40">
        <v>9.24</v>
      </c>
      <c r="H331" s="40">
        <v>8.73</v>
      </c>
      <c r="I331" s="40">
        <v>99605950.469999999</v>
      </c>
      <c r="J331" s="40">
        <v>-6761046.2400000002</v>
      </c>
      <c r="K331" s="38">
        <v>1</v>
      </c>
      <c r="L331" s="40">
        <v>-3864436.41</v>
      </c>
      <c r="M331" s="40">
        <v>87895452.319999993</v>
      </c>
      <c r="N331" s="38" t="b">
        <f t="shared" si="10"/>
        <v>1</v>
      </c>
      <c r="O331" s="38" t="b">
        <f>C331=คำนวณเงินลงทุนส่วนเกิน!D338</f>
        <v>1</v>
      </c>
      <c r="P331" s="38" t="b">
        <f t="shared" si="11"/>
        <v>1</v>
      </c>
      <c r="Q331" s="14" t="s">
        <v>690</v>
      </c>
      <c r="R331" s="49">
        <v>-6826244.0199999996</v>
      </c>
      <c r="S331" s="43">
        <v>1</v>
      </c>
    </row>
    <row r="332" spans="1:19" ht="24.6" x14ac:dyDescent="0.7">
      <c r="A332" s="38">
        <v>5</v>
      </c>
      <c r="B332" s="38" t="s">
        <v>687</v>
      </c>
      <c r="C332" s="38" t="s">
        <v>692</v>
      </c>
      <c r="D332" s="38" t="s">
        <v>693</v>
      </c>
      <c r="E332" s="38" t="s">
        <v>8</v>
      </c>
      <c r="F332" s="40">
        <v>11.17</v>
      </c>
      <c r="G332" s="40">
        <v>10.61</v>
      </c>
      <c r="H332" s="40">
        <v>10.25</v>
      </c>
      <c r="I332" s="40">
        <v>68586667.780000001</v>
      </c>
      <c r="J332" s="40">
        <v>-9646821.1899999995</v>
      </c>
      <c r="K332" s="38">
        <v>1</v>
      </c>
      <c r="L332" s="40">
        <v>-6757989.7599999998</v>
      </c>
      <c r="M332" s="40">
        <v>62379316.630000003</v>
      </c>
      <c r="N332" s="38" t="b">
        <f t="shared" si="10"/>
        <v>1</v>
      </c>
      <c r="O332" s="38" t="b">
        <f>C332=คำนวณเงินลงทุนส่วนเกิน!D339</f>
        <v>1</v>
      </c>
      <c r="P332" s="38" t="b">
        <f t="shared" si="11"/>
        <v>1</v>
      </c>
      <c r="Q332" s="14" t="s">
        <v>692</v>
      </c>
      <c r="R332" s="49">
        <v>-9880143.9100000001</v>
      </c>
      <c r="S332" s="43">
        <v>1</v>
      </c>
    </row>
    <row r="333" spans="1:19" ht="24.6" x14ac:dyDescent="0.7">
      <c r="A333" s="38">
        <v>5</v>
      </c>
      <c r="B333" s="38" t="s">
        <v>694</v>
      </c>
      <c r="C333" s="38" t="s">
        <v>695</v>
      </c>
      <c r="D333" s="38" t="s">
        <v>696</v>
      </c>
      <c r="E333" s="38" t="s">
        <v>5</v>
      </c>
      <c r="F333" s="40">
        <v>9.3000000000000007</v>
      </c>
      <c r="G333" s="40">
        <v>9.16</v>
      </c>
      <c r="H333" s="40">
        <v>7.48</v>
      </c>
      <c r="I333" s="40">
        <v>2424820200.9299998</v>
      </c>
      <c r="J333" s="40">
        <v>170269308.05000001</v>
      </c>
      <c r="K333" s="38">
        <v>0</v>
      </c>
      <c r="L333" s="40">
        <v>178019327.19</v>
      </c>
      <c r="M333" s="40">
        <v>1891488400.51</v>
      </c>
      <c r="N333" s="38" t="b">
        <f t="shared" si="10"/>
        <v>1</v>
      </c>
      <c r="O333" s="38" t="b">
        <f>C333=คำนวณเงินลงทุนส่วนเกิน!D340</f>
        <v>1</v>
      </c>
      <c r="P333" s="38" t="b">
        <f t="shared" si="11"/>
        <v>1</v>
      </c>
      <c r="Q333" s="14" t="s">
        <v>695</v>
      </c>
      <c r="R333" s="49">
        <v>137506567.43000001</v>
      </c>
      <c r="S333" s="43">
        <v>0</v>
      </c>
    </row>
    <row r="334" spans="1:19" ht="24.6" x14ac:dyDescent="0.7">
      <c r="A334" s="38">
        <v>5</v>
      </c>
      <c r="B334" s="38" t="s">
        <v>694</v>
      </c>
      <c r="C334" s="38" t="s">
        <v>697</v>
      </c>
      <c r="D334" s="38" t="s">
        <v>698</v>
      </c>
      <c r="E334" s="38" t="s">
        <v>46</v>
      </c>
      <c r="F334" s="40">
        <v>5.07</v>
      </c>
      <c r="G334" s="40">
        <v>4.87</v>
      </c>
      <c r="H334" s="40">
        <v>4.0599999999999996</v>
      </c>
      <c r="I334" s="40">
        <v>674463955.07000005</v>
      </c>
      <c r="J334" s="40">
        <v>-35203137</v>
      </c>
      <c r="K334" s="38">
        <v>1</v>
      </c>
      <c r="L334" s="40">
        <v>-14182040.369999999</v>
      </c>
      <c r="M334" s="40">
        <v>507938303.19999999</v>
      </c>
      <c r="N334" s="38" t="b">
        <f t="shared" si="10"/>
        <v>1</v>
      </c>
      <c r="O334" s="38" t="b">
        <f>C334=คำนวณเงินลงทุนส่วนเกิน!D341</f>
        <v>1</v>
      </c>
      <c r="P334" s="38" t="b">
        <f t="shared" si="11"/>
        <v>1</v>
      </c>
      <c r="Q334" s="14" t="s">
        <v>697</v>
      </c>
      <c r="R334" s="49">
        <v>-35203137</v>
      </c>
      <c r="S334" s="43">
        <v>1</v>
      </c>
    </row>
    <row r="335" spans="1:19" ht="24.6" x14ac:dyDescent="0.7">
      <c r="A335" s="38">
        <v>5</v>
      </c>
      <c r="B335" s="38" t="s">
        <v>699</v>
      </c>
      <c r="C335" s="38" t="s">
        <v>700</v>
      </c>
      <c r="D335" s="38" t="s">
        <v>701</v>
      </c>
      <c r="E335" s="38" t="s">
        <v>5</v>
      </c>
      <c r="F335" s="40">
        <v>4.66</v>
      </c>
      <c r="G335" s="40">
        <v>4.3499999999999996</v>
      </c>
      <c r="H335" s="40">
        <v>2.87</v>
      </c>
      <c r="I335" s="40">
        <v>1172004131.6500001</v>
      </c>
      <c r="J335" s="40">
        <v>33534750.789999999</v>
      </c>
      <c r="K335" s="38">
        <v>0</v>
      </c>
      <c r="L335" s="40">
        <v>184037852.80000001</v>
      </c>
      <c r="M335" s="40">
        <v>601282257.19000006</v>
      </c>
      <c r="N335" s="38" t="b">
        <f t="shared" si="10"/>
        <v>1</v>
      </c>
      <c r="O335" s="38" t="b">
        <f>C335=คำนวณเงินลงทุนส่วนเกิน!D342</f>
        <v>1</v>
      </c>
      <c r="P335" s="38" t="b">
        <f t="shared" si="11"/>
        <v>1</v>
      </c>
      <c r="Q335" s="14" t="s">
        <v>700</v>
      </c>
      <c r="R335" s="49">
        <v>33534750.789999999</v>
      </c>
      <c r="S335" s="43">
        <v>0</v>
      </c>
    </row>
    <row r="336" spans="1:19" ht="24.6" x14ac:dyDescent="0.7">
      <c r="A336" s="38">
        <v>5</v>
      </c>
      <c r="B336" s="38" t="s">
        <v>699</v>
      </c>
      <c r="C336" s="38" t="s">
        <v>702</v>
      </c>
      <c r="D336" s="38" t="s">
        <v>703</v>
      </c>
      <c r="E336" s="38" t="s">
        <v>46</v>
      </c>
      <c r="F336" s="40">
        <v>9.86</v>
      </c>
      <c r="G336" s="40">
        <v>9.02</v>
      </c>
      <c r="H336" s="40">
        <v>6.59</v>
      </c>
      <c r="I336" s="40">
        <v>339932019.56</v>
      </c>
      <c r="J336" s="40">
        <v>-33204316.98</v>
      </c>
      <c r="K336" s="38">
        <v>1</v>
      </c>
      <c r="L336" s="40">
        <v>-6503662.9900000002</v>
      </c>
      <c r="M336" s="40">
        <v>212874784.38</v>
      </c>
      <c r="N336" s="38" t="b">
        <f t="shared" si="10"/>
        <v>1</v>
      </c>
      <c r="O336" s="38" t="b">
        <f>C336=คำนวณเงินลงทุนส่วนเกิน!D343</f>
        <v>1</v>
      </c>
      <c r="P336" s="38" t="b">
        <f t="shared" si="11"/>
        <v>1</v>
      </c>
      <c r="Q336" s="14" t="s">
        <v>702</v>
      </c>
      <c r="R336" s="49">
        <v>-33204316.98</v>
      </c>
      <c r="S336" s="43">
        <v>1</v>
      </c>
    </row>
    <row r="337" spans="1:19" ht="24.6" x14ac:dyDescent="0.7">
      <c r="A337" s="38">
        <v>5</v>
      </c>
      <c r="B337" s="38" t="s">
        <v>699</v>
      </c>
      <c r="C337" s="38" t="s">
        <v>704</v>
      </c>
      <c r="D337" s="38" t="s">
        <v>705</v>
      </c>
      <c r="E337" s="38" t="s">
        <v>8</v>
      </c>
      <c r="F337" s="40">
        <v>3.28</v>
      </c>
      <c r="G337" s="40">
        <v>2.99</v>
      </c>
      <c r="H337" s="40">
        <v>2</v>
      </c>
      <c r="I337" s="40">
        <v>64990286.68</v>
      </c>
      <c r="J337" s="40">
        <v>-2393132.85</v>
      </c>
      <c r="K337" s="38">
        <v>1</v>
      </c>
      <c r="L337" s="40">
        <v>5198264.8</v>
      </c>
      <c r="M337" s="40">
        <v>28447376.899999999</v>
      </c>
      <c r="N337" s="38" t="b">
        <f t="shared" si="10"/>
        <v>1</v>
      </c>
      <c r="O337" s="38" t="b">
        <f>C337=คำนวณเงินลงทุนส่วนเกิน!D344</f>
        <v>1</v>
      </c>
      <c r="P337" s="38" t="b">
        <f t="shared" si="11"/>
        <v>1</v>
      </c>
      <c r="Q337" s="14" t="s">
        <v>704</v>
      </c>
      <c r="R337" s="49">
        <v>-2393132.85</v>
      </c>
      <c r="S337" s="43">
        <v>1</v>
      </c>
    </row>
    <row r="338" spans="1:19" ht="24.6" x14ac:dyDescent="0.7">
      <c r="A338" s="38">
        <v>5</v>
      </c>
      <c r="B338" s="38" t="s">
        <v>699</v>
      </c>
      <c r="C338" s="38" t="s">
        <v>706</v>
      </c>
      <c r="D338" s="38" t="s">
        <v>707</v>
      </c>
      <c r="E338" s="38" t="s">
        <v>8</v>
      </c>
      <c r="F338" s="40">
        <v>6.96</v>
      </c>
      <c r="G338" s="40">
        <v>6.62</v>
      </c>
      <c r="H338" s="40">
        <v>5.69</v>
      </c>
      <c r="I338" s="40">
        <v>208949849.06</v>
      </c>
      <c r="J338" s="40">
        <v>-9616107.3599999994</v>
      </c>
      <c r="K338" s="38">
        <v>1</v>
      </c>
      <c r="L338" s="40">
        <v>-2463193.9500000002</v>
      </c>
      <c r="M338" s="40">
        <v>164471166.77000001</v>
      </c>
      <c r="N338" s="38" t="b">
        <f t="shared" si="10"/>
        <v>1</v>
      </c>
      <c r="O338" s="38" t="b">
        <f>C338=คำนวณเงินลงทุนส่วนเกิน!D345</f>
        <v>1</v>
      </c>
      <c r="P338" s="38" t="b">
        <f t="shared" si="11"/>
        <v>1</v>
      </c>
      <c r="Q338" s="14" t="s">
        <v>706</v>
      </c>
      <c r="R338" s="49">
        <v>-9616107.3599999994</v>
      </c>
      <c r="S338" s="43">
        <v>1</v>
      </c>
    </row>
    <row r="339" spans="1:19" ht="24.6" x14ac:dyDescent="0.7">
      <c r="A339" s="38">
        <v>5</v>
      </c>
      <c r="B339" s="38" t="s">
        <v>699</v>
      </c>
      <c r="C339" s="38" t="s">
        <v>708</v>
      </c>
      <c r="D339" s="38" t="s">
        <v>709</v>
      </c>
      <c r="E339" s="38" t="s">
        <v>8</v>
      </c>
      <c r="F339" s="40">
        <v>4.8</v>
      </c>
      <c r="G339" s="40">
        <v>4.54</v>
      </c>
      <c r="H339" s="40">
        <v>3.9</v>
      </c>
      <c r="I339" s="40">
        <v>107750655.12</v>
      </c>
      <c r="J339" s="40">
        <v>-23810442.16</v>
      </c>
      <c r="K339" s="38">
        <v>1</v>
      </c>
      <c r="L339" s="40">
        <v>-11136173.119999999</v>
      </c>
      <c r="M339" s="40">
        <v>82236934.129999995</v>
      </c>
      <c r="N339" s="38" t="b">
        <f t="shared" si="10"/>
        <v>1</v>
      </c>
      <c r="O339" s="38" t="b">
        <f>C339=คำนวณเงินลงทุนส่วนเกิน!D346</f>
        <v>1</v>
      </c>
      <c r="P339" s="38" t="b">
        <f t="shared" si="11"/>
        <v>1</v>
      </c>
      <c r="Q339" s="14" t="s">
        <v>708</v>
      </c>
      <c r="R339" s="49">
        <v>-23810442.16</v>
      </c>
      <c r="S339" s="43">
        <v>1</v>
      </c>
    </row>
    <row r="340" spans="1:19" ht="24.6" x14ac:dyDescent="0.7">
      <c r="A340" s="38">
        <v>5</v>
      </c>
      <c r="B340" s="38" t="s">
        <v>699</v>
      </c>
      <c r="C340" s="38" t="s">
        <v>710</v>
      </c>
      <c r="D340" s="38" t="s">
        <v>711</v>
      </c>
      <c r="E340" s="38" t="s">
        <v>8</v>
      </c>
      <c r="F340" s="40">
        <v>7.13</v>
      </c>
      <c r="G340" s="40">
        <v>6.54</v>
      </c>
      <c r="H340" s="40">
        <v>5.71</v>
      </c>
      <c r="I340" s="40">
        <v>138073443.52000001</v>
      </c>
      <c r="J340" s="40">
        <v>17217408.460000001</v>
      </c>
      <c r="K340" s="38">
        <v>0</v>
      </c>
      <c r="L340" s="40">
        <v>12019316.119999999</v>
      </c>
      <c r="M340" s="40">
        <v>106285582.45999999</v>
      </c>
      <c r="N340" s="38" t="b">
        <f t="shared" si="10"/>
        <v>1</v>
      </c>
      <c r="O340" s="38" t="b">
        <f>C340=คำนวณเงินลงทุนส่วนเกิน!D347</f>
        <v>1</v>
      </c>
      <c r="P340" s="38" t="b">
        <f t="shared" si="11"/>
        <v>1</v>
      </c>
      <c r="Q340" s="14" t="s">
        <v>710</v>
      </c>
      <c r="R340" s="49">
        <v>17217408.460000001</v>
      </c>
      <c r="S340" s="43">
        <v>0</v>
      </c>
    </row>
    <row r="341" spans="1:19" ht="24.6" x14ac:dyDescent="0.7">
      <c r="A341" s="38">
        <v>5</v>
      </c>
      <c r="B341" s="38" t="s">
        <v>699</v>
      </c>
      <c r="C341" s="38" t="s">
        <v>712</v>
      </c>
      <c r="D341" s="38" t="s">
        <v>713</v>
      </c>
      <c r="E341" s="38" t="s">
        <v>8</v>
      </c>
      <c r="F341" s="40">
        <v>7.16</v>
      </c>
      <c r="G341" s="40">
        <v>6.67</v>
      </c>
      <c r="H341" s="40">
        <v>5.5</v>
      </c>
      <c r="I341" s="40">
        <v>121378105.86</v>
      </c>
      <c r="J341" s="40">
        <v>-16335086.32</v>
      </c>
      <c r="K341" s="38">
        <v>1</v>
      </c>
      <c r="L341" s="40">
        <v>-9816291.6400000006</v>
      </c>
      <c r="M341" s="40">
        <v>88659212.810000002</v>
      </c>
      <c r="N341" s="38" t="b">
        <f t="shared" si="10"/>
        <v>1</v>
      </c>
      <c r="O341" s="38" t="b">
        <f>C341=คำนวณเงินลงทุนส่วนเกิน!D348</f>
        <v>1</v>
      </c>
      <c r="P341" s="38" t="b">
        <f t="shared" si="11"/>
        <v>1</v>
      </c>
      <c r="Q341" s="14" t="s">
        <v>712</v>
      </c>
      <c r="R341" s="49">
        <v>-16335086.32</v>
      </c>
      <c r="S341" s="43">
        <v>1</v>
      </c>
    </row>
    <row r="342" spans="1:19" ht="24.6" x14ac:dyDescent="0.7">
      <c r="A342" s="38">
        <v>5</v>
      </c>
      <c r="B342" s="38" t="s">
        <v>699</v>
      </c>
      <c r="C342" s="38" t="s">
        <v>714</v>
      </c>
      <c r="D342" s="38" t="s">
        <v>715</v>
      </c>
      <c r="E342" s="38" t="s">
        <v>8</v>
      </c>
      <c r="F342" s="40">
        <v>10.02</v>
      </c>
      <c r="G342" s="40">
        <v>9.6199999999999992</v>
      </c>
      <c r="H342" s="40">
        <v>8.19</v>
      </c>
      <c r="I342" s="40">
        <v>265873682.78</v>
      </c>
      <c r="J342" s="40">
        <v>26351025.989999998</v>
      </c>
      <c r="K342" s="38">
        <v>0</v>
      </c>
      <c r="L342" s="40">
        <v>31269831.699999999</v>
      </c>
      <c r="M342" s="40">
        <v>212172597.38999999</v>
      </c>
      <c r="N342" s="38" t="b">
        <f t="shared" si="10"/>
        <v>1</v>
      </c>
      <c r="O342" s="38" t="b">
        <f>C342=คำนวณเงินลงทุนส่วนเกิน!D349</f>
        <v>1</v>
      </c>
      <c r="P342" s="38" t="b">
        <f t="shared" si="11"/>
        <v>1</v>
      </c>
      <c r="Q342" s="14" t="s">
        <v>714</v>
      </c>
      <c r="R342" s="49">
        <v>26351025.989999998</v>
      </c>
      <c r="S342" s="43">
        <v>0</v>
      </c>
    </row>
    <row r="343" spans="1:19" ht="24.6" x14ac:dyDescent="0.7">
      <c r="A343" s="38">
        <v>5</v>
      </c>
      <c r="B343" s="38" t="s">
        <v>699</v>
      </c>
      <c r="C343" s="38" t="s">
        <v>716</v>
      </c>
      <c r="D343" s="38" t="s">
        <v>717</v>
      </c>
      <c r="E343" s="38" t="s">
        <v>8</v>
      </c>
      <c r="F343" s="40">
        <v>3.39</v>
      </c>
      <c r="G343" s="40">
        <v>3.03</v>
      </c>
      <c r="H343" s="40">
        <v>2.4300000000000002</v>
      </c>
      <c r="I343" s="40">
        <v>129572141.59</v>
      </c>
      <c r="J343" s="40">
        <v>-42905244.409999996</v>
      </c>
      <c r="K343" s="38">
        <v>1</v>
      </c>
      <c r="L343" s="40">
        <v>-30428411.489999998</v>
      </c>
      <c r="M343" s="40">
        <v>77384453.659999996</v>
      </c>
      <c r="N343" s="38" t="b">
        <f t="shared" si="10"/>
        <v>1</v>
      </c>
      <c r="O343" s="38" t="b">
        <f>C343=คำนวณเงินลงทุนส่วนเกิน!D350</f>
        <v>1</v>
      </c>
      <c r="P343" s="38" t="b">
        <f t="shared" si="11"/>
        <v>1</v>
      </c>
      <c r="Q343" s="14" t="s">
        <v>716</v>
      </c>
      <c r="R343" s="49">
        <v>-42905244.409999996</v>
      </c>
      <c r="S343" s="43">
        <v>1</v>
      </c>
    </row>
    <row r="344" spans="1:19" ht="24.6" x14ac:dyDescent="0.7">
      <c r="A344" s="38">
        <v>5</v>
      </c>
      <c r="B344" s="38" t="s">
        <v>699</v>
      </c>
      <c r="C344" s="38" t="s">
        <v>718</v>
      </c>
      <c r="D344" s="38" t="s">
        <v>719</v>
      </c>
      <c r="E344" s="38" t="s">
        <v>8</v>
      </c>
      <c r="F344" s="40">
        <v>6</v>
      </c>
      <c r="G344" s="40">
        <v>5.79</v>
      </c>
      <c r="H344" s="40">
        <v>4.57</v>
      </c>
      <c r="I344" s="40">
        <v>68976233.730000004</v>
      </c>
      <c r="J344" s="40">
        <v>69159303.109999999</v>
      </c>
      <c r="K344" s="38">
        <v>0</v>
      </c>
      <c r="L344" s="40">
        <v>3493540.65</v>
      </c>
      <c r="M344" s="40">
        <v>49254885.469999999</v>
      </c>
      <c r="N344" s="38" t="b">
        <f t="shared" si="10"/>
        <v>1</v>
      </c>
      <c r="O344" s="38" t="b">
        <f>C344=คำนวณเงินลงทุนส่วนเกิน!D351</f>
        <v>1</v>
      </c>
      <c r="P344" s="38" t="b">
        <f t="shared" si="11"/>
        <v>1</v>
      </c>
      <c r="Q344" s="14" t="s">
        <v>718</v>
      </c>
      <c r="R344" s="49">
        <v>69159303.109999999</v>
      </c>
      <c r="S344" s="43">
        <v>0</v>
      </c>
    </row>
    <row r="345" spans="1:19" ht="24.6" x14ac:dyDescent="0.7">
      <c r="A345" s="38">
        <v>6</v>
      </c>
      <c r="B345" s="38" t="s">
        <v>720</v>
      </c>
      <c r="C345" s="38" t="s">
        <v>721</v>
      </c>
      <c r="D345" s="38" t="s">
        <v>722</v>
      </c>
      <c r="E345" s="38" t="s">
        <v>5</v>
      </c>
      <c r="F345" s="40">
        <v>3.38</v>
      </c>
      <c r="G345" s="40">
        <v>3.06</v>
      </c>
      <c r="H345" s="40">
        <v>1.77</v>
      </c>
      <c r="I345" s="40">
        <v>909468716.77999997</v>
      </c>
      <c r="J345" s="40">
        <v>141756145.22999999</v>
      </c>
      <c r="K345" s="38">
        <v>0</v>
      </c>
      <c r="L345" s="40">
        <v>246662782.52000001</v>
      </c>
      <c r="M345" s="40">
        <v>305045573.29000002</v>
      </c>
      <c r="N345" s="38" t="b">
        <f t="shared" si="10"/>
        <v>1</v>
      </c>
      <c r="O345" s="38" t="b">
        <f>C345=คำนวณเงินลงทุนส่วนเกิน!D352</f>
        <v>1</v>
      </c>
      <c r="P345" s="38" t="b">
        <f t="shared" si="11"/>
        <v>1</v>
      </c>
      <c r="Q345" s="14" t="s">
        <v>721</v>
      </c>
      <c r="R345" s="49">
        <v>131381599.03</v>
      </c>
      <c r="S345" s="43">
        <v>0</v>
      </c>
    </row>
    <row r="346" spans="1:19" ht="24.6" x14ac:dyDescent="0.7">
      <c r="A346" s="38">
        <v>6</v>
      </c>
      <c r="B346" s="38" t="s">
        <v>720</v>
      </c>
      <c r="C346" s="38" t="s">
        <v>723</v>
      </c>
      <c r="D346" s="38" t="s">
        <v>724</v>
      </c>
      <c r="E346" s="38" t="s">
        <v>8</v>
      </c>
      <c r="F346" s="40">
        <v>4.41</v>
      </c>
      <c r="G346" s="40">
        <v>4.08</v>
      </c>
      <c r="H346" s="40">
        <v>3.26</v>
      </c>
      <c r="I346" s="40">
        <v>69769605.180000007</v>
      </c>
      <c r="J346" s="40">
        <v>-10670292.43</v>
      </c>
      <c r="K346" s="38">
        <v>1</v>
      </c>
      <c r="L346" s="40">
        <v>-5862583.21</v>
      </c>
      <c r="M346" s="40">
        <v>46231739</v>
      </c>
      <c r="N346" s="38" t="b">
        <f t="shared" si="10"/>
        <v>1</v>
      </c>
      <c r="O346" s="38" t="b">
        <f>C346=คำนวณเงินลงทุนส่วนเกิน!D353</f>
        <v>1</v>
      </c>
      <c r="P346" s="38" t="b">
        <f t="shared" si="11"/>
        <v>1</v>
      </c>
      <c r="Q346" s="14" t="s">
        <v>723</v>
      </c>
      <c r="R346" s="49">
        <v>-12039501.619999999</v>
      </c>
      <c r="S346" s="43">
        <v>1</v>
      </c>
    </row>
    <row r="347" spans="1:19" ht="24.6" x14ac:dyDescent="0.7">
      <c r="A347" s="38">
        <v>6</v>
      </c>
      <c r="B347" s="38" t="s">
        <v>720</v>
      </c>
      <c r="C347" s="38" t="s">
        <v>725</v>
      </c>
      <c r="D347" s="38" t="s">
        <v>726</v>
      </c>
      <c r="E347" s="38" t="s">
        <v>8</v>
      </c>
      <c r="F347" s="40">
        <v>6.73</v>
      </c>
      <c r="G347" s="40">
        <v>6.39</v>
      </c>
      <c r="H347" s="40">
        <v>5.59</v>
      </c>
      <c r="I347" s="40">
        <v>55205160.869999997</v>
      </c>
      <c r="J347" s="40">
        <v>-5248188.29</v>
      </c>
      <c r="K347" s="38">
        <v>1</v>
      </c>
      <c r="L347" s="40">
        <v>-3388821.33</v>
      </c>
      <c r="M347" s="40">
        <v>44181978.039999999</v>
      </c>
      <c r="N347" s="38" t="b">
        <f t="shared" si="10"/>
        <v>1</v>
      </c>
      <c r="O347" s="38" t="b">
        <f>C347=คำนวณเงินลงทุนส่วนเกิน!D354</f>
        <v>1</v>
      </c>
      <c r="P347" s="38" t="b">
        <f t="shared" si="11"/>
        <v>1</v>
      </c>
      <c r="Q347" s="14" t="s">
        <v>725</v>
      </c>
      <c r="R347" s="49">
        <v>-5248188.29</v>
      </c>
      <c r="S347" s="43">
        <v>1</v>
      </c>
    </row>
    <row r="348" spans="1:19" ht="24.6" x14ac:dyDescent="0.7">
      <c r="A348" s="38">
        <v>6</v>
      </c>
      <c r="B348" s="38" t="s">
        <v>720</v>
      </c>
      <c r="C348" s="38" t="s">
        <v>727</v>
      </c>
      <c r="D348" s="38" t="s">
        <v>728</v>
      </c>
      <c r="E348" s="38" t="s">
        <v>8</v>
      </c>
      <c r="F348" s="40">
        <v>4.96</v>
      </c>
      <c r="G348" s="40">
        <v>4.6900000000000004</v>
      </c>
      <c r="H348" s="40">
        <v>3.89</v>
      </c>
      <c r="I348" s="40">
        <v>38337585.119999997</v>
      </c>
      <c r="J348" s="40">
        <v>-7391612.8799999999</v>
      </c>
      <c r="K348" s="38">
        <v>1</v>
      </c>
      <c r="L348" s="40">
        <v>-5496794.6100000003</v>
      </c>
      <c r="M348" s="40">
        <v>27933396.16</v>
      </c>
      <c r="N348" s="38" t="b">
        <f t="shared" si="10"/>
        <v>1</v>
      </c>
      <c r="O348" s="38" t="b">
        <f>C348=คำนวณเงินลงทุนส่วนเกิน!D355</f>
        <v>1</v>
      </c>
      <c r="P348" s="38" t="b">
        <f t="shared" si="11"/>
        <v>1</v>
      </c>
      <c r="Q348" s="14" t="s">
        <v>727</v>
      </c>
      <c r="R348" s="49">
        <v>-7445396.8799999999</v>
      </c>
      <c r="S348" s="43">
        <v>1</v>
      </c>
    </row>
    <row r="349" spans="1:19" ht="24.6" x14ac:dyDescent="0.7">
      <c r="A349" s="38">
        <v>6</v>
      </c>
      <c r="B349" s="38" t="s">
        <v>720</v>
      </c>
      <c r="C349" s="38" t="s">
        <v>729</v>
      </c>
      <c r="D349" s="38" t="s">
        <v>730</v>
      </c>
      <c r="E349" s="38" t="s">
        <v>8</v>
      </c>
      <c r="F349" s="40">
        <v>8.6999999999999993</v>
      </c>
      <c r="G349" s="40">
        <v>8.34</v>
      </c>
      <c r="H349" s="40">
        <v>7.06</v>
      </c>
      <c r="I349" s="40">
        <v>56919488.899999999</v>
      </c>
      <c r="J349" s="40">
        <v>-4813430.51</v>
      </c>
      <c r="K349" s="38">
        <v>1</v>
      </c>
      <c r="L349" s="40">
        <v>-1832489.79</v>
      </c>
      <c r="M349" s="40">
        <v>44757268.32</v>
      </c>
      <c r="N349" s="38" t="b">
        <f t="shared" si="10"/>
        <v>1</v>
      </c>
      <c r="O349" s="38" t="b">
        <f>C349=คำนวณเงินลงทุนส่วนเกิน!D356</f>
        <v>1</v>
      </c>
      <c r="P349" s="38" t="b">
        <f t="shared" si="11"/>
        <v>1</v>
      </c>
      <c r="Q349" s="14" t="s">
        <v>729</v>
      </c>
      <c r="R349" s="49">
        <v>-4813430.51</v>
      </c>
      <c r="S349" s="43">
        <v>1</v>
      </c>
    </row>
    <row r="350" spans="1:19" ht="24.6" x14ac:dyDescent="0.7">
      <c r="A350" s="38">
        <v>6</v>
      </c>
      <c r="B350" s="38" t="s">
        <v>720</v>
      </c>
      <c r="C350" s="38" t="s">
        <v>731</v>
      </c>
      <c r="D350" s="38" t="s">
        <v>732</v>
      </c>
      <c r="E350" s="38" t="s">
        <v>8</v>
      </c>
      <c r="F350" s="40">
        <v>4.91</v>
      </c>
      <c r="G350" s="40">
        <v>4.6900000000000004</v>
      </c>
      <c r="H350" s="40">
        <v>4.3600000000000003</v>
      </c>
      <c r="I350" s="40">
        <v>97973546.019999996</v>
      </c>
      <c r="J350" s="40">
        <v>-8354860.4100000001</v>
      </c>
      <c r="K350" s="38">
        <v>1</v>
      </c>
      <c r="L350" s="40">
        <v>-10070674.48</v>
      </c>
      <c r="M350" s="40">
        <v>84160974.739999995</v>
      </c>
      <c r="N350" s="38" t="b">
        <f t="shared" si="10"/>
        <v>1</v>
      </c>
      <c r="O350" s="38" t="b">
        <f>C350=คำนวณเงินลงทุนส่วนเกิน!D357</f>
        <v>1</v>
      </c>
      <c r="P350" s="38" t="b">
        <f t="shared" si="11"/>
        <v>1</v>
      </c>
      <c r="Q350" s="14" t="s">
        <v>731</v>
      </c>
      <c r="R350" s="49">
        <v>-8354860.4100000001</v>
      </c>
      <c r="S350" s="43">
        <v>1</v>
      </c>
    </row>
    <row r="351" spans="1:19" ht="24.6" x14ac:dyDescent="0.7">
      <c r="A351" s="38">
        <v>6</v>
      </c>
      <c r="B351" s="38" t="s">
        <v>720</v>
      </c>
      <c r="C351" s="38" t="s">
        <v>733</v>
      </c>
      <c r="D351" s="38" t="s">
        <v>734</v>
      </c>
      <c r="E351" s="38" t="s">
        <v>8</v>
      </c>
      <c r="F351" s="40">
        <v>2.39</v>
      </c>
      <c r="G351" s="40">
        <v>2.1800000000000002</v>
      </c>
      <c r="H351" s="40">
        <v>1.23</v>
      </c>
      <c r="I351" s="40">
        <v>21229831.809999999</v>
      </c>
      <c r="J351" s="40">
        <v>-12713854.300000001</v>
      </c>
      <c r="K351" s="38">
        <v>1</v>
      </c>
      <c r="L351" s="40">
        <v>-7443245.8700000001</v>
      </c>
      <c r="M351" s="40">
        <v>3538019.39</v>
      </c>
      <c r="N351" s="38" t="b">
        <f t="shared" si="10"/>
        <v>1</v>
      </c>
      <c r="O351" s="38" t="b">
        <f>C351=คำนวณเงินลงทุนส่วนเกิน!D358</f>
        <v>1</v>
      </c>
      <c r="P351" s="38" t="b">
        <f t="shared" si="11"/>
        <v>1</v>
      </c>
      <c r="Q351" s="14" t="s">
        <v>733</v>
      </c>
      <c r="R351" s="49">
        <v>-12713854.300000001</v>
      </c>
      <c r="S351" s="43">
        <v>1</v>
      </c>
    </row>
    <row r="352" spans="1:19" ht="24.6" x14ac:dyDescent="0.7">
      <c r="A352" s="38">
        <v>6</v>
      </c>
      <c r="B352" s="38" t="s">
        <v>720</v>
      </c>
      <c r="C352" s="38" t="s">
        <v>735</v>
      </c>
      <c r="D352" s="38" t="s">
        <v>736</v>
      </c>
      <c r="E352" s="38" t="s">
        <v>8</v>
      </c>
      <c r="F352" s="40">
        <v>6.52</v>
      </c>
      <c r="G352" s="40">
        <v>6.22</v>
      </c>
      <c r="H352" s="40">
        <v>5.28</v>
      </c>
      <c r="I352" s="40">
        <v>52876542.109999999</v>
      </c>
      <c r="J352" s="40">
        <v>-17997025.280000001</v>
      </c>
      <c r="K352" s="38">
        <v>1</v>
      </c>
      <c r="L352" s="40">
        <v>-12722081.77</v>
      </c>
      <c r="M352" s="40">
        <v>40971085.380000003</v>
      </c>
      <c r="N352" s="38" t="b">
        <f t="shared" si="10"/>
        <v>1</v>
      </c>
      <c r="O352" s="38" t="b">
        <f>C352=คำนวณเงินลงทุนส่วนเกิน!D359</f>
        <v>1</v>
      </c>
      <c r="P352" s="38" t="b">
        <f t="shared" si="11"/>
        <v>1</v>
      </c>
      <c r="Q352" s="14" t="s">
        <v>735</v>
      </c>
      <c r="R352" s="49">
        <v>-17997025.280000001</v>
      </c>
      <c r="S352" s="43">
        <v>1</v>
      </c>
    </row>
    <row r="353" spans="1:19" ht="24.6" x14ac:dyDescent="0.7">
      <c r="A353" s="38">
        <v>6</v>
      </c>
      <c r="B353" s="38" t="s">
        <v>720</v>
      </c>
      <c r="C353" s="38" t="s">
        <v>737</v>
      </c>
      <c r="D353" s="38" t="s">
        <v>738</v>
      </c>
      <c r="E353" s="38" t="s">
        <v>8</v>
      </c>
      <c r="F353" s="40">
        <v>3.17</v>
      </c>
      <c r="G353" s="40">
        <v>2.89</v>
      </c>
      <c r="H353" s="40">
        <v>2.38</v>
      </c>
      <c r="I353" s="40">
        <v>67649958.200000003</v>
      </c>
      <c r="J353" s="40">
        <v>-20293182.780000001</v>
      </c>
      <c r="K353" s="38">
        <v>1</v>
      </c>
      <c r="L353" s="40">
        <v>-12237446.560000001</v>
      </c>
      <c r="M353" s="40">
        <v>43225142.939999998</v>
      </c>
      <c r="N353" s="38" t="b">
        <f t="shared" si="10"/>
        <v>1</v>
      </c>
      <c r="O353" s="38" t="b">
        <f>C353=คำนวณเงินลงทุนส่วนเกิน!D360</f>
        <v>1</v>
      </c>
      <c r="P353" s="38" t="b">
        <f t="shared" si="11"/>
        <v>1</v>
      </c>
      <c r="Q353" s="14" t="s">
        <v>737</v>
      </c>
      <c r="R353" s="49">
        <v>-20293182.780000001</v>
      </c>
      <c r="S353" s="43">
        <v>1</v>
      </c>
    </row>
    <row r="354" spans="1:19" ht="24.6" x14ac:dyDescent="0.7">
      <c r="A354" s="38">
        <v>6</v>
      </c>
      <c r="B354" s="38" t="s">
        <v>720</v>
      </c>
      <c r="C354" s="38" t="s">
        <v>739</v>
      </c>
      <c r="D354" s="38" t="s">
        <v>740</v>
      </c>
      <c r="E354" s="38" t="s">
        <v>8</v>
      </c>
      <c r="F354" s="40">
        <v>3.88</v>
      </c>
      <c r="G354" s="40">
        <v>3.67</v>
      </c>
      <c r="H354" s="40">
        <v>2.98</v>
      </c>
      <c r="I354" s="40">
        <v>37933188.770000003</v>
      </c>
      <c r="J354" s="40">
        <v>-10712492.289999999</v>
      </c>
      <c r="K354" s="38">
        <v>1</v>
      </c>
      <c r="L354" s="40">
        <v>-5955223.8799999999</v>
      </c>
      <c r="M354" s="40">
        <v>26038261.699999999</v>
      </c>
      <c r="N354" s="38" t="b">
        <f t="shared" si="10"/>
        <v>1</v>
      </c>
      <c r="O354" s="38" t="b">
        <f>C354=คำนวณเงินลงทุนส่วนเกิน!D361</f>
        <v>1</v>
      </c>
      <c r="P354" s="38" t="b">
        <f t="shared" si="11"/>
        <v>1</v>
      </c>
      <c r="Q354" s="14" t="s">
        <v>739</v>
      </c>
      <c r="R354" s="49">
        <v>-10712492.289999999</v>
      </c>
      <c r="S354" s="43">
        <v>1</v>
      </c>
    </row>
    <row r="355" spans="1:19" ht="24.6" x14ac:dyDescent="0.7">
      <c r="A355" s="38">
        <v>6</v>
      </c>
      <c r="B355" s="38" t="s">
        <v>720</v>
      </c>
      <c r="C355" s="38" t="s">
        <v>741</v>
      </c>
      <c r="D355" s="38" t="s">
        <v>742</v>
      </c>
      <c r="E355" s="38" t="s">
        <v>8</v>
      </c>
      <c r="F355" s="40">
        <v>4.32</v>
      </c>
      <c r="G355" s="40">
        <v>4.1399999999999997</v>
      </c>
      <c r="H355" s="40">
        <v>3.24</v>
      </c>
      <c r="I355" s="40">
        <v>50590920.079999998</v>
      </c>
      <c r="J355" s="40">
        <v>-8554300.7799999993</v>
      </c>
      <c r="K355" s="38">
        <v>1</v>
      </c>
      <c r="L355" s="40">
        <v>-4517001.55</v>
      </c>
      <c r="M355" s="40">
        <v>34151325.829999998</v>
      </c>
      <c r="N355" s="38" t="b">
        <f t="shared" si="10"/>
        <v>1</v>
      </c>
      <c r="O355" s="38" t="b">
        <f>C355=คำนวณเงินลงทุนส่วนเกิน!D362</f>
        <v>1</v>
      </c>
      <c r="P355" s="38" t="b">
        <f t="shared" si="11"/>
        <v>1</v>
      </c>
      <c r="Q355" s="14" t="s">
        <v>741</v>
      </c>
      <c r="R355" s="49">
        <v>-9261008.9399999995</v>
      </c>
      <c r="S355" s="43">
        <v>1</v>
      </c>
    </row>
    <row r="356" spans="1:19" ht="24.6" x14ac:dyDescent="0.7">
      <c r="A356" s="38">
        <v>6</v>
      </c>
      <c r="B356" s="38" t="s">
        <v>720</v>
      </c>
      <c r="C356" s="38" t="s">
        <v>743</v>
      </c>
      <c r="D356" s="38" t="s">
        <v>744</v>
      </c>
      <c r="E356" s="38" t="s">
        <v>8</v>
      </c>
      <c r="F356" s="40">
        <v>4.0599999999999996</v>
      </c>
      <c r="G356" s="40">
        <v>3.85</v>
      </c>
      <c r="H356" s="40">
        <v>3.1</v>
      </c>
      <c r="I356" s="40">
        <v>48183683.890000001</v>
      </c>
      <c r="J356" s="40">
        <v>-15968016.85</v>
      </c>
      <c r="K356" s="38">
        <v>1</v>
      </c>
      <c r="L356" s="40">
        <v>-12015074.630000001</v>
      </c>
      <c r="M356" s="40">
        <v>33129409.16</v>
      </c>
      <c r="N356" s="38" t="b">
        <f t="shared" si="10"/>
        <v>1</v>
      </c>
      <c r="O356" s="38" t="b">
        <f>C356=คำนวณเงินลงทุนส่วนเกิน!D363</f>
        <v>1</v>
      </c>
      <c r="P356" s="38" t="b">
        <f t="shared" si="11"/>
        <v>1</v>
      </c>
      <c r="Q356" s="14" t="s">
        <v>743</v>
      </c>
      <c r="R356" s="49">
        <v>-15968016.85</v>
      </c>
      <c r="S356" s="43">
        <v>1</v>
      </c>
    </row>
    <row r="357" spans="1:19" ht="24.6" x14ac:dyDescent="0.7">
      <c r="A357" s="38">
        <v>6</v>
      </c>
      <c r="B357" s="38" t="s">
        <v>745</v>
      </c>
      <c r="C357" s="38" t="s">
        <v>746</v>
      </c>
      <c r="D357" s="38" t="s">
        <v>747</v>
      </c>
      <c r="E357" s="38" t="s">
        <v>5</v>
      </c>
      <c r="F357" s="40">
        <v>2.54</v>
      </c>
      <c r="G357" s="40">
        <v>2.3199999999999998</v>
      </c>
      <c r="H357" s="40">
        <v>1.73</v>
      </c>
      <c r="I357" s="40">
        <v>644995469.85000002</v>
      </c>
      <c r="J357" s="40">
        <v>-83679204.010000005</v>
      </c>
      <c r="K357" s="38">
        <v>1</v>
      </c>
      <c r="L357" s="40">
        <v>-50158193.960000001</v>
      </c>
      <c r="M357" s="40">
        <v>306646738.89999998</v>
      </c>
      <c r="N357" s="38" t="b">
        <f t="shared" si="10"/>
        <v>1</v>
      </c>
      <c r="O357" s="38" t="b">
        <f>C357=คำนวณเงินลงทุนส่วนเกิน!D364</f>
        <v>1</v>
      </c>
      <c r="P357" s="38" t="b">
        <f t="shared" si="11"/>
        <v>1</v>
      </c>
      <c r="Q357" s="14" t="s">
        <v>746</v>
      </c>
      <c r="R357" s="49">
        <v>-97457854.489999995</v>
      </c>
      <c r="S357" s="43">
        <v>1</v>
      </c>
    </row>
    <row r="358" spans="1:19" ht="24.6" x14ac:dyDescent="0.7">
      <c r="A358" s="38">
        <v>6</v>
      </c>
      <c r="B358" s="38" t="s">
        <v>745</v>
      </c>
      <c r="C358" s="38" t="s">
        <v>748</v>
      </c>
      <c r="D358" s="38" t="s">
        <v>749</v>
      </c>
      <c r="E358" s="38" t="s">
        <v>8</v>
      </c>
      <c r="F358" s="40">
        <v>3.05</v>
      </c>
      <c r="G358" s="40">
        <v>2.91</v>
      </c>
      <c r="H358" s="40">
        <v>2.0099999999999998</v>
      </c>
      <c r="I358" s="40">
        <v>66006924.969999999</v>
      </c>
      <c r="J358" s="40">
        <v>1479255.52</v>
      </c>
      <c r="K358" s="38">
        <v>0</v>
      </c>
      <c r="L358" s="40">
        <v>6099535.6600000001</v>
      </c>
      <c r="M358" s="40">
        <v>32309514.510000002</v>
      </c>
      <c r="N358" s="38" t="b">
        <f t="shared" si="10"/>
        <v>0</v>
      </c>
      <c r="O358" s="38" t="b">
        <f>C358=คำนวณเงินลงทุนส่วนเกิน!D365</f>
        <v>1</v>
      </c>
      <c r="P358" s="38" t="b">
        <f t="shared" si="11"/>
        <v>1</v>
      </c>
      <c r="Q358" s="14" t="s">
        <v>748</v>
      </c>
      <c r="R358" s="49">
        <v>-34438655.350000001</v>
      </c>
      <c r="S358" s="43">
        <v>1</v>
      </c>
    </row>
    <row r="359" spans="1:19" ht="24.6" x14ac:dyDescent="0.7">
      <c r="A359" s="38">
        <v>6</v>
      </c>
      <c r="B359" s="38" t="s">
        <v>745</v>
      </c>
      <c r="C359" s="38" t="s">
        <v>750</v>
      </c>
      <c r="D359" s="38" t="s">
        <v>751</v>
      </c>
      <c r="E359" s="38" t="s">
        <v>8</v>
      </c>
      <c r="F359" s="40">
        <v>8.48</v>
      </c>
      <c r="G359" s="40">
        <v>7.96</v>
      </c>
      <c r="H359" s="40">
        <v>7</v>
      </c>
      <c r="I359" s="40">
        <v>237752180.62</v>
      </c>
      <c r="J359" s="40">
        <v>-8709114.9299999997</v>
      </c>
      <c r="K359" s="38">
        <v>1</v>
      </c>
      <c r="L359" s="40">
        <v>-6045712.3799999999</v>
      </c>
      <c r="M359" s="40">
        <v>190680315.91999999</v>
      </c>
      <c r="N359" s="38" t="b">
        <f t="shared" si="10"/>
        <v>1</v>
      </c>
      <c r="O359" s="38" t="b">
        <f>C359=คำนวณเงินลงทุนส่วนเกิน!D366</f>
        <v>1</v>
      </c>
      <c r="P359" s="38" t="b">
        <f t="shared" si="11"/>
        <v>1</v>
      </c>
      <c r="Q359" s="14" t="s">
        <v>750</v>
      </c>
      <c r="R359" s="49">
        <v>-8934769.4299999997</v>
      </c>
      <c r="S359" s="43">
        <v>1</v>
      </c>
    </row>
    <row r="360" spans="1:19" ht="24.6" x14ac:dyDescent="0.7">
      <c r="A360" s="38">
        <v>6</v>
      </c>
      <c r="B360" s="38" t="s">
        <v>745</v>
      </c>
      <c r="C360" s="38" t="s">
        <v>752</v>
      </c>
      <c r="D360" s="38" t="s">
        <v>753</v>
      </c>
      <c r="E360" s="38" t="s">
        <v>8</v>
      </c>
      <c r="F360" s="40">
        <v>5.93</v>
      </c>
      <c r="G360" s="40">
        <v>5.63</v>
      </c>
      <c r="H360" s="40">
        <v>4.43</v>
      </c>
      <c r="I360" s="40">
        <v>184469186.53999999</v>
      </c>
      <c r="J360" s="40">
        <v>43277030.140000001</v>
      </c>
      <c r="K360" s="38">
        <v>0</v>
      </c>
      <c r="L360" s="40">
        <v>50819843.079999998</v>
      </c>
      <c r="M360" s="40">
        <v>128396560.69</v>
      </c>
      <c r="N360" s="38" t="b">
        <f t="shared" si="10"/>
        <v>0</v>
      </c>
      <c r="O360" s="38" t="b">
        <f>C360=คำนวณเงินลงทุนส่วนเกิน!D367</f>
        <v>1</v>
      </c>
      <c r="P360" s="38" t="b">
        <f t="shared" si="11"/>
        <v>1</v>
      </c>
      <c r="Q360" s="14" t="s">
        <v>752</v>
      </c>
      <c r="R360" s="49">
        <v>-16843522.460000001</v>
      </c>
      <c r="S360" s="43">
        <v>1</v>
      </c>
    </row>
    <row r="361" spans="1:19" ht="24.6" x14ac:dyDescent="0.7">
      <c r="A361" s="38">
        <v>6</v>
      </c>
      <c r="B361" s="38" t="s">
        <v>745</v>
      </c>
      <c r="C361" s="38" t="s">
        <v>754</v>
      </c>
      <c r="D361" s="38" t="s">
        <v>755</v>
      </c>
      <c r="E361" s="38" t="s">
        <v>8</v>
      </c>
      <c r="F361" s="40">
        <v>3.07</v>
      </c>
      <c r="G361" s="40">
        <v>3</v>
      </c>
      <c r="H361" s="40">
        <v>2.5499999999999998</v>
      </c>
      <c r="I361" s="40">
        <v>128742341.05</v>
      </c>
      <c r="J361" s="40">
        <v>8331432.2400000002</v>
      </c>
      <c r="K361" s="38">
        <v>0</v>
      </c>
      <c r="L361" s="40">
        <v>2000757.31</v>
      </c>
      <c r="M361" s="40">
        <v>95979530.609999999</v>
      </c>
      <c r="N361" s="38" t="b">
        <f t="shared" si="10"/>
        <v>1</v>
      </c>
      <c r="O361" s="38" t="b">
        <f>C361=คำนวณเงินลงทุนส่วนเกิน!D368</f>
        <v>1</v>
      </c>
      <c r="P361" s="38" t="b">
        <f t="shared" si="11"/>
        <v>1</v>
      </c>
      <c r="Q361" s="14" t="s">
        <v>754</v>
      </c>
      <c r="R361" s="49">
        <v>8319462.2400000002</v>
      </c>
      <c r="S361" s="43">
        <v>0</v>
      </c>
    </row>
    <row r="362" spans="1:19" ht="24.6" x14ac:dyDescent="0.7">
      <c r="A362" s="38">
        <v>6</v>
      </c>
      <c r="B362" s="38" t="s">
        <v>745</v>
      </c>
      <c r="C362" s="38" t="s">
        <v>756</v>
      </c>
      <c r="D362" s="38" t="s">
        <v>757</v>
      </c>
      <c r="E362" s="38" t="s">
        <v>8</v>
      </c>
      <c r="F362" s="40">
        <v>10.57</v>
      </c>
      <c r="G362" s="40">
        <v>10.18</v>
      </c>
      <c r="H362" s="40">
        <v>7.39</v>
      </c>
      <c r="I362" s="40">
        <v>155736554.06</v>
      </c>
      <c r="J362" s="40">
        <v>-4780225.66</v>
      </c>
      <c r="K362" s="38">
        <v>1</v>
      </c>
      <c r="L362" s="40">
        <v>-6016069.0300000003</v>
      </c>
      <c r="M362" s="40">
        <v>104081369.67</v>
      </c>
      <c r="N362" s="38" t="b">
        <f t="shared" si="10"/>
        <v>1</v>
      </c>
      <c r="O362" s="38" t="b">
        <f>C362=คำนวณเงินลงทุนส่วนเกิน!D369</f>
        <v>1</v>
      </c>
      <c r="P362" s="38" t="b">
        <f t="shared" si="11"/>
        <v>1</v>
      </c>
      <c r="Q362" s="14" t="s">
        <v>756</v>
      </c>
      <c r="R362" s="49">
        <v>-5849557.5099999998</v>
      </c>
      <c r="S362" s="43">
        <v>1</v>
      </c>
    </row>
    <row r="363" spans="1:19" ht="24.6" x14ac:dyDescent="0.7">
      <c r="A363" s="38">
        <v>6</v>
      </c>
      <c r="B363" s="38" t="s">
        <v>745</v>
      </c>
      <c r="C363" s="38" t="s">
        <v>758</v>
      </c>
      <c r="D363" s="38" t="s">
        <v>759</v>
      </c>
      <c r="E363" s="38" t="s">
        <v>8</v>
      </c>
      <c r="F363" s="40">
        <v>9.66</v>
      </c>
      <c r="G363" s="40">
        <v>9.52</v>
      </c>
      <c r="H363" s="40">
        <v>7.63</v>
      </c>
      <c r="I363" s="40">
        <v>532309970.75999999</v>
      </c>
      <c r="J363" s="40">
        <v>-18746721.899999999</v>
      </c>
      <c r="K363" s="38">
        <v>1</v>
      </c>
      <c r="L363" s="40">
        <v>10180139.58</v>
      </c>
      <c r="M363" s="40">
        <v>407829435.49000001</v>
      </c>
      <c r="N363" s="38" t="b">
        <f t="shared" si="10"/>
        <v>1</v>
      </c>
      <c r="O363" s="38" t="b">
        <f>C363=คำนวณเงินลงทุนส่วนเกิน!D370</f>
        <v>1</v>
      </c>
      <c r="P363" s="38" t="b">
        <f t="shared" si="11"/>
        <v>1</v>
      </c>
      <c r="Q363" s="14" t="s">
        <v>758</v>
      </c>
      <c r="R363" s="49">
        <v>-18754221.899999999</v>
      </c>
      <c r="S363" s="43">
        <v>1</v>
      </c>
    </row>
    <row r="364" spans="1:19" ht="24.6" x14ac:dyDescent="0.7">
      <c r="A364" s="38">
        <v>6</v>
      </c>
      <c r="B364" s="38" t="s">
        <v>745</v>
      </c>
      <c r="C364" s="38" t="s">
        <v>760</v>
      </c>
      <c r="D364" s="38" t="s">
        <v>761</v>
      </c>
      <c r="E364" s="38" t="s">
        <v>8</v>
      </c>
      <c r="F364" s="40">
        <v>5.38</v>
      </c>
      <c r="G364" s="40">
        <v>5.22</v>
      </c>
      <c r="H364" s="40">
        <v>3.94</v>
      </c>
      <c r="I364" s="40">
        <v>161861111.77000001</v>
      </c>
      <c r="J364" s="40">
        <v>-7794885.6100000003</v>
      </c>
      <c r="K364" s="38">
        <v>1</v>
      </c>
      <c r="L364" s="40">
        <v>13006567.439999999</v>
      </c>
      <c r="M364" s="40">
        <v>108782881.83</v>
      </c>
      <c r="N364" s="38" t="b">
        <f t="shared" si="10"/>
        <v>1</v>
      </c>
      <c r="O364" s="38" t="b">
        <f>C364=คำนวณเงินลงทุนส่วนเกิน!D371</f>
        <v>1</v>
      </c>
      <c r="P364" s="38" t="b">
        <f t="shared" si="11"/>
        <v>1</v>
      </c>
      <c r="Q364" s="14" t="s">
        <v>760</v>
      </c>
      <c r="R364" s="49">
        <v>-27431974.359999999</v>
      </c>
      <c r="S364" s="43">
        <v>1</v>
      </c>
    </row>
    <row r="365" spans="1:19" ht="24.6" x14ac:dyDescent="0.7">
      <c r="A365" s="38">
        <v>6</v>
      </c>
      <c r="B365" s="38" t="s">
        <v>745</v>
      </c>
      <c r="C365" s="38" t="s">
        <v>762</v>
      </c>
      <c r="D365" s="38" t="s">
        <v>763</v>
      </c>
      <c r="E365" s="38" t="s">
        <v>8</v>
      </c>
      <c r="F365" s="40">
        <v>7.24</v>
      </c>
      <c r="G365" s="40">
        <v>7.04</v>
      </c>
      <c r="H365" s="40">
        <v>3.38</v>
      </c>
      <c r="I365" s="40">
        <v>266559433.15000001</v>
      </c>
      <c r="J365" s="40">
        <v>52234565.990000002</v>
      </c>
      <c r="K365" s="38">
        <v>0</v>
      </c>
      <c r="L365" s="40">
        <v>106362666.70999999</v>
      </c>
      <c r="M365" s="40">
        <v>101841548</v>
      </c>
      <c r="N365" s="38" t="b">
        <f t="shared" si="10"/>
        <v>1</v>
      </c>
      <c r="O365" s="38" t="b">
        <f>C365=คำนวณเงินลงทุนส่วนเกิน!D372</f>
        <v>1</v>
      </c>
      <c r="P365" s="38" t="b">
        <f t="shared" si="11"/>
        <v>1</v>
      </c>
      <c r="Q365" s="14" t="s">
        <v>762</v>
      </c>
      <c r="R365" s="49">
        <v>5330656.22</v>
      </c>
      <c r="S365" s="43">
        <v>0</v>
      </c>
    </row>
    <row r="366" spans="1:19" ht="24.6" x14ac:dyDescent="0.7">
      <c r="A366" s="38">
        <v>6</v>
      </c>
      <c r="B366" s="38" t="s">
        <v>745</v>
      </c>
      <c r="C366" s="38" t="s">
        <v>764</v>
      </c>
      <c r="D366" s="38" t="s">
        <v>765</v>
      </c>
      <c r="E366" s="38" t="s">
        <v>8</v>
      </c>
      <c r="F366" s="40">
        <v>3.77</v>
      </c>
      <c r="G366" s="40">
        <v>3.48</v>
      </c>
      <c r="H366" s="40">
        <v>2.4700000000000002</v>
      </c>
      <c r="I366" s="40">
        <v>24362169.960000001</v>
      </c>
      <c r="J366" s="40">
        <v>-8151082.3099999996</v>
      </c>
      <c r="K366" s="38">
        <v>1</v>
      </c>
      <c r="L366" s="40">
        <v>-5045087.25</v>
      </c>
      <c r="M366" s="40">
        <v>12965151.5</v>
      </c>
      <c r="N366" s="38" t="b">
        <f t="shared" si="10"/>
        <v>1</v>
      </c>
      <c r="O366" s="38" t="b">
        <f>C366=คำนวณเงินลงทุนส่วนเกิน!D373</f>
        <v>1</v>
      </c>
      <c r="P366" s="38" t="b">
        <f t="shared" si="11"/>
        <v>1</v>
      </c>
      <c r="Q366" s="14" t="s">
        <v>764</v>
      </c>
      <c r="R366" s="49">
        <v>-8191511.29</v>
      </c>
      <c r="S366" s="43">
        <v>1</v>
      </c>
    </row>
    <row r="367" spans="1:19" ht="24.6" x14ac:dyDescent="0.7">
      <c r="A367" s="38">
        <v>6</v>
      </c>
      <c r="B367" s="38" t="s">
        <v>745</v>
      </c>
      <c r="C367" s="38" t="s">
        <v>766</v>
      </c>
      <c r="D367" s="38" t="s">
        <v>767</v>
      </c>
      <c r="E367" s="38" t="s">
        <v>8</v>
      </c>
      <c r="F367" s="40">
        <v>4.8899999999999997</v>
      </c>
      <c r="G367" s="40">
        <v>4.6500000000000004</v>
      </c>
      <c r="H367" s="40">
        <v>3.96</v>
      </c>
      <c r="I367" s="40">
        <v>36745000.289999999</v>
      </c>
      <c r="J367" s="40">
        <v>-430308.41</v>
      </c>
      <c r="K367" s="38">
        <v>1</v>
      </c>
      <c r="L367" s="40">
        <v>3266129.88</v>
      </c>
      <c r="M367" s="40">
        <v>27930735.91</v>
      </c>
      <c r="N367" s="38" t="b">
        <f t="shared" si="10"/>
        <v>1</v>
      </c>
      <c r="O367" s="38" t="b">
        <f>C367=คำนวณเงินลงทุนส่วนเกิน!D374</f>
        <v>1</v>
      </c>
      <c r="P367" s="38" t="b">
        <f t="shared" si="11"/>
        <v>1</v>
      </c>
      <c r="Q367" s="14" t="s">
        <v>766</v>
      </c>
      <c r="R367" s="49">
        <v>-523186.16</v>
      </c>
      <c r="S367" s="43">
        <v>1</v>
      </c>
    </row>
    <row r="368" spans="1:19" ht="24.6" x14ac:dyDescent="0.7">
      <c r="A368" s="38">
        <v>6</v>
      </c>
      <c r="B368" s="38" t="s">
        <v>768</v>
      </c>
      <c r="C368" s="38" t="s">
        <v>769</v>
      </c>
      <c r="D368" s="38" t="s">
        <v>770</v>
      </c>
      <c r="E368" s="38" t="s">
        <v>5</v>
      </c>
      <c r="F368" s="40">
        <v>4.3499999999999996</v>
      </c>
      <c r="G368" s="40">
        <v>4.04</v>
      </c>
      <c r="H368" s="40">
        <v>2.12</v>
      </c>
      <c r="I368" s="40">
        <v>2520237829.25</v>
      </c>
      <c r="J368" s="40">
        <v>88862139.760000005</v>
      </c>
      <c r="K368" s="38">
        <v>0</v>
      </c>
      <c r="L368" s="40">
        <v>94132539.329999998</v>
      </c>
      <c r="M368" s="40">
        <v>843217935.90999997</v>
      </c>
      <c r="N368" s="38" t="b">
        <f t="shared" si="10"/>
        <v>1</v>
      </c>
      <c r="O368" s="38" t="b">
        <f>C368=คำนวณเงินลงทุนส่วนเกิน!D375</f>
        <v>1</v>
      </c>
      <c r="P368" s="38" t="b">
        <f t="shared" si="11"/>
        <v>1</v>
      </c>
      <c r="Q368" s="14" t="s">
        <v>769</v>
      </c>
      <c r="R368" s="49">
        <v>88862139.760000005</v>
      </c>
      <c r="S368" s="43">
        <v>0</v>
      </c>
    </row>
    <row r="369" spans="1:19" ht="24.6" x14ac:dyDescent="0.7">
      <c r="A369" s="38">
        <v>6</v>
      </c>
      <c r="B369" s="38" t="s">
        <v>768</v>
      </c>
      <c r="C369" s="38" t="s">
        <v>771</v>
      </c>
      <c r="D369" s="38" t="s">
        <v>772</v>
      </c>
      <c r="E369" s="38" t="s">
        <v>8</v>
      </c>
      <c r="F369" s="40">
        <v>10.62</v>
      </c>
      <c r="G369" s="40">
        <v>10.43</v>
      </c>
      <c r="H369" s="40">
        <v>9.43</v>
      </c>
      <c r="I369" s="40">
        <v>665606531.76999998</v>
      </c>
      <c r="J369" s="40">
        <v>8516094.4800000004</v>
      </c>
      <c r="K369" s="38">
        <v>0</v>
      </c>
      <c r="L369" s="40">
        <v>46244723.299999997</v>
      </c>
      <c r="M369" s="40">
        <v>583564370.74000001</v>
      </c>
      <c r="N369" s="38" t="b">
        <f t="shared" si="10"/>
        <v>1</v>
      </c>
      <c r="O369" s="38" t="b">
        <f>C369=คำนวณเงินลงทุนส่วนเกิน!D376</f>
        <v>1</v>
      </c>
      <c r="P369" s="38" t="b">
        <f t="shared" si="11"/>
        <v>1</v>
      </c>
      <c r="Q369" s="14" t="s">
        <v>771</v>
      </c>
      <c r="R369" s="49">
        <v>3907254.48</v>
      </c>
      <c r="S369" s="43">
        <v>0</v>
      </c>
    </row>
    <row r="370" spans="1:19" ht="24.6" x14ac:dyDescent="0.7">
      <c r="A370" s="38">
        <v>6</v>
      </c>
      <c r="B370" s="38" t="s">
        <v>768</v>
      </c>
      <c r="C370" s="38" t="s">
        <v>773</v>
      </c>
      <c r="D370" s="38" t="s">
        <v>774</v>
      </c>
      <c r="E370" s="38" t="s">
        <v>8</v>
      </c>
      <c r="F370" s="40">
        <v>4.04</v>
      </c>
      <c r="G370" s="40">
        <v>3.9</v>
      </c>
      <c r="H370" s="40">
        <v>2.83</v>
      </c>
      <c r="I370" s="40">
        <v>55994937.07</v>
      </c>
      <c r="J370" s="40">
        <v>-15312522.140000001</v>
      </c>
      <c r="K370" s="38">
        <v>1</v>
      </c>
      <c r="L370" s="40">
        <v>-13511510.17</v>
      </c>
      <c r="M370" s="40">
        <v>33689940.75</v>
      </c>
      <c r="N370" s="38" t="b">
        <f t="shared" si="10"/>
        <v>1</v>
      </c>
      <c r="O370" s="38" t="b">
        <f>C370=คำนวณเงินลงทุนส่วนเกิน!D377</f>
        <v>1</v>
      </c>
      <c r="P370" s="38" t="b">
        <f t="shared" si="11"/>
        <v>1</v>
      </c>
      <c r="Q370" s="14" t="s">
        <v>773</v>
      </c>
      <c r="R370" s="49">
        <v>-17242477.140000001</v>
      </c>
      <c r="S370" s="43">
        <v>1</v>
      </c>
    </row>
    <row r="371" spans="1:19" ht="24.6" x14ac:dyDescent="0.7">
      <c r="A371" s="38">
        <v>6</v>
      </c>
      <c r="B371" s="38" t="s">
        <v>768</v>
      </c>
      <c r="C371" s="38" t="s">
        <v>775</v>
      </c>
      <c r="D371" s="38" t="s">
        <v>776</v>
      </c>
      <c r="E371" s="38" t="s">
        <v>46</v>
      </c>
      <c r="F371" s="40">
        <v>7.55</v>
      </c>
      <c r="G371" s="40">
        <v>7.34</v>
      </c>
      <c r="H371" s="40">
        <v>6.22</v>
      </c>
      <c r="I371" s="40">
        <v>1153991457.4000001</v>
      </c>
      <c r="J371" s="40">
        <v>5696006.0199999996</v>
      </c>
      <c r="K371" s="38">
        <v>0</v>
      </c>
      <c r="L371" s="40">
        <v>73916946.730000004</v>
      </c>
      <c r="M371" s="40">
        <v>919469094.14999998</v>
      </c>
      <c r="N371" s="38" t="b">
        <f t="shared" si="10"/>
        <v>1</v>
      </c>
      <c r="O371" s="38" t="b">
        <f>C371=คำนวณเงินลงทุนส่วนเกิน!D378</f>
        <v>1</v>
      </c>
      <c r="P371" s="38" t="b">
        <f t="shared" si="11"/>
        <v>1</v>
      </c>
      <c r="Q371" s="14" t="s">
        <v>775</v>
      </c>
      <c r="R371" s="49">
        <v>5696006.0199999996</v>
      </c>
      <c r="S371" s="43">
        <v>0</v>
      </c>
    </row>
    <row r="372" spans="1:19" ht="24.6" x14ac:dyDescent="0.7">
      <c r="A372" s="38">
        <v>6</v>
      </c>
      <c r="B372" s="38" t="s">
        <v>768</v>
      </c>
      <c r="C372" s="38" t="s">
        <v>777</v>
      </c>
      <c r="D372" s="38" t="s">
        <v>778</v>
      </c>
      <c r="E372" s="38" t="s">
        <v>8</v>
      </c>
      <c r="F372" s="40">
        <v>4.57</v>
      </c>
      <c r="G372" s="40">
        <v>4.4000000000000004</v>
      </c>
      <c r="H372" s="40">
        <v>3.83</v>
      </c>
      <c r="I372" s="40">
        <v>67446114.430000007</v>
      </c>
      <c r="J372" s="40">
        <v>11070637.699999999</v>
      </c>
      <c r="K372" s="38">
        <v>0</v>
      </c>
      <c r="L372" s="40">
        <v>-6886519.4299999997</v>
      </c>
      <c r="M372" s="40">
        <v>53562285.689999998</v>
      </c>
      <c r="N372" s="38" t="b">
        <f t="shared" si="10"/>
        <v>1</v>
      </c>
      <c r="O372" s="38" t="b">
        <f>C372=คำนวณเงินลงทุนส่วนเกิน!D379</f>
        <v>1</v>
      </c>
      <c r="P372" s="38" t="b">
        <f t="shared" si="11"/>
        <v>1</v>
      </c>
      <c r="Q372" s="14" t="s">
        <v>777</v>
      </c>
      <c r="R372" s="49">
        <v>11070637.699999999</v>
      </c>
      <c r="S372" s="43">
        <v>0</v>
      </c>
    </row>
    <row r="373" spans="1:19" ht="24.6" x14ac:dyDescent="0.7">
      <c r="A373" s="38">
        <v>6</v>
      </c>
      <c r="B373" s="38" t="s">
        <v>768</v>
      </c>
      <c r="C373" s="38" t="s">
        <v>779</v>
      </c>
      <c r="D373" s="38" t="s">
        <v>780</v>
      </c>
      <c r="E373" s="38" t="s">
        <v>8</v>
      </c>
      <c r="F373" s="40">
        <v>4.9800000000000004</v>
      </c>
      <c r="G373" s="40">
        <v>4.78</v>
      </c>
      <c r="H373" s="40">
        <v>3.83</v>
      </c>
      <c r="I373" s="40">
        <v>158099806.69</v>
      </c>
      <c r="J373" s="40">
        <v>-23753511.210000001</v>
      </c>
      <c r="K373" s="38">
        <v>1</v>
      </c>
      <c r="L373" s="40">
        <v>-7169460.7300000004</v>
      </c>
      <c r="M373" s="40">
        <v>112273490.59</v>
      </c>
      <c r="N373" s="38" t="b">
        <f t="shared" si="10"/>
        <v>1</v>
      </c>
      <c r="O373" s="38" t="b">
        <f>C373=คำนวณเงินลงทุนส่วนเกิน!D380</f>
        <v>1</v>
      </c>
      <c r="P373" s="38" t="b">
        <f t="shared" si="11"/>
        <v>1</v>
      </c>
      <c r="Q373" s="14" t="s">
        <v>779</v>
      </c>
      <c r="R373" s="49">
        <v>-23753511.210000001</v>
      </c>
      <c r="S373" s="43">
        <v>1</v>
      </c>
    </row>
    <row r="374" spans="1:19" ht="24.6" x14ac:dyDescent="0.7">
      <c r="A374" s="38">
        <v>6</v>
      </c>
      <c r="B374" s="38" t="s">
        <v>768</v>
      </c>
      <c r="C374" s="38" t="s">
        <v>781</v>
      </c>
      <c r="D374" s="38" t="s">
        <v>782</v>
      </c>
      <c r="E374" s="38" t="s">
        <v>8</v>
      </c>
      <c r="F374" s="40">
        <v>3.77</v>
      </c>
      <c r="G374" s="40">
        <v>3.64</v>
      </c>
      <c r="H374" s="40">
        <v>3.11</v>
      </c>
      <c r="I374" s="40">
        <v>539144740.69000006</v>
      </c>
      <c r="J374" s="40">
        <v>34150646.380000003</v>
      </c>
      <c r="K374" s="38">
        <v>0</v>
      </c>
      <c r="L374" s="40">
        <v>66230470.390000001</v>
      </c>
      <c r="M374" s="40">
        <v>409611223.08999997</v>
      </c>
      <c r="N374" s="38" t="b">
        <f t="shared" si="10"/>
        <v>1</v>
      </c>
      <c r="O374" s="38" t="b">
        <f>C374=คำนวณเงินลงทุนส่วนเกิน!D381</f>
        <v>1</v>
      </c>
      <c r="P374" s="38" t="b">
        <f t="shared" si="11"/>
        <v>1</v>
      </c>
      <c r="Q374" s="14" t="s">
        <v>781</v>
      </c>
      <c r="R374" s="49">
        <v>34150646.380000003</v>
      </c>
      <c r="S374" s="43">
        <v>0</v>
      </c>
    </row>
    <row r="375" spans="1:19" ht="24.6" x14ac:dyDescent="0.7">
      <c r="A375" s="38">
        <v>6</v>
      </c>
      <c r="B375" s="38" t="s">
        <v>768</v>
      </c>
      <c r="C375" s="38" t="s">
        <v>783</v>
      </c>
      <c r="D375" s="38" t="s">
        <v>784</v>
      </c>
      <c r="E375" s="38" t="s">
        <v>8</v>
      </c>
      <c r="F375" s="40">
        <v>4.8600000000000003</v>
      </c>
      <c r="G375" s="40">
        <v>4.78</v>
      </c>
      <c r="H375" s="40">
        <v>4.18</v>
      </c>
      <c r="I375" s="40">
        <v>416303069.44</v>
      </c>
      <c r="J375" s="40">
        <v>-33153450.859999999</v>
      </c>
      <c r="K375" s="38">
        <v>1</v>
      </c>
      <c r="L375" s="40">
        <v>442450.35</v>
      </c>
      <c r="M375" s="40">
        <v>342914542.11000001</v>
      </c>
      <c r="N375" s="38" t="b">
        <f t="shared" si="10"/>
        <v>1</v>
      </c>
      <c r="O375" s="38" t="b">
        <f>C375=คำนวณเงินลงทุนส่วนเกิน!D382</f>
        <v>1</v>
      </c>
      <c r="P375" s="38" t="b">
        <f t="shared" si="11"/>
        <v>1</v>
      </c>
      <c r="Q375" s="14" t="s">
        <v>783</v>
      </c>
      <c r="R375" s="49">
        <v>-33153450.859999999</v>
      </c>
      <c r="S375" s="43">
        <v>1</v>
      </c>
    </row>
    <row r="376" spans="1:19" ht="24.6" x14ac:dyDescent="0.7">
      <c r="A376" s="38">
        <v>6</v>
      </c>
      <c r="B376" s="38" t="s">
        <v>768</v>
      </c>
      <c r="C376" s="38" t="s">
        <v>785</v>
      </c>
      <c r="D376" s="38" t="s">
        <v>786</v>
      </c>
      <c r="E376" s="38" t="s">
        <v>8</v>
      </c>
      <c r="F376" s="40">
        <v>10.18</v>
      </c>
      <c r="G376" s="40">
        <v>9.82</v>
      </c>
      <c r="H376" s="40">
        <v>9.33</v>
      </c>
      <c r="I376" s="40">
        <v>29067724.710000001</v>
      </c>
      <c r="J376" s="40">
        <v>-2476506.66</v>
      </c>
      <c r="K376" s="38">
        <v>1</v>
      </c>
      <c r="L376" s="40">
        <v>-2116232.92</v>
      </c>
      <c r="M376" s="40">
        <v>26361738.219999999</v>
      </c>
      <c r="N376" s="38" t="b">
        <f t="shared" si="10"/>
        <v>1</v>
      </c>
      <c r="O376" s="38" t="b">
        <f>C376=คำนวณเงินลงทุนส่วนเกิน!D383</f>
        <v>1</v>
      </c>
      <c r="P376" s="38" t="b">
        <f t="shared" si="11"/>
        <v>1</v>
      </c>
      <c r="Q376" s="14" t="s">
        <v>785</v>
      </c>
      <c r="R376" s="49">
        <v>-2476626.66</v>
      </c>
      <c r="S376" s="43">
        <v>1</v>
      </c>
    </row>
    <row r="377" spans="1:19" ht="24.6" x14ac:dyDescent="0.7">
      <c r="A377" s="38">
        <v>6</v>
      </c>
      <c r="B377" s="38" t="s">
        <v>768</v>
      </c>
      <c r="C377" s="38" t="s">
        <v>787</v>
      </c>
      <c r="D377" s="38" t="s">
        <v>788</v>
      </c>
      <c r="E377" s="38" t="s">
        <v>8</v>
      </c>
      <c r="F377" s="40">
        <v>11.36</v>
      </c>
      <c r="G377" s="40">
        <v>11.15</v>
      </c>
      <c r="H377" s="40">
        <v>10.37</v>
      </c>
      <c r="I377" s="40">
        <v>282944856.95999998</v>
      </c>
      <c r="J377" s="40">
        <v>-25821682.109999999</v>
      </c>
      <c r="K377" s="38">
        <v>1</v>
      </c>
      <c r="L377" s="40">
        <v>-22645588.73</v>
      </c>
      <c r="M377" s="40">
        <v>255851490.90000001</v>
      </c>
      <c r="N377" s="38" t="b">
        <f t="shared" si="10"/>
        <v>1</v>
      </c>
      <c r="O377" s="38" t="b">
        <f>C377=คำนวณเงินลงทุนส่วนเกิน!D384</f>
        <v>1</v>
      </c>
      <c r="P377" s="38" t="b">
        <f t="shared" si="11"/>
        <v>1</v>
      </c>
      <c r="Q377" s="14" t="s">
        <v>787</v>
      </c>
      <c r="R377" s="49">
        <v>-25879582.109999999</v>
      </c>
      <c r="S377" s="43">
        <v>1</v>
      </c>
    </row>
    <row r="378" spans="1:19" ht="24.6" x14ac:dyDescent="0.7">
      <c r="A378" s="38">
        <v>6</v>
      </c>
      <c r="B378" s="38" t="s">
        <v>768</v>
      </c>
      <c r="C378" s="38" t="s">
        <v>789</v>
      </c>
      <c r="D378" s="38" t="s">
        <v>790</v>
      </c>
      <c r="E378" s="38" t="s">
        <v>8</v>
      </c>
      <c r="F378" s="40">
        <v>10.97</v>
      </c>
      <c r="G378" s="40">
        <v>10.71</v>
      </c>
      <c r="H378" s="40">
        <v>8.85</v>
      </c>
      <c r="I378" s="40">
        <v>178548855.66999999</v>
      </c>
      <c r="J378" s="40">
        <v>-5823171.5300000003</v>
      </c>
      <c r="K378" s="38">
        <v>1</v>
      </c>
      <c r="L378" s="40">
        <v>-1927017.69</v>
      </c>
      <c r="M378" s="40">
        <v>140596802.81</v>
      </c>
      <c r="N378" s="38" t="b">
        <f t="shared" si="10"/>
        <v>1</v>
      </c>
      <c r="O378" s="38" t="b">
        <f>C378=คำนวณเงินลงทุนส่วนเกิน!D385</f>
        <v>1</v>
      </c>
      <c r="P378" s="38" t="b">
        <f t="shared" si="11"/>
        <v>1</v>
      </c>
      <c r="Q378" s="14" t="s">
        <v>789</v>
      </c>
      <c r="R378" s="49">
        <v>-5823171.5300000003</v>
      </c>
      <c r="S378" s="43">
        <v>1</v>
      </c>
    </row>
    <row r="379" spans="1:19" ht="24.6" x14ac:dyDescent="0.7">
      <c r="A379" s="38">
        <v>6</v>
      </c>
      <c r="B379" s="38" t="s">
        <v>768</v>
      </c>
      <c r="C379" s="38" t="s">
        <v>791</v>
      </c>
      <c r="D379" s="38" t="s">
        <v>792</v>
      </c>
      <c r="E379" s="38" t="s">
        <v>8</v>
      </c>
      <c r="F379" s="40">
        <v>4.83</v>
      </c>
      <c r="G379" s="40">
        <v>4.57</v>
      </c>
      <c r="H379" s="40">
        <v>3.72</v>
      </c>
      <c r="I379" s="40">
        <v>78765852.950000003</v>
      </c>
      <c r="J379" s="40">
        <v>-11445207.640000001</v>
      </c>
      <c r="K379" s="38">
        <v>1</v>
      </c>
      <c r="L379" s="40">
        <v>-5520283.3099999996</v>
      </c>
      <c r="M379" s="40">
        <v>56011434.009999998</v>
      </c>
      <c r="N379" s="38" t="b">
        <f t="shared" si="10"/>
        <v>1</v>
      </c>
      <c r="O379" s="38" t="b">
        <f>C379=คำนวณเงินลงทุนส่วนเกิน!D386</f>
        <v>1</v>
      </c>
      <c r="P379" s="38" t="b">
        <f t="shared" si="11"/>
        <v>1</v>
      </c>
      <c r="Q379" s="14" t="s">
        <v>791</v>
      </c>
      <c r="R379" s="49">
        <v>-11592148.82</v>
      </c>
      <c r="S379" s="43">
        <v>1</v>
      </c>
    </row>
    <row r="380" spans="1:19" ht="24.6" x14ac:dyDescent="0.7">
      <c r="A380" s="38">
        <v>6</v>
      </c>
      <c r="B380" s="38" t="s">
        <v>793</v>
      </c>
      <c r="C380" s="38" t="s">
        <v>794</v>
      </c>
      <c r="D380" s="38" t="s">
        <v>795</v>
      </c>
      <c r="E380" s="38" t="s">
        <v>46</v>
      </c>
      <c r="F380" s="40">
        <v>3.48</v>
      </c>
      <c r="G380" s="40">
        <v>3.28</v>
      </c>
      <c r="H380" s="40">
        <v>2.27</v>
      </c>
      <c r="I380" s="40">
        <v>371695573.89999998</v>
      </c>
      <c r="J380" s="40">
        <v>-18837675.690000001</v>
      </c>
      <c r="K380" s="38">
        <v>1</v>
      </c>
      <c r="L380" s="40">
        <v>14016997.75</v>
      </c>
      <c r="M380" s="40">
        <v>190110570.59999999</v>
      </c>
      <c r="N380" s="38" t="b">
        <f t="shared" si="10"/>
        <v>1</v>
      </c>
      <c r="O380" s="38" t="b">
        <f>C380=คำนวณเงินลงทุนส่วนเกิน!D387</f>
        <v>1</v>
      </c>
      <c r="P380" s="38" t="b">
        <f t="shared" si="11"/>
        <v>1</v>
      </c>
      <c r="Q380" s="14" t="s">
        <v>794</v>
      </c>
      <c r="R380" s="49">
        <v>-18837675.690000001</v>
      </c>
      <c r="S380" s="43">
        <v>1</v>
      </c>
    </row>
    <row r="381" spans="1:19" ht="24.6" x14ac:dyDescent="0.7">
      <c r="A381" s="38">
        <v>6</v>
      </c>
      <c r="B381" s="38" t="s">
        <v>793</v>
      </c>
      <c r="C381" s="38" t="s">
        <v>796</v>
      </c>
      <c r="D381" s="38" t="s">
        <v>797</v>
      </c>
      <c r="E381" s="38" t="s">
        <v>8</v>
      </c>
      <c r="F381" s="40">
        <v>8.8800000000000008</v>
      </c>
      <c r="G381" s="40">
        <v>8.6</v>
      </c>
      <c r="H381" s="40">
        <v>8.01</v>
      </c>
      <c r="I381" s="40">
        <v>69142400.349999994</v>
      </c>
      <c r="J381" s="40">
        <v>747801.93</v>
      </c>
      <c r="K381" s="38">
        <v>0</v>
      </c>
      <c r="L381" s="40">
        <v>5198701.29</v>
      </c>
      <c r="M381" s="40">
        <v>61519010.469999999</v>
      </c>
      <c r="N381" s="38" t="b">
        <f t="shared" si="10"/>
        <v>0</v>
      </c>
      <c r="O381" s="38" t="b">
        <f>C381=คำนวณเงินลงทุนส่วนเกิน!D388</f>
        <v>1</v>
      </c>
      <c r="P381" s="38" t="b">
        <f t="shared" si="11"/>
        <v>1</v>
      </c>
      <c r="Q381" s="14" t="s">
        <v>796</v>
      </c>
      <c r="R381" s="49">
        <v>-15744268.380000001</v>
      </c>
      <c r="S381" s="43">
        <v>1</v>
      </c>
    </row>
    <row r="382" spans="1:19" ht="24.6" x14ac:dyDescent="0.7">
      <c r="A382" s="38">
        <v>6</v>
      </c>
      <c r="B382" s="38" t="s">
        <v>793</v>
      </c>
      <c r="C382" s="38" t="s">
        <v>798</v>
      </c>
      <c r="D382" s="38" t="s">
        <v>799</v>
      </c>
      <c r="E382" s="38" t="s">
        <v>8</v>
      </c>
      <c r="F382" s="40">
        <v>5.54</v>
      </c>
      <c r="G382" s="40">
        <v>5.37</v>
      </c>
      <c r="H382" s="40">
        <v>4.6900000000000004</v>
      </c>
      <c r="I382" s="40">
        <v>48916071.979999997</v>
      </c>
      <c r="J382" s="40">
        <v>2544415.1</v>
      </c>
      <c r="K382" s="38">
        <v>0</v>
      </c>
      <c r="L382" s="40">
        <v>5404941.1399999997</v>
      </c>
      <c r="M382" s="40">
        <v>39725817.079999998</v>
      </c>
      <c r="N382" s="38" t="b">
        <f t="shared" si="10"/>
        <v>1</v>
      </c>
      <c r="O382" s="38" t="b">
        <f>C382=คำนวณเงินลงทุนส่วนเกิน!D389</f>
        <v>1</v>
      </c>
      <c r="P382" s="38" t="b">
        <f t="shared" si="11"/>
        <v>1</v>
      </c>
      <c r="Q382" s="14" t="s">
        <v>798</v>
      </c>
      <c r="R382" s="49">
        <v>2544415.1</v>
      </c>
      <c r="S382" s="43">
        <v>0</v>
      </c>
    </row>
    <row r="383" spans="1:19" ht="24.6" x14ac:dyDescent="0.7">
      <c r="A383" s="38">
        <v>6</v>
      </c>
      <c r="B383" s="38" t="s">
        <v>793</v>
      </c>
      <c r="C383" s="38" t="s">
        <v>800</v>
      </c>
      <c r="D383" s="38" t="s">
        <v>801</v>
      </c>
      <c r="E383" s="38" t="s">
        <v>8</v>
      </c>
      <c r="F383" s="40">
        <v>8.18</v>
      </c>
      <c r="G383" s="40">
        <v>7.97</v>
      </c>
      <c r="H383" s="40">
        <v>6.35</v>
      </c>
      <c r="I383" s="40">
        <v>93826192.090000004</v>
      </c>
      <c r="J383" s="40">
        <v>3695983.71</v>
      </c>
      <c r="K383" s="38">
        <v>0</v>
      </c>
      <c r="L383" s="40">
        <v>4193204.44</v>
      </c>
      <c r="M383" s="40">
        <v>69871043.900000006</v>
      </c>
      <c r="N383" s="38" t="b">
        <f t="shared" si="10"/>
        <v>1</v>
      </c>
      <c r="O383" s="38" t="b">
        <f>C383=คำนวณเงินลงทุนส่วนเกิน!D390</f>
        <v>1</v>
      </c>
      <c r="P383" s="38" t="b">
        <f t="shared" si="11"/>
        <v>1</v>
      </c>
      <c r="Q383" s="14" t="s">
        <v>800</v>
      </c>
      <c r="R383" s="49">
        <v>3689743.71</v>
      </c>
      <c r="S383" s="43">
        <v>0</v>
      </c>
    </row>
    <row r="384" spans="1:19" ht="24.6" x14ac:dyDescent="0.7">
      <c r="A384" s="38">
        <v>6</v>
      </c>
      <c r="B384" s="38" t="s">
        <v>793</v>
      </c>
      <c r="C384" s="38" t="s">
        <v>802</v>
      </c>
      <c r="D384" s="38" t="s">
        <v>803</v>
      </c>
      <c r="E384" s="38" t="s">
        <v>8</v>
      </c>
      <c r="F384" s="40">
        <v>13.12</v>
      </c>
      <c r="G384" s="40">
        <v>12.53</v>
      </c>
      <c r="H384" s="40">
        <v>11.16</v>
      </c>
      <c r="I384" s="40">
        <v>57668678.390000001</v>
      </c>
      <c r="J384" s="40">
        <v>11554286.83</v>
      </c>
      <c r="K384" s="38">
        <v>0</v>
      </c>
      <c r="L384" s="40">
        <v>11879521.18</v>
      </c>
      <c r="M384" s="40">
        <v>48357882.32</v>
      </c>
      <c r="N384" s="38" t="b">
        <f t="shared" si="10"/>
        <v>1</v>
      </c>
      <c r="O384" s="38" t="b">
        <f>C384=คำนวณเงินลงทุนส่วนเกิน!D391</f>
        <v>1</v>
      </c>
      <c r="P384" s="38" t="b">
        <f t="shared" si="11"/>
        <v>1</v>
      </c>
      <c r="Q384" s="14" t="s">
        <v>802</v>
      </c>
      <c r="R384" s="49">
        <v>11538842.83</v>
      </c>
      <c r="S384" s="43">
        <v>0</v>
      </c>
    </row>
    <row r="385" spans="1:19" ht="24.6" x14ac:dyDescent="0.7">
      <c r="A385" s="38">
        <v>6</v>
      </c>
      <c r="B385" s="38" t="s">
        <v>793</v>
      </c>
      <c r="C385" s="38" t="s">
        <v>804</v>
      </c>
      <c r="D385" s="38" t="s">
        <v>805</v>
      </c>
      <c r="E385" s="38" t="s">
        <v>8</v>
      </c>
      <c r="F385" s="40">
        <v>5.9</v>
      </c>
      <c r="G385" s="40">
        <v>5.65</v>
      </c>
      <c r="H385" s="40">
        <v>5.19</v>
      </c>
      <c r="I385" s="40">
        <v>11721919.109999999</v>
      </c>
      <c r="J385" s="40">
        <v>-1132463.42</v>
      </c>
      <c r="K385" s="38">
        <v>1</v>
      </c>
      <c r="L385" s="40">
        <v>357035.88</v>
      </c>
      <c r="M385" s="40">
        <v>10033538.43</v>
      </c>
      <c r="N385" s="38" t="b">
        <f t="shared" si="10"/>
        <v>1</v>
      </c>
      <c r="O385" s="38" t="b">
        <f>C385=คำนวณเงินลงทุนส่วนเกิน!D392</f>
        <v>1</v>
      </c>
      <c r="P385" s="38" t="b">
        <f t="shared" si="11"/>
        <v>1</v>
      </c>
      <c r="Q385" s="14" t="s">
        <v>804</v>
      </c>
      <c r="R385" s="49">
        <v>-1134883.42</v>
      </c>
      <c r="S385" s="43">
        <v>1</v>
      </c>
    </row>
    <row r="386" spans="1:19" ht="24.6" x14ac:dyDescent="0.7">
      <c r="A386" s="38">
        <v>6</v>
      </c>
      <c r="B386" s="38" t="s">
        <v>793</v>
      </c>
      <c r="C386" s="38" t="s">
        <v>806</v>
      </c>
      <c r="D386" s="38" t="s">
        <v>807</v>
      </c>
      <c r="E386" s="38" t="s">
        <v>8</v>
      </c>
      <c r="F386" s="40">
        <v>7.24</v>
      </c>
      <c r="G386" s="40">
        <v>6.62</v>
      </c>
      <c r="H386" s="40">
        <v>4.6900000000000004</v>
      </c>
      <c r="I386" s="40">
        <v>21958907.050000001</v>
      </c>
      <c r="J386" s="40">
        <v>-6774766.3200000003</v>
      </c>
      <c r="K386" s="38">
        <v>1</v>
      </c>
      <c r="L386" s="40">
        <v>-3383401.08</v>
      </c>
      <c r="M386" s="40">
        <v>12986361.66</v>
      </c>
      <c r="N386" s="38" t="b">
        <f t="shared" si="10"/>
        <v>1</v>
      </c>
      <c r="O386" s="38" t="b">
        <f>C386=คำนวณเงินลงทุนส่วนเกิน!D393</f>
        <v>1</v>
      </c>
      <c r="P386" s="38" t="b">
        <f t="shared" si="11"/>
        <v>1</v>
      </c>
      <c r="Q386" s="14" t="s">
        <v>806</v>
      </c>
      <c r="R386" s="49">
        <v>-6774766.3200000003</v>
      </c>
      <c r="S386" s="43">
        <v>1</v>
      </c>
    </row>
    <row r="387" spans="1:19" ht="24.6" x14ac:dyDescent="0.7">
      <c r="A387" s="38">
        <v>6</v>
      </c>
      <c r="B387" s="38" t="s">
        <v>808</v>
      </c>
      <c r="C387" s="38" t="s">
        <v>809</v>
      </c>
      <c r="D387" s="38" t="s">
        <v>810</v>
      </c>
      <c r="E387" s="38" t="s">
        <v>5</v>
      </c>
      <c r="F387" s="40">
        <v>3.23</v>
      </c>
      <c r="G387" s="40">
        <v>2.98</v>
      </c>
      <c r="H387" s="40">
        <v>1.99</v>
      </c>
      <c r="I387" s="40">
        <v>896331945.30999994</v>
      </c>
      <c r="J387" s="40">
        <v>-51985541.789999999</v>
      </c>
      <c r="K387" s="38">
        <v>1</v>
      </c>
      <c r="L387" s="40">
        <v>69648821.969999999</v>
      </c>
      <c r="M387" s="40">
        <v>398879177.36000001</v>
      </c>
      <c r="N387" s="38" t="b">
        <f t="shared" si="10"/>
        <v>1</v>
      </c>
      <c r="O387" s="38" t="b">
        <f>C387=คำนวณเงินลงทุนส่วนเกิน!D394</f>
        <v>1</v>
      </c>
      <c r="P387" s="38" t="b">
        <f t="shared" si="11"/>
        <v>1</v>
      </c>
      <c r="Q387" s="14" t="s">
        <v>809</v>
      </c>
      <c r="R387" s="49">
        <v>-50820162.039999999</v>
      </c>
      <c r="S387" s="43">
        <v>1</v>
      </c>
    </row>
    <row r="388" spans="1:19" ht="24.6" x14ac:dyDescent="0.7">
      <c r="A388" s="38">
        <v>6</v>
      </c>
      <c r="B388" s="38" t="s">
        <v>808</v>
      </c>
      <c r="C388" s="38" t="s">
        <v>811</v>
      </c>
      <c r="D388" s="38" t="s">
        <v>812</v>
      </c>
      <c r="E388" s="38" t="s">
        <v>46</v>
      </c>
      <c r="F388" s="40">
        <v>4.84</v>
      </c>
      <c r="G388" s="40">
        <v>4.76</v>
      </c>
      <c r="H388" s="40">
        <v>3.47</v>
      </c>
      <c r="I388" s="40">
        <v>650071355.39999998</v>
      </c>
      <c r="J388" s="40">
        <v>-19548697.699999999</v>
      </c>
      <c r="K388" s="38">
        <v>1</v>
      </c>
      <c r="L388" s="40">
        <v>12123194.640000001</v>
      </c>
      <c r="M388" s="40">
        <v>401100211.14999998</v>
      </c>
      <c r="N388" s="38" t="b">
        <f t="shared" ref="N388:N451" si="12">K388=S388</f>
        <v>1</v>
      </c>
      <c r="O388" s="38" t="b">
        <f>C388=คำนวณเงินลงทุนส่วนเกิน!D395</f>
        <v>1</v>
      </c>
      <c r="P388" s="38" t="b">
        <f t="shared" ref="P388:P451" si="13">Q388=C388</f>
        <v>1</v>
      </c>
      <c r="Q388" s="14" t="s">
        <v>811</v>
      </c>
      <c r="R388" s="49">
        <v>-32519021.91</v>
      </c>
      <c r="S388" s="43">
        <v>1</v>
      </c>
    </row>
    <row r="389" spans="1:19" ht="24.6" x14ac:dyDescent="0.7">
      <c r="A389" s="38">
        <v>6</v>
      </c>
      <c r="B389" s="38" t="s">
        <v>808</v>
      </c>
      <c r="C389" s="38" t="s">
        <v>813</v>
      </c>
      <c r="D389" s="38" t="s">
        <v>814</v>
      </c>
      <c r="E389" s="38" t="s">
        <v>8</v>
      </c>
      <c r="F389" s="40">
        <v>8.2899999999999991</v>
      </c>
      <c r="G389" s="40">
        <v>8.0500000000000007</v>
      </c>
      <c r="H389" s="40">
        <v>6.24</v>
      </c>
      <c r="I389" s="40">
        <v>128349018.88</v>
      </c>
      <c r="J389" s="40">
        <v>23932411.77</v>
      </c>
      <c r="K389" s="38">
        <v>0</v>
      </c>
      <c r="L389" s="40">
        <v>24723624.460000001</v>
      </c>
      <c r="M389" s="40">
        <v>92249908.730000004</v>
      </c>
      <c r="N389" s="38" t="b">
        <f t="shared" si="12"/>
        <v>1</v>
      </c>
      <c r="O389" s="38" t="b">
        <f>C389=คำนวณเงินลงทุนส่วนเกิน!D396</f>
        <v>1</v>
      </c>
      <c r="P389" s="38" t="b">
        <f t="shared" si="13"/>
        <v>1</v>
      </c>
      <c r="Q389" s="14" t="s">
        <v>813</v>
      </c>
      <c r="R389" s="49">
        <v>23932411.77</v>
      </c>
      <c r="S389" s="43">
        <v>0</v>
      </c>
    </row>
    <row r="390" spans="1:19" ht="24.6" x14ac:dyDescent="0.7">
      <c r="A390" s="38">
        <v>6</v>
      </c>
      <c r="B390" s="38" t="s">
        <v>808</v>
      </c>
      <c r="C390" s="38" t="s">
        <v>815</v>
      </c>
      <c r="D390" s="38" t="s">
        <v>816</v>
      </c>
      <c r="E390" s="38" t="s">
        <v>8</v>
      </c>
      <c r="F390" s="40">
        <v>1.81</v>
      </c>
      <c r="G390" s="40">
        <v>1.5</v>
      </c>
      <c r="H390" s="40">
        <v>0.62</v>
      </c>
      <c r="I390" s="40">
        <v>10881671.16</v>
      </c>
      <c r="J390" s="40">
        <v>21088336.370000001</v>
      </c>
      <c r="K390" s="38">
        <v>1</v>
      </c>
      <c r="L390" s="40">
        <v>24168496.41</v>
      </c>
      <c r="M390" s="40">
        <v>-5140708.91</v>
      </c>
      <c r="N390" s="38" t="b">
        <f t="shared" si="12"/>
        <v>1</v>
      </c>
      <c r="O390" s="38" t="b">
        <f>C390=คำนวณเงินลงทุนส่วนเกิน!D397</f>
        <v>1</v>
      </c>
      <c r="P390" s="38" t="b">
        <f t="shared" si="13"/>
        <v>1</v>
      </c>
      <c r="Q390" s="14" t="s">
        <v>815</v>
      </c>
      <c r="R390" s="49">
        <v>21088336.370000001</v>
      </c>
      <c r="S390" s="43">
        <v>1</v>
      </c>
    </row>
    <row r="391" spans="1:19" ht="24.6" x14ac:dyDescent="0.7">
      <c r="A391" s="38">
        <v>6</v>
      </c>
      <c r="B391" s="38" t="s">
        <v>808</v>
      </c>
      <c r="C391" s="38" t="s">
        <v>817</v>
      </c>
      <c r="D391" s="38" t="s">
        <v>818</v>
      </c>
      <c r="E391" s="38" t="s">
        <v>8</v>
      </c>
      <c r="F391" s="40">
        <v>2.2000000000000002</v>
      </c>
      <c r="G391" s="40">
        <v>2.0699999999999998</v>
      </c>
      <c r="H391" s="40">
        <v>1.8</v>
      </c>
      <c r="I391" s="40">
        <v>26079660.07</v>
      </c>
      <c r="J391" s="40">
        <v>-19840295.940000001</v>
      </c>
      <c r="K391" s="38">
        <v>1</v>
      </c>
      <c r="L391" s="40">
        <v>-15208014.23</v>
      </c>
      <c r="M391" s="40">
        <v>17398802</v>
      </c>
      <c r="N391" s="38" t="b">
        <f t="shared" si="12"/>
        <v>1</v>
      </c>
      <c r="O391" s="38" t="b">
        <f>C391=คำนวณเงินลงทุนส่วนเกิน!D398</f>
        <v>1</v>
      </c>
      <c r="P391" s="38" t="b">
        <f t="shared" si="13"/>
        <v>1</v>
      </c>
      <c r="Q391" s="14" t="s">
        <v>817</v>
      </c>
      <c r="R391" s="49">
        <v>-19840295.940000001</v>
      </c>
      <c r="S391" s="43">
        <v>1</v>
      </c>
    </row>
    <row r="392" spans="1:19" ht="24.6" x14ac:dyDescent="0.7">
      <c r="A392" s="38">
        <v>6</v>
      </c>
      <c r="B392" s="38" t="s">
        <v>808</v>
      </c>
      <c r="C392" s="38" t="s">
        <v>819</v>
      </c>
      <c r="D392" s="38" t="s">
        <v>820</v>
      </c>
      <c r="E392" s="38" t="s">
        <v>8</v>
      </c>
      <c r="F392" s="40">
        <v>7.02</v>
      </c>
      <c r="G392" s="40">
        <v>6.77</v>
      </c>
      <c r="H392" s="40">
        <v>5.78</v>
      </c>
      <c r="I392" s="40">
        <v>100315076.05</v>
      </c>
      <c r="J392" s="40">
        <v>-39206410.350000001</v>
      </c>
      <c r="K392" s="38">
        <v>1</v>
      </c>
      <c r="L392" s="40">
        <v>-31826948.129999999</v>
      </c>
      <c r="M392" s="40">
        <v>79550516.170000002</v>
      </c>
      <c r="N392" s="38" t="b">
        <f t="shared" si="12"/>
        <v>1</v>
      </c>
      <c r="O392" s="38" t="b">
        <f>C392=คำนวณเงินลงทุนส่วนเกิน!D399</f>
        <v>1</v>
      </c>
      <c r="P392" s="38" t="b">
        <f t="shared" si="13"/>
        <v>1</v>
      </c>
      <c r="Q392" s="14" t="s">
        <v>819</v>
      </c>
      <c r="R392" s="49">
        <v>-39206410.350000001</v>
      </c>
      <c r="S392" s="43">
        <v>1</v>
      </c>
    </row>
    <row r="393" spans="1:19" ht="24.6" x14ac:dyDescent="0.7">
      <c r="A393" s="38">
        <v>6</v>
      </c>
      <c r="B393" s="38" t="s">
        <v>808</v>
      </c>
      <c r="C393" s="38" t="s">
        <v>821</v>
      </c>
      <c r="D393" s="38" t="s">
        <v>822</v>
      </c>
      <c r="E393" s="38" t="s">
        <v>8</v>
      </c>
      <c r="F393" s="40">
        <v>1.97</v>
      </c>
      <c r="G393" s="40">
        <v>1.82</v>
      </c>
      <c r="H393" s="40">
        <v>1.33</v>
      </c>
      <c r="I393" s="40">
        <v>12508797.859999999</v>
      </c>
      <c r="J393" s="40">
        <v>-8425425.9399999995</v>
      </c>
      <c r="K393" s="38">
        <v>1</v>
      </c>
      <c r="L393" s="40">
        <v>-4983583.6100000003</v>
      </c>
      <c r="M393" s="40">
        <v>4275344.67</v>
      </c>
      <c r="N393" s="38" t="b">
        <f t="shared" si="12"/>
        <v>1</v>
      </c>
      <c r="O393" s="38" t="b">
        <f>C393=คำนวณเงินลงทุนส่วนเกิน!D400</f>
        <v>1</v>
      </c>
      <c r="P393" s="38" t="b">
        <f t="shared" si="13"/>
        <v>1</v>
      </c>
      <c r="Q393" s="14" t="s">
        <v>821</v>
      </c>
      <c r="R393" s="49">
        <v>-9479465.7100000009</v>
      </c>
      <c r="S393" s="43">
        <v>1</v>
      </c>
    </row>
    <row r="394" spans="1:19" ht="24.6" x14ac:dyDescent="0.7">
      <c r="A394" s="38">
        <v>6</v>
      </c>
      <c r="B394" s="38" t="s">
        <v>823</v>
      </c>
      <c r="C394" s="38" t="s">
        <v>824</v>
      </c>
      <c r="D394" s="38" t="s">
        <v>825</v>
      </c>
      <c r="E394" s="38" t="s">
        <v>5</v>
      </c>
      <c r="F394" s="40">
        <v>4.3899999999999997</v>
      </c>
      <c r="G394" s="40">
        <v>4.04</v>
      </c>
      <c r="H394" s="40">
        <v>2.95</v>
      </c>
      <c r="I394" s="40">
        <v>1554768761.5999999</v>
      </c>
      <c r="J394" s="40">
        <v>58934915.729999997</v>
      </c>
      <c r="K394" s="38">
        <v>0</v>
      </c>
      <c r="L394" s="40">
        <v>165777383.83000001</v>
      </c>
      <c r="M394" s="40">
        <v>894539334.94000006</v>
      </c>
      <c r="N394" s="38" t="b">
        <f t="shared" si="12"/>
        <v>0</v>
      </c>
      <c r="O394" s="38" t="b">
        <f>C394=คำนวณเงินลงทุนส่วนเกิน!D401</f>
        <v>1</v>
      </c>
      <c r="P394" s="38" t="b">
        <f t="shared" si="13"/>
        <v>1</v>
      </c>
      <c r="Q394" s="14" t="s">
        <v>824</v>
      </c>
      <c r="R394" s="49">
        <v>-69535414.799999997</v>
      </c>
      <c r="S394" s="43">
        <v>1</v>
      </c>
    </row>
    <row r="395" spans="1:19" ht="24.6" x14ac:dyDescent="0.7">
      <c r="A395" s="38">
        <v>6</v>
      </c>
      <c r="B395" s="38" t="s">
        <v>823</v>
      </c>
      <c r="C395" s="38" t="s">
        <v>826</v>
      </c>
      <c r="D395" s="38" t="s">
        <v>827</v>
      </c>
      <c r="E395" s="38" t="s">
        <v>46</v>
      </c>
      <c r="F395" s="40">
        <v>1.89</v>
      </c>
      <c r="G395" s="40">
        <v>1.79</v>
      </c>
      <c r="H395" s="40">
        <v>0.96</v>
      </c>
      <c r="I395" s="40">
        <v>96772499.75</v>
      </c>
      <c r="J395" s="40">
        <v>-13349363.880000001</v>
      </c>
      <c r="K395" s="38">
        <v>1</v>
      </c>
      <c r="L395" s="40">
        <v>4422104.22</v>
      </c>
      <c r="M395" s="40">
        <v>-4294057.95</v>
      </c>
      <c r="N395" s="38" t="b">
        <f t="shared" si="12"/>
        <v>1</v>
      </c>
      <c r="O395" s="38" t="b">
        <f>C395=คำนวณเงินลงทุนส่วนเกิน!D402</f>
        <v>1</v>
      </c>
      <c r="P395" s="38" t="b">
        <f t="shared" si="13"/>
        <v>1</v>
      </c>
      <c r="Q395" s="14" t="s">
        <v>826</v>
      </c>
      <c r="R395" s="49">
        <v>-13349363.880000001</v>
      </c>
      <c r="S395" s="43">
        <v>1</v>
      </c>
    </row>
    <row r="396" spans="1:19" ht="24.6" x14ac:dyDescent="0.7">
      <c r="A396" s="38">
        <v>6</v>
      </c>
      <c r="B396" s="38" t="s">
        <v>823</v>
      </c>
      <c r="C396" s="38" t="s">
        <v>828</v>
      </c>
      <c r="D396" s="38" t="s">
        <v>829</v>
      </c>
      <c r="E396" s="38" t="s">
        <v>8</v>
      </c>
      <c r="F396" s="40">
        <v>3.48</v>
      </c>
      <c r="G396" s="40">
        <v>3.29</v>
      </c>
      <c r="H396" s="40">
        <v>1.96</v>
      </c>
      <c r="I396" s="40">
        <v>75734575.079999998</v>
      </c>
      <c r="J396" s="40">
        <v>-33505138.199999999</v>
      </c>
      <c r="K396" s="38">
        <v>1</v>
      </c>
      <c r="L396" s="40">
        <v>-18161373.260000002</v>
      </c>
      <c r="M396" s="40">
        <v>29250419.640000001</v>
      </c>
      <c r="N396" s="38" t="b">
        <f t="shared" si="12"/>
        <v>1</v>
      </c>
      <c r="O396" s="38" t="b">
        <f>C396=คำนวณเงินลงทุนส่วนเกิน!D403</f>
        <v>1</v>
      </c>
      <c r="P396" s="38" t="b">
        <f t="shared" si="13"/>
        <v>1</v>
      </c>
      <c r="Q396" s="14" t="s">
        <v>828</v>
      </c>
      <c r="R396" s="49">
        <v>-33895928.289999999</v>
      </c>
      <c r="S396" s="43">
        <v>1</v>
      </c>
    </row>
    <row r="397" spans="1:19" ht="24.6" x14ac:dyDescent="0.7">
      <c r="A397" s="38">
        <v>6</v>
      </c>
      <c r="B397" s="38" t="s">
        <v>823</v>
      </c>
      <c r="C397" s="38" t="s">
        <v>830</v>
      </c>
      <c r="D397" s="38" t="s">
        <v>831</v>
      </c>
      <c r="E397" s="38" t="s">
        <v>46</v>
      </c>
      <c r="F397" s="40">
        <v>5.26</v>
      </c>
      <c r="G397" s="40">
        <v>5.09</v>
      </c>
      <c r="H397" s="40">
        <v>2.2000000000000002</v>
      </c>
      <c r="I397" s="40">
        <v>551251656.50999999</v>
      </c>
      <c r="J397" s="40">
        <v>175128037.99000001</v>
      </c>
      <c r="K397" s="38">
        <v>0</v>
      </c>
      <c r="L397" s="40">
        <v>127667527.73</v>
      </c>
      <c r="M397" s="40">
        <v>155652133.41999999</v>
      </c>
      <c r="N397" s="38" t="b">
        <f t="shared" si="12"/>
        <v>1</v>
      </c>
      <c r="O397" s="38" t="b">
        <f>C397=คำนวณเงินลงทุนส่วนเกิน!D404</f>
        <v>1</v>
      </c>
      <c r="P397" s="38" t="b">
        <f t="shared" si="13"/>
        <v>1</v>
      </c>
      <c r="Q397" s="14" t="s">
        <v>830</v>
      </c>
      <c r="R397" s="49">
        <v>151659025.16</v>
      </c>
      <c r="S397" s="43">
        <v>0</v>
      </c>
    </row>
    <row r="398" spans="1:19" ht="24.6" x14ac:dyDescent="0.7">
      <c r="A398" s="38">
        <v>6</v>
      </c>
      <c r="B398" s="38" t="s">
        <v>823</v>
      </c>
      <c r="C398" s="38" t="s">
        <v>832</v>
      </c>
      <c r="D398" s="38" t="s">
        <v>833</v>
      </c>
      <c r="E398" s="38" t="s">
        <v>8</v>
      </c>
      <c r="F398" s="40">
        <v>4.25</v>
      </c>
      <c r="G398" s="40">
        <v>4.05</v>
      </c>
      <c r="H398" s="40">
        <v>0.98</v>
      </c>
      <c r="I398" s="40">
        <v>47383504.659999996</v>
      </c>
      <c r="J398" s="40">
        <v>-6524214.04</v>
      </c>
      <c r="K398" s="38">
        <v>1</v>
      </c>
      <c r="L398" s="40">
        <v>-2716086.51</v>
      </c>
      <c r="M398" s="40">
        <v>-299187.17</v>
      </c>
      <c r="N398" s="38" t="b">
        <f t="shared" si="12"/>
        <v>1</v>
      </c>
      <c r="O398" s="38" t="b">
        <f>C398=คำนวณเงินลงทุนส่วนเกิน!D405</f>
        <v>1</v>
      </c>
      <c r="P398" s="38" t="b">
        <f t="shared" si="13"/>
        <v>1</v>
      </c>
      <c r="Q398" s="14" t="s">
        <v>832</v>
      </c>
      <c r="R398" s="49">
        <v>-6908327.4299999997</v>
      </c>
      <c r="S398" s="43">
        <v>1</v>
      </c>
    </row>
    <row r="399" spans="1:19" ht="24.6" x14ac:dyDescent="0.7">
      <c r="A399" s="38">
        <v>6</v>
      </c>
      <c r="B399" s="38" t="s">
        <v>823</v>
      </c>
      <c r="C399" s="38" t="s">
        <v>834</v>
      </c>
      <c r="D399" s="38" t="s">
        <v>835</v>
      </c>
      <c r="E399" s="38" t="s">
        <v>8</v>
      </c>
      <c r="F399" s="40">
        <v>7.48</v>
      </c>
      <c r="G399" s="40">
        <v>7.26</v>
      </c>
      <c r="H399" s="40">
        <v>5.86</v>
      </c>
      <c r="I399" s="40">
        <v>205561761.52000001</v>
      </c>
      <c r="J399" s="40">
        <v>-8284252.7599999998</v>
      </c>
      <c r="K399" s="38">
        <v>1</v>
      </c>
      <c r="L399" s="40">
        <v>-13809808.630000001</v>
      </c>
      <c r="M399" s="40">
        <v>154413198.71000001</v>
      </c>
      <c r="N399" s="38" t="b">
        <f t="shared" si="12"/>
        <v>1</v>
      </c>
      <c r="O399" s="38" t="b">
        <f>C399=คำนวณเงินลงทุนส่วนเกิน!D406</f>
        <v>1</v>
      </c>
      <c r="P399" s="38" t="b">
        <f t="shared" si="13"/>
        <v>1</v>
      </c>
      <c r="Q399" s="14" t="s">
        <v>834</v>
      </c>
      <c r="R399" s="49">
        <v>-9175859.8300000001</v>
      </c>
      <c r="S399" s="43">
        <v>1</v>
      </c>
    </row>
    <row r="400" spans="1:19" ht="24.6" x14ac:dyDescent="0.7">
      <c r="A400" s="38">
        <v>6</v>
      </c>
      <c r="B400" s="38" t="s">
        <v>823</v>
      </c>
      <c r="C400" s="38" t="s">
        <v>836</v>
      </c>
      <c r="D400" s="38" t="s">
        <v>837</v>
      </c>
      <c r="E400" s="38" t="s">
        <v>8</v>
      </c>
      <c r="F400" s="40">
        <v>6.24</v>
      </c>
      <c r="G400" s="40">
        <v>6.07</v>
      </c>
      <c r="H400" s="40">
        <v>2.95</v>
      </c>
      <c r="I400" s="40">
        <v>336280754.04000002</v>
      </c>
      <c r="J400" s="40">
        <v>20629229.239999998</v>
      </c>
      <c r="K400" s="38">
        <v>0</v>
      </c>
      <c r="L400" s="40">
        <v>27595354.93</v>
      </c>
      <c r="M400" s="40">
        <v>125250393.05</v>
      </c>
      <c r="N400" s="38" t="b">
        <f t="shared" si="12"/>
        <v>1</v>
      </c>
      <c r="O400" s="38" t="b">
        <f>C400=คำนวณเงินลงทุนส่วนเกิน!D407</f>
        <v>1</v>
      </c>
      <c r="P400" s="38" t="b">
        <f t="shared" si="13"/>
        <v>1</v>
      </c>
      <c r="Q400" s="14" t="s">
        <v>836</v>
      </c>
      <c r="R400" s="49">
        <v>18252909.640000001</v>
      </c>
      <c r="S400" s="43">
        <v>0</v>
      </c>
    </row>
    <row r="401" spans="1:19" ht="24.6" x14ac:dyDescent="0.7">
      <c r="A401" s="38">
        <v>6</v>
      </c>
      <c r="B401" s="38" t="s">
        <v>823</v>
      </c>
      <c r="C401" s="38" t="s">
        <v>838</v>
      </c>
      <c r="D401" s="38" t="s">
        <v>839</v>
      </c>
      <c r="E401" s="38" t="s">
        <v>8</v>
      </c>
      <c r="F401" s="40">
        <v>4.05</v>
      </c>
      <c r="G401" s="40">
        <v>3.88</v>
      </c>
      <c r="H401" s="40">
        <v>3.3</v>
      </c>
      <c r="I401" s="40">
        <v>42146416.200000003</v>
      </c>
      <c r="J401" s="40">
        <v>13894547.99</v>
      </c>
      <c r="K401" s="38">
        <v>0</v>
      </c>
      <c r="L401" s="40">
        <v>13199184.6</v>
      </c>
      <c r="M401" s="40">
        <v>31699633.09</v>
      </c>
      <c r="N401" s="38" t="b">
        <f t="shared" si="12"/>
        <v>1</v>
      </c>
      <c r="O401" s="38" t="b">
        <f>C401=คำนวณเงินลงทุนส่วนเกิน!D408</f>
        <v>1</v>
      </c>
      <c r="P401" s="38" t="b">
        <f t="shared" si="13"/>
        <v>1</v>
      </c>
      <c r="Q401" s="14" t="s">
        <v>838</v>
      </c>
      <c r="R401" s="49">
        <v>5634049.1299999999</v>
      </c>
      <c r="S401" s="43">
        <v>0</v>
      </c>
    </row>
    <row r="402" spans="1:19" ht="24.6" x14ac:dyDescent="0.7">
      <c r="A402" s="38">
        <v>6</v>
      </c>
      <c r="B402" s="38" t="s">
        <v>823</v>
      </c>
      <c r="C402" s="38" t="s">
        <v>840</v>
      </c>
      <c r="D402" s="38" t="s">
        <v>841</v>
      </c>
      <c r="E402" s="38" t="s">
        <v>8</v>
      </c>
      <c r="F402" s="40">
        <v>8.77</v>
      </c>
      <c r="G402" s="40">
        <v>8.57</v>
      </c>
      <c r="H402" s="40">
        <v>7.54</v>
      </c>
      <c r="I402" s="40">
        <v>150311091.97</v>
      </c>
      <c r="J402" s="40">
        <v>5108145.8899999997</v>
      </c>
      <c r="K402" s="38">
        <v>0</v>
      </c>
      <c r="L402" s="40">
        <v>3644533.79</v>
      </c>
      <c r="M402" s="40">
        <v>126666768.5</v>
      </c>
      <c r="N402" s="38" t="b">
        <f t="shared" si="12"/>
        <v>1</v>
      </c>
      <c r="O402" s="38" t="b">
        <f>C402=คำนวณเงินลงทุนส่วนเกิน!D409</f>
        <v>1</v>
      </c>
      <c r="P402" s="38" t="b">
        <f t="shared" si="13"/>
        <v>1</v>
      </c>
      <c r="Q402" s="14" t="s">
        <v>840</v>
      </c>
      <c r="R402" s="49">
        <v>5092997.8899999997</v>
      </c>
      <c r="S402" s="43">
        <v>0</v>
      </c>
    </row>
    <row r="403" spans="1:19" ht="24.6" x14ac:dyDescent="0.7">
      <c r="A403" s="38">
        <v>6</v>
      </c>
      <c r="B403" s="38" t="s">
        <v>842</v>
      </c>
      <c r="C403" s="38" t="s">
        <v>843</v>
      </c>
      <c r="D403" s="38" t="s">
        <v>844</v>
      </c>
      <c r="E403" s="38" t="s">
        <v>5</v>
      </c>
      <c r="F403" s="40">
        <v>5.75</v>
      </c>
      <c r="G403" s="40">
        <v>5.36</v>
      </c>
      <c r="H403" s="40">
        <v>3.92</v>
      </c>
      <c r="I403" s="40">
        <v>1054165573.17</v>
      </c>
      <c r="J403" s="40">
        <v>-428809005.44999999</v>
      </c>
      <c r="K403" s="38">
        <v>1</v>
      </c>
      <c r="L403" s="40">
        <v>-353187007.87</v>
      </c>
      <c r="M403" s="40">
        <v>649181232.77999997</v>
      </c>
      <c r="N403" s="38" t="b">
        <f t="shared" si="12"/>
        <v>1</v>
      </c>
      <c r="O403" s="38" t="b">
        <f>C403=คำนวณเงินลงทุนส่วนเกิน!D410</f>
        <v>1</v>
      </c>
      <c r="P403" s="38" t="b">
        <f t="shared" si="13"/>
        <v>1</v>
      </c>
      <c r="Q403" s="14" t="s">
        <v>843</v>
      </c>
      <c r="R403" s="49">
        <v>-526199700.12</v>
      </c>
      <c r="S403" s="43">
        <v>1</v>
      </c>
    </row>
    <row r="404" spans="1:19" ht="24.6" x14ac:dyDescent="0.7">
      <c r="A404" s="38">
        <v>6</v>
      </c>
      <c r="B404" s="38" t="s">
        <v>842</v>
      </c>
      <c r="C404" s="38" t="s">
        <v>845</v>
      </c>
      <c r="D404" s="38" t="s">
        <v>846</v>
      </c>
      <c r="E404" s="38" t="s">
        <v>8</v>
      </c>
      <c r="F404" s="40">
        <v>5.56</v>
      </c>
      <c r="G404" s="40">
        <v>5.41</v>
      </c>
      <c r="H404" s="40">
        <v>4.03</v>
      </c>
      <c r="I404" s="40">
        <v>349019116.5</v>
      </c>
      <c r="J404" s="40">
        <v>21568585.949999999</v>
      </c>
      <c r="K404" s="38">
        <v>0</v>
      </c>
      <c r="L404" s="40">
        <v>37012991.520000003</v>
      </c>
      <c r="M404" s="40">
        <v>231457961.41</v>
      </c>
      <c r="N404" s="38" t="b">
        <f t="shared" si="12"/>
        <v>1</v>
      </c>
      <c r="O404" s="38" t="b">
        <f>C404=คำนวณเงินลงทุนส่วนเกิน!D411</f>
        <v>1</v>
      </c>
      <c r="P404" s="38" t="b">
        <f t="shared" si="13"/>
        <v>1</v>
      </c>
      <c r="Q404" s="14" t="s">
        <v>845</v>
      </c>
      <c r="R404" s="49">
        <v>3902899.58</v>
      </c>
      <c r="S404" s="43">
        <v>0</v>
      </c>
    </row>
    <row r="405" spans="1:19" ht="24.6" x14ac:dyDescent="0.7">
      <c r="A405" s="38">
        <v>6</v>
      </c>
      <c r="B405" s="38" t="s">
        <v>842</v>
      </c>
      <c r="C405" s="38" t="s">
        <v>847</v>
      </c>
      <c r="D405" s="38" t="s">
        <v>848</v>
      </c>
      <c r="E405" s="38" t="s">
        <v>46</v>
      </c>
      <c r="F405" s="40">
        <v>5.3</v>
      </c>
      <c r="G405" s="40">
        <v>5.17</v>
      </c>
      <c r="H405" s="40">
        <v>4.8899999999999997</v>
      </c>
      <c r="I405" s="40">
        <v>822164081.32000005</v>
      </c>
      <c r="J405" s="40">
        <v>177135248.33000001</v>
      </c>
      <c r="K405" s="38">
        <v>0</v>
      </c>
      <c r="L405" s="40">
        <v>210372476.19999999</v>
      </c>
      <c r="M405" s="40">
        <v>744815788.91999996</v>
      </c>
      <c r="N405" s="38" t="b">
        <f t="shared" si="12"/>
        <v>1</v>
      </c>
      <c r="O405" s="38" t="b">
        <f>C405=คำนวณเงินลงทุนส่วนเกิน!D412</f>
        <v>1</v>
      </c>
      <c r="P405" s="38" t="b">
        <f t="shared" si="13"/>
        <v>1</v>
      </c>
      <c r="Q405" s="14" t="s">
        <v>847</v>
      </c>
      <c r="R405" s="49">
        <v>177135248.33000001</v>
      </c>
      <c r="S405" s="43">
        <v>0</v>
      </c>
    </row>
    <row r="406" spans="1:19" ht="24.6" x14ac:dyDescent="0.7">
      <c r="A406" s="38">
        <v>6</v>
      </c>
      <c r="B406" s="38" t="s">
        <v>842</v>
      </c>
      <c r="C406" s="38" t="s">
        <v>849</v>
      </c>
      <c r="D406" s="38" t="s">
        <v>850</v>
      </c>
      <c r="E406" s="38" t="s">
        <v>8</v>
      </c>
      <c r="F406" s="40">
        <v>6.01</v>
      </c>
      <c r="G406" s="40">
        <v>5.76</v>
      </c>
      <c r="H406" s="40">
        <v>4.8899999999999997</v>
      </c>
      <c r="I406" s="40">
        <v>177824414.03999999</v>
      </c>
      <c r="J406" s="40">
        <v>-16273685.85</v>
      </c>
      <c r="K406" s="38">
        <v>1</v>
      </c>
      <c r="L406" s="40">
        <v>-10037007.92</v>
      </c>
      <c r="M406" s="40">
        <v>137930509.44</v>
      </c>
      <c r="N406" s="38" t="b">
        <f t="shared" si="12"/>
        <v>1</v>
      </c>
      <c r="O406" s="38" t="b">
        <f>C406=คำนวณเงินลงทุนส่วนเกิน!D413</f>
        <v>1</v>
      </c>
      <c r="P406" s="38" t="b">
        <f t="shared" si="13"/>
        <v>1</v>
      </c>
      <c r="Q406" s="14" t="s">
        <v>849</v>
      </c>
      <c r="R406" s="49">
        <v>-16273685.85</v>
      </c>
      <c r="S406" s="43">
        <v>1</v>
      </c>
    </row>
    <row r="407" spans="1:19" ht="24.6" x14ac:dyDescent="0.7">
      <c r="A407" s="38">
        <v>6</v>
      </c>
      <c r="B407" s="38" t="s">
        <v>842</v>
      </c>
      <c r="C407" s="38" t="s">
        <v>851</v>
      </c>
      <c r="D407" s="38" t="s">
        <v>852</v>
      </c>
      <c r="E407" s="38" t="s">
        <v>8</v>
      </c>
      <c r="F407" s="40">
        <v>1.47</v>
      </c>
      <c r="G407" s="40">
        <v>1</v>
      </c>
      <c r="H407" s="40">
        <v>0.72</v>
      </c>
      <c r="I407" s="40">
        <v>10885348.34</v>
      </c>
      <c r="J407" s="40">
        <v>-43492037.539999999</v>
      </c>
      <c r="K407" s="38">
        <v>5</v>
      </c>
      <c r="L407" s="40">
        <v>-35220291.619999997</v>
      </c>
      <c r="M407" s="40">
        <v>-6614575.2000000002</v>
      </c>
      <c r="N407" s="38" t="b">
        <f t="shared" si="12"/>
        <v>1</v>
      </c>
      <c r="O407" s="38" t="b">
        <f>C407=คำนวณเงินลงทุนส่วนเกิน!D414</f>
        <v>1</v>
      </c>
      <c r="P407" s="38" t="b">
        <f t="shared" si="13"/>
        <v>1</v>
      </c>
      <c r="Q407" s="14" t="s">
        <v>851</v>
      </c>
      <c r="R407" s="49">
        <v>-47892427.079999998</v>
      </c>
      <c r="S407" s="43">
        <v>5</v>
      </c>
    </row>
    <row r="408" spans="1:19" ht="24.6" x14ac:dyDescent="0.7">
      <c r="A408" s="38">
        <v>6</v>
      </c>
      <c r="B408" s="38" t="s">
        <v>842</v>
      </c>
      <c r="C408" s="38" t="s">
        <v>853</v>
      </c>
      <c r="D408" s="38" t="s">
        <v>854</v>
      </c>
      <c r="E408" s="38" t="s">
        <v>8</v>
      </c>
      <c r="F408" s="40">
        <v>3.27</v>
      </c>
      <c r="G408" s="40">
        <v>3.11</v>
      </c>
      <c r="H408" s="40">
        <v>2.98</v>
      </c>
      <c r="I408" s="40">
        <v>84521697.209999993</v>
      </c>
      <c r="J408" s="40">
        <v>-31011328.16</v>
      </c>
      <c r="K408" s="38">
        <v>1</v>
      </c>
      <c r="L408" s="40">
        <v>-25106977.41</v>
      </c>
      <c r="M408" s="40">
        <v>73711360.659999996</v>
      </c>
      <c r="N408" s="38" t="b">
        <f t="shared" si="12"/>
        <v>1</v>
      </c>
      <c r="O408" s="38" t="b">
        <f>C408=คำนวณเงินลงทุนส่วนเกิน!D415</f>
        <v>1</v>
      </c>
      <c r="P408" s="38" t="b">
        <f t="shared" si="13"/>
        <v>1</v>
      </c>
      <c r="Q408" s="14" t="s">
        <v>853</v>
      </c>
      <c r="R408" s="49">
        <v>-31014440.16</v>
      </c>
      <c r="S408" s="43">
        <v>1</v>
      </c>
    </row>
    <row r="409" spans="1:19" ht="24.6" x14ac:dyDescent="0.7">
      <c r="A409" s="38">
        <v>6</v>
      </c>
      <c r="B409" s="38" t="s">
        <v>855</v>
      </c>
      <c r="C409" s="38" t="s">
        <v>856</v>
      </c>
      <c r="D409" s="38" t="s">
        <v>857</v>
      </c>
      <c r="E409" s="38" t="s">
        <v>46</v>
      </c>
      <c r="F409" s="40">
        <v>9.69</v>
      </c>
      <c r="G409" s="40">
        <v>9.35</v>
      </c>
      <c r="H409" s="40">
        <v>6.86</v>
      </c>
      <c r="I409" s="40">
        <v>1000627293.46</v>
      </c>
      <c r="J409" s="40">
        <v>31230622.960000001</v>
      </c>
      <c r="K409" s="38">
        <v>0</v>
      </c>
      <c r="L409" s="40">
        <v>34621925.329999998</v>
      </c>
      <c r="M409" s="40">
        <v>674830458.17999995</v>
      </c>
      <c r="N409" s="38" t="b">
        <f t="shared" si="12"/>
        <v>1</v>
      </c>
      <c r="O409" s="38" t="b">
        <f>C409=คำนวณเงินลงทุนส่วนเกิน!D416</f>
        <v>1</v>
      </c>
      <c r="P409" s="38" t="b">
        <f t="shared" si="13"/>
        <v>1</v>
      </c>
      <c r="Q409" s="14" t="s">
        <v>856</v>
      </c>
      <c r="R409" s="49">
        <v>31230622.960000001</v>
      </c>
      <c r="S409" s="43">
        <v>0</v>
      </c>
    </row>
    <row r="410" spans="1:19" ht="24.6" x14ac:dyDescent="0.7">
      <c r="A410" s="38">
        <v>6</v>
      </c>
      <c r="B410" s="38" t="s">
        <v>855</v>
      </c>
      <c r="C410" s="38" t="s">
        <v>858</v>
      </c>
      <c r="D410" s="38" t="s">
        <v>859</v>
      </c>
      <c r="E410" s="38" t="s">
        <v>8</v>
      </c>
      <c r="F410" s="40">
        <v>7.52</v>
      </c>
      <c r="G410" s="40">
        <v>7.3</v>
      </c>
      <c r="H410" s="40">
        <v>6.72</v>
      </c>
      <c r="I410" s="40">
        <v>70923728.180000007</v>
      </c>
      <c r="J410" s="40">
        <v>-5492561.7400000002</v>
      </c>
      <c r="K410" s="38">
        <v>1</v>
      </c>
      <c r="L410" s="40">
        <v>-3548926.64</v>
      </c>
      <c r="M410" s="40">
        <v>62286766.039999999</v>
      </c>
      <c r="N410" s="38" t="b">
        <f t="shared" si="12"/>
        <v>1</v>
      </c>
      <c r="O410" s="38" t="b">
        <f>C410=คำนวณเงินลงทุนส่วนเกิน!D417</f>
        <v>1</v>
      </c>
      <c r="P410" s="38" t="b">
        <f t="shared" si="13"/>
        <v>1</v>
      </c>
      <c r="Q410" s="14" t="s">
        <v>858</v>
      </c>
      <c r="R410" s="49">
        <v>-5492561.7400000002</v>
      </c>
      <c r="S410" s="43">
        <v>1</v>
      </c>
    </row>
    <row r="411" spans="1:19" ht="24.6" x14ac:dyDescent="0.7">
      <c r="A411" s="38">
        <v>6</v>
      </c>
      <c r="B411" s="38" t="s">
        <v>855</v>
      </c>
      <c r="C411" s="38" t="s">
        <v>860</v>
      </c>
      <c r="D411" s="38" t="s">
        <v>861</v>
      </c>
      <c r="E411" s="38" t="s">
        <v>8</v>
      </c>
      <c r="F411" s="40">
        <v>9.89</v>
      </c>
      <c r="G411" s="40">
        <v>9.41</v>
      </c>
      <c r="H411" s="40">
        <v>7.44</v>
      </c>
      <c r="I411" s="40">
        <v>134637272.93000001</v>
      </c>
      <c r="J411" s="40">
        <v>43086.22</v>
      </c>
      <c r="K411" s="38">
        <v>0</v>
      </c>
      <c r="L411" s="40">
        <v>4300344.13</v>
      </c>
      <c r="M411" s="40">
        <v>97535649.409999996</v>
      </c>
      <c r="N411" s="38" t="b">
        <f t="shared" si="12"/>
        <v>1</v>
      </c>
      <c r="O411" s="38" t="b">
        <f>C411=คำนวณเงินลงทุนส่วนเกิน!D418</f>
        <v>1</v>
      </c>
      <c r="P411" s="38" t="b">
        <f t="shared" si="13"/>
        <v>1</v>
      </c>
      <c r="Q411" s="14" t="s">
        <v>860</v>
      </c>
      <c r="R411" s="49">
        <v>20956.22</v>
      </c>
      <c r="S411" s="43">
        <v>0</v>
      </c>
    </row>
    <row r="412" spans="1:19" ht="24.6" x14ac:dyDescent="0.7">
      <c r="A412" s="38">
        <v>6</v>
      </c>
      <c r="B412" s="38" t="s">
        <v>855</v>
      </c>
      <c r="C412" s="38" t="s">
        <v>862</v>
      </c>
      <c r="D412" s="38" t="s">
        <v>863</v>
      </c>
      <c r="E412" s="38" t="s">
        <v>8</v>
      </c>
      <c r="F412" s="40">
        <v>8.9600000000000009</v>
      </c>
      <c r="G412" s="40">
        <v>8.27</v>
      </c>
      <c r="H412" s="40">
        <v>7.09</v>
      </c>
      <c r="I412" s="40">
        <v>140415696.25999999</v>
      </c>
      <c r="J412" s="40">
        <v>-5537481.79</v>
      </c>
      <c r="K412" s="38">
        <v>1</v>
      </c>
      <c r="L412" s="40">
        <v>3218471.34</v>
      </c>
      <c r="M412" s="40">
        <v>107356860.73</v>
      </c>
      <c r="N412" s="38" t="b">
        <f t="shared" si="12"/>
        <v>1</v>
      </c>
      <c r="O412" s="38" t="b">
        <f>C412=คำนวณเงินลงทุนส่วนเกิน!D419</f>
        <v>1</v>
      </c>
      <c r="P412" s="38" t="b">
        <f t="shared" si="13"/>
        <v>1</v>
      </c>
      <c r="Q412" s="14" t="s">
        <v>862</v>
      </c>
      <c r="R412" s="49">
        <v>-5537481.79</v>
      </c>
      <c r="S412" s="43">
        <v>1</v>
      </c>
    </row>
    <row r="413" spans="1:19" ht="24.6" x14ac:dyDescent="0.7">
      <c r="A413" s="38">
        <v>6</v>
      </c>
      <c r="B413" s="38" t="s">
        <v>855</v>
      </c>
      <c r="C413" s="38" t="s">
        <v>864</v>
      </c>
      <c r="D413" s="38" t="s">
        <v>865</v>
      </c>
      <c r="E413" s="38" t="s">
        <v>8</v>
      </c>
      <c r="F413" s="40">
        <v>8.61</v>
      </c>
      <c r="G413" s="40">
        <v>8.3000000000000007</v>
      </c>
      <c r="H413" s="40">
        <v>7.21</v>
      </c>
      <c r="I413" s="40">
        <v>129805271.31</v>
      </c>
      <c r="J413" s="40">
        <v>-3611018.77</v>
      </c>
      <c r="K413" s="38">
        <v>1</v>
      </c>
      <c r="L413" s="40">
        <v>1742687.36</v>
      </c>
      <c r="M413" s="40">
        <v>105781977.09999999</v>
      </c>
      <c r="N413" s="38" t="b">
        <f t="shared" si="12"/>
        <v>1</v>
      </c>
      <c r="O413" s="38" t="b">
        <f>C413=คำนวณเงินลงทุนส่วนเกิน!D420</f>
        <v>1</v>
      </c>
      <c r="P413" s="38" t="b">
        <f t="shared" si="13"/>
        <v>1</v>
      </c>
      <c r="Q413" s="14" t="s">
        <v>864</v>
      </c>
      <c r="R413" s="49">
        <v>-3611018.77</v>
      </c>
      <c r="S413" s="43">
        <v>1</v>
      </c>
    </row>
    <row r="414" spans="1:19" ht="24.6" x14ac:dyDescent="0.7">
      <c r="A414" s="38">
        <v>6</v>
      </c>
      <c r="B414" s="38" t="s">
        <v>855</v>
      </c>
      <c r="C414" s="38" t="s">
        <v>866</v>
      </c>
      <c r="D414" s="38" t="s">
        <v>867</v>
      </c>
      <c r="E414" s="38" t="s">
        <v>46</v>
      </c>
      <c r="F414" s="40">
        <v>6.98</v>
      </c>
      <c r="G414" s="40">
        <v>6.73</v>
      </c>
      <c r="H414" s="40">
        <v>3.73</v>
      </c>
      <c r="I414" s="40">
        <v>579859218.73000002</v>
      </c>
      <c r="J414" s="40">
        <v>-68715128.530000001</v>
      </c>
      <c r="K414" s="38">
        <v>1</v>
      </c>
      <c r="L414" s="40">
        <v>-32169241.02</v>
      </c>
      <c r="M414" s="40">
        <v>264910764.94</v>
      </c>
      <c r="N414" s="38" t="b">
        <f t="shared" si="12"/>
        <v>1</v>
      </c>
      <c r="O414" s="38" t="b">
        <f>C414=คำนวณเงินลงทุนส่วนเกิน!D421</f>
        <v>1</v>
      </c>
      <c r="P414" s="38" t="b">
        <f t="shared" si="13"/>
        <v>1</v>
      </c>
      <c r="Q414" s="14" t="s">
        <v>866</v>
      </c>
      <c r="R414" s="49">
        <v>-68715128.530000001</v>
      </c>
      <c r="S414" s="43">
        <v>1</v>
      </c>
    </row>
    <row r="415" spans="1:19" ht="24.6" x14ac:dyDescent="0.7">
      <c r="A415" s="38">
        <v>6</v>
      </c>
      <c r="B415" s="38" t="s">
        <v>855</v>
      </c>
      <c r="C415" s="38" t="s">
        <v>868</v>
      </c>
      <c r="D415" s="38" t="s">
        <v>869</v>
      </c>
      <c r="E415" s="38" t="s">
        <v>8</v>
      </c>
      <c r="F415" s="40">
        <v>6.21</v>
      </c>
      <c r="G415" s="40">
        <v>5.62</v>
      </c>
      <c r="H415" s="40">
        <v>4.8899999999999997</v>
      </c>
      <c r="I415" s="40">
        <v>56458174.229999997</v>
      </c>
      <c r="J415" s="40">
        <v>-19172959.129999999</v>
      </c>
      <c r="K415" s="38">
        <v>1</v>
      </c>
      <c r="L415" s="40">
        <v>-16755462.859999999</v>
      </c>
      <c r="M415" s="40">
        <v>42228347.149999999</v>
      </c>
      <c r="N415" s="38" t="b">
        <f t="shared" si="12"/>
        <v>1</v>
      </c>
      <c r="O415" s="38" t="b">
        <f>C415=คำนวณเงินลงทุนส่วนเกิน!D422</f>
        <v>1</v>
      </c>
      <c r="P415" s="38" t="b">
        <f t="shared" si="13"/>
        <v>1</v>
      </c>
      <c r="Q415" s="14" t="s">
        <v>868</v>
      </c>
      <c r="R415" s="49">
        <v>-19172959.129999999</v>
      </c>
      <c r="S415" s="43">
        <v>1</v>
      </c>
    </row>
    <row r="416" spans="1:19" ht="24.6" x14ac:dyDescent="0.7">
      <c r="A416" s="38">
        <v>6</v>
      </c>
      <c r="B416" s="38" t="s">
        <v>855</v>
      </c>
      <c r="C416" s="38" t="s">
        <v>870</v>
      </c>
      <c r="D416" s="38" t="s">
        <v>871</v>
      </c>
      <c r="E416" s="38" t="s">
        <v>8</v>
      </c>
      <c r="F416" s="40">
        <v>6.23</v>
      </c>
      <c r="G416" s="40">
        <v>5.83</v>
      </c>
      <c r="H416" s="40">
        <v>3.84</v>
      </c>
      <c r="I416" s="40">
        <v>69457109.540000007</v>
      </c>
      <c r="J416" s="40">
        <v>-18988602.879999999</v>
      </c>
      <c r="K416" s="38">
        <v>1</v>
      </c>
      <c r="L416" s="40">
        <v>-12754569.699999999</v>
      </c>
      <c r="M416" s="40">
        <v>37793803.82</v>
      </c>
      <c r="N416" s="38" t="b">
        <f t="shared" si="12"/>
        <v>1</v>
      </c>
      <c r="O416" s="38" t="b">
        <f>C416=คำนวณเงินลงทุนส่วนเกิน!D423</f>
        <v>1</v>
      </c>
      <c r="P416" s="38" t="b">
        <f t="shared" si="13"/>
        <v>1</v>
      </c>
      <c r="Q416" s="14" t="s">
        <v>870</v>
      </c>
      <c r="R416" s="49">
        <v>-18988602.879999999</v>
      </c>
      <c r="S416" s="43">
        <v>1</v>
      </c>
    </row>
    <row r="417" spans="1:19" ht="24.6" x14ac:dyDescent="0.7">
      <c r="A417" s="38">
        <v>6</v>
      </c>
      <c r="B417" s="38" t="s">
        <v>855</v>
      </c>
      <c r="C417" s="38" t="s">
        <v>872</v>
      </c>
      <c r="D417" s="38" t="s">
        <v>873</v>
      </c>
      <c r="E417" s="38" t="s">
        <v>8</v>
      </c>
      <c r="F417" s="40">
        <v>9.64</v>
      </c>
      <c r="G417" s="40">
        <v>9.19</v>
      </c>
      <c r="H417" s="40">
        <v>8.43</v>
      </c>
      <c r="I417" s="40">
        <v>74178045.689999998</v>
      </c>
      <c r="J417" s="40">
        <v>-1147209.68</v>
      </c>
      <c r="K417" s="38">
        <v>1</v>
      </c>
      <c r="L417" s="40">
        <v>5326417.9400000004</v>
      </c>
      <c r="M417" s="40">
        <v>63777398.409999996</v>
      </c>
      <c r="N417" s="38" t="b">
        <f t="shared" si="12"/>
        <v>1</v>
      </c>
      <c r="O417" s="38" t="b">
        <f>C417=คำนวณเงินลงทุนส่วนเกิน!D424</f>
        <v>1</v>
      </c>
      <c r="P417" s="38" t="b">
        <f t="shared" si="13"/>
        <v>1</v>
      </c>
      <c r="Q417" s="14" t="s">
        <v>872</v>
      </c>
      <c r="R417" s="49">
        <v>-3514883.7</v>
      </c>
      <c r="S417" s="43">
        <v>1</v>
      </c>
    </row>
    <row r="418" spans="1:19" ht="24.6" x14ac:dyDescent="0.7">
      <c r="A418" s="38">
        <v>7</v>
      </c>
      <c r="B418" s="38" t="s">
        <v>874</v>
      </c>
      <c r="C418" s="38" t="s">
        <v>875</v>
      </c>
      <c r="D418" s="38" t="s">
        <v>876</v>
      </c>
      <c r="E418" s="38" t="s">
        <v>46</v>
      </c>
      <c r="F418" s="40">
        <v>3.65</v>
      </c>
      <c r="G418" s="40">
        <v>3.28</v>
      </c>
      <c r="H418" s="40">
        <v>1.76</v>
      </c>
      <c r="I418" s="40">
        <v>547376122.53999996</v>
      </c>
      <c r="J418" s="40">
        <v>-40127194.460000001</v>
      </c>
      <c r="K418" s="38">
        <v>1</v>
      </c>
      <c r="L418" s="40">
        <v>-7665673.5800000001</v>
      </c>
      <c r="M418" s="40">
        <v>152777274.61000001</v>
      </c>
      <c r="N418" s="38" t="b">
        <f t="shared" si="12"/>
        <v>1</v>
      </c>
      <c r="O418" s="38" t="b">
        <f>C418=คำนวณเงินลงทุนส่วนเกิน!D425</f>
        <v>1</v>
      </c>
      <c r="P418" s="38" t="b">
        <f t="shared" si="13"/>
        <v>1</v>
      </c>
      <c r="Q418" s="14" t="s">
        <v>875</v>
      </c>
      <c r="R418" s="49">
        <v>-40127194.460000001</v>
      </c>
      <c r="S418" s="43">
        <v>1</v>
      </c>
    </row>
    <row r="419" spans="1:19" ht="24.6" x14ac:dyDescent="0.7">
      <c r="A419" s="38">
        <v>7</v>
      </c>
      <c r="B419" s="38" t="s">
        <v>874</v>
      </c>
      <c r="C419" s="38" t="s">
        <v>877</v>
      </c>
      <c r="D419" s="38" t="s">
        <v>878</v>
      </c>
      <c r="E419" s="38" t="s">
        <v>8</v>
      </c>
      <c r="F419" s="40">
        <v>3.07</v>
      </c>
      <c r="G419" s="40">
        <v>2.66</v>
      </c>
      <c r="H419" s="40">
        <v>2.14</v>
      </c>
      <c r="I419" s="40">
        <v>22972728.699999999</v>
      </c>
      <c r="J419" s="40">
        <v>-3820535.52</v>
      </c>
      <c r="K419" s="38">
        <v>1</v>
      </c>
      <c r="L419" s="40">
        <v>-1010576.53</v>
      </c>
      <c r="M419" s="40">
        <v>12712859.83</v>
      </c>
      <c r="N419" s="38" t="b">
        <f t="shared" si="12"/>
        <v>1</v>
      </c>
      <c r="O419" s="38" t="b">
        <f>C419=คำนวณเงินลงทุนส่วนเกิน!D426</f>
        <v>1</v>
      </c>
      <c r="P419" s="38" t="b">
        <f t="shared" si="13"/>
        <v>1</v>
      </c>
      <c r="Q419" s="14" t="s">
        <v>877</v>
      </c>
      <c r="R419" s="49">
        <v>-3820535.52</v>
      </c>
      <c r="S419" s="43">
        <v>1</v>
      </c>
    </row>
    <row r="420" spans="1:19" ht="24.6" x14ac:dyDescent="0.7">
      <c r="A420" s="38">
        <v>7</v>
      </c>
      <c r="B420" s="38" t="s">
        <v>874</v>
      </c>
      <c r="C420" s="38" t="s">
        <v>879</v>
      </c>
      <c r="D420" s="38" t="s">
        <v>880</v>
      </c>
      <c r="E420" s="38" t="s">
        <v>8</v>
      </c>
      <c r="F420" s="40">
        <v>2.1</v>
      </c>
      <c r="G420" s="40">
        <v>1.92</v>
      </c>
      <c r="H420" s="40">
        <v>1.24</v>
      </c>
      <c r="I420" s="40">
        <v>45003689.259999998</v>
      </c>
      <c r="J420" s="40">
        <v>-6869637.5599999996</v>
      </c>
      <c r="K420" s="38">
        <v>1</v>
      </c>
      <c r="L420" s="40">
        <v>410620.86</v>
      </c>
      <c r="M420" s="40">
        <v>9156637.0099999998</v>
      </c>
      <c r="N420" s="38" t="b">
        <f t="shared" si="12"/>
        <v>1</v>
      </c>
      <c r="O420" s="38" t="b">
        <f>C420=คำนวณเงินลงทุนส่วนเกิน!D427</f>
        <v>1</v>
      </c>
      <c r="P420" s="38" t="b">
        <f t="shared" si="13"/>
        <v>1</v>
      </c>
      <c r="Q420" s="14" t="s">
        <v>879</v>
      </c>
      <c r="R420" s="49">
        <v>-6869637.5599999996</v>
      </c>
      <c r="S420" s="43">
        <v>1</v>
      </c>
    </row>
    <row r="421" spans="1:19" ht="24.6" x14ac:dyDescent="0.7">
      <c r="A421" s="38">
        <v>7</v>
      </c>
      <c r="B421" s="38" t="s">
        <v>874</v>
      </c>
      <c r="C421" s="38" t="s">
        <v>881</v>
      </c>
      <c r="D421" s="38" t="s">
        <v>882</v>
      </c>
      <c r="E421" s="38" t="s">
        <v>8</v>
      </c>
      <c r="F421" s="40">
        <v>2.29</v>
      </c>
      <c r="G421" s="40">
        <v>2.1</v>
      </c>
      <c r="H421" s="40">
        <v>1.74</v>
      </c>
      <c r="I421" s="40">
        <v>11688864.869999999</v>
      </c>
      <c r="J421" s="40">
        <v>-5707598.21</v>
      </c>
      <c r="K421" s="38">
        <v>1</v>
      </c>
      <c r="L421" s="40">
        <v>-2610235.04</v>
      </c>
      <c r="M421" s="40">
        <v>6741626.04</v>
      </c>
      <c r="N421" s="38" t="b">
        <f t="shared" si="12"/>
        <v>1</v>
      </c>
      <c r="O421" s="38" t="b">
        <f>C421=คำนวณเงินลงทุนส่วนเกิน!D428</f>
        <v>1</v>
      </c>
      <c r="P421" s="38" t="b">
        <f t="shared" si="13"/>
        <v>1</v>
      </c>
      <c r="Q421" s="14" t="s">
        <v>881</v>
      </c>
      <c r="R421" s="49">
        <v>-5707598.21</v>
      </c>
      <c r="S421" s="43">
        <v>1</v>
      </c>
    </row>
    <row r="422" spans="1:19" ht="24.6" x14ac:dyDescent="0.7">
      <c r="A422" s="38">
        <v>7</v>
      </c>
      <c r="B422" s="38" t="s">
        <v>874</v>
      </c>
      <c r="C422" s="38" t="s">
        <v>883</v>
      </c>
      <c r="D422" s="38" t="s">
        <v>884</v>
      </c>
      <c r="E422" s="38" t="s">
        <v>8</v>
      </c>
      <c r="F422" s="40">
        <v>6.69</v>
      </c>
      <c r="G422" s="40">
        <v>6.15</v>
      </c>
      <c r="H422" s="40">
        <v>3.58</v>
      </c>
      <c r="I422" s="40">
        <v>70467323.819999993</v>
      </c>
      <c r="J422" s="40">
        <v>244466.71</v>
      </c>
      <c r="K422" s="38">
        <v>0</v>
      </c>
      <c r="L422" s="40">
        <v>5358365.0999999996</v>
      </c>
      <c r="M422" s="40">
        <v>31945293.469999999</v>
      </c>
      <c r="N422" s="38" t="b">
        <f t="shared" si="12"/>
        <v>1</v>
      </c>
      <c r="O422" s="38" t="b">
        <f>C422=คำนวณเงินลงทุนส่วนเกิน!D429</f>
        <v>1</v>
      </c>
      <c r="P422" s="38" t="b">
        <f t="shared" si="13"/>
        <v>1</v>
      </c>
      <c r="Q422" s="14" t="s">
        <v>883</v>
      </c>
      <c r="R422" s="49">
        <v>244466.71</v>
      </c>
      <c r="S422" s="43">
        <v>0</v>
      </c>
    </row>
    <row r="423" spans="1:19" ht="24.6" x14ac:dyDescent="0.7">
      <c r="A423" s="38">
        <v>7</v>
      </c>
      <c r="B423" s="38" t="s">
        <v>874</v>
      </c>
      <c r="C423" s="38" t="s">
        <v>885</v>
      </c>
      <c r="D423" s="38" t="s">
        <v>886</v>
      </c>
      <c r="E423" s="38" t="s">
        <v>8</v>
      </c>
      <c r="F423" s="40">
        <v>4.88</v>
      </c>
      <c r="G423" s="40">
        <v>4.49</v>
      </c>
      <c r="H423" s="40">
        <v>3.53</v>
      </c>
      <c r="I423" s="40">
        <v>142668285.94999999</v>
      </c>
      <c r="J423" s="40">
        <v>-45895699.950000003</v>
      </c>
      <c r="K423" s="38">
        <v>1</v>
      </c>
      <c r="L423" s="40">
        <v>-32807939.629999999</v>
      </c>
      <c r="M423" s="40">
        <v>93005560.709999993</v>
      </c>
      <c r="N423" s="38" t="b">
        <f t="shared" si="12"/>
        <v>1</v>
      </c>
      <c r="O423" s="38" t="b">
        <f>C423=คำนวณเงินลงทุนส่วนเกิน!D430</f>
        <v>1</v>
      </c>
      <c r="P423" s="38" t="b">
        <f t="shared" si="13"/>
        <v>1</v>
      </c>
      <c r="Q423" s="14" t="s">
        <v>885</v>
      </c>
      <c r="R423" s="49">
        <v>-45895699.950000003</v>
      </c>
      <c r="S423" s="43">
        <v>1</v>
      </c>
    </row>
    <row r="424" spans="1:19" ht="24.6" x14ac:dyDescent="0.7">
      <c r="A424" s="38">
        <v>7</v>
      </c>
      <c r="B424" s="38" t="s">
        <v>874</v>
      </c>
      <c r="C424" s="38" t="s">
        <v>887</v>
      </c>
      <c r="D424" s="38" t="s">
        <v>888</v>
      </c>
      <c r="E424" s="38" t="s">
        <v>8</v>
      </c>
      <c r="F424" s="40">
        <v>3.36</v>
      </c>
      <c r="G424" s="40">
        <v>2.88</v>
      </c>
      <c r="H424" s="40">
        <v>2.2000000000000002</v>
      </c>
      <c r="I424" s="40">
        <v>27775339.370000001</v>
      </c>
      <c r="J424" s="40">
        <v>-10901715.59</v>
      </c>
      <c r="K424" s="38">
        <v>1</v>
      </c>
      <c r="L424" s="40">
        <v>-5115078.28</v>
      </c>
      <c r="M424" s="40">
        <v>14187831.9</v>
      </c>
      <c r="N424" s="38" t="b">
        <f t="shared" si="12"/>
        <v>1</v>
      </c>
      <c r="O424" s="38" t="b">
        <f>C424=คำนวณเงินลงทุนส่วนเกิน!D431</f>
        <v>1</v>
      </c>
      <c r="P424" s="38" t="b">
        <f t="shared" si="13"/>
        <v>1</v>
      </c>
      <c r="Q424" s="14" t="s">
        <v>887</v>
      </c>
      <c r="R424" s="49">
        <v>-10901715.59</v>
      </c>
      <c r="S424" s="43">
        <v>1</v>
      </c>
    </row>
    <row r="425" spans="1:19" ht="24.6" x14ac:dyDescent="0.7">
      <c r="A425" s="38">
        <v>7</v>
      </c>
      <c r="B425" s="38" t="s">
        <v>874</v>
      </c>
      <c r="C425" s="38" t="s">
        <v>889</v>
      </c>
      <c r="D425" s="38" t="s">
        <v>890</v>
      </c>
      <c r="E425" s="38" t="s">
        <v>8</v>
      </c>
      <c r="F425" s="40">
        <v>2.86</v>
      </c>
      <c r="G425" s="40">
        <v>2.37</v>
      </c>
      <c r="H425" s="40">
        <v>1.99</v>
      </c>
      <c r="I425" s="40">
        <v>28683360.670000002</v>
      </c>
      <c r="J425" s="40">
        <v>-2210308.7400000002</v>
      </c>
      <c r="K425" s="38">
        <v>1</v>
      </c>
      <c r="L425" s="40">
        <v>725218.45</v>
      </c>
      <c r="M425" s="40">
        <v>15273588.550000001</v>
      </c>
      <c r="N425" s="38" t="b">
        <f t="shared" si="12"/>
        <v>1</v>
      </c>
      <c r="O425" s="38" t="b">
        <f>C425=คำนวณเงินลงทุนส่วนเกิน!D432</f>
        <v>1</v>
      </c>
      <c r="P425" s="38" t="b">
        <f t="shared" si="13"/>
        <v>1</v>
      </c>
      <c r="Q425" s="14" t="s">
        <v>889</v>
      </c>
      <c r="R425" s="49">
        <v>-2210308.7400000002</v>
      </c>
      <c r="S425" s="43">
        <v>1</v>
      </c>
    </row>
    <row r="426" spans="1:19" ht="24.6" x14ac:dyDescent="0.7">
      <c r="A426" s="38">
        <v>7</v>
      </c>
      <c r="B426" s="38" t="s">
        <v>874</v>
      </c>
      <c r="C426" s="38" t="s">
        <v>891</v>
      </c>
      <c r="D426" s="38" t="s">
        <v>892</v>
      </c>
      <c r="E426" s="38" t="s">
        <v>8</v>
      </c>
      <c r="F426" s="40">
        <v>2.4</v>
      </c>
      <c r="G426" s="40">
        <v>2.14</v>
      </c>
      <c r="H426" s="40">
        <v>1.27</v>
      </c>
      <c r="I426" s="40">
        <v>38689272.710000001</v>
      </c>
      <c r="J426" s="40">
        <v>-3857281.87</v>
      </c>
      <c r="K426" s="38">
        <v>1</v>
      </c>
      <c r="L426" s="40">
        <v>1290940.17</v>
      </c>
      <c r="M426" s="40">
        <v>7080619.7400000002</v>
      </c>
      <c r="N426" s="38" t="b">
        <f t="shared" si="12"/>
        <v>1</v>
      </c>
      <c r="O426" s="38" t="b">
        <f>C426=คำนวณเงินลงทุนส่วนเกิน!D433</f>
        <v>1</v>
      </c>
      <c r="P426" s="38" t="b">
        <f t="shared" si="13"/>
        <v>1</v>
      </c>
      <c r="Q426" s="14" t="s">
        <v>891</v>
      </c>
      <c r="R426" s="49">
        <v>-3857281.87</v>
      </c>
      <c r="S426" s="43">
        <v>1</v>
      </c>
    </row>
    <row r="427" spans="1:19" ht="24.6" x14ac:dyDescent="0.7">
      <c r="A427" s="38">
        <v>7</v>
      </c>
      <c r="B427" s="38" t="s">
        <v>874</v>
      </c>
      <c r="C427" s="38" t="s">
        <v>893</v>
      </c>
      <c r="D427" s="38" t="s">
        <v>894</v>
      </c>
      <c r="E427" s="38" t="s">
        <v>8</v>
      </c>
      <c r="F427" s="40">
        <v>2.5299999999999998</v>
      </c>
      <c r="G427" s="40">
        <v>2.15</v>
      </c>
      <c r="H427" s="40">
        <v>1.52</v>
      </c>
      <c r="I427" s="40">
        <v>27690041.23</v>
      </c>
      <c r="J427" s="40">
        <v>3421361.12</v>
      </c>
      <c r="K427" s="38">
        <v>0</v>
      </c>
      <c r="L427" s="40">
        <v>8110211.71</v>
      </c>
      <c r="M427" s="40">
        <v>9171880.3499999996</v>
      </c>
      <c r="N427" s="38" t="b">
        <f t="shared" si="12"/>
        <v>1</v>
      </c>
      <c r="O427" s="38" t="b">
        <f>C427=คำนวณเงินลงทุนส่วนเกิน!D434</f>
        <v>1</v>
      </c>
      <c r="P427" s="38" t="b">
        <f t="shared" si="13"/>
        <v>1</v>
      </c>
      <c r="Q427" s="14" t="s">
        <v>893</v>
      </c>
      <c r="R427" s="49">
        <v>3421361.12</v>
      </c>
      <c r="S427" s="43">
        <v>0</v>
      </c>
    </row>
    <row r="428" spans="1:19" ht="24.6" x14ac:dyDescent="0.7">
      <c r="A428" s="38">
        <v>7</v>
      </c>
      <c r="B428" s="38" t="s">
        <v>874</v>
      </c>
      <c r="C428" s="38" t="s">
        <v>895</v>
      </c>
      <c r="D428" s="38" t="s">
        <v>896</v>
      </c>
      <c r="E428" s="38" t="s">
        <v>8</v>
      </c>
      <c r="F428" s="40">
        <v>7.54</v>
      </c>
      <c r="G428" s="40">
        <v>6.95</v>
      </c>
      <c r="H428" s="40">
        <v>5.77</v>
      </c>
      <c r="I428" s="40">
        <v>106305330.48999999</v>
      </c>
      <c r="J428" s="40">
        <v>7338408.3499999996</v>
      </c>
      <c r="K428" s="38">
        <v>0</v>
      </c>
      <c r="L428" s="40">
        <v>16293930.26</v>
      </c>
      <c r="M428" s="40">
        <v>77097302.900000006</v>
      </c>
      <c r="N428" s="38" t="b">
        <f t="shared" si="12"/>
        <v>1</v>
      </c>
      <c r="O428" s="38" t="b">
        <f>C428=คำนวณเงินลงทุนส่วนเกิน!D435</f>
        <v>1</v>
      </c>
      <c r="P428" s="38" t="b">
        <f t="shared" si="13"/>
        <v>1</v>
      </c>
      <c r="Q428" s="14" t="s">
        <v>895</v>
      </c>
      <c r="R428" s="49">
        <v>7338408.3499999996</v>
      </c>
      <c r="S428" s="43">
        <v>0</v>
      </c>
    </row>
    <row r="429" spans="1:19" ht="24.6" x14ac:dyDescent="0.7">
      <c r="A429" s="38">
        <v>7</v>
      </c>
      <c r="B429" s="38" t="s">
        <v>874</v>
      </c>
      <c r="C429" s="38" t="s">
        <v>897</v>
      </c>
      <c r="D429" s="38" t="s">
        <v>898</v>
      </c>
      <c r="E429" s="38" t="s">
        <v>8</v>
      </c>
      <c r="F429" s="40">
        <v>3.67</v>
      </c>
      <c r="G429" s="40">
        <v>3.42</v>
      </c>
      <c r="H429" s="40">
        <v>1.84</v>
      </c>
      <c r="I429" s="40">
        <v>90764904.060000002</v>
      </c>
      <c r="J429" s="40">
        <v>12029704.779999999</v>
      </c>
      <c r="K429" s="38">
        <v>0</v>
      </c>
      <c r="L429" s="40">
        <v>22247045.239999998</v>
      </c>
      <c r="M429" s="40">
        <v>28437460.75</v>
      </c>
      <c r="N429" s="38" t="b">
        <f t="shared" si="12"/>
        <v>1</v>
      </c>
      <c r="O429" s="38" t="b">
        <f>C429=คำนวณเงินลงทุนส่วนเกิน!D436</f>
        <v>1</v>
      </c>
      <c r="P429" s="38" t="b">
        <f t="shared" si="13"/>
        <v>1</v>
      </c>
      <c r="Q429" s="14" t="s">
        <v>897</v>
      </c>
      <c r="R429" s="49">
        <v>12029704.779999999</v>
      </c>
      <c r="S429" s="43">
        <v>0</v>
      </c>
    </row>
    <row r="430" spans="1:19" ht="24.6" x14ac:dyDescent="0.7">
      <c r="A430" s="38">
        <v>7</v>
      </c>
      <c r="B430" s="38" t="s">
        <v>874</v>
      </c>
      <c r="C430" s="38" t="s">
        <v>899</v>
      </c>
      <c r="D430" s="38" t="s">
        <v>900</v>
      </c>
      <c r="E430" s="38" t="s">
        <v>8</v>
      </c>
      <c r="F430" s="40">
        <v>3.45</v>
      </c>
      <c r="G430" s="40">
        <v>3.09</v>
      </c>
      <c r="H430" s="40">
        <v>2.56</v>
      </c>
      <c r="I430" s="40">
        <v>25129787.52</v>
      </c>
      <c r="J430" s="40">
        <v>-4839991.3499999996</v>
      </c>
      <c r="K430" s="38">
        <v>1</v>
      </c>
      <c r="L430" s="40">
        <v>-2223550.69</v>
      </c>
      <c r="M430" s="40">
        <v>15984266.67</v>
      </c>
      <c r="N430" s="38" t="b">
        <f t="shared" si="12"/>
        <v>1</v>
      </c>
      <c r="O430" s="38" t="b">
        <f>C430=คำนวณเงินลงทุนส่วนเกิน!D437</f>
        <v>1</v>
      </c>
      <c r="P430" s="38" t="b">
        <f t="shared" si="13"/>
        <v>1</v>
      </c>
      <c r="Q430" s="14" t="s">
        <v>899</v>
      </c>
      <c r="R430" s="49">
        <v>-4843657.6399999997</v>
      </c>
      <c r="S430" s="43">
        <v>1</v>
      </c>
    </row>
    <row r="431" spans="1:19" ht="24.6" x14ac:dyDescent="0.7">
      <c r="A431" s="38">
        <v>7</v>
      </c>
      <c r="B431" s="38" t="s">
        <v>874</v>
      </c>
      <c r="C431" s="38" t="s">
        <v>901</v>
      </c>
      <c r="D431" s="38" t="s">
        <v>902</v>
      </c>
      <c r="E431" s="38" t="s">
        <v>8</v>
      </c>
      <c r="F431" s="40">
        <v>3.28</v>
      </c>
      <c r="G431" s="40">
        <v>3.08</v>
      </c>
      <c r="H431" s="40">
        <v>1.64</v>
      </c>
      <c r="I431" s="40">
        <v>134805359.55000001</v>
      </c>
      <c r="J431" s="40">
        <v>-2870491.02</v>
      </c>
      <c r="K431" s="38">
        <v>1</v>
      </c>
      <c r="L431" s="40">
        <v>-5033948.3899999997</v>
      </c>
      <c r="M431" s="40">
        <v>37937256.159999996</v>
      </c>
      <c r="N431" s="38" t="b">
        <f t="shared" si="12"/>
        <v>1</v>
      </c>
      <c r="O431" s="38" t="b">
        <f>C431=คำนวณเงินลงทุนส่วนเกิน!D438</f>
        <v>1</v>
      </c>
      <c r="P431" s="38" t="b">
        <f t="shared" si="13"/>
        <v>1</v>
      </c>
      <c r="Q431" s="14" t="s">
        <v>901</v>
      </c>
      <c r="R431" s="49">
        <v>-2870491.02</v>
      </c>
      <c r="S431" s="43">
        <v>1</v>
      </c>
    </row>
    <row r="432" spans="1:19" ht="24.6" x14ac:dyDescent="0.7">
      <c r="A432" s="38">
        <v>7</v>
      </c>
      <c r="B432" s="38" t="s">
        <v>874</v>
      </c>
      <c r="C432" s="38" t="s">
        <v>903</v>
      </c>
      <c r="D432" s="38" t="s">
        <v>904</v>
      </c>
      <c r="E432" s="38" t="s">
        <v>8</v>
      </c>
      <c r="F432" s="40">
        <v>1.86</v>
      </c>
      <c r="G432" s="40">
        <v>1.6</v>
      </c>
      <c r="H432" s="40">
        <v>1.28</v>
      </c>
      <c r="I432" s="40">
        <v>14130313.33</v>
      </c>
      <c r="J432" s="40">
        <v>2488300.44</v>
      </c>
      <c r="K432" s="38">
        <v>0</v>
      </c>
      <c r="L432" s="40">
        <v>9507120.8499999996</v>
      </c>
      <c r="M432" s="40">
        <v>4420439.43</v>
      </c>
      <c r="N432" s="38" t="b">
        <f t="shared" si="12"/>
        <v>0</v>
      </c>
      <c r="O432" s="38" t="b">
        <f>C432=คำนวณเงินลงทุนส่วนเกิน!D439</f>
        <v>1</v>
      </c>
      <c r="P432" s="38" t="b">
        <f t="shared" si="13"/>
        <v>1</v>
      </c>
      <c r="Q432" s="14" t="s">
        <v>903</v>
      </c>
      <c r="R432" s="49">
        <v>-2181636.56</v>
      </c>
      <c r="S432" s="43">
        <v>1</v>
      </c>
    </row>
    <row r="433" spans="1:19" ht="24.6" x14ac:dyDescent="0.7">
      <c r="A433" s="38">
        <v>7</v>
      </c>
      <c r="B433" s="38" t="s">
        <v>874</v>
      </c>
      <c r="C433" s="38" t="s">
        <v>905</v>
      </c>
      <c r="D433" s="38" t="s">
        <v>906</v>
      </c>
      <c r="E433" s="38" t="s">
        <v>8</v>
      </c>
      <c r="F433" s="40">
        <v>5.58</v>
      </c>
      <c r="G433" s="40">
        <v>5.25</v>
      </c>
      <c r="H433" s="40">
        <v>4.93</v>
      </c>
      <c r="I433" s="40">
        <v>35019934.520000003</v>
      </c>
      <c r="J433" s="40">
        <v>-6196305.3899999997</v>
      </c>
      <c r="K433" s="38">
        <v>1</v>
      </c>
      <c r="L433" s="40">
        <v>-1208970.94</v>
      </c>
      <c r="M433" s="40">
        <v>29723212.379999999</v>
      </c>
      <c r="N433" s="38" t="b">
        <f t="shared" si="12"/>
        <v>1</v>
      </c>
      <c r="O433" s="38" t="b">
        <f>C433=คำนวณเงินลงทุนส่วนเกิน!D440</f>
        <v>1</v>
      </c>
      <c r="P433" s="38" t="b">
        <f t="shared" si="13"/>
        <v>1</v>
      </c>
      <c r="Q433" s="14" t="s">
        <v>905</v>
      </c>
      <c r="R433" s="49">
        <v>-6196305.3899999997</v>
      </c>
      <c r="S433" s="43">
        <v>1</v>
      </c>
    </row>
    <row r="434" spans="1:19" ht="24.6" x14ac:dyDescent="0.7">
      <c r="A434" s="38">
        <v>7</v>
      </c>
      <c r="B434" s="38" t="s">
        <v>874</v>
      </c>
      <c r="C434" s="38" t="s">
        <v>907</v>
      </c>
      <c r="D434" s="38" t="s">
        <v>908</v>
      </c>
      <c r="E434" s="38" t="s">
        <v>8</v>
      </c>
      <c r="F434" s="40">
        <v>3.11</v>
      </c>
      <c r="G434" s="40">
        <v>2.72</v>
      </c>
      <c r="H434" s="40">
        <v>2.33</v>
      </c>
      <c r="I434" s="40">
        <v>20714680.149999999</v>
      </c>
      <c r="J434" s="40">
        <v>20495354.52</v>
      </c>
      <c r="K434" s="38">
        <v>0</v>
      </c>
      <c r="L434" s="40">
        <v>24155715.420000002</v>
      </c>
      <c r="M434" s="40">
        <v>13016508.810000001</v>
      </c>
      <c r="N434" s="38" t="b">
        <f t="shared" si="12"/>
        <v>1</v>
      </c>
      <c r="O434" s="38" t="b">
        <f>C434=คำนวณเงินลงทุนส่วนเกิน!D441</f>
        <v>1</v>
      </c>
      <c r="P434" s="38" t="b">
        <f t="shared" si="13"/>
        <v>1</v>
      </c>
      <c r="Q434" s="14" t="s">
        <v>907</v>
      </c>
      <c r="R434" s="49">
        <v>20495354.52</v>
      </c>
      <c r="S434" s="43">
        <v>0</v>
      </c>
    </row>
    <row r="435" spans="1:19" ht="24.6" x14ac:dyDescent="0.7">
      <c r="A435" s="38">
        <v>7</v>
      </c>
      <c r="B435" s="38" t="s">
        <v>874</v>
      </c>
      <c r="C435" s="38" t="s">
        <v>909</v>
      </c>
      <c r="D435" s="38" t="s">
        <v>910</v>
      </c>
      <c r="E435" s="38" t="s">
        <v>8</v>
      </c>
      <c r="F435" s="40">
        <v>5.19</v>
      </c>
      <c r="G435" s="40">
        <v>4.75</v>
      </c>
      <c r="H435" s="40">
        <v>4.41</v>
      </c>
      <c r="I435" s="40">
        <v>36170055.869999997</v>
      </c>
      <c r="J435" s="40">
        <v>2211.66</v>
      </c>
      <c r="K435" s="38">
        <v>0</v>
      </c>
      <c r="L435" s="40">
        <v>6118621.0199999996</v>
      </c>
      <c r="M435" s="40">
        <v>29196168.739999998</v>
      </c>
      <c r="N435" s="38" t="b">
        <f t="shared" si="12"/>
        <v>1</v>
      </c>
      <c r="O435" s="38" t="b">
        <f>C435=คำนวณเงินลงทุนส่วนเกิน!D442</f>
        <v>1</v>
      </c>
      <c r="P435" s="38" t="b">
        <f t="shared" si="13"/>
        <v>1</v>
      </c>
      <c r="Q435" s="14" t="s">
        <v>909</v>
      </c>
      <c r="R435" s="49">
        <v>2211.66</v>
      </c>
      <c r="S435" s="43">
        <v>0</v>
      </c>
    </row>
    <row r="436" spans="1:19" ht="24.6" x14ac:dyDescent="0.7">
      <c r="A436" s="38">
        <v>7</v>
      </c>
      <c r="B436" s="38" t="s">
        <v>911</v>
      </c>
      <c r="C436" s="38" t="s">
        <v>912</v>
      </c>
      <c r="D436" s="38" t="s">
        <v>913</v>
      </c>
      <c r="E436" s="38" t="s">
        <v>5</v>
      </c>
      <c r="F436" s="40">
        <v>1.56</v>
      </c>
      <c r="G436" s="40">
        <v>1.21</v>
      </c>
      <c r="H436" s="40">
        <v>0.28999999999999998</v>
      </c>
      <c r="I436" s="40">
        <v>414731584.38</v>
      </c>
      <c r="J436" s="40">
        <v>-131126056.54000001</v>
      </c>
      <c r="K436" s="38">
        <v>2</v>
      </c>
      <c r="L436" s="40">
        <v>94446683.599999994</v>
      </c>
      <c r="M436" s="40">
        <v>-524399245.49000001</v>
      </c>
      <c r="N436" s="38" t="b">
        <f t="shared" si="12"/>
        <v>1</v>
      </c>
      <c r="O436" s="38" t="b">
        <f>C436=คำนวณเงินลงทุนส่วนเกิน!D443</f>
        <v>1</v>
      </c>
      <c r="P436" s="38" t="b">
        <f t="shared" si="13"/>
        <v>1</v>
      </c>
      <c r="Q436" s="14" t="s">
        <v>912</v>
      </c>
      <c r="R436" s="49">
        <v>-337854806.42000002</v>
      </c>
      <c r="S436" s="43">
        <v>2</v>
      </c>
    </row>
    <row r="437" spans="1:19" ht="24.6" x14ac:dyDescent="0.7">
      <c r="A437" s="38">
        <v>7</v>
      </c>
      <c r="B437" s="38" t="s">
        <v>911</v>
      </c>
      <c r="C437" s="38" t="s">
        <v>914</v>
      </c>
      <c r="D437" s="38" t="s">
        <v>915</v>
      </c>
      <c r="E437" s="38" t="s">
        <v>8</v>
      </c>
      <c r="F437" s="40">
        <v>2.14</v>
      </c>
      <c r="G437" s="40">
        <v>1.83</v>
      </c>
      <c r="H437" s="40">
        <v>1.0900000000000001</v>
      </c>
      <c r="I437" s="40">
        <v>16327101.050000001</v>
      </c>
      <c r="J437" s="40">
        <v>-6642006.2199999997</v>
      </c>
      <c r="K437" s="38">
        <v>1</v>
      </c>
      <c r="L437" s="40">
        <v>-7850567.2599999998</v>
      </c>
      <c r="M437" s="40">
        <v>1173602.69</v>
      </c>
      <c r="N437" s="38" t="b">
        <f t="shared" si="12"/>
        <v>1</v>
      </c>
      <c r="O437" s="38" t="b">
        <f>C437=คำนวณเงินลงทุนส่วนเกิน!D444</f>
        <v>1</v>
      </c>
      <c r="P437" s="38" t="b">
        <f t="shared" si="13"/>
        <v>1</v>
      </c>
      <c r="Q437" s="14" t="s">
        <v>914</v>
      </c>
      <c r="R437" s="49">
        <v>-7253688.4199999999</v>
      </c>
      <c r="S437" s="43">
        <v>1</v>
      </c>
    </row>
    <row r="438" spans="1:19" ht="24.6" x14ac:dyDescent="0.7">
      <c r="A438" s="38">
        <v>7</v>
      </c>
      <c r="B438" s="38" t="s">
        <v>911</v>
      </c>
      <c r="C438" s="38" t="s">
        <v>916</v>
      </c>
      <c r="D438" s="38" t="s">
        <v>917</v>
      </c>
      <c r="E438" s="38" t="s">
        <v>8</v>
      </c>
      <c r="F438" s="40">
        <v>2.35</v>
      </c>
      <c r="G438" s="40">
        <v>2.2000000000000002</v>
      </c>
      <c r="H438" s="40">
        <v>1.32</v>
      </c>
      <c r="I438" s="40">
        <v>20002432.800000001</v>
      </c>
      <c r="J438" s="40">
        <v>-5121778.67</v>
      </c>
      <c r="K438" s="38">
        <v>1</v>
      </c>
      <c r="L438" s="40">
        <v>-2536264.83</v>
      </c>
      <c r="M438" s="40">
        <v>4506728.2300000004</v>
      </c>
      <c r="N438" s="38" t="b">
        <f t="shared" si="12"/>
        <v>1</v>
      </c>
      <c r="O438" s="38" t="b">
        <f>C438=คำนวณเงินลงทุนส่วนเกิน!D445</f>
        <v>1</v>
      </c>
      <c r="P438" s="38" t="b">
        <f t="shared" si="13"/>
        <v>1</v>
      </c>
      <c r="Q438" s="14" t="s">
        <v>916</v>
      </c>
      <c r="R438" s="49">
        <v>-5121778.67</v>
      </c>
      <c r="S438" s="43">
        <v>1</v>
      </c>
    </row>
    <row r="439" spans="1:19" ht="24.6" x14ac:dyDescent="0.7">
      <c r="A439" s="38">
        <v>7</v>
      </c>
      <c r="B439" s="38" t="s">
        <v>911</v>
      </c>
      <c r="C439" s="38" t="s">
        <v>918</v>
      </c>
      <c r="D439" s="38" t="s">
        <v>919</v>
      </c>
      <c r="E439" s="38" t="s">
        <v>8</v>
      </c>
      <c r="F439" s="40">
        <v>7.66</v>
      </c>
      <c r="G439" s="40">
        <v>6.99</v>
      </c>
      <c r="H439" s="40">
        <v>6.17</v>
      </c>
      <c r="I439" s="40">
        <v>99881392.129999995</v>
      </c>
      <c r="J439" s="40">
        <v>-9868216.8100000005</v>
      </c>
      <c r="K439" s="38">
        <v>1</v>
      </c>
      <c r="L439" s="40">
        <v>-4704070.63</v>
      </c>
      <c r="M439" s="40">
        <v>77549332.370000005</v>
      </c>
      <c r="N439" s="38" t="b">
        <f t="shared" si="12"/>
        <v>1</v>
      </c>
      <c r="O439" s="38" t="b">
        <f>C439=คำนวณเงินลงทุนส่วนเกิน!D446</f>
        <v>1</v>
      </c>
      <c r="P439" s="38" t="b">
        <f t="shared" si="13"/>
        <v>1</v>
      </c>
      <c r="Q439" s="14" t="s">
        <v>918</v>
      </c>
      <c r="R439" s="49">
        <v>-9868216.8100000005</v>
      </c>
      <c r="S439" s="43">
        <v>1</v>
      </c>
    </row>
    <row r="440" spans="1:19" ht="24.6" x14ac:dyDescent="0.7">
      <c r="A440" s="38">
        <v>7</v>
      </c>
      <c r="B440" s="38" t="s">
        <v>911</v>
      </c>
      <c r="C440" s="38" t="s">
        <v>920</v>
      </c>
      <c r="D440" s="38" t="s">
        <v>921</v>
      </c>
      <c r="E440" s="38" t="s">
        <v>46</v>
      </c>
      <c r="F440" s="40">
        <v>3.19</v>
      </c>
      <c r="G440" s="40">
        <v>2.96</v>
      </c>
      <c r="H440" s="40">
        <v>1.74</v>
      </c>
      <c r="I440" s="40">
        <v>362226957.36000001</v>
      </c>
      <c r="J440" s="40">
        <v>14074112.689999999</v>
      </c>
      <c r="K440" s="38">
        <v>0</v>
      </c>
      <c r="L440" s="40">
        <v>43858994.630000003</v>
      </c>
      <c r="M440" s="40">
        <v>123114221.72</v>
      </c>
      <c r="N440" s="38" t="b">
        <f t="shared" si="12"/>
        <v>1</v>
      </c>
      <c r="O440" s="38" t="b">
        <f>C440=คำนวณเงินลงทุนส่วนเกิน!D447</f>
        <v>1</v>
      </c>
      <c r="P440" s="38" t="b">
        <f t="shared" si="13"/>
        <v>1</v>
      </c>
      <c r="Q440" s="14" t="s">
        <v>920</v>
      </c>
      <c r="R440" s="49">
        <v>14074112.689999999</v>
      </c>
      <c r="S440" s="43">
        <v>0</v>
      </c>
    </row>
    <row r="441" spans="1:19" ht="24.6" x14ac:dyDescent="0.7">
      <c r="A441" s="38">
        <v>7</v>
      </c>
      <c r="B441" s="38" t="s">
        <v>911</v>
      </c>
      <c r="C441" s="38" t="s">
        <v>922</v>
      </c>
      <c r="D441" s="38" t="s">
        <v>923</v>
      </c>
      <c r="E441" s="38" t="s">
        <v>8</v>
      </c>
      <c r="F441" s="40">
        <v>2.4700000000000002</v>
      </c>
      <c r="G441" s="40">
        <v>2.25</v>
      </c>
      <c r="H441" s="40">
        <v>1.22</v>
      </c>
      <c r="I441" s="40">
        <v>37932445.32</v>
      </c>
      <c r="J441" s="40">
        <v>11188654.74</v>
      </c>
      <c r="K441" s="38">
        <v>0</v>
      </c>
      <c r="L441" s="40">
        <v>15621446.369999999</v>
      </c>
      <c r="M441" s="40">
        <v>5568021.71</v>
      </c>
      <c r="N441" s="38" t="b">
        <f t="shared" si="12"/>
        <v>0</v>
      </c>
      <c r="O441" s="38" t="b">
        <f>C441=คำนวณเงินลงทุนส่วนเกิน!D448</f>
        <v>1</v>
      </c>
      <c r="P441" s="38" t="b">
        <f t="shared" si="13"/>
        <v>1</v>
      </c>
      <c r="Q441" s="14" t="s">
        <v>922</v>
      </c>
      <c r="R441" s="49">
        <v>-17037264.629999999</v>
      </c>
      <c r="S441" s="43">
        <v>1</v>
      </c>
    </row>
    <row r="442" spans="1:19" ht="24.6" x14ac:dyDescent="0.7">
      <c r="A442" s="38">
        <v>7</v>
      </c>
      <c r="B442" s="38" t="s">
        <v>911</v>
      </c>
      <c r="C442" s="38" t="s">
        <v>924</v>
      </c>
      <c r="D442" s="38" t="s">
        <v>925</v>
      </c>
      <c r="E442" s="38" t="s">
        <v>8</v>
      </c>
      <c r="F442" s="40">
        <v>2.38</v>
      </c>
      <c r="G442" s="40">
        <v>2.25</v>
      </c>
      <c r="H442" s="40">
        <v>1.24</v>
      </c>
      <c r="I442" s="40">
        <v>77715405.280000001</v>
      </c>
      <c r="J442" s="40">
        <v>-47649815.020000003</v>
      </c>
      <c r="K442" s="38">
        <v>1</v>
      </c>
      <c r="L442" s="40">
        <v>-32542830.989999998</v>
      </c>
      <c r="M442" s="40">
        <v>13231592.73</v>
      </c>
      <c r="N442" s="38" t="b">
        <f t="shared" si="12"/>
        <v>1</v>
      </c>
      <c r="O442" s="38" t="b">
        <f>C442=คำนวณเงินลงทุนส่วนเกิน!D449</f>
        <v>1</v>
      </c>
      <c r="P442" s="38" t="b">
        <f t="shared" si="13"/>
        <v>1</v>
      </c>
      <c r="Q442" s="14" t="s">
        <v>924</v>
      </c>
      <c r="R442" s="49">
        <v>-47663035.020000003</v>
      </c>
      <c r="S442" s="43">
        <v>1</v>
      </c>
    </row>
    <row r="443" spans="1:19" ht="24.6" x14ac:dyDescent="0.7">
      <c r="A443" s="38">
        <v>7</v>
      </c>
      <c r="B443" s="38" t="s">
        <v>911</v>
      </c>
      <c r="C443" s="38" t="s">
        <v>926</v>
      </c>
      <c r="D443" s="38" t="s">
        <v>927</v>
      </c>
      <c r="E443" s="38" t="s">
        <v>8</v>
      </c>
      <c r="F443" s="40">
        <v>5.78</v>
      </c>
      <c r="G443" s="40">
        <v>5.38</v>
      </c>
      <c r="H443" s="40">
        <v>3.55</v>
      </c>
      <c r="I443" s="40">
        <v>50276278.340000004</v>
      </c>
      <c r="J443" s="40">
        <v>-1981148.59</v>
      </c>
      <c r="K443" s="38">
        <v>1</v>
      </c>
      <c r="L443" s="40">
        <v>1775575.71</v>
      </c>
      <c r="M443" s="40">
        <v>26824126.870000001</v>
      </c>
      <c r="N443" s="38" t="b">
        <f t="shared" si="12"/>
        <v>1</v>
      </c>
      <c r="O443" s="38" t="b">
        <f>C443=คำนวณเงินลงทุนส่วนเกิน!D450</f>
        <v>1</v>
      </c>
      <c r="P443" s="38" t="b">
        <f t="shared" si="13"/>
        <v>1</v>
      </c>
      <c r="Q443" s="14" t="s">
        <v>926</v>
      </c>
      <c r="R443" s="49">
        <v>-1981148.59</v>
      </c>
      <c r="S443" s="43">
        <v>1</v>
      </c>
    </row>
    <row r="444" spans="1:19" ht="24.6" x14ac:dyDescent="0.7">
      <c r="A444" s="38">
        <v>7</v>
      </c>
      <c r="B444" s="38" t="s">
        <v>911</v>
      </c>
      <c r="C444" s="38" t="s">
        <v>928</v>
      </c>
      <c r="D444" s="38" t="s">
        <v>929</v>
      </c>
      <c r="E444" s="38" t="s">
        <v>8</v>
      </c>
      <c r="F444" s="40">
        <v>3.82</v>
      </c>
      <c r="G444" s="40">
        <v>3.59</v>
      </c>
      <c r="H444" s="40">
        <v>3.11</v>
      </c>
      <c r="I444" s="40">
        <v>178909305.46000001</v>
      </c>
      <c r="J444" s="40">
        <v>-20281159.190000001</v>
      </c>
      <c r="K444" s="38">
        <v>1</v>
      </c>
      <c r="L444" s="40">
        <v>-16753846.619999999</v>
      </c>
      <c r="M444" s="40">
        <v>133390147.44</v>
      </c>
      <c r="N444" s="38" t="b">
        <f t="shared" si="12"/>
        <v>1</v>
      </c>
      <c r="O444" s="38" t="b">
        <f>C444=คำนวณเงินลงทุนส่วนเกิน!D451</f>
        <v>1</v>
      </c>
      <c r="P444" s="38" t="b">
        <f t="shared" si="13"/>
        <v>1</v>
      </c>
      <c r="Q444" s="14" t="s">
        <v>928</v>
      </c>
      <c r="R444" s="49">
        <v>-20281159.190000001</v>
      </c>
      <c r="S444" s="43">
        <v>1</v>
      </c>
    </row>
    <row r="445" spans="1:19" ht="24.6" x14ac:dyDescent="0.7">
      <c r="A445" s="38">
        <v>7</v>
      </c>
      <c r="B445" s="38" t="s">
        <v>911</v>
      </c>
      <c r="C445" s="38" t="s">
        <v>930</v>
      </c>
      <c r="D445" s="38" t="s">
        <v>931</v>
      </c>
      <c r="E445" s="38" t="s">
        <v>8</v>
      </c>
      <c r="F445" s="40">
        <v>1.82</v>
      </c>
      <c r="G445" s="40">
        <v>1.59</v>
      </c>
      <c r="H445" s="40">
        <v>0.89</v>
      </c>
      <c r="I445" s="40">
        <v>7596907.9900000002</v>
      </c>
      <c r="J445" s="40">
        <v>4740315.75</v>
      </c>
      <c r="K445" s="38">
        <v>0</v>
      </c>
      <c r="L445" s="40">
        <v>6320934.79</v>
      </c>
      <c r="M445" s="40">
        <v>-1064240.8799999999</v>
      </c>
      <c r="N445" s="38" t="b">
        <f t="shared" si="12"/>
        <v>1</v>
      </c>
      <c r="O445" s="38" t="b">
        <f>C445=คำนวณเงินลงทุนส่วนเกิน!D452</f>
        <v>1</v>
      </c>
      <c r="P445" s="38" t="b">
        <f t="shared" si="13"/>
        <v>1</v>
      </c>
      <c r="Q445" s="14" t="s">
        <v>930</v>
      </c>
      <c r="R445" s="49">
        <v>3276729.17</v>
      </c>
      <c r="S445" s="43">
        <v>0</v>
      </c>
    </row>
    <row r="446" spans="1:19" ht="24.6" x14ac:dyDescent="0.7">
      <c r="A446" s="38">
        <v>7</v>
      </c>
      <c r="B446" s="38" t="s">
        <v>911</v>
      </c>
      <c r="C446" s="38" t="s">
        <v>932</v>
      </c>
      <c r="D446" s="38" t="s">
        <v>933</v>
      </c>
      <c r="E446" s="38" t="s">
        <v>8</v>
      </c>
      <c r="F446" s="40">
        <v>6.43</v>
      </c>
      <c r="G446" s="40">
        <v>6.16</v>
      </c>
      <c r="H446" s="40">
        <v>5.12</v>
      </c>
      <c r="I446" s="40">
        <v>219109253.21000001</v>
      </c>
      <c r="J446" s="40">
        <v>46951042.439999998</v>
      </c>
      <c r="K446" s="38">
        <v>0</v>
      </c>
      <c r="L446" s="40">
        <v>52853360.109999999</v>
      </c>
      <c r="M446" s="40">
        <v>166324903.59</v>
      </c>
      <c r="N446" s="38" t="b">
        <f t="shared" si="12"/>
        <v>1</v>
      </c>
      <c r="O446" s="38" t="b">
        <f>C446=คำนวณเงินลงทุนส่วนเกิน!D453</f>
        <v>1</v>
      </c>
      <c r="P446" s="38" t="b">
        <f t="shared" si="13"/>
        <v>1</v>
      </c>
      <c r="Q446" s="14" t="s">
        <v>932</v>
      </c>
      <c r="R446" s="49">
        <v>46951042.439999998</v>
      </c>
      <c r="S446" s="43">
        <v>0</v>
      </c>
    </row>
    <row r="447" spans="1:19" ht="24.6" x14ac:dyDescent="0.7">
      <c r="A447" s="38">
        <v>7</v>
      </c>
      <c r="B447" s="38" t="s">
        <v>911</v>
      </c>
      <c r="C447" s="38" t="s">
        <v>934</v>
      </c>
      <c r="D447" s="38" t="s">
        <v>935</v>
      </c>
      <c r="E447" s="38" t="s">
        <v>8</v>
      </c>
      <c r="F447" s="40">
        <v>2.68</v>
      </c>
      <c r="G447" s="40">
        <v>2.4700000000000002</v>
      </c>
      <c r="H447" s="40">
        <v>1.91</v>
      </c>
      <c r="I447" s="40">
        <v>30872850</v>
      </c>
      <c r="J447" s="40">
        <v>1107537.18</v>
      </c>
      <c r="K447" s="38">
        <v>0</v>
      </c>
      <c r="L447" s="40">
        <v>2686031.62</v>
      </c>
      <c r="M447" s="40">
        <v>16746740.52</v>
      </c>
      <c r="N447" s="38" t="b">
        <f t="shared" si="12"/>
        <v>1</v>
      </c>
      <c r="O447" s="38" t="b">
        <f>C447=คำนวณเงินลงทุนส่วนเกิน!D454</f>
        <v>1</v>
      </c>
      <c r="P447" s="38" t="b">
        <f t="shared" si="13"/>
        <v>1</v>
      </c>
      <c r="Q447" s="14" t="s">
        <v>934</v>
      </c>
      <c r="R447" s="49">
        <v>1107537.18</v>
      </c>
      <c r="S447" s="43">
        <v>0</v>
      </c>
    </row>
    <row r="448" spans="1:19" ht="24.6" x14ac:dyDescent="0.7">
      <c r="A448" s="38">
        <v>7</v>
      </c>
      <c r="B448" s="38" t="s">
        <v>911</v>
      </c>
      <c r="C448" s="38" t="s">
        <v>936</v>
      </c>
      <c r="D448" s="38" t="s">
        <v>937</v>
      </c>
      <c r="E448" s="38" t="s">
        <v>8</v>
      </c>
      <c r="F448" s="40">
        <v>3.59</v>
      </c>
      <c r="G448" s="40">
        <v>3.41</v>
      </c>
      <c r="H448" s="40">
        <v>2.93</v>
      </c>
      <c r="I448" s="40">
        <v>42304896.609999999</v>
      </c>
      <c r="J448" s="40">
        <v>-5580058.5499999998</v>
      </c>
      <c r="K448" s="38">
        <v>1</v>
      </c>
      <c r="L448" s="40">
        <v>-4202955.3</v>
      </c>
      <c r="M448" s="40">
        <v>31399196.5</v>
      </c>
      <c r="N448" s="38" t="b">
        <f t="shared" si="12"/>
        <v>1</v>
      </c>
      <c r="O448" s="38" t="b">
        <f>C448=คำนวณเงินลงทุนส่วนเกิน!D455</f>
        <v>1</v>
      </c>
      <c r="P448" s="38" t="b">
        <f t="shared" si="13"/>
        <v>1</v>
      </c>
      <c r="Q448" s="14" t="s">
        <v>936</v>
      </c>
      <c r="R448" s="49">
        <v>-5580058.5499999998</v>
      </c>
      <c r="S448" s="43">
        <v>1</v>
      </c>
    </row>
    <row r="449" spans="1:19" ht="24.6" x14ac:dyDescent="0.7">
      <c r="A449" s="38">
        <v>7</v>
      </c>
      <c r="B449" s="38" t="s">
        <v>911</v>
      </c>
      <c r="C449" s="38" t="s">
        <v>938</v>
      </c>
      <c r="D449" s="38" t="s">
        <v>939</v>
      </c>
      <c r="E449" s="38" t="s">
        <v>8</v>
      </c>
      <c r="F449" s="40">
        <v>9.2799999999999994</v>
      </c>
      <c r="G449" s="40">
        <v>8.98</v>
      </c>
      <c r="H449" s="40">
        <v>8.41</v>
      </c>
      <c r="I449" s="40">
        <v>109022741.93000001</v>
      </c>
      <c r="J449" s="40">
        <v>-15009562.25</v>
      </c>
      <c r="K449" s="38">
        <v>1</v>
      </c>
      <c r="L449" s="40">
        <v>-8972354.7699999996</v>
      </c>
      <c r="M449" s="40">
        <v>97491036.969999999</v>
      </c>
      <c r="N449" s="38" t="b">
        <f t="shared" si="12"/>
        <v>1</v>
      </c>
      <c r="O449" s="38" t="b">
        <f>C449=คำนวณเงินลงทุนส่วนเกิน!D456</f>
        <v>1</v>
      </c>
      <c r="P449" s="38" t="b">
        <f t="shared" si="13"/>
        <v>1</v>
      </c>
      <c r="Q449" s="14" t="s">
        <v>938</v>
      </c>
      <c r="R449" s="49">
        <v>-15009562.25</v>
      </c>
      <c r="S449" s="43">
        <v>1</v>
      </c>
    </row>
    <row r="450" spans="1:19" ht="24.6" x14ac:dyDescent="0.7">
      <c r="A450" s="38">
        <v>7</v>
      </c>
      <c r="B450" s="38" t="s">
        <v>911</v>
      </c>
      <c r="C450" s="38" t="s">
        <v>940</v>
      </c>
      <c r="D450" s="38" t="s">
        <v>941</v>
      </c>
      <c r="E450" s="38" t="s">
        <v>8</v>
      </c>
      <c r="F450" s="40">
        <v>1.58</v>
      </c>
      <c r="G450" s="40">
        <v>1.37</v>
      </c>
      <c r="H450" s="40">
        <v>0.69</v>
      </c>
      <c r="I450" s="40">
        <v>29531337.739999998</v>
      </c>
      <c r="J450" s="40">
        <v>-10879969.15</v>
      </c>
      <c r="K450" s="38">
        <v>2</v>
      </c>
      <c r="L450" s="40">
        <v>-10553665.42</v>
      </c>
      <c r="M450" s="40">
        <v>-15610075.83</v>
      </c>
      <c r="N450" s="38" t="b">
        <f t="shared" si="12"/>
        <v>1</v>
      </c>
      <c r="O450" s="38" t="b">
        <f>C450=คำนวณเงินลงทุนส่วนเกิน!D457</f>
        <v>1</v>
      </c>
      <c r="P450" s="38" t="b">
        <f t="shared" si="13"/>
        <v>1</v>
      </c>
      <c r="Q450" s="14" t="s">
        <v>940</v>
      </c>
      <c r="R450" s="49">
        <v>-10906149.15</v>
      </c>
      <c r="S450" s="43">
        <v>2</v>
      </c>
    </row>
    <row r="451" spans="1:19" ht="24.6" x14ac:dyDescent="0.7">
      <c r="A451" s="38">
        <v>7</v>
      </c>
      <c r="B451" s="38" t="s">
        <v>911</v>
      </c>
      <c r="C451" s="38" t="s">
        <v>942</v>
      </c>
      <c r="D451" s="38" t="s">
        <v>943</v>
      </c>
      <c r="E451" s="38" t="s">
        <v>8</v>
      </c>
      <c r="F451" s="40">
        <v>4.34</v>
      </c>
      <c r="G451" s="40">
        <v>4</v>
      </c>
      <c r="H451" s="40">
        <v>3.27</v>
      </c>
      <c r="I451" s="40">
        <v>66710091.640000001</v>
      </c>
      <c r="J451" s="40">
        <v>-22939014.91</v>
      </c>
      <c r="K451" s="38">
        <v>1</v>
      </c>
      <c r="L451" s="40">
        <v>-20880549.309999999</v>
      </c>
      <c r="M451" s="40">
        <v>45351683.920000002</v>
      </c>
      <c r="N451" s="38" t="b">
        <f t="shared" si="12"/>
        <v>1</v>
      </c>
      <c r="O451" s="38" t="b">
        <f>C451=คำนวณเงินลงทุนส่วนเกิน!D458</f>
        <v>1</v>
      </c>
      <c r="P451" s="38" t="b">
        <f t="shared" si="13"/>
        <v>1</v>
      </c>
      <c r="Q451" s="14" t="s">
        <v>942</v>
      </c>
      <c r="R451" s="49">
        <v>-22956484.91</v>
      </c>
      <c r="S451" s="43">
        <v>1</v>
      </c>
    </row>
    <row r="452" spans="1:19" ht="24.6" x14ac:dyDescent="0.7">
      <c r="A452" s="38">
        <v>7</v>
      </c>
      <c r="B452" s="38" t="s">
        <v>911</v>
      </c>
      <c r="C452" s="38" t="s">
        <v>944</v>
      </c>
      <c r="D452" s="38" t="s">
        <v>945</v>
      </c>
      <c r="E452" s="38" t="s">
        <v>8</v>
      </c>
      <c r="F452" s="40">
        <v>1.58</v>
      </c>
      <c r="G452" s="40">
        <v>1.49</v>
      </c>
      <c r="H452" s="40">
        <v>1.1499999999999999</v>
      </c>
      <c r="I452" s="40">
        <v>13818418.48</v>
      </c>
      <c r="J452" s="40">
        <v>-2525612.86</v>
      </c>
      <c r="K452" s="38">
        <v>1</v>
      </c>
      <c r="L452" s="40">
        <v>-1730666.88</v>
      </c>
      <c r="M452" s="40">
        <v>3648123.3</v>
      </c>
      <c r="N452" s="38" t="b">
        <f t="shared" ref="N452:N515" si="14">K452=S452</f>
        <v>1</v>
      </c>
      <c r="O452" s="38" t="b">
        <f>C452=คำนวณเงินลงทุนส่วนเกิน!D459</f>
        <v>1</v>
      </c>
      <c r="P452" s="38" t="b">
        <f t="shared" ref="P452:P515" si="15">Q452=C452</f>
        <v>1</v>
      </c>
      <c r="Q452" s="14" t="s">
        <v>944</v>
      </c>
      <c r="R452" s="49">
        <v>-2525612.86</v>
      </c>
      <c r="S452" s="43">
        <v>1</v>
      </c>
    </row>
    <row r="453" spans="1:19" ht="24.6" x14ac:dyDescent="0.7">
      <c r="A453" s="38">
        <v>7</v>
      </c>
      <c r="B453" s="38" t="s">
        <v>911</v>
      </c>
      <c r="C453" s="38" t="s">
        <v>946</v>
      </c>
      <c r="D453" s="38" t="s">
        <v>947</v>
      </c>
      <c r="E453" s="38" t="s">
        <v>8</v>
      </c>
      <c r="F453" s="40">
        <v>1.37</v>
      </c>
      <c r="G453" s="40">
        <v>1.24</v>
      </c>
      <c r="H453" s="40">
        <v>0.66</v>
      </c>
      <c r="I453" s="40">
        <v>8996787.7100000009</v>
      </c>
      <c r="J453" s="40">
        <v>-2556534.6800000002</v>
      </c>
      <c r="K453" s="38">
        <v>3</v>
      </c>
      <c r="L453" s="40">
        <v>1745009.19</v>
      </c>
      <c r="M453" s="40">
        <v>-8723988.3300000001</v>
      </c>
      <c r="N453" s="38" t="b">
        <f t="shared" si="14"/>
        <v>1</v>
      </c>
      <c r="O453" s="38" t="b">
        <f>C453=คำนวณเงินลงทุนส่วนเกิน!D460</f>
        <v>1</v>
      </c>
      <c r="P453" s="38" t="b">
        <f t="shared" si="15"/>
        <v>1</v>
      </c>
      <c r="Q453" s="14" t="s">
        <v>946</v>
      </c>
      <c r="R453" s="49">
        <v>-5166681.93</v>
      </c>
      <c r="S453" s="43">
        <v>3</v>
      </c>
    </row>
    <row r="454" spans="1:19" ht="24.6" x14ac:dyDescent="0.7">
      <c r="A454" s="38">
        <v>7</v>
      </c>
      <c r="B454" s="38" t="s">
        <v>911</v>
      </c>
      <c r="C454" s="38" t="s">
        <v>948</v>
      </c>
      <c r="D454" s="38" t="s">
        <v>949</v>
      </c>
      <c r="E454" s="38" t="s">
        <v>8</v>
      </c>
      <c r="F454" s="40">
        <v>1</v>
      </c>
      <c r="G454" s="40">
        <v>0.88</v>
      </c>
      <c r="H454" s="40">
        <v>0.4</v>
      </c>
      <c r="I454" s="40">
        <v>-33789.33</v>
      </c>
      <c r="J454" s="40">
        <v>236016.21</v>
      </c>
      <c r="K454" s="38">
        <v>4</v>
      </c>
      <c r="L454" s="40">
        <v>4718646.62</v>
      </c>
      <c r="M454" s="40">
        <v>-12794056.029999999</v>
      </c>
      <c r="N454" s="38" t="b">
        <f t="shared" si="14"/>
        <v>0</v>
      </c>
      <c r="O454" s="38" t="b">
        <f>C454=คำนวณเงินลงทุนส่วนเกิน!D461</f>
        <v>1</v>
      </c>
      <c r="P454" s="38" t="b">
        <f t="shared" si="15"/>
        <v>1</v>
      </c>
      <c r="Q454" s="14" t="s">
        <v>948</v>
      </c>
      <c r="R454" s="49">
        <v>-188944.79</v>
      </c>
      <c r="S454" s="43">
        <v>7</v>
      </c>
    </row>
    <row r="455" spans="1:19" ht="24.6" x14ac:dyDescent="0.7">
      <c r="A455" s="38">
        <v>7</v>
      </c>
      <c r="B455" s="38" t="s">
        <v>911</v>
      </c>
      <c r="C455" s="38" t="s">
        <v>950</v>
      </c>
      <c r="D455" s="38" t="s">
        <v>951</v>
      </c>
      <c r="E455" s="38" t="s">
        <v>8</v>
      </c>
      <c r="F455" s="40">
        <v>2.61</v>
      </c>
      <c r="G455" s="40">
        <v>2.37</v>
      </c>
      <c r="H455" s="40">
        <v>1.1299999999999999</v>
      </c>
      <c r="I455" s="40">
        <v>96160572.299999997</v>
      </c>
      <c r="J455" s="40">
        <v>-48646478</v>
      </c>
      <c r="K455" s="38">
        <v>1</v>
      </c>
      <c r="L455" s="40">
        <v>-37143554.079999998</v>
      </c>
      <c r="M455" s="40">
        <v>7655069.46</v>
      </c>
      <c r="N455" s="38" t="b">
        <f t="shared" si="14"/>
        <v>1</v>
      </c>
      <c r="O455" s="38" t="b">
        <f>C455=คำนวณเงินลงทุนส่วนเกิน!D462</f>
        <v>1</v>
      </c>
      <c r="P455" s="38" t="b">
        <f t="shared" si="15"/>
        <v>1</v>
      </c>
      <c r="Q455" s="14" t="s">
        <v>950</v>
      </c>
      <c r="R455" s="49">
        <v>-48646478</v>
      </c>
      <c r="S455" s="43">
        <v>1</v>
      </c>
    </row>
    <row r="456" spans="1:19" ht="24.6" x14ac:dyDescent="0.7">
      <c r="A456" s="38">
        <v>7</v>
      </c>
      <c r="B456" s="38" t="s">
        <v>911</v>
      </c>
      <c r="C456" s="38" t="s">
        <v>952</v>
      </c>
      <c r="D456" s="38" t="s">
        <v>953</v>
      </c>
      <c r="E456" s="38" t="s">
        <v>46</v>
      </c>
      <c r="F456" s="40">
        <v>4.42</v>
      </c>
      <c r="G456" s="40">
        <v>4.01</v>
      </c>
      <c r="H456" s="40">
        <v>2.59</v>
      </c>
      <c r="I456" s="40">
        <v>143609395.66999999</v>
      </c>
      <c r="J456" s="40">
        <v>13271653.439999999</v>
      </c>
      <c r="K456" s="38">
        <v>0</v>
      </c>
      <c r="L456" s="40">
        <v>15293574.869999999</v>
      </c>
      <c r="M456" s="40">
        <v>67252729.299999997</v>
      </c>
      <c r="N456" s="38" t="b">
        <f t="shared" si="14"/>
        <v>1</v>
      </c>
      <c r="O456" s="38" t="b">
        <f>C456=คำนวณเงินลงทุนส่วนเกิน!D463</f>
        <v>1</v>
      </c>
      <c r="P456" s="38" t="b">
        <f t="shared" si="15"/>
        <v>1</v>
      </c>
      <c r="Q456" s="14" t="s">
        <v>952</v>
      </c>
      <c r="R456" s="49">
        <v>13271653.439999999</v>
      </c>
      <c r="S456" s="43">
        <v>0</v>
      </c>
    </row>
    <row r="457" spans="1:19" ht="24.6" x14ac:dyDescent="0.7">
      <c r="A457" s="38">
        <v>7</v>
      </c>
      <c r="B457" s="38" t="s">
        <v>911</v>
      </c>
      <c r="C457" s="38" t="s">
        <v>954</v>
      </c>
      <c r="D457" s="38" t="s">
        <v>955</v>
      </c>
      <c r="E457" s="38" t="s">
        <v>8</v>
      </c>
      <c r="F457" s="40">
        <v>1.93</v>
      </c>
      <c r="G457" s="40">
        <v>1.65</v>
      </c>
      <c r="H457" s="40">
        <v>1.0900000000000001</v>
      </c>
      <c r="I457" s="40">
        <v>12551412.75</v>
      </c>
      <c r="J457" s="40">
        <v>-1849165.36</v>
      </c>
      <c r="K457" s="38">
        <v>1</v>
      </c>
      <c r="L457" s="40">
        <v>-3976794.95</v>
      </c>
      <c r="M457" s="40">
        <v>1192289.5</v>
      </c>
      <c r="N457" s="38" t="b">
        <f t="shared" si="14"/>
        <v>1</v>
      </c>
      <c r="O457" s="38" t="b">
        <f>C457=คำนวณเงินลงทุนส่วนเกิน!D464</f>
        <v>1</v>
      </c>
      <c r="P457" s="38" t="b">
        <f t="shared" si="15"/>
        <v>1</v>
      </c>
      <c r="Q457" s="14" t="s">
        <v>954</v>
      </c>
      <c r="R457" s="49">
        <v>-1849165.36</v>
      </c>
      <c r="S457" s="43">
        <v>1</v>
      </c>
    </row>
    <row r="458" spans="1:19" ht="24.6" x14ac:dyDescent="0.7">
      <c r="A458" s="38">
        <v>7</v>
      </c>
      <c r="B458" s="38" t="s">
        <v>911</v>
      </c>
      <c r="C458" s="38" t="s">
        <v>956</v>
      </c>
      <c r="D458" s="38" t="s">
        <v>957</v>
      </c>
      <c r="E458" s="38" t="s">
        <v>8</v>
      </c>
      <c r="F458" s="40">
        <v>4.21</v>
      </c>
      <c r="G458" s="40">
        <v>3.73</v>
      </c>
      <c r="H458" s="40">
        <v>2.97</v>
      </c>
      <c r="I458" s="40">
        <v>13986913.380000001</v>
      </c>
      <c r="J458" s="40">
        <v>-538537.27</v>
      </c>
      <c r="K458" s="38">
        <v>1</v>
      </c>
      <c r="L458" s="40">
        <v>2371368.5</v>
      </c>
      <c r="M458" s="40">
        <v>8570267.8800000008</v>
      </c>
      <c r="N458" s="38" t="b">
        <f t="shared" si="14"/>
        <v>1</v>
      </c>
      <c r="O458" s="38" t="b">
        <f>C458=คำนวณเงินลงทุนส่วนเกิน!D465</f>
        <v>1</v>
      </c>
      <c r="P458" s="38" t="b">
        <f t="shared" si="15"/>
        <v>1</v>
      </c>
      <c r="Q458" s="14" t="s">
        <v>956</v>
      </c>
      <c r="R458" s="49">
        <v>-542703.52</v>
      </c>
      <c r="S458" s="43">
        <v>1</v>
      </c>
    </row>
    <row r="459" spans="1:19" ht="24.6" x14ac:dyDescent="0.7">
      <c r="A459" s="38">
        <v>7</v>
      </c>
      <c r="B459" s="38" t="s">
        <v>911</v>
      </c>
      <c r="C459" s="38" t="s">
        <v>958</v>
      </c>
      <c r="D459" s="38" t="s">
        <v>959</v>
      </c>
      <c r="E459" s="38" t="s">
        <v>8</v>
      </c>
      <c r="F459" s="40">
        <v>1.31</v>
      </c>
      <c r="G459" s="40">
        <v>1.19</v>
      </c>
      <c r="H459" s="40">
        <v>0.91</v>
      </c>
      <c r="I459" s="40">
        <v>3861142.31</v>
      </c>
      <c r="J459" s="40">
        <v>8404102.7599999998</v>
      </c>
      <c r="K459" s="38">
        <v>1</v>
      </c>
      <c r="L459" s="40">
        <v>9985544.1899999995</v>
      </c>
      <c r="M459" s="40">
        <v>-1071833.17</v>
      </c>
      <c r="N459" s="38" t="b">
        <f t="shared" si="14"/>
        <v>1</v>
      </c>
      <c r="O459" s="38" t="b">
        <f>C459=คำนวณเงินลงทุนส่วนเกิน!D466</f>
        <v>1</v>
      </c>
      <c r="P459" s="38" t="b">
        <f t="shared" si="15"/>
        <v>1</v>
      </c>
      <c r="Q459" s="14" t="s">
        <v>958</v>
      </c>
      <c r="R459" s="49">
        <v>8404102.7599999998</v>
      </c>
      <c r="S459" s="43">
        <v>1</v>
      </c>
    </row>
    <row r="460" spans="1:19" ht="24.6" x14ac:dyDescent="0.7">
      <c r="A460" s="38">
        <v>7</v>
      </c>
      <c r="B460" s="38" t="s">
        <v>911</v>
      </c>
      <c r="C460" s="38" t="s">
        <v>960</v>
      </c>
      <c r="D460" s="38" t="s">
        <v>961</v>
      </c>
      <c r="E460" s="38" t="s">
        <v>8</v>
      </c>
      <c r="F460" s="40">
        <v>4.96</v>
      </c>
      <c r="G460" s="40">
        <v>4.6100000000000003</v>
      </c>
      <c r="H460" s="40">
        <v>4.04</v>
      </c>
      <c r="I460" s="40">
        <v>18080110.879999999</v>
      </c>
      <c r="J460" s="40">
        <v>10343570.560000001</v>
      </c>
      <c r="K460" s="38">
        <v>0</v>
      </c>
      <c r="L460" s="40">
        <v>16656478.4</v>
      </c>
      <c r="M460" s="40">
        <v>13815170.949999999</v>
      </c>
      <c r="N460" s="38" t="b">
        <f t="shared" si="14"/>
        <v>1</v>
      </c>
      <c r="O460" s="38" t="b">
        <f>C460=คำนวณเงินลงทุนส่วนเกิน!D467</f>
        <v>1</v>
      </c>
      <c r="P460" s="38" t="b">
        <f t="shared" si="15"/>
        <v>1</v>
      </c>
      <c r="Q460" s="14" t="s">
        <v>960</v>
      </c>
      <c r="R460" s="49">
        <v>10343570.560000001</v>
      </c>
      <c r="S460" s="43">
        <v>0</v>
      </c>
    </row>
    <row r="461" spans="1:19" ht="24.6" x14ac:dyDescent="0.7">
      <c r="A461" s="38">
        <v>7</v>
      </c>
      <c r="B461" s="38" t="s">
        <v>911</v>
      </c>
      <c r="C461" s="38" t="s">
        <v>962</v>
      </c>
      <c r="D461" s="38" t="s">
        <v>963</v>
      </c>
      <c r="E461" s="38" t="s">
        <v>8</v>
      </c>
      <c r="F461" s="40">
        <v>2.69</v>
      </c>
      <c r="G461" s="40">
        <v>2.4700000000000002</v>
      </c>
      <c r="H461" s="40">
        <v>2.12</v>
      </c>
      <c r="I461" s="40">
        <v>15990708.48</v>
      </c>
      <c r="J461" s="40">
        <v>3499925.98</v>
      </c>
      <c r="K461" s="38">
        <v>0</v>
      </c>
      <c r="L461" s="40">
        <v>1426674.54</v>
      </c>
      <c r="M461" s="40">
        <v>10605374.380000001</v>
      </c>
      <c r="N461" s="38" t="b">
        <f t="shared" si="14"/>
        <v>1</v>
      </c>
      <c r="O461" s="38" t="b">
        <f>C461=คำนวณเงินลงทุนส่วนเกิน!D468</f>
        <v>1</v>
      </c>
      <c r="P461" s="38" t="b">
        <f t="shared" si="15"/>
        <v>1</v>
      </c>
      <c r="Q461" s="14" t="s">
        <v>962</v>
      </c>
      <c r="R461" s="49">
        <v>3499925.98</v>
      </c>
      <c r="S461" s="43">
        <v>0</v>
      </c>
    </row>
    <row r="462" spans="1:19" ht="24.6" x14ac:dyDescent="0.7">
      <c r="A462" s="38">
        <v>7</v>
      </c>
      <c r="B462" s="38" t="s">
        <v>964</v>
      </c>
      <c r="C462" s="38" t="s">
        <v>965</v>
      </c>
      <c r="D462" s="38" t="s">
        <v>966</v>
      </c>
      <c r="E462" s="38" t="s">
        <v>46</v>
      </c>
      <c r="F462" s="40">
        <v>4.32</v>
      </c>
      <c r="G462" s="40">
        <v>3.82</v>
      </c>
      <c r="H462" s="40">
        <v>1</v>
      </c>
      <c r="I462" s="40">
        <v>735668134.61000001</v>
      </c>
      <c r="J462" s="40">
        <v>2288067.56</v>
      </c>
      <c r="K462" s="38">
        <v>0</v>
      </c>
      <c r="L462" s="40">
        <v>12585769.02</v>
      </c>
      <c r="M462" s="40">
        <v>945701.11</v>
      </c>
      <c r="N462" s="38" t="b">
        <f t="shared" si="14"/>
        <v>1</v>
      </c>
      <c r="O462" s="38" t="b">
        <f>C462=คำนวณเงินลงทุนส่วนเกิน!D469</f>
        <v>1</v>
      </c>
      <c r="P462" s="38" t="b">
        <f t="shared" si="15"/>
        <v>1</v>
      </c>
      <c r="Q462" s="14" t="s">
        <v>965</v>
      </c>
      <c r="R462" s="49">
        <v>2288067.56</v>
      </c>
      <c r="S462" s="43">
        <v>0</v>
      </c>
    </row>
    <row r="463" spans="1:19" ht="24.6" x14ac:dyDescent="0.7">
      <c r="A463" s="38">
        <v>7</v>
      </c>
      <c r="B463" s="38" t="s">
        <v>964</v>
      </c>
      <c r="C463" s="38" t="s">
        <v>967</v>
      </c>
      <c r="D463" s="38" t="s">
        <v>968</v>
      </c>
      <c r="E463" s="38" t="s">
        <v>8</v>
      </c>
      <c r="F463" s="40">
        <v>2.25</v>
      </c>
      <c r="G463" s="40">
        <v>2.0499999999999998</v>
      </c>
      <c r="H463" s="40">
        <v>1.65</v>
      </c>
      <c r="I463" s="40">
        <v>16576414.960000001</v>
      </c>
      <c r="J463" s="40">
        <v>-7208892.1500000004</v>
      </c>
      <c r="K463" s="38">
        <v>1</v>
      </c>
      <c r="L463" s="40">
        <v>-2841174.93</v>
      </c>
      <c r="M463" s="40">
        <v>8633542.9900000002</v>
      </c>
      <c r="N463" s="38" t="b">
        <f t="shared" si="14"/>
        <v>1</v>
      </c>
      <c r="O463" s="38" t="b">
        <f>C463=คำนวณเงินลงทุนส่วนเกิน!D470</f>
        <v>1</v>
      </c>
      <c r="P463" s="38" t="b">
        <f t="shared" si="15"/>
        <v>1</v>
      </c>
      <c r="Q463" s="14" t="s">
        <v>967</v>
      </c>
      <c r="R463" s="49">
        <v>-7208892.1500000004</v>
      </c>
      <c r="S463" s="43">
        <v>1</v>
      </c>
    </row>
    <row r="464" spans="1:19" ht="24.6" x14ac:dyDescent="0.7">
      <c r="A464" s="38">
        <v>7</v>
      </c>
      <c r="B464" s="38" t="s">
        <v>964</v>
      </c>
      <c r="C464" s="38" t="s">
        <v>969</v>
      </c>
      <c r="D464" s="38" t="s">
        <v>970</v>
      </c>
      <c r="E464" s="38" t="s">
        <v>8</v>
      </c>
      <c r="F464" s="40">
        <v>5.52</v>
      </c>
      <c r="G464" s="40">
        <v>5.37</v>
      </c>
      <c r="H464" s="40">
        <v>4.59</v>
      </c>
      <c r="I464" s="40">
        <v>195441513.71000001</v>
      </c>
      <c r="J464" s="40">
        <v>-36284441.210000001</v>
      </c>
      <c r="K464" s="38">
        <v>1</v>
      </c>
      <c r="L464" s="40">
        <v>-26938198.829999998</v>
      </c>
      <c r="M464" s="40">
        <v>155000214.56999999</v>
      </c>
      <c r="N464" s="38" t="b">
        <f t="shared" si="14"/>
        <v>1</v>
      </c>
      <c r="O464" s="38" t="b">
        <f>C464=คำนวณเงินลงทุนส่วนเกิน!D471</f>
        <v>1</v>
      </c>
      <c r="P464" s="38" t="b">
        <f t="shared" si="15"/>
        <v>1</v>
      </c>
      <c r="Q464" s="14" t="s">
        <v>969</v>
      </c>
      <c r="R464" s="49">
        <v>-36284441.210000001</v>
      </c>
      <c r="S464" s="43">
        <v>1</v>
      </c>
    </row>
    <row r="465" spans="1:19" ht="24.6" x14ac:dyDescent="0.7">
      <c r="A465" s="38">
        <v>7</v>
      </c>
      <c r="B465" s="38" t="s">
        <v>964</v>
      </c>
      <c r="C465" s="38" t="s">
        <v>971</v>
      </c>
      <c r="D465" s="38" t="s">
        <v>972</v>
      </c>
      <c r="E465" s="38" t="s">
        <v>8</v>
      </c>
      <c r="F465" s="40">
        <v>4.55</v>
      </c>
      <c r="G465" s="40">
        <v>4.34</v>
      </c>
      <c r="H465" s="40">
        <v>3.78</v>
      </c>
      <c r="I465" s="40">
        <v>59440518.810000002</v>
      </c>
      <c r="J465" s="40">
        <v>-12440700.52</v>
      </c>
      <c r="K465" s="38">
        <v>1</v>
      </c>
      <c r="L465" s="40">
        <v>-13581526.390000001</v>
      </c>
      <c r="M465" s="40">
        <v>46517198.520000003</v>
      </c>
      <c r="N465" s="38" t="b">
        <f t="shared" si="14"/>
        <v>1</v>
      </c>
      <c r="O465" s="38" t="b">
        <f>C465=คำนวณเงินลงทุนส่วนเกิน!D472</f>
        <v>1</v>
      </c>
      <c r="P465" s="38" t="b">
        <f t="shared" si="15"/>
        <v>1</v>
      </c>
      <c r="Q465" s="14" t="s">
        <v>971</v>
      </c>
      <c r="R465" s="49">
        <v>-12440700.52</v>
      </c>
      <c r="S465" s="43">
        <v>1</v>
      </c>
    </row>
    <row r="466" spans="1:19" ht="24.6" x14ac:dyDescent="0.7">
      <c r="A466" s="38">
        <v>7</v>
      </c>
      <c r="B466" s="38" t="s">
        <v>964</v>
      </c>
      <c r="C466" s="38" t="s">
        <v>973</v>
      </c>
      <c r="D466" s="38" t="s">
        <v>974</v>
      </c>
      <c r="E466" s="38" t="s">
        <v>8</v>
      </c>
      <c r="F466" s="40">
        <v>2.92</v>
      </c>
      <c r="G466" s="40">
        <v>2.76</v>
      </c>
      <c r="H466" s="40">
        <v>2.14</v>
      </c>
      <c r="I466" s="40">
        <v>56862349.549999997</v>
      </c>
      <c r="J466" s="40">
        <v>-7067725.0199999996</v>
      </c>
      <c r="K466" s="38">
        <v>1</v>
      </c>
      <c r="L466" s="40">
        <v>-1137912.6399999999</v>
      </c>
      <c r="M466" s="40">
        <v>33788388.310000002</v>
      </c>
      <c r="N466" s="38" t="b">
        <f t="shared" si="14"/>
        <v>1</v>
      </c>
      <c r="O466" s="38" t="b">
        <f>C466=คำนวณเงินลงทุนส่วนเกิน!D473</f>
        <v>1</v>
      </c>
      <c r="P466" s="38" t="b">
        <f t="shared" si="15"/>
        <v>1</v>
      </c>
      <c r="Q466" s="14" t="s">
        <v>973</v>
      </c>
      <c r="R466" s="49">
        <v>-16992538.48</v>
      </c>
      <c r="S466" s="43">
        <v>1</v>
      </c>
    </row>
    <row r="467" spans="1:19" ht="24.6" x14ac:dyDescent="0.7">
      <c r="A467" s="38">
        <v>7</v>
      </c>
      <c r="B467" s="38" t="s">
        <v>964</v>
      </c>
      <c r="C467" s="38" t="s">
        <v>975</v>
      </c>
      <c r="D467" s="38" t="s">
        <v>976</v>
      </c>
      <c r="E467" s="38" t="s">
        <v>8</v>
      </c>
      <c r="F467" s="40">
        <v>4.3099999999999996</v>
      </c>
      <c r="G467" s="40">
        <v>4.0999999999999996</v>
      </c>
      <c r="H467" s="40">
        <v>3.18</v>
      </c>
      <c r="I467" s="40">
        <v>220020131.52000001</v>
      </c>
      <c r="J467" s="40">
        <v>-14390628.33</v>
      </c>
      <c r="K467" s="38">
        <v>1</v>
      </c>
      <c r="L467" s="40">
        <v>-6735930.5</v>
      </c>
      <c r="M467" s="40">
        <v>144151169.36000001</v>
      </c>
      <c r="N467" s="38" t="b">
        <f t="shared" si="14"/>
        <v>1</v>
      </c>
      <c r="O467" s="38" t="b">
        <f>C467=คำนวณเงินลงทุนส่วนเกิน!D474</f>
        <v>1</v>
      </c>
      <c r="P467" s="38" t="b">
        <f t="shared" si="15"/>
        <v>1</v>
      </c>
      <c r="Q467" s="14" t="s">
        <v>975</v>
      </c>
      <c r="R467" s="49">
        <v>-14390628.33</v>
      </c>
      <c r="S467" s="43">
        <v>1</v>
      </c>
    </row>
    <row r="468" spans="1:19" ht="24.6" x14ac:dyDescent="0.7">
      <c r="A468" s="38">
        <v>7</v>
      </c>
      <c r="B468" s="38" t="s">
        <v>964</v>
      </c>
      <c r="C468" s="38" t="s">
        <v>977</v>
      </c>
      <c r="D468" s="38" t="s">
        <v>978</v>
      </c>
      <c r="E468" s="38" t="s">
        <v>8</v>
      </c>
      <c r="F468" s="40">
        <v>2.16</v>
      </c>
      <c r="G468" s="40">
        <v>1.94</v>
      </c>
      <c r="H468" s="40">
        <v>1.27</v>
      </c>
      <c r="I468" s="40">
        <v>23385635.5</v>
      </c>
      <c r="J468" s="40">
        <v>-11791161.310000001</v>
      </c>
      <c r="K468" s="38">
        <v>1</v>
      </c>
      <c r="L468" s="40">
        <v>-9885444.7699999996</v>
      </c>
      <c r="M468" s="40">
        <v>5509352.3600000003</v>
      </c>
      <c r="N468" s="38" t="b">
        <f t="shared" si="14"/>
        <v>1</v>
      </c>
      <c r="O468" s="38" t="b">
        <f>C468=คำนวณเงินลงทุนส่วนเกิน!D475</f>
        <v>1</v>
      </c>
      <c r="P468" s="38" t="b">
        <f t="shared" si="15"/>
        <v>1</v>
      </c>
      <c r="Q468" s="14" t="s">
        <v>977</v>
      </c>
      <c r="R468" s="49">
        <v>-11778778.789999999</v>
      </c>
      <c r="S468" s="43">
        <v>1</v>
      </c>
    </row>
    <row r="469" spans="1:19" ht="24.6" x14ac:dyDescent="0.7">
      <c r="A469" s="38">
        <v>7</v>
      </c>
      <c r="B469" s="38" t="s">
        <v>964</v>
      </c>
      <c r="C469" s="38" t="s">
        <v>979</v>
      </c>
      <c r="D469" s="38" t="s">
        <v>980</v>
      </c>
      <c r="E469" s="38" t="s">
        <v>8</v>
      </c>
      <c r="F469" s="40">
        <v>3.88</v>
      </c>
      <c r="G469" s="40">
        <v>3.71</v>
      </c>
      <c r="H469" s="40">
        <v>2.76</v>
      </c>
      <c r="I469" s="40">
        <v>140688893.88</v>
      </c>
      <c r="J469" s="40">
        <v>-17300994.359999999</v>
      </c>
      <c r="K469" s="38">
        <v>1</v>
      </c>
      <c r="L469" s="40">
        <v>-6391409.4500000002</v>
      </c>
      <c r="M469" s="40">
        <v>86113666.629999995</v>
      </c>
      <c r="N469" s="38" t="b">
        <f t="shared" si="14"/>
        <v>1</v>
      </c>
      <c r="O469" s="38" t="b">
        <f>C469=คำนวณเงินลงทุนส่วนเกิน!D476</f>
        <v>1</v>
      </c>
      <c r="P469" s="38" t="b">
        <f t="shared" si="15"/>
        <v>1</v>
      </c>
      <c r="Q469" s="14" t="s">
        <v>979</v>
      </c>
      <c r="R469" s="49">
        <v>-17300994.359999999</v>
      </c>
      <c r="S469" s="43">
        <v>1</v>
      </c>
    </row>
    <row r="470" spans="1:19" ht="24.6" x14ac:dyDescent="0.7">
      <c r="A470" s="38">
        <v>7</v>
      </c>
      <c r="B470" s="38" t="s">
        <v>964</v>
      </c>
      <c r="C470" s="38" t="s">
        <v>981</v>
      </c>
      <c r="D470" s="38" t="s">
        <v>982</v>
      </c>
      <c r="E470" s="38" t="s">
        <v>8</v>
      </c>
      <c r="F470" s="40">
        <v>9.32</v>
      </c>
      <c r="G470" s="40">
        <v>9.06</v>
      </c>
      <c r="H470" s="40">
        <v>8.09</v>
      </c>
      <c r="I470" s="40">
        <v>199091726.47</v>
      </c>
      <c r="J470" s="40">
        <v>-4675088.55</v>
      </c>
      <c r="K470" s="38">
        <v>1</v>
      </c>
      <c r="L470" s="40">
        <v>-5373424.0899999999</v>
      </c>
      <c r="M470" s="40">
        <v>169717634.84</v>
      </c>
      <c r="N470" s="38" t="b">
        <f t="shared" si="14"/>
        <v>1</v>
      </c>
      <c r="O470" s="38" t="b">
        <f>C470=คำนวณเงินลงทุนส่วนเกิน!D477</f>
        <v>1</v>
      </c>
      <c r="P470" s="38" t="b">
        <f t="shared" si="15"/>
        <v>1</v>
      </c>
      <c r="Q470" s="14" t="s">
        <v>981</v>
      </c>
      <c r="R470" s="49">
        <v>-4675088.55</v>
      </c>
      <c r="S470" s="43">
        <v>1</v>
      </c>
    </row>
    <row r="471" spans="1:19" ht="24.6" x14ac:dyDescent="0.7">
      <c r="A471" s="38">
        <v>7</v>
      </c>
      <c r="B471" s="38" t="s">
        <v>964</v>
      </c>
      <c r="C471" s="38" t="s">
        <v>983</v>
      </c>
      <c r="D471" s="38" t="s">
        <v>984</v>
      </c>
      <c r="E471" s="38" t="s">
        <v>8</v>
      </c>
      <c r="F471" s="40">
        <v>2.36</v>
      </c>
      <c r="G471" s="40">
        <v>2.21</v>
      </c>
      <c r="H471" s="40">
        <v>1.06</v>
      </c>
      <c r="I471" s="40">
        <v>32665366.559999999</v>
      </c>
      <c r="J471" s="40">
        <v>-4368343.5599999996</v>
      </c>
      <c r="K471" s="38">
        <v>1</v>
      </c>
      <c r="L471" s="40">
        <v>-8526339.9700000007</v>
      </c>
      <c r="M471" s="40">
        <v>1558762.33</v>
      </c>
      <c r="N471" s="38" t="b">
        <f t="shared" si="14"/>
        <v>1</v>
      </c>
      <c r="O471" s="38" t="b">
        <f>C471=คำนวณเงินลงทุนส่วนเกิน!D478</f>
        <v>1</v>
      </c>
      <c r="P471" s="38" t="b">
        <f t="shared" si="15"/>
        <v>1</v>
      </c>
      <c r="Q471" s="14" t="s">
        <v>983</v>
      </c>
      <c r="R471" s="49">
        <v>-4585531.34</v>
      </c>
      <c r="S471" s="43">
        <v>1</v>
      </c>
    </row>
    <row r="472" spans="1:19" ht="24.6" x14ac:dyDescent="0.7">
      <c r="A472" s="38">
        <v>7</v>
      </c>
      <c r="B472" s="38" t="s">
        <v>964</v>
      </c>
      <c r="C472" s="38" t="s">
        <v>985</v>
      </c>
      <c r="D472" s="38" t="s">
        <v>986</v>
      </c>
      <c r="E472" s="38" t="s">
        <v>8</v>
      </c>
      <c r="F472" s="40">
        <v>3.05</v>
      </c>
      <c r="G472" s="40">
        <v>2.71</v>
      </c>
      <c r="H472" s="40">
        <v>2.23</v>
      </c>
      <c r="I472" s="40">
        <v>26049800.27</v>
      </c>
      <c r="J472" s="40">
        <v>-11251460.15</v>
      </c>
      <c r="K472" s="38">
        <v>1</v>
      </c>
      <c r="L472" s="40">
        <v>-4395658.8899999997</v>
      </c>
      <c r="M472" s="40">
        <v>15589967.85</v>
      </c>
      <c r="N472" s="38" t="b">
        <f t="shared" si="14"/>
        <v>1</v>
      </c>
      <c r="O472" s="38" t="b">
        <f>C472=คำนวณเงินลงทุนส่วนเกิน!D479</f>
        <v>1</v>
      </c>
      <c r="P472" s="38" t="b">
        <f t="shared" si="15"/>
        <v>1</v>
      </c>
      <c r="Q472" s="14" t="s">
        <v>985</v>
      </c>
      <c r="R472" s="49">
        <v>-11251460.15</v>
      </c>
      <c r="S472" s="43">
        <v>1</v>
      </c>
    </row>
    <row r="473" spans="1:19" ht="24.6" x14ac:dyDescent="0.7">
      <c r="A473" s="38">
        <v>7</v>
      </c>
      <c r="B473" s="38" t="s">
        <v>964</v>
      </c>
      <c r="C473" s="38" t="s">
        <v>987</v>
      </c>
      <c r="D473" s="38" t="s">
        <v>988</v>
      </c>
      <c r="E473" s="38" t="s">
        <v>8</v>
      </c>
      <c r="F473" s="40">
        <v>23.42</v>
      </c>
      <c r="G473" s="40">
        <v>22.64</v>
      </c>
      <c r="H473" s="40">
        <v>19.14</v>
      </c>
      <c r="I473" s="40">
        <v>79139135.5</v>
      </c>
      <c r="J473" s="40">
        <v>-5214461.25</v>
      </c>
      <c r="K473" s="38">
        <v>1</v>
      </c>
      <c r="L473" s="40">
        <v>-893855.65</v>
      </c>
      <c r="M473" s="40">
        <v>64030960.57</v>
      </c>
      <c r="N473" s="38" t="b">
        <f t="shared" si="14"/>
        <v>1</v>
      </c>
      <c r="O473" s="38" t="b">
        <f>C473=คำนวณเงินลงทุนส่วนเกิน!D480</f>
        <v>1</v>
      </c>
      <c r="P473" s="38" t="b">
        <f t="shared" si="15"/>
        <v>1</v>
      </c>
      <c r="Q473" s="14" t="s">
        <v>987</v>
      </c>
      <c r="R473" s="49">
        <v>-5214461.25</v>
      </c>
      <c r="S473" s="43">
        <v>1</v>
      </c>
    </row>
    <row r="474" spans="1:19" ht="24.6" x14ac:dyDescent="0.7">
      <c r="A474" s="38">
        <v>7</v>
      </c>
      <c r="B474" s="38" t="s">
        <v>964</v>
      </c>
      <c r="C474" s="38" t="s">
        <v>989</v>
      </c>
      <c r="D474" s="38" t="s">
        <v>990</v>
      </c>
      <c r="E474" s="38" t="s">
        <v>8</v>
      </c>
      <c r="F474" s="40">
        <v>3.95</v>
      </c>
      <c r="G474" s="40">
        <v>3.68</v>
      </c>
      <c r="H474" s="40">
        <v>3.18</v>
      </c>
      <c r="I474" s="40">
        <v>27534841.260000002</v>
      </c>
      <c r="J474" s="40">
        <v>-6336138.8600000003</v>
      </c>
      <c r="K474" s="38">
        <v>1</v>
      </c>
      <c r="L474" s="40">
        <v>-1768471.28</v>
      </c>
      <c r="M474" s="40">
        <v>20151749.559999999</v>
      </c>
      <c r="N474" s="38" t="b">
        <f t="shared" si="14"/>
        <v>1</v>
      </c>
      <c r="O474" s="38" t="b">
        <f>C474=คำนวณเงินลงทุนส่วนเกิน!D481</f>
        <v>1</v>
      </c>
      <c r="P474" s="38" t="b">
        <f t="shared" si="15"/>
        <v>1</v>
      </c>
      <c r="Q474" s="14" t="s">
        <v>989</v>
      </c>
      <c r="R474" s="49">
        <v>-6336138.8600000003</v>
      </c>
      <c r="S474" s="43">
        <v>1</v>
      </c>
    </row>
    <row r="475" spans="1:19" ht="24.6" x14ac:dyDescent="0.7">
      <c r="A475" s="38">
        <v>7</v>
      </c>
      <c r="B475" s="38" t="s">
        <v>991</v>
      </c>
      <c r="C475" s="38" t="s">
        <v>992</v>
      </c>
      <c r="D475" s="38" t="s">
        <v>993</v>
      </c>
      <c r="E475" s="38" t="s">
        <v>5</v>
      </c>
      <c r="F475" s="40">
        <v>6.37</v>
      </c>
      <c r="G475" s="40">
        <v>5.85</v>
      </c>
      <c r="H475" s="40">
        <v>4.1399999999999997</v>
      </c>
      <c r="I475" s="40">
        <v>1623533083.76</v>
      </c>
      <c r="J475" s="40">
        <v>33503781.57</v>
      </c>
      <c r="K475" s="38">
        <v>0</v>
      </c>
      <c r="L475" s="40">
        <v>290772331.64999998</v>
      </c>
      <c r="M475" s="40">
        <v>951081859.10000002</v>
      </c>
      <c r="N475" s="38" t="b">
        <f t="shared" si="14"/>
        <v>1</v>
      </c>
      <c r="O475" s="38" t="b">
        <f>C475=คำนวณเงินลงทุนส่วนเกิน!D482</f>
        <v>1</v>
      </c>
      <c r="P475" s="38" t="b">
        <f t="shared" si="15"/>
        <v>1</v>
      </c>
      <c r="Q475" s="14" t="s">
        <v>992</v>
      </c>
      <c r="R475" s="49">
        <v>33503781.57</v>
      </c>
      <c r="S475" s="43">
        <v>0</v>
      </c>
    </row>
    <row r="476" spans="1:19" ht="24.6" x14ac:dyDescent="0.7">
      <c r="A476" s="38">
        <v>7</v>
      </c>
      <c r="B476" s="38" t="s">
        <v>991</v>
      </c>
      <c r="C476" s="38" t="s">
        <v>994</v>
      </c>
      <c r="D476" s="38" t="s">
        <v>995</v>
      </c>
      <c r="E476" s="38" t="s">
        <v>8</v>
      </c>
      <c r="F476" s="40">
        <v>2.66</v>
      </c>
      <c r="G476" s="40">
        <v>2.42</v>
      </c>
      <c r="H476" s="40">
        <v>1.55</v>
      </c>
      <c r="I476" s="40">
        <v>114228401.53</v>
      </c>
      <c r="J476" s="40">
        <v>-22879803.640000001</v>
      </c>
      <c r="K476" s="38">
        <v>1</v>
      </c>
      <c r="L476" s="40">
        <v>-1522320.55</v>
      </c>
      <c r="M476" s="40">
        <v>37982366.560000002</v>
      </c>
      <c r="N476" s="38" t="b">
        <f t="shared" si="14"/>
        <v>1</v>
      </c>
      <c r="O476" s="38" t="b">
        <f>C476=คำนวณเงินลงทุนส่วนเกิน!D483</f>
        <v>1</v>
      </c>
      <c r="P476" s="38" t="b">
        <f t="shared" si="15"/>
        <v>1</v>
      </c>
      <c r="Q476" s="14" t="s">
        <v>994</v>
      </c>
      <c r="R476" s="49">
        <v>-22879803.640000001</v>
      </c>
      <c r="S476" s="43">
        <v>1</v>
      </c>
    </row>
    <row r="477" spans="1:19" ht="24.6" x14ac:dyDescent="0.7">
      <c r="A477" s="38">
        <v>7</v>
      </c>
      <c r="B477" s="38" t="s">
        <v>991</v>
      </c>
      <c r="C477" s="38" t="s">
        <v>996</v>
      </c>
      <c r="D477" s="38" t="s">
        <v>997</v>
      </c>
      <c r="E477" s="38" t="s">
        <v>8</v>
      </c>
      <c r="F477" s="40">
        <v>3.18</v>
      </c>
      <c r="G477" s="40">
        <v>2.91</v>
      </c>
      <c r="H477" s="40">
        <v>1.63</v>
      </c>
      <c r="I477" s="40">
        <v>62470020.18</v>
      </c>
      <c r="J477" s="40">
        <v>-2652097.9700000002</v>
      </c>
      <c r="K477" s="38">
        <v>1</v>
      </c>
      <c r="L477" s="40">
        <v>830173.04</v>
      </c>
      <c r="M477" s="40">
        <v>17989927.949999999</v>
      </c>
      <c r="N477" s="38" t="b">
        <f t="shared" si="14"/>
        <v>1</v>
      </c>
      <c r="O477" s="38" t="b">
        <f>C477=คำนวณเงินลงทุนส่วนเกิน!D484</f>
        <v>1</v>
      </c>
      <c r="P477" s="38" t="b">
        <f t="shared" si="15"/>
        <v>1</v>
      </c>
      <c r="Q477" s="14" t="s">
        <v>996</v>
      </c>
      <c r="R477" s="49">
        <v>-2652097.9700000002</v>
      </c>
      <c r="S477" s="43">
        <v>1</v>
      </c>
    </row>
    <row r="478" spans="1:19" ht="24.6" x14ac:dyDescent="0.7">
      <c r="A478" s="38">
        <v>7</v>
      </c>
      <c r="B478" s="38" t="s">
        <v>991</v>
      </c>
      <c r="C478" s="38" t="s">
        <v>998</v>
      </c>
      <c r="D478" s="38" t="s">
        <v>999</v>
      </c>
      <c r="E478" s="38" t="s">
        <v>8</v>
      </c>
      <c r="F478" s="40">
        <v>5.2</v>
      </c>
      <c r="G478" s="40">
        <v>4.9000000000000004</v>
      </c>
      <c r="H478" s="40">
        <v>3.81</v>
      </c>
      <c r="I478" s="40">
        <v>90773453.239999995</v>
      </c>
      <c r="J478" s="40">
        <v>-13723790.779999999</v>
      </c>
      <c r="K478" s="38">
        <v>1</v>
      </c>
      <c r="L478" s="40">
        <v>-6574004.9100000001</v>
      </c>
      <c r="M478" s="40">
        <v>60417031.009999998</v>
      </c>
      <c r="N478" s="38" t="b">
        <f t="shared" si="14"/>
        <v>1</v>
      </c>
      <c r="O478" s="38" t="b">
        <f>C478=คำนวณเงินลงทุนส่วนเกิน!D485</f>
        <v>1</v>
      </c>
      <c r="P478" s="38" t="b">
        <f t="shared" si="15"/>
        <v>1</v>
      </c>
      <c r="Q478" s="14" t="s">
        <v>998</v>
      </c>
      <c r="R478" s="49">
        <v>-13723790.779999999</v>
      </c>
      <c r="S478" s="43">
        <v>1</v>
      </c>
    </row>
    <row r="479" spans="1:19" ht="24.6" x14ac:dyDescent="0.7">
      <c r="A479" s="38">
        <v>7</v>
      </c>
      <c r="B479" s="38" t="s">
        <v>991</v>
      </c>
      <c r="C479" s="38" t="s">
        <v>1000</v>
      </c>
      <c r="D479" s="38" t="s">
        <v>1001</v>
      </c>
      <c r="E479" s="38" t="s">
        <v>8</v>
      </c>
      <c r="F479" s="40">
        <v>2.4700000000000002</v>
      </c>
      <c r="G479" s="40">
        <v>2.2599999999999998</v>
      </c>
      <c r="H479" s="40">
        <v>1.37</v>
      </c>
      <c r="I479" s="40">
        <v>42298263.240000002</v>
      </c>
      <c r="J479" s="40">
        <v>-11884825.140000001</v>
      </c>
      <c r="K479" s="38">
        <v>1</v>
      </c>
      <c r="L479" s="40">
        <v>-8670255.4299999997</v>
      </c>
      <c r="M479" s="40">
        <v>10378644.25</v>
      </c>
      <c r="N479" s="38" t="b">
        <f t="shared" si="14"/>
        <v>1</v>
      </c>
      <c r="O479" s="38" t="b">
        <f>C479=คำนวณเงินลงทุนส่วนเกิน!D486</f>
        <v>1</v>
      </c>
      <c r="P479" s="38" t="b">
        <f t="shared" si="15"/>
        <v>1</v>
      </c>
      <c r="Q479" s="14" t="s">
        <v>1000</v>
      </c>
      <c r="R479" s="49">
        <v>-11884825.140000001</v>
      </c>
      <c r="S479" s="43">
        <v>1</v>
      </c>
    </row>
    <row r="480" spans="1:19" ht="24.6" x14ac:dyDescent="0.7">
      <c r="A480" s="38">
        <v>7</v>
      </c>
      <c r="B480" s="38" t="s">
        <v>991</v>
      </c>
      <c r="C480" s="38" t="s">
        <v>1002</v>
      </c>
      <c r="D480" s="38" t="s">
        <v>1003</v>
      </c>
      <c r="E480" s="38" t="s">
        <v>8</v>
      </c>
      <c r="F480" s="40">
        <v>2.98</v>
      </c>
      <c r="G480" s="40">
        <v>2.76</v>
      </c>
      <c r="H480" s="40">
        <v>2.02</v>
      </c>
      <c r="I480" s="40">
        <v>96594326.640000001</v>
      </c>
      <c r="J480" s="40">
        <v>-16597866.140000001</v>
      </c>
      <c r="K480" s="38">
        <v>1</v>
      </c>
      <c r="L480" s="40">
        <v>-8946094.7599999998</v>
      </c>
      <c r="M480" s="40">
        <v>49264729.359999999</v>
      </c>
      <c r="N480" s="38" t="b">
        <f t="shared" si="14"/>
        <v>1</v>
      </c>
      <c r="O480" s="38" t="b">
        <f>C480=คำนวณเงินลงทุนส่วนเกิน!D487</f>
        <v>1</v>
      </c>
      <c r="P480" s="38" t="b">
        <f t="shared" si="15"/>
        <v>1</v>
      </c>
      <c r="Q480" s="14" t="s">
        <v>1002</v>
      </c>
      <c r="R480" s="49">
        <v>-16597866.140000001</v>
      </c>
      <c r="S480" s="43">
        <v>1</v>
      </c>
    </row>
    <row r="481" spans="1:19" ht="24.6" x14ac:dyDescent="0.7">
      <c r="A481" s="38">
        <v>7</v>
      </c>
      <c r="B481" s="38" t="s">
        <v>991</v>
      </c>
      <c r="C481" s="38" t="s">
        <v>1004</v>
      </c>
      <c r="D481" s="38" t="s">
        <v>1005</v>
      </c>
      <c r="E481" s="38" t="s">
        <v>8</v>
      </c>
      <c r="F481" s="40">
        <v>2.33</v>
      </c>
      <c r="G481" s="40">
        <v>2.0699999999999998</v>
      </c>
      <c r="H481" s="40">
        <v>0.79</v>
      </c>
      <c r="I481" s="40">
        <v>91180174.25</v>
      </c>
      <c r="J481" s="40">
        <v>-48287258.590000004</v>
      </c>
      <c r="K481" s="38">
        <v>2</v>
      </c>
      <c r="L481" s="40">
        <v>-29260044.91</v>
      </c>
      <c r="M481" s="40">
        <v>-12460554.890000001</v>
      </c>
      <c r="N481" s="38" t="b">
        <f t="shared" si="14"/>
        <v>1</v>
      </c>
      <c r="O481" s="38" t="b">
        <f>C481=คำนวณเงินลงทุนส่วนเกิน!D488</f>
        <v>1</v>
      </c>
      <c r="P481" s="38" t="b">
        <f t="shared" si="15"/>
        <v>1</v>
      </c>
      <c r="Q481" s="14" t="s">
        <v>1004</v>
      </c>
      <c r="R481" s="49">
        <v>-101739446.44</v>
      </c>
      <c r="S481" s="43">
        <v>2</v>
      </c>
    </row>
    <row r="482" spans="1:19" ht="24.6" x14ac:dyDescent="0.7">
      <c r="A482" s="38">
        <v>7</v>
      </c>
      <c r="B482" s="38" t="s">
        <v>991</v>
      </c>
      <c r="C482" s="38" t="s">
        <v>1006</v>
      </c>
      <c r="D482" s="38" t="s">
        <v>1007</v>
      </c>
      <c r="E482" s="38" t="s">
        <v>8</v>
      </c>
      <c r="F482" s="40">
        <v>4.91</v>
      </c>
      <c r="G482" s="40">
        <v>4.5999999999999996</v>
      </c>
      <c r="H482" s="40">
        <v>4.12</v>
      </c>
      <c r="I482" s="40">
        <v>80169336.700000003</v>
      </c>
      <c r="J482" s="40">
        <v>-4113969.15</v>
      </c>
      <c r="K482" s="38">
        <v>1</v>
      </c>
      <c r="L482" s="40">
        <v>2360062.9700000002</v>
      </c>
      <c r="M482" s="40">
        <v>63957155.640000001</v>
      </c>
      <c r="N482" s="38" t="b">
        <f t="shared" si="14"/>
        <v>1</v>
      </c>
      <c r="O482" s="38" t="b">
        <f>C482=คำนวณเงินลงทุนส่วนเกิน!D489</f>
        <v>1</v>
      </c>
      <c r="P482" s="38" t="b">
        <f t="shared" si="15"/>
        <v>1</v>
      </c>
      <c r="Q482" s="14" t="s">
        <v>1006</v>
      </c>
      <c r="R482" s="49">
        <v>-4113969.15</v>
      </c>
      <c r="S482" s="43">
        <v>1</v>
      </c>
    </row>
    <row r="483" spans="1:19" ht="24.6" x14ac:dyDescent="0.7">
      <c r="A483" s="38">
        <v>7</v>
      </c>
      <c r="B483" s="38" t="s">
        <v>991</v>
      </c>
      <c r="C483" s="38" t="s">
        <v>1008</v>
      </c>
      <c r="D483" s="38" t="s">
        <v>1009</v>
      </c>
      <c r="E483" s="38" t="s">
        <v>8</v>
      </c>
      <c r="F483" s="40">
        <v>5.35</v>
      </c>
      <c r="G483" s="40">
        <v>5.17</v>
      </c>
      <c r="H483" s="40">
        <v>4.13</v>
      </c>
      <c r="I483" s="40">
        <v>83114058.310000002</v>
      </c>
      <c r="J483" s="40">
        <v>4725143.74</v>
      </c>
      <c r="K483" s="38">
        <v>0</v>
      </c>
      <c r="L483" s="40">
        <v>8980885.5800000001</v>
      </c>
      <c r="M483" s="40">
        <v>59858851.539999999</v>
      </c>
      <c r="N483" s="38" t="b">
        <f t="shared" si="14"/>
        <v>1</v>
      </c>
      <c r="O483" s="38" t="b">
        <f>C483=คำนวณเงินลงทุนส่วนเกิน!D490</f>
        <v>1</v>
      </c>
      <c r="P483" s="38" t="b">
        <f t="shared" si="15"/>
        <v>1</v>
      </c>
      <c r="Q483" s="14" t="s">
        <v>1008</v>
      </c>
      <c r="R483" s="49">
        <v>4725143.74</v>
      </c>
      <c r="S483" s="43">
        <v>0</v>
      </c>
    </row>
    <row r="484" spans="1:19" ht="24.6" x14ac:dyDescent="0.7">
      <c r="A484" s="38">
        <v>7</v>
      </c>
      <c r="B484" s="38" t="s">
        <v>991</v>
      </c>
      <c r="C484" s="38" t="s">
        <v>1010</v>
      </c>
      <c r="D484" s="38" t="s">
        <v>1011</v>
      </c>
      <c r="E484" s="38" t="s">
        <v>8</v>
      </c>
      <c r="F484" s="40">
        <v>2.4300000000000002</v>
      </c>
      <c r="G484" s="40">
        <v>2.02</v>
      </c>
      <c r="H484" s="40">
        <v>1.23</v>
      </c>
      <c r="I484" s="40">
        <v>66206141.869999997</v>
      </c>
      <c r="J484" s="40">
        <v>-23213352.399999999</v>
      </c>
      <c r="K484" s="38">
        <v>1</v>
      </c>
      <c r="L484" s="40">
        <v>-5484085.4299999997</v>
      </c>
      <c r="M484" s="40">
        <v>10664643.18</v>
      </c>
      <c r="N484" s="38" t="b">
        <f t="shared" si="14"/>
        <v>1</v>
      </c>
      <c r="O484" s="38" t="b">
        <f>C484=คำนวณเงินลงทุนส่วนเกิน!D491</f>
        <v>1</v>
      </c>
      <c r="P484" s="38" t="b">
        <f t="shared" si="15"/>
        <v>1</v>
      </c>
      <c r="Q484" s="14" t="s">
        <v>1010</v>
      </c>
      <c r="R484" s="49">
        <v>-36328746.700000003</v>
      </c>
      <c r="S484" s="43">
        <v>1</v>
      </c>
    </row>
    <row r="485" spans="1:19" ht="24.6" x14ac:dyDescent="0.7">
      <c r="A485" s="38">
        <v>7</v>
      </c>
      <c r="B485" s="38" t="s">
        <v>991</v>
      </c>
      <c r="C485" s="38" t="s">
        <v>1012</v>
      </c>
      <c r="D485" s="38" t="s">
        <v>1013</v>
      </c>
      <c r="E485" s="38" t="s">
        <v>8</v>
      </c>
      <c r="F485" s="40">
        <v>3.9</v>
      </c>
      <c r="G485" s="40">
        <v>3.45</v>
      </c>
      <c r="H485" s="40">
        <v>2.58</v>
      </c>
      <c r="I485" s="40">
        <v>219276664.66999999</v>
      </c>
      <c r="J485" s="40">
        <v>47556510.289999999</v>
      </c>
      <c r="K485" s="38">
        <v>0</v>
      </c>
      <c r="L485" s="40">
        <v>19179451.760000002</v>
      </c>
      <c r="M485" s="40">
        <v>119623949.59</v>
      </c>
      <c r="N485" s="38" t="b">
        <f t="shared" si="14"/>
        <v>1</v>
      </c>
      <c r="O485" s="38" t="b">
        <f>C485=คำนวณเงินลงทุนส่วนเกิน!D492</f>
        <v>1</v>
      </c>
      <c r="P485" s="38" t="b">
        <f t="shared" si="15"/>
        <v>1</v>
      </c>
      <c r="Q485" s="14" t="s">
        <v>1012</v>
      </c>
      <c r="R485" s="49">
        <v>47556510.289999999</v>
      </c>
      <c r="S485" s="43">
        <v>0</v>
      </c>
    </row>
    <row r="486" spans="1:19" ht="24.6" x14ac:dyDescent="0.7">
      <c r="A486" s="38">
        <v>7</v>
      </c>
      <c r="B486" s="38" t="s">
        <v>991</v>
      </c>
      <c r="C486" s="38" t="s">
        <v>1014</v>
      </c>
      <c r="D486" s="38" t="s">
        <v>1015</v>
      </c>
      <c r="E486" s="38" t="s">
        <v>8</v>
      </c>
      <c r="F486" s="40">
        <v>2.69</v>
      </c>
      <c r="G486" s="40">
        <v>2.4500000000000002</v>
      </c>
      <c r="H486" s="40">
        <v>1.35</v>
      </c>
      <c r="I486" s="40">
        <v>25978944.719999999</v>
      </c>
      <c r="J486" s="40">
        <v>-10930615.73</v>
      </c>
      <c r="K486" s="38">
        <v>1</v>
      </c>
      <c r="L486" s="40">
        <v>-7086157.5499999998</v>
      </c>
      <c r="M486" s="40">
        <v>5337443.42</v>
      </c>
      <c r="N486" s="38" t="b">
        <f t="shared" si="14"/>
        <v>1</v>
      </c>
      <c r="O486" s="38" t="b">
        <f>C486=คำนวณเงินลงทุนส่วนเกิน!D493</f>
        <v>1</v>
      </c>
      <c r="P486" s="38" t="b">
        <f t="shared" si="15"/>
        <v>1</v>
      </c>
      <c r="Q486" s="14" t="s">
        <v>1014</v>
      </c>
      <c r="R486" s="49">
        <v>-10930615.73</v>
      </c>
      <c r="S486" s="43">
        <v>1</v>
      </c>
    </row>
    <row r="487" spans="1:19" ht="24.6" x14ac:dyDescent="0.7">
      <c r="A487" s="38">
        <v>7</v>
      </c>
      <c r="B487" s="38" t="s">
        <v>991</v>
      </c>
      <c r="C487" s="38" t="s">
        <v>1016</v>
      </c>
      <c r="D487" s="38" t="s">
        <v>1017</v>
      </c>
      <c r="E487" s="38" t="s">
        <v>8</v>
      </c>
      <c r="F487" s="40">
        <v>2.85</v>
      </c>
      <c r="G487" s="40">
        <v>2.67</v>
      </c>
      <c r="H487" s="40">
        <v>2.06</v>
      </c>
      <c r="I487" s="40">
        <v>32258123.18</v>
      </c>
      <c r="J487" s="40">
        <v>22880718.77</v>
      </c>
      <c r="K487" s="38">
        <v>0</v>
      </c>
      <c r="L487" s="40">
        <v>24855254.68</v>
      </c>
      <c r="M487" s="40">
        <v>18565975.34</v>
      </c>
      <c r="N487" s="38" t="b">
        <f t="shared" si="14"/>
        <v>1</v>
      </c>
      <c r="O487" s="38" t="b">
        <f>C487=คำนวณเงินลงทุนส่วนเกิน!D494</f>
        <v>1</v>
      </c>
      <c r="P487" s="38" t="b">
        <f t="shared" si="15"/>
        <v>1</v>
      </c>
      <c r="Q487" s="14" t="s">
        <v>1016</v>
      </c>
      <c r="R487" s="49">
        <v>91292.51</v>
      </c>
      <c r="S487" s="43">
        <v>0</v>
      </c>
    </row>
    <row r="488" spans="1:19" ht="24.6" x14ac:dyDescent="0.7">
      <c r="A488" s="38">
        <v>7</v>
      </c>
      <c r="B488" s="38" t="s">
        <v>991</v>
      </c>
      <c r="C488" s="38" t="s">
        <v>1018</v>
      </c>
      <c r="D488" s="38" t="s">
        <v>1019</v>
      </c>
      <c r="E488" s="38" t="s">
        <v>8</v>
      </c>
      <c r="F488" s="40">
        <v>4.68</v>
      </c>
      <c r="G488" s="40">
        <v>4.33</v>
      </c>
      <c r="H488" s="40">
        <v>3.29</v>
      </c>
      <c r="I488" s="40">
        <v>80264162.810000002</v>
      </c>
      <c r="J488" s="40">
        <v>31174159.949999999</v>
      </c>
      <c r="K488" s="38">
        <v>0</v>
      </c>
      <c r="L488" s="40">
        <v>35498690.509999998</v>
      </c>
      <c r="M488" s="40">
        <v>49865082.799999997</v>
      </c>
      <c r="N488" s="38" t="b">
        <f t="shared" si="14"/>
        <v>1</v>
      </c>
      <c r="O488" s="38" t="b">
        <f>C488=คำนวณเงินลงทุนส่วนเกิน!D495</f>
        <v>1</v>
      </c>
      <c r="P488" s="38" t="b">
        <f t="shared" si="15"/>
        <v>1</v>
      </c>
      <c r="Q488" s="14" t="s">
        <v>1018</v>
      </c>
      <c r="R488" s="49">
        <v>31174159.949999999</v>
      </c>
      <c r="S488" s="43">
        <v>0</v>
      </c>
    </row>
    <row r="489" spans="1:19" ht="24.6" x14ac:dyDescent="0.7">
      <c r="A489" s="38">
        <v>7</v>
      </c>
      <c r="B489" s="38" t="s">
        <v>991</v>
      </c>
      <c r="C489" s="38" t="s">
        <v>1020</v>
      </c>
      <c r="D489" s="38" t="s">
        <v>1021</v>
      </c>
      <c r="E489" s="38" t="s">
        <v>8</v>
      </c>
      <c r="F489" s="40">
        <v>1.8</v>
      </c>
      <c r="G489" s="40">
        <v>1.58</v>
      </c>
      <c r="H489" s="40">
        <v>1</v>
      </c>
      <c r="I489" s="40">
        <v>13999055.109999999</v>
      </c>
      <c r="J489" s="40">
        <v>-3253894.65</v>
      </c>
      <c r="K489" s="38">
        <v>1</v>
      </c>
      <c r="L489" s="40">
        <v>-1984760.66</v>
      </c>
      <c r="M489" s="40">
        <v>65334.14</v>
      </c>
      <c r="N489" s="38" t="b">
        <f t="shared" si="14"/>
        <v>1</v>
      </c>
      <c r="O489" s="38" t="b">
        <f>C489=คำนวณเงินลงทุนส่วนเกิน!D496</f>
        <v>1</v>
      </c>
      <c r="P489" s="38" t="b">
        <f t="shared" si="15"/>
        <v>1</v>
      </c>
      <c r="Q489" s="14" t="s">
        <v>1020</v>
      </c>
      <c r="R489" s="49">
        <v>-3253894.65</v>
      </c>
      <c r="S489" s="43">
        <v>1</v>
      </c>
    </row>
    <row r="490" spans="1:19" ht="24.6" x14ac:dyDescent="0.7">
      <c r="A490" s="38">
        <v>7</v>
      </c>
      <c r="B490" s="38" t="s">
        <v>991</v>
      </c>
      <c r="C490" s="38" t="s">
        <v>1022</v>
      </c>
      <c r="D490" s="38" t="s">
        <v>1023</v>
      </c>
      <c r="E490" s="38" t="s">
        <v>8</v>
      </c>
      <c r="F490" s="40">
        <v>4.0199999999999996</v>
      </c>
      <c r="G490" s="40">
        <v>3.64</v>
      </c>
      <c r="H490" s="40">
        <v>2.41</v>
      </c>
      <c r="I490" s="40">
        <v>41385810.990000002</v>
      </c>
      <c r="J490" s="40">
        <v>-2744672.48</v>
      </c>
      <c r="K490" s="38">
        <v>1</v>
      </c>
      <c r="L490" s="40">
        <v>2503592.46</v>
      </c>
      <c r="M490" s="40">
        <v>19210532.289999999</v>
      </c>
      <c r="N490" s="38" t="b">
        <f t="shared" si="14"/>
        <v>1</v>
      </c>
      <c r="O490" s="38" t="b">
        <f>C490=คำนวณเงินลงทุนส่วนเกิน!D497</f>
        <v>1</v>
      </c>
      <c r="P490" s="38" t="b">
        <f t="shared" si="15"/>
        <v>1</v>
      </c>
      <c r="Q490" s="14" t="s">
        <v>1022</v>
      </c>
      <c r="R490" s="49">
        <v>-2744672.48</v>
      </c>
      <c r="S490" s="43">
        <v>1</v>
      </c>
    </row>
    <row r="491" spans="1:19" ht="24.6" x14ac:dyDescent="0.7">
      <c r="A491" s="38">
        <v>7</v>
      </c>
      <c r="B491" s="38" t="s">
        <v>991</v>
      </c>
      <c r="C491" s="38" t="s">
        <v>1024</v>
      </c>
      <c r="D491" s="38" t="s">
        <v>1025</v>
      </c>
      <c r="E491" s="38" t="s">
        <v>8</v>
      </c>
      <c r="F491" s="40">
        <v>5.03</v>
      </c>
      <c r="G491" s="40">
        <v>4.63</v>
      </c>
      <c r="H491" s="40">
        <v>4.01</v>
      </c>
      <c r="I491" s="40">
        <v>58287676.439999998</v>
      </c>
      <c r="J491" s="40">
        <v>-11127781.82</v>
      </c>
      <c r="K491" s="38">
        <v>1</v>
      </c>
      <c r="L491" s="40">
        <v>-10154318.18</v>
      </c>
      <c r="M491" s="40">
        <v>43482359.479999997</v>
      </c>
      <c r="N491" s="38" t="b">
        <f t="shared" si="14"/>
        <v>1</v>
      </c>
      <c r="O491" s="38" t="b">
        <f>C491=คำนวณเงินลงทุนส่วนเกิน!D498</f>
        <v>1</v>
      </c>
      <c r="P491" s="38" t="b">
        <f t="shared" si="15"/>
        <v>1</v>
      </c>
      <c r="Q491" s="14" t="s">
        <v>1024</v>
      </c>
      <c r="R491" s="49">
        <v>-11127781.82</v>
      </c>
      <c r="S491" s="43">
        <v>1</v>
      </c>
    </row>
    <row r="492" spans="1:19" ht="24.6" x14ac:dyDescent="0.7">
      <c r="A492" s="38">
        <v>7</v>
      </c>
      <c r="B492" s="38" t="s">
        <v>991</v>
      </c>
      <c r="C492" s="38" t="s">
        <v>1026</v>
      </c>
      <c r="D492" s="38" t="s">
        <v>1027</v>
      </c>
      <c r="E492" s="38" t="s">
        <v>8</v>
      </c>
      <c r="F492" s="40">
        <v>8.27</v>
      </c>
      <c r="G492" s="40">
        <v>7.66</v>
      </c>
      <c r="H492" s="40">
        <v>6.2</v>
      </c>
      <c r="I492" s="40">
        <v>49786683.409999996</v>
      </c>
      <c r="J492" s="40">
        <v>8202691.1699999999</v>
      </c>
      <c r="K492" s="38">
        <v>0</v>
      </c>
      <c r="L492" s="40">
        <v>783758.39</v>
      </c>
      <c r="M492" s="40">
        <v>35576510.890000001</v>
      </c>
      <c r="N492" s="38" t="b">
        <f t="shared" si="14"/>
        <v>1</v>
      </c>
      <c r="O492" s="38" t="b">
        <f>C492=คำนวณเงินลงทุนส่วนเกิน!D499</f>
        <v>1</v>
      </c>
      <c r="P492" s="38" t="b">
        <f t="shared" si="15"/>
        <v>1</v>
      </c>
      <c r="Q492" s="14" t="s">
        <v>1026</v>
      </c>
      <c r="R492" s="49">
        <v>8200571.1699999999</v>
      </c>
      <c r="S492" s="43">
        <v>0</v>
      </c>
    </row>
    <row r="493" spans="1:19" ht="24.6" x14ac:dyDescent="0.7">
      <c r="A493" s="38">
        <v>7</v>
      </c>
      <c r="B493" s="38" t="s">
        <v>991</v>
      </c>
      <c r="C493" s="38" t="s">
        <v>1028</v>
      </c>
      <c r="D493" s="38" t="s">
        <v>1029</v>
      </c>
      <c r="E493" s="38" t="s">
        <v>8</v>
      </c>
      <c r="F493" s="40">
        <v>2.57</v>
      </c>
      <c r="G493" s="40">
        <v>2.23</v>
      </c>
      <c r="H493" s="40">
        <v>1.2</v>
      </c>
      <c r="I493" s="40">
        <v>12397046.939999999</v>
      </c>
      <c r="J493" s="40">
        <v>2524509.4</v>
      </c>
      <c r="K493" s="38">
        <v>0</v>
      </c>
      <c r="L493" s="40">
        <v>5788237.9699999997</v>
      </c>
      <c r="M493" s="40">
        <v>1565027.99</v>
      </c>
      <c r="N493" s="38" t="b">
        <f t="shared" si="14"/>
        <v>0</v>
      </c>
      <c r="O493" s="38" t="b">
        <f>C493=คำนวณเงินลงทุนส่วนเกิน!D500</f>
        <v>1</v>
      </c>
      <c r="P493" s="38" t="b">
        <f t="shared" si="15"/>
        <v>1</v>
      </c>
      <c r="Q493" s="14" t="s">
        <v>1028</v>
      </c>
      <c r="R493" s="49">
        <v>-1470026.6</v>
      </c>
      <c r="S493" s="43">
        <v>1</v>
      </c>
    </row>
    <row r="494" spans="1:19" ht="24.6" x14ac:dyDescent="0.7">
      <c r="A494" s="38">
        <v>7</v>
      </c>
      <c r="B494" s="38" t="s">
        <v>991</v>
      </c>
      <c r="C494" s="38" t="s">
        <v>1030</v>
      </c>
      <c r="D494" s="38" t="s">
        <v>1031</v>
      </c>
      <c r="E494" s="38" t="s">
        <v>8</v>
      </c>
      <c r="F494" s="40">
        <v>5.28</v>
      </c>
      <c r="G494" s="40">
        <v>4.8099999999999996</v>
      </c>
      <c r="H494" s="40">
        <v>3.39</v>
      </c>
      <c r="I494" s="40">
        <v>42693561.060000002</v>
      </c>
      <c r="J494" s="40">
        <v>-8433135.7899999991</v>
      </c>
      <c r="K494" s="38">
        <v>1</v>
      </c>
      <c r="L494" s="40">
        <v>-4462985.13</v>
      </c>
      <c r="M494" s="40">
        <v>23840310.579999998</v>
      </c>
      <c r="N494" s="38" t="b">
        <f t="shared" si="14"/>
        <v>1</v>
      </c>
      <c r="O494" s="38" t="b">
        <f>C494=คำนวณเงินลงทุนส่วนเกิน!D501</f>
        <v>1</v>
      </c>
      <c r="P494" s="38" t="b">
        <f t="shared" si="15"/>
        <v>1</v>
      </c>
      <c r="Q494" s="14" t="s">
        <v>1030</v>
      </c>
      <c r="R494" s="49">
        <v>-10291288.85</v>
      </c>
      <c r="S494" s="43">
        <v>1</v>
      </c>
    </row>
    <row r="495" spans="1:19" ht="24.6" x14ac:dyDescent="0.7">
      <c r="A495" s="38">
        <v>8</v>
      </c>
      <c r="B495" s="38" t="s">
        <v>1032</v>
      </c>
      <c r="C495" s="38" t="s">
        <v>1033</v>
      </c>
      <c r="D495" s="38" t="s">
        <v>1034</v>
      </c>
      <c r="E495" s="38" t="s">
        <v>46</v>
      </c>
      <c r="F495" s="40">
        <v>2.09</v>
      </c>
      <c r="G495" s="40">
        <v>1.97</v>
      </c>
      <c r="H495" s="40">
        <v>0.85</v>
      </c>
      <c r="I495" s="40">
        <v>224140651.80000001</v>
      </c>
      <c r="J495" s="40">
        <v>-99909956.519999996</v>
      </c>
      <c r="K495" s="38">
        <v>1</v>
      </c>
      <c r="L495" s="40">
        <v>-35847518.390000001</v>
      </c>
      <c r="M495" s="40">
        <v>-51678950.509999998</v>
      </c>
      <c r="N495" s="38" t="b">
        <f t="shared" si="14"/>
        <v>1</v>
      </c>
      <c r="O495" s="38" t="b">
        <f>C495=คำนวณเงินลงทุนส่วนเกิน!D502</f>
        <v>1</v>
      </c>
      <c r="P495" s="38" t="b">
        <f t="shared" si="15"/>
        <v>1</v>
      </c>
      <c r="Q495" s="14" t="s">
        <v>1033</v>
      </c>
      <c r="R495" s="49">
        <v>-107263557.02</v>
      </c>
      <c r="S495" s="43">
        <v>1</v>
      </c>
    </row>
    <row r="496" spans="1:19" ht="24.6" x14ac:dyDescent="0.7">
      <c r="A496" s="38">
        <v>8</v>
      </c>
      <c r="B496" s="38" t="s">
        <v>1032</v>
      </c>
      <c r="C496" s="38" t="s">
        <v>1035</v>
      </c>
      <c r="D496" s="38" t="s">
        <v>1036</v>
      </c>
      <c r="E496" s="38" t="s">
        <v>8</v>
      </c>
      <c r="F496" s="40">
        <v>6.13</v>
      </c>
      <c r="G496" s="40">
        <v>5.61</v>
      </c>
      <c r="H496" s="40">
        <v>4.63</v>
      </c>
      <c r="I496" s="40">
        <v>60549764.539999999</v>
      </c>
      <c r="J496" s="40">
        <v>-17389443.59</v>
      </c>
      <c r="K496" s="38">
        <v>1</v>
      </c>
      <c r="L496" s="40">
        <v>-13047191.109999999</v>
      </c>
      <c r="M496" s="40">
        <v>42865168</v>
      </c>
      <c r="N496" s="38" t="b">
        <f t="shared" si="14"/>
        <v>1</v>
      </c>
      <c r="O496" s="38" t="b">
        <f>C496=คำนวณเงินลงทุนส่วนเกิน!D503</f>
        <v>1</v>
      </c>
      <c r="P496" s="38" t="b">
        <f t="shared" si="15"/>
        <v>1</v>
      </c>
      <c r="Q496" s="14" t="s">
        <v>1035</v>
      </c>
      <c r="R496" s="49">
        <v>-17514758.949999999</v>
      </c>
      <c r="S496" s="43">
        <v>1</v>
      </c>
    </row>
    <row r="497" spans="1:19" ht="24.6" x14ac:dyDescent="0.7">
      <c r="A497" s="38">
        <v>8</v>
      </c>
      <c r="B497" s="38" t="s">
        <v>1032</v>
      </c>
      <c r="C497" s="38" t="s">
        <v>1037</v>
      </c>
      <c r="D497" s="38" t="s">
        <v>1038</v>
      </c>
      <c r="E497" s="38" t="s">
        <v>8</v>
      </c>
      <c r="F497" s="40">
        <v>6.71</v>
      </c>
      <c r="G497" s="40">
        <v>6.39</v>
      </c>
      <c r="H497" s="40">
        <v>5.45</v>
      </c>
      <c r="I497" s="40">
        <v>58744508.219999999</v>
      </c>
      <c r="J497" s="40">
        <v>-15981015.6</v>
      </c>
      <c r="K497" s="38">
        <v>1</v>
      </c>
      <c r="L497" s="40">
        <v>-14659144.779999999</v>
      </c>
      <c r="M497" s="40">
        <v>45838825.82</v>
      </c>
      <c r="N497" s="38" t="b">
        <f t="shared" si="14"/>
        <v>1</v>
      </c>
      <c r="O497" s="38" t="b">
        <f>C497=คำนวณเงินลงทุนส่วนเกิน!D504</f>
        <v>1</v>
      </c>
      <c r="P497" s="38" t="b">
        <f t="shared" si="15"/>
        <v>1</v>
      </c>
      <c r="Q497" s="14" t="s">
        <v>1037</v>
      </c>
      <c r="R497" s="49">
        <v>-15981015.6</v>
      </c>
      <c r="S497" s="43">
        <v>1</v>
      </c>
    </row>
    <row r="498" spans="1:19" ht="24.6" x14ac:dyDescent="0.7">
      <c r="A498" s="38">
        <v>8</v>
      </c>
      <c r="B498" s="38" t="s">
        <v>1032</v>
      </c>
      <c r="C498" s="38" t="s">
        <v>1039</v>
      </c>
      <c r="D498" s="38" t="s">
        <v>1040</v>
      </c>
      <c r="E498" s="38" t="s">
        <v>8</v>
      </c>
      <c r="F498" s="40">
        <v>4.2300000000000004</v>
      </c>
      <c r="G498" s="40">
        <v>3.89</v>
      </c>
      <c r="H498" s="40">
        <v>3.24</v>
      </c>
      <c r="I498" s="40">
        <v>38555827.979999997</v>
      </c>
      <c r="J498" s="40">
        <v>-13695664.970000001</v>
      </c>
      <c r="K498" s="38">
        <v>1</v>
      </c>
      <c r="L498" s="40">
        <v>-10334785.34</v>
      </c>
      <c r="M498" s="40">
        <v>26711041.41</v>
      </c>
      <c r="N498" s="38" t="b">
        <f t="shared" si="14"/>
        <v>1</v>
      </c>
      <c r="O498" s="38" t="b">
        <f>C498=คำนวณเงินลงทุนส่วนเกิน!D505</f>
        <v>1</v>
      </c>
      <c r="P498" s="38" t="b">
        <f t="shared" si="15"/>
        <v>1</v>
      </c>
      <c r="Q498" s="14" t="s">
        <v>1039</v>
      </c>
      <c r="R498" s="49">
        <v>-13729584.970000001</v>
      </c>
      <c r="S498" s="43">
        <v>1</v>
      </c>
    </row>
    <row r="499" spans="1:19" ht="24.6" x14ac:dyDescent="0.7">
      <c r="A499" s="38">
        <v>8</v>
      </c>
      <c r="B499" s="38" t="s">
        <v>1032</v>
      </c>
      <c r="C499" s="38" t="s">
        <v>1041</v>
      </c>
      <c r="D499" s="38" t="s">
        <v>1042</v>
      </c>
      <c r="E499" s="38" t="s">
        <v>8</v>
      </c>
      <c r="F499" s="40">
        <v>3.28</v>
      </c>
      <c r="G499" s="40">
        <v>3.02</v>
      </c>
      <c r="H499" s="40">
        <v>1.82</v>
      </c>
      <c r="I499" s="40">
        <v>21280442.699999999</v>
      </c>
      <c r="J499" s="40">
        <v>-10417794.560000001</v>
      </c>
      <c r="K499" s="38">
        <v>1</v>
      </c>
      <c r="L499" s="40">
        <v>-6659799.0700000003</v>
      </c>
      <c r="M499" s="40">
        <v>7686973.25</v>
      </c>
      <c r="N499" s="38" t="b">
        <f t="shared" si="14"/>
        <v>1</v>
      </c>
      <c r="O499" s="38" t="b">
        <f>C499=คำนวณเงินลงทุนส่วนเกิน!D506</f>
        <v>1</v>
      </c>
      <c r="P499" s="38" t="b">
        <f t="shared" si="15"/>
        <v>1</v>
      </c>
      <c r="Q499" s="14" t="s">
        <v>1041</v>
      </c>
      <c r="R499" s="49">
        <v>-10417794.560000001</v>
      </c>
      <c r="S499" s="43">
        <v>1</v>
      </c>
    </row>
    <row r="500" spans="1:19" ht="24.6" x14ac:dyDescent="0.7">
      <c r="A500" s="38">
        <v>8</v>
      </c>
      <c r="B500" s="38" t="s">
        <v>1032</v>
      </c>
      <c r="C500" s="38" t="s">
        <v>1043</v>
      </c>
      <c r="D500" s="38" t="s">
        <v>1044</v>
      </c>
      <c r="E500" s="38" t="s">
        <v>8</v>
      </c>
      <c r="F500" s="40">
        <v>2.0699999999999998</v>
      </c>
      <c r="G500" s="40">
        <v>1.7</v>
      </c>
      <c r="H500" s="40">
        <v>0.97</v>
      </c>
      <c r="I500" s="40">
        <v>16842976.579999998</v>
      </c>
      <c r="J500" s="40">
        <v>-14131487.869999999</v>
      </c>
      <c r="K500" s="38">
        <v>1</v>
      </c>
      <c r="L500" s="40">
        <v>-11480821.550000001</v>
      </c>
      <c r="M500" s="40">
        <v>-425597.56</v>
      </c>
      <c r="N500" s="38" t="b">
        <f t="shared" si="14"/>
        <v>1</v>
      </c>
      <c r="O500" s="38" t="b">
        <f>C500=คำนวณเงินลงทุนส่วนเกิน!D507</f>
        <v>1</v>
      </c>
      <c r="P500" s="38" t="b">
        <f t="shared" si="15"/>
        <v>1</v>
      </c>
      <c r="Q500" s="14" t="s">
        <v>1043</v>
      </c>
      <c r="R500" s="49">
        <v>-17531367.870000001</v>
      </c>
      <c r="S500" s="43">
        <v>1</v>
      </c>
    </row>
    <row r="501" spans="1:19" ht="24.6" x14ac:dyDescent="0.7">
      <c r="A501" s="38">
        <v>8</v>
      </c>
      <c r="B501" s="38" t="s">
        <v>1032</v>
      </c>
      <c r="C501" s="38" t="s">
        <v>1045</v>
      </c>
      <c r="D501" s="38" t="s">
        <v>1046</v>
      </c>
      <c r="E501" s="38" t="s">
        <v>8</v>
      </c>
      <c r="F501" s="40">
        <v>5.51</v>
      </c>
      <c r="G501" s="40">
        <v>5</v>
      </c>
      <c r="H501" s="40">
        <v>3.75</v>
      </c>
      <c r="I501" s="40">
        <v>56151030.280000001</v>
      </c>
      <c r="J501" s="40">
        <v>-13200288.76</v>
      </c>
      <c r="K501" s="38">
        <v>1</v>
      </c>
      <c r="L501" s="40">
        <v>-14066222.67</v>
      </c>
      <c r="M501" s="40">
        <v>34235355.659999996</v>
      </c>
      <c r="N501" s="38" t="b">
        <f t="shared" si="14"/>
        <v>1</v>
      </c>
      <c r="O501" s="38" t="b">
        <f>C501=คำนวณเงินลงทุนส่วนเกิน!D508</f>
        <v>1</v>
      </c>
      <c r="P501" s="38" t="b">
        <f t="shared" si="15"/>
        <v>1</v>
      </c>
      <c r="Q501" s="14" t="s">
        <v>1045</v>
      </c>
      <c r="R501" s="49">
        <v>-13200678.76</v>
      </c>
      <c r="S501" s="43">
        <v>1</v>
      </c>
    </row>
    <row r="502" spans="1:19" ht="24.6" x14ac:dyDescent="0.7">
      <c r="A502" s="38">
        <v>8</v>
      </c>
      <c r="B502" s="38" t="s">
        <v>1032</v>
      </c>
      <c r="C502" s="38" t="s">
        <v>1047</v>
      </c>
      <c r="D502" s="38" t="s">
        <v>1048</v>
      </c>
      <c r="E502" s="38" t="s">
        <v>8</v>
      </c>
      <c r="F502" s="40">
        <v>3.95</v>
      </c>
      <c r="G502" s="40">
        <v>3.41</v>
      </c>
      <c r="H502" s="40">
        <v>1.42</v>
      </c>
      <c r="I502" s="40">
        <v>70972339.609999999</v>
      </c>
      <c r="J502" s="40">
        <v>-8402568.25</v>
      </c>
      <c r="K502" s="38">
        <v>1</v>
      </c>
      <c r="L502" s="40">
        <v>-3358293.71</v>
      </c>
      <c r="M502" s="40">
        <v>10016137.34</v>
      </c>
      <c r="N502" s="38" t="b">
        <f t="shared" si="14"/>
        <v>1</v>
      </c>
      <c r="O502" s="38" t="b">
        <f>C502=คำนวณเงินลงทุนส่วนเกิน!D509</f>
        <v>1</v>
      </c>
      <c r="P502" s="38" t="b">
        <f t="shared" si="15"/>
        <v>1</v>
      </c>
      <c r="Q502" s="14" t="s">
        <v>1047</v>
      </c>
      <c r="R502" s="49">
        <v>-21710103.219999999</v>
      </c>
      <c r="S502" s="43">
        <v>1</v>
      </c>
    </row>
    <row r="503" spans="1:19" ht="24.6" x14ac:dyDescent="0.7">
      <c r="A503" s="38">
        <v>8</v>
      </c>
      <c r="B503" s="38" t="s">
        <v>1032</v>
      </c>
      <c r="C503" s="38" t="s">
        <v>1049</v>
      </c>
      <c r="D503" s="38" t="s">
        <v>1050</v>
      </c>
      <c r="E503" s="38" t="s">
        <v>8</v>
      </c>
      <c r="F503" s="40">
        <v>5.34</v>
      </c>
      <c r="G503" s="40">
        <v>4.88</v>
      </c>
      <c r="H503" s="40">
        <v>4.01</v>
      </c>
      <c r="I503" s="40">
        <v>47259674.210000001</v>
      </c>
      <c r="J503" s="40">
        <v>-7038240.6799999997</v>
      </c>
      <c r="K503" s="38">
        <v>1</v>
      </c>
      <c r="L503" s="40">
        <v>-5963642.5499999998</v>
      </c>
      <c r="M503" s="40">
        <v>32728369.559999999</v>
      </c>
      <c r="N503" s="38" t="b">
        <f t="shared" si="14"/>
        <v>1</v>
      </c>
      <c r="O503" s="38" t="b">
        <f>C503=คำนวณเงินลงทุนส่วนเกิน!D510</f>
        <v>1</v>
      </c>
      <c r="P503" s="38" t="b">
        <f t="shared" si="15"/>
        <v>1</v>
      </c>
      <c r="Q503" s="14" t="s">
        <v>1049</v>
      </c>
      <c r="R503" s="49">
        <v>-7038167.6100000003</v>
      </c>
      <c r="S503" s="43">
        <v>1</v>
      </c>
    </row>
    <row r="504" spans="1:19" ht="24.6" x14ac:dyDescent="0.7">
      <c r="A504" s="38">
        <v>8</v>
      </c>
      <c r="B504" s="38" t="s">
        <v>1032</v>
      </c>
      <c r="C504" s="38" t="s">
        <v>1051</v>
      </c>
      <c r="D504" s="38" t="s">
        <v>1052</v>
      </c>
      <c r="E504" s="38" t="s">
        <v>8</v>
      </c>
      <c r="F504" s="40">
        <v>5.62</v>
      </c>
      <c r="G504" s="40">
        <v>5.09</v>
      </c>
      <c r="H504" s="40">
        <v>4.1399999999999997</v>
      </c>
      <c r="I504" s="40">
        <v>54833885.509999998</v>
      </c>
      <c r="J504" s="40">
        <v>-18561986.030000001</v>
      </c>
      <c r="K504" s="38">
        <v>1</v>
      </c>
      <c r="L504" s="40">
        <v>-16222383.09</v>
      </c>
      <c r="M504" s="40">
        <v>37277630.780000001</v>
      </c>
      <c r="N504" s="38" t="b">
        <f t="shared" si="14"/>
        <v>1</v>
      </c>
      <c r="O504" s="38" t="b">
        <f>C504=คำนวณเงินลงทุนส่วนเกิน!D511</f>
        <v>1</v>
      </c>
      <c r="P504" s="38" t="b">
        <f t="shared" si="15"/>
        <v>1</v>
      </c>
      <c r="Q504" s="14" t="s">
        <v>1051</v>
      </c>
      <c r="R504" s="49">
        <v>-18666348.030000001</v>
      </c>
      <c r="S504" s="43">
        <v>1</v>
      </c>
    </row>
    <row r="505" spans="1:19" ht="24.6" x14ac:dyDescent="0.7">
      <c r="A505" s="38">
        <v>8</v>
      </c>
      <c r="B505" s="38" t="s">
        <v>1032</v>
      </c>
      <c r="C505" s="38" t="s">
        <v>1053</v>
      </c>
      <c r="D505" s="38" t="s">
        <v>1054</v>
      </c>
      <c r="E505" s="38" t="s">
        <v>8</v>
      </c>
      <c r="F505" s="40">
        <v>0.85</v>
      </c>
      <c r="G505" s="40">
        <v>0.7</v>
      </c>
      <c r="H505" s="40">
        <v>0.3</v>
      </c>
      <c r="I505" s="40">
        <v>-12128330.289999999</v>
      </c>
      <c r="J505" s="40">
        <v>-33993250.799999997</v>
      </c>
      <c r="K505" s="38">
        <v>7</v>
      </c>
      <c r="L505" s="40">
        <v>-22492765.91</v>
      </c>
      <c r="M505" s="40">
        <v>-57640940.829999998</v>
      </c>
      <c r="N505" s="38" t="b">
        <f t="shared" si="14"/>
        <v>1</v>
      </c>
      <c r="O505" s="38" t="b">
        <f>C505=คำนวณเงินลงทุนส่วนเกิน!D512</f>
        <v>1</v>
      </c>
      <c r="P505" s="38" t="b">
        <f t="shared" si="15"/>
        <v>1</v>
      </c>
      <c r="Q505" s="14" t="s">
        <v>1053</v>
      </c>
      <c r="R505" s="49">
        <v>-34656675.780000001</v>
      </c>
      <c r="S505" s="43">
        <v>7</v>
      </c>
    </row>
    <row r="506" spans="1:19" ht="24.6" x14ac:dyDescent="0.7">
      <c r="A506" s="38">
        <v>8</v>
      </c>
      <c r="B506" s="38" t="s">
        <v>1032</v>
      </c>
      <c r="C506" s="38" t="s">
        <v>1055</v>
      </c>
      <c r="D506" s="38" t="s">
        <v>1056</v>
      </c>
      <c r="E506" s="38" t="s">
        <v>8</v>
      </c>
      <c r="F506" s="40">
        <v>1.34</v>
      </c>
      <c r="G506" s="40">
        <v>1.07</v>
      </c>
      <c r="H506" s="40">
        <v>0.59</v>
      </c>
      <c r="I506" s="40">
        <v>3056394.37</v>
      </c>
      <c r="J506" s="40">
        <v>-6232460.6399999997</v>
      </c>
      <c r="K506" s="38">
        <v>4</v>
      </c>
      <c r="L506" s="40">
        <v>-3237341.18</v>
      </c>
      <c r="M506" s="40">
        <v>-3640457.35</v>
      </c>
      <c r="N506" s="38" t="b">
        <f t="shared" si="14"/>
        <v>1</v>
      </c>
      <c r="O506" s="38" t="b">
        <f>C506=คำนวณเงินลงทุนส่วนเกิน!D513</f>
        <v>1</v>
      </c>
      <c r="P506" s="38" t="b">
        <f t="shared" si="15"/>
        <v>1</v>
      </c>
      <c r="Q506" s="14" t="s">
        <v>1055</v>
      </c>
      <c r="R506" s="49">
        <v>-6232580.6399999997</v>
      </c>
      <c r="S506" s="43">
        <v>4</v>
      </c>
    </row>
    <row r="507" spans="1:19" ht="24.6" x14ac:dyDescent="0.7">
      <c r="A507" s="38">
        <v>8</v>
      </c>
      <c r="B507" s="38" t="s">
        <v>1057</v>
      </c>
      <c r="C507" s="38" t="s">
        <v>1058</v>
      </c>
      <c r="D507" s="38" t="s">
        <v>1059</v>
      </c>
      <c r="E507" s="38" t="s">
        <v>46</v>
      </c>
      <c r="F507" s="40">
        <v>3.11</v>
      </c>
      <c r="G507" s="40">
        <v>2.67</v>
      </c>
      <c r="H507" s="40">
        <v>1.56</v>
      </c>
      <c r="I507" s="40">
        <v>192493475.59</v>
      </c>
      <c r="J507" s="40">
        <v>-50738751.969999999</v>
      </c>
      <c r="K507" s="38">
        <v>1</v>
      </c>
      <c r="L507" s="40">
        <v>-11058529.48</v>
      </c>
      <c r="M507" s="40">
        <v>51148020.759999998</v>
      </c>
      <c r="N507" s="38" t="b">
        <f t="shared" si="14"/>
        <v>1</v>
      </c>
      <c r="O507" s="38" t="b">
        <f>C507=คำนวณเงินลงทุนส่วนเกิน!D514</f>
        <v>1</v>
      </c>
      <c r="P507" s="38" t="b">
        <f t="shared" si="15"/>
        <v>1</v>
      </c>
      <c r="Q507" s="14" t="s">
        <v>1058</v>
      </c>
      <c r="R507" s="49">
        <v>-50766201.219999999</v>
      </c>
      <c r="S507" s="43">
        <v>1</v>
      </c>
    </row>
    <row r="508" spans="1:19" ht="24.6" x14ac:dyDescent="0.7">
      <c r="A508" s="38">
        <v>8</v>
      </c>
      <c r="B508" s="38" t="s">
        <v>1057</v>
      </c>
      <c r="C508" s="38" t="s">
        <v>1060</v>
      </c>
      <c r="D508" s="38" t="s">
        <v>1061</v>
      </c>
      <c r="E508" s="38" t="s">
        <v>8</v>
      </c>
      <c r="F508" s="40">
        <v>4.12</v>
      </c>
      <c r="G508" s="40">
        <v>3.83</v>
      </c>
      <c r="H508" s="40">
        <v>3.17</v>
      </c>
      <c r="I508" s="40">
        <v>40749743.450000003</v>
      </c>
      <c r="J508" s="40">
        <v>-25832552.899999999</v>
      </c>
      <c r="K508" s="38">
        <v>1</v>
      </c>
      <c r="L508" s="40">
        <v>-21034100.800000001</v>
      </c>
      <c r="M508" s="40">
        <v>28324198.530000001</v>
      </c>
      <c r="N508" s="38" t="b">
        <f t="shared" si="14"/>
        <v>1</v>
      </c>
      <c r="O508" s="38" t="b">
        <f>C508=คำนวณเงินลงทุนส่วนเกิน!D515</f>
        <v>1</v>
      </c>
      <c r="P508" s="38" t="b">
        <f t="shared" si="15"/>
        <v>1</v>
      </c>
      <c r="Q508" s="14" t="s">
        <v>1060</v>
      </c>
      <c r="R508" s="49">
        <v>-27968454.550000001</v>
      </c>
      <c r="S508" s="43">
        <v>1</v>
      </c>
    </row>
    <row r="509" spans="1:19" ht="24.6" x14ac:dyDescent="0.7">
      <c r="A509" s="38">
        <v>8</v>
      </c>
      <c r="B509" s="38" t="s">
        <v>1057</v>
      </c>
      <c r="C509" s="38" t="s">
        <v>1062</v>
      </c>
      <c r="D509" s="38" t="s">
        <v>1063</v>
      </c>
      <c r="E509" s="38" t="s">
        <v>8</v>
      </c>
      <c r="F509" s="40">
        <v>1.68</v>
      </c>
      <c r="G509" s="40">
        <v>1.44</v>
      </c>
      <c r="H509" s="40">
        <v>0.89</v>
      </c>
      <c r="I509" s="40">
        <v>17629748.920000002</v>
      </c>
      <c r="J509" s="40">
        <v>-14426710.27</v>
      </c>
      <c r="K509" s="38">
        <v>1</v>
      </c>
      <c r="L509" s="40">
        <v>-14240039.390000001</v>
      </c>
      <c r="M509" s="40">
        <v>-2979559.55</v>
      </c>
      <c r="N509" s="38" t="b">
        <f t="shared" si="14"/>
        <v>1</v>
      </c>
      <c r="O509" s="38" t="b">
        <f>C509=คำนวณเงินลงทุนส่วนเกิน!D516</f>
        <v>1</v>
      </c>
      <c r="P509" s="38" t="b">
        <f t="shared" si="15"/>
        <v>1</v>
      </c>
      <c r="Q509" s="14" t="s">
        <v>1062</v>
      </c>
      <c r="R509" s="49">
        <v>-14531564.77</v>
      </c>
      <c r="S509" s="43">
        <v>1</v>
      </c>
    </row>
    <row r="510" spans="1:19" ht="24.6" x14ac:dyDescent="0.7">
      <c r="A510" s="38">
        <v>8</v>
      </c>
      <c r="B510" s="38" t="s">
        <v>1057</v>
      </c>
      <c r="C510" s="38" t="s">
        <v>1064</v>
      </c>
      <c r="D510" s="38" t="s">
        <v>1065</v>
      </c>
      <c r="E510" s="38" t="s">
        <v>8</v>
      </c>
      <c r="F510" s="40">
        <v>3.35</v>
      </c>
      <c r="G510" s="40">
        <v>3.08</v>
      </c>
      <c r="H510" s="40">
        <v>1.28</v>
      </c>
      <c r="I510" s="40">
        <v>91250104.730000004</v>
      </c>
      <c r="J510" s="40">
        <v>-6632228.1699999999</v>
      </c>
      <c r="K510" s="38">
        <v>1</v>
      </c>
      <c r="L510" s="40">
        <v>4779052.3099999996</v>
      </c>
      <c r="M510" s="40">
        <v>10653607.859999999</v>
      </c>
      <c r="N510" s="38" t="b">
        <f t="shared" si="14"/>
        <v>1</v>
      </c>
      <c r="O510" s="38" t="b">
        <f>C510=คำนวณเงินลงทุนส่วนเกิน!D517</f>
        <v>1</v>
      </c>
      <c r="P510" s="38" t="b">
        <f t="shared" si="15"/>
        <v>1</v>
      </c>
      <c r="Q510" s="14" t="s">
        <v>1064</v>
      </c>
      <c r="R510" s="49">
        <v>-22327975.170000002</v>
      </c>
      <c r="S510" s="43">
        <v>1</v>
      </c>
    </row>
    <row r="511" spans="1:19" ht="24.6" x14ac:dyDescent="0.7">
      <c r="A511" s="38">
        <v>8</v>
      </c>
      <c r="B511" s="38" t="s">
        <v>1057</v>
      </c>
      <c r="C511" s="38" t="s">
        <v>1066</v>
      </c>
      <c r="D511" s="38" t="s">
        <v>1067</v>
      </c>
      <c r="E511" s="38" t="s">
        <v>8</v>
      </c>
      <c r="F511" s="40">
        <v>4.3099999999999996</v>
      </c>
      <c r="G511" s="40">
        <v>4.05</v>
      </c>
      <c r="H511" s="40">
        <v>3.14</v>
      </c>
      <c r="I511" s="40">
        <v>42708275.130000003</v>
      </c>
      <c r="J511" s="40">
        <v>-22942979.890000001</v>
      </c>
      <c r="K511" s="38">
        <v>1</v>
      </c>
      <c r="L511" s="40">
        <v>-17552495.940000001</v>
      </c>
      <c r="M511" s="40">
        <v>27606753.539999999</v>
      </c>
      <c r="N511" s="38" t="b">
        <f t="shared" si="14"/>
        <v>1</v>
      </c>
      <c r="O511" s="38" t="b">
        <f>C511=คำนวณเงินลงทุนส่วนเกิน!D518</f>
        <v>1</v>
      </c>
      <c r="P511" s="38" t="b">
        <f t="shared" si="15"/>
        <v>1</v>
      </c>
      <c r="Q511" s="14" t="s">
        <v>1066</v>
      </c>
      <c r="R511" s="49">
        <v>-22989814.890000001</v>
      </c>
      <c r="S511" s="43">
        <v>1</v>
      </c>
    </row>
    <row r="512" spans="1:19" ht="24.6" x14ac:dyDescent="0.7">
      <c r="A512" s="38">
        <v>8</v>
      </c>
      <c r="B512" s="38" t="s">
        <v>1057</v>
      </c>
      <c r="C512" s="38" t="s">
        <v>1068</v>
      </c>
      <c r="D512" s="38" t="s">
        <v>1069</v>
      </c>
      <c r="E512" s="38" t="s">
        <v>8</v>
      </c>
      <c r="F512" s="40">
        <v>4.32</v>
      </c>
      <c r="G512" s="40">
        <v>3.58</v>
      </c>
      <c r="H512" s="40">
        <v>2.74</v>
      </c>
      <c r="I512" s="40">
        <v>37298493.140000001</v>
      </c>
      <c r="J512" s="40">
        <v>-6999689.4900000002</v>
      </c>
      <c r="K512" s="38">
        <v>1</v>
      </c>
      <c r="L512" s="40">
        <v>-3967697.21</v>
      </c>
      <c r="M512" s="40">
        <v>19513918.25</v>
      </c>
      <c r="N512" s="38" t="b">
        <f t="shared" si="14"/>
        <v>1</v>
      </c>
      <c r="O512" s="38" t="b">
        <f>C512=คำนวณเงินลงทุนส่วนเกิน!D519</f>
        <v>1</v>
      </c>
      <c r="P512" s="38" t="b">
        <f t="shared" si="15"/>
        <v>1</v>
      </c>
      <c r="Q512" s="14" t="s">
        <v>1068</v>
      </c>
      <c r="R512" s="49">
        <v>-6999689.4900000002</v>
      </c>
      <c r="S512" s="43">
        <v>1</v>
      </c>
    </row>
    <row r="513" spans="1:19" ht="24.6" x14ac:dyDescent="0.7">
      <c r="A513" s="38">
        <v>8</v>
      </c>
      <c r="B513" s="38" t="s">
        <v>1057</v>
      </c>
      <c r="C513" s="38" t="s">
        <v>1070</v>
      </c>
      <c r="D513" s="38" t="s">
        <v>1071</v>
      </c>
      <c r="E513" s="38" t="s">
        <v>8</v>
      </c>
      <c r="F513" s="40">
        <v>2.75</v>
      </c>
      <c r="G513" s="40">
        <v>2.56</v>
      </c>
      <c r="H513" s="40">
        <v>1.8</v>
      </c>
      <c r="I513" s="40">
        <v>34584268.219999999</v>
      </c>
      <c r="J513" s="40">
        <v>-21206816.149999999</v>
      </c>
      <c r="K513" s="38">
        <v>1</v>
      </c>
      <c r="L513" s="40">
        <v>-19015266.5</v>
      </c>
      <c r="M513" s="40">
        <v>15878734.25</v>
      </c>
      <c r="N513" s="38" t="b">
        <f t="shared" si="14"/>
        <v>1</v>
      </c>
      <c r="O513" s="38" t="b">
        <f>C513=คำนวณเงินลงทุนส่วนเกิน!D520</f>
        <v>1</v>
      </c>
      <c r="P513" s="38" t="b">
        <f t="shared" si="15"/>
        <v>1</v>
      </c>
      <c r="Q513" s="14" t="s">
        <v>1070</v>
      </c>
      <c r="R513" s="49">
        <v>-21236286.149999999</v>
      </c>
      <c r="S513" s="43">
        <v>1</v>
      </c>
    </row>
    <row r="514" spans="1:19" ht="24.6" x14ac:dyDescent="0.7">
      <c r="A514" s="38">
        <v>8</v>
      </c>
      <c r="B514" s="38" t="s">
        <v>1057</v>
      </c>
      <c r="C514" s="38" t="s">
        <v>1072</v>
      </c>
      <c r="D514" s="38" t="s">
        <v>1073</v>
      </c>
      <c r="E514" s="38" t="s">
        <v>8</v>
      </c>
      <c r="F514" s="40">
        <v>1.82</v>
      </c>
      <c r="G514" s="40">
        <v>1.58</v>
      </c>
      <c r="H514" s="40">
        <v>1.1399999999999999</v>
      </c>
      <c r="I514" s="40">
        <v>5184973.72</v>
      </c>
      <c r="J514" s="40">
        <v>-13760052.619999999</v>
      </c>
      <c r="K514" s="38">
        <v>2</v>
      </c>
      <c r="L514" s="40">
        <v>-11408329.75</v>
      </c>
      <c r="M514" s="40">
        <v>893211.9</v>
      </c>
      <c r="N514" s="38" t="b">
        <f t="shared" si="14"/>
        <v>1</v>
      </c>
      <c r="O514" s="38" t="b">
        <f>C514=คำนวณเงินลงทุนส่วนเกิน!D521</f>
        <v>1</v>
      </c>
      <c r="P514" s="38" t="b">
        <f t="shared" si="15"/>
        <v>1</v>
      </c>
      <c r="Q514" s="14" t="s">
        <v>1072</v>
      </c>
      <c r="R514" s="49">
        <v>-14096733.380000001</v>
      </c>
      <c r="S514" s="43">
        <v>2</v>
      </c>
    </row>
    <row r="515" spans="1:19" ht="24.6" x14ac:dyDescent="0.7">
      <c r="A515" s="38">
        <v>8</v>
      </c>
      <c r="B515" s="38" t="s">
        <v>1074</v>
      </c>
      <c r="C515" s="38" t="s">
        <v>1075</v>
      </c>
      <c r="D515" s="38" t="s">
        <v>1076</v>
      </c>
      <c r="E515" s="38" t="s">
        <v>46</v>
      </c>
      <c r="F515" s="40">
        <v>1.67</v>
      </c>
      <c r="G515" s="40">
        <v>1.47</v>
      </c>
      <c r="H515" s="40">
        <v>0.56999999999999995</v>
      </c>
      <c r="I515" s="40">
        <v>204956239.44</v>
      </c>
      <c r="J515" s="40">
        <v>-4485403.87</v>
      </c>
      <c r="K515" s="38">
        <v>2</v>
      </c>
      <c r="L515" s="40">
        <v>45808721.159999996</v>
      </c>
      <c r="M515" s="40">
        <v>-131713885.03</v>
      </c>
      <c r="N515" s="38" t="b">
        <f t="shared" si="14"/>
        <v>1</v>
      </c>
      <c r="O515" s="38" t="b">
        <f>C515=คำนวณเงินลงทุนส่วนเกิน!D522</f>
        <v>1</v>
      </c>
      <c r="P515" s="38" t="b">
        <f t="shared" si="15"/>
        <v>1</v>
      </c>
      <c r="Q515" s="14" t="s">
        <v>1075</v>
      </c>
      <c r="R515" s="49">
        <v>-4485403.87</v>
      </c>
      <c r="S515" s="43">
        <v>2</v>
      </c>
    </row>
    <row r="516" spans="1:19" ht="24.6" x14ac:dyDescent="0.7">
      <c r="A516" s="38">
        <v>8</v>
      </c>
      <c r="B516" s="38" t="s">
        <v>1074</v>
      </c>
      <c r="C516" s="38" t="s">
        <v>1077</v>
      </c>
      <c r="D516" s="38" t="s">
        <v>1078</v>
      </c>
      <c r="E516" s="38" t="s">
        <v>8</v>
      </c>
      <c r="F516" s="40">
        <v>6.24</v>
      </c>
      <c r="G516" s="40">
        <v>5.96</v>
      </c>
      <c r="H516" s="40">
        <v>5.05</v>
      </c>
      <c r="I516" s="40">
        <v>49719801.530000001</v>
      </c>
      <c r="J516" s="40">
        <v>-2108693.33</v>
      </c>
      <c r="K516" s="38">
        <v>1</v>
      </c>
      <c r="L516" s="40">
        <v>2370397.2799999998</v>
      </c>
      <c r="M516" s="40">
        <v>38450583.460000001</v>
      </c>
      <c r="N516" s="38" t="b">
        <f t="shared" ref="N516:N579" si="16">K516=S516</f>
        <v>1</v>
      </c>
      <c r="O516" s="38" t="b">
        <f>C516=คำนวณเงินลงทุนส่วนเกิน!D523</f>
        <v>1</v>
      </c>
      <c r="P516" s="38" t="b">
        <f t="shared" ref="P516:P579" si="17">Q516=C516</f>
        <v>1</v>
      </c>
      <c r="Q516" s="14" t="s">
        <v>1077</v>
      </c>
      <c r="R516" s="49">
        <v>-2108693.33</v>
      </c>
      <c r="S516" s="43">
        <v>1</v>
      </c>
    </row>
    <row r="517" spans="1:19" ht="24.6" x14ac:dyDescent="0.7">
      <c r="A517" s="38">
        <v>8</v>
      </c>
      <c r="B517" s="38" t="s">
        <v>1074</v>
      </c>
      <c r="C517" s="38" t="s">
        <v>1079</v>
      </c>
      <c r="D517" s="38" t="s">
        <v>1080</v>
      </c>
      <c r="E517" s="38" t="s">
        <v>8</v>
      </c>
      <c r="F517" s="40">
        <v>1.66</v>
      </c>
      <c r="G517" s="40">
        <v>1.31</v>
      </c>
      <c r="H517" s="40">
        <v>0.38</v>
      </c>
      <c r="I517" s="40">
        <v>17889876.870000001</v>
      </c>
      <c r="J517" s="40">
        <v>-14966780.24</v>
      </c>
      <c r="K517" s="38">
        <v>2</v>
      </c>
      <c r="L517" s="40">
        <v>-6920410.9299999997</v>
      </c>
      <c r="M517" s="40">
        <v>-16759387.49</v>
      </c>
      <c r="N517" s="38" t="b">
        <f t="shared" si="16"/>
        <v>1</v>
      </c>
      <c r="O517" s="38" t="b">
        <f>C517=คำนวณเงินลงทุนส่วนเกิน!D524</f>
        <v>1</v>
      </c>
      <c r="P517" s="38" t="b">
        <f t="shared" si="17"/>
        <v>1</v>
      </c>
      <c r="Q517" s="14" t="s">
        <v>1079</v>
      </c>
      <c r="R517" s="49">
        <v>-14975082.68</v>
      </c>
      <c r="S517" s="43">
        <v>2</v>
      </c>
    </row>
    <row r="518" spans="1:19" ht="24.6" x14ac:dyDescent="0.7">
      <c r="A518" s="38">
        <v>8</v>
      </c>
      <c r="B518" s="38" t="s">
        <v>1074</v>
      </c>
      <c r="C518" s="38" t="s">
        <v>1081</v>
      </c>
      <c r="D518" s="38" t="s">
        <v>1082</v>
      </c>
      <c r="E518" s="38" t="s">
        <v>8</v>
      </c>
      <c r="F518" s="40">
        <v>1.73</v>
      </c>
      <c r="G518" s="40">
        <v>1.44</v>
      </c>
      <c r="H518" s="40">
        <v>1.06</v>
      </c>
      <c r="I518" s="40">
        <v>20865160.510000002</v>
      </c>
      <c r="J518" s="40">
        <v>-7403254.1699999999</v>
      </c>
      <c r="K518" s="38">
        <v>1</v>
      </c>
      <c r="L518" s="40">
        <v>-1896402.64</v>
      </c>
      <c r="M518" s="40">
        <v>1811835.59</v>
      </c>
      <c r="N518" s="38" t="b">
        <f t="shared" si="16"/>
        <v>1</v>
      </c>
      <c r="O518" s="38" t="b">
        <f>C518=คำนวณเงินลงทุนส่วนเกิน!D525</f>
        <v>1</v>
      </c>
      <c r="P518" s="38" t="b">
        <f t="shared" si="17"/>
        <v>1</v>
      </c>
      <c r="Q518" s="14" t="s">
        <v>1081</v>
      </c>
      <c r="R518" s="49">
        <v>-7414214.1699999999</v>
      </c>
      <c r="S518" s="43">
        <v>1</v>
      </c>
    </row>
    <row r="519" spans="1:19" ht="24.6" x14ac:dyDescent="0.7">
      <c r="A519" s="38">
        <v>8</v>
      </c>
      <c r="B519" s="38" t="s">
        <v>1074</v>
      </c>
      <c r="C519" s="38" t="s">
        <v>1083</v>
      </c>
      <c r="D519" s="38" t="s">
        <v>1084</v>
      </c>
      <c r="E519" s="38" t="s">
        <v>8</v>
      </c>
      <c r="F519" s="40">
        <v>1.71</v>
      </c>
      <c r="G519" s="40">
        <v>1.38</v>
      </c>
      <c r="H519" s="40">
        <v>0.8</v>
      </c>
      <c r="I519" s="40">
        <v>4462471.7300000004</v>
      </c>
      <c r="J519" s="40">
        <v>-11652286.279999999</v>
      </c>
      <c r="K519" s="38">
        <v>2</v>
      </c>
      <c r="L519" s="40">
        <v>-8724615.8000000007</v>
      </c>
      <c r="M519" s="40">
        <v>-1236402.03</v>
      </c>
      <c r="N519" s="38" t="b">
        <f t="shared" si="16"/>
        <v>1</v>
      </c>
      <c r="O519" s="38" t="b">
        <f>C519=คำนวณเงินลงทุนส่วนเกิน!D526</f>
        <v>1</v>
      </c>
      <c r="P519" s="38" t="b">
        <f t="shared" si="17"/>
        <v>1</v>
      </c>
      <c r="Q519" s="14" t="s">
        <v>1083</v>
      </c>
      <c r="R519" s="49">
        <v>-11652286.279999999</v>
      </c>
      <c r="S519" s="43">
        <v>2</v>
      </c>
    </row>
    <row r="520" spans="1:19" ht="24.6" x14ac:dyDescent="0.7">
      <c r="A520" s="38">
        <v>8</v>
      </c>
      <c r="B520" s="38" t="s">
        <v>1074</v>
      </c>
      <c r="C520" s="38" t="s">
        <v>1085</v>
      </c>
      <c r="D520" s="38" t="s">
        <v>1086</v>
      </c>
      <c r="E520" s="38" t="s">
        <v>8</v>
      </c>
      <c r="F520" s="40">
        <v>3.74</v>
      </c>
      <c r="G520" s="40">
        <v>3.36</v>
      </c>
      <c r="H520" s="40">
        <v>2.4900000000000002</v>
      </c>
      <c r="I520" s="40">
        <v>18061852.57</v>
      </c>
      <c r="J520" s="40">
        <v>-6178180.1600000001</v>
      </c>
      <c r="K520" s="38">
        <v>1</v>
      </c>
      <c r="L520" s="40">
        <v>-3762955.54</v>
      </c>
      <c r="M520" s="40">
        <v>9798329.2200000007</v>
      </c>
      <c r="N520" s="38" t="b">
        <f t="shared" si="16"/>
        <v>1</v>
      </c>
      <c r="O520" s="38" t="b">
        <f>C520=คำนวณเงินลงทุนส่วนเกิน!D527</f>
        <v>1</v>
      </c>
      <c r="P520" s="38" t="b">
        <f t="shared" si="17"/>
        <v>1</v>
      </c>
      <c r="Q520" s="14" t="s">
        <v>1085</v>
      </c>
      <c r="R520" s="49">
        <v>-6178180.1600000001</v>
      </c>
      <c r="S520" s="43">
        <v>1</v>
      </c>
    </row>
    <row r="521" spans="1:19" ht="24.6" x14ac:dyDescent="0.7">
      <c r="A521" s="38">
        <v>8</v>
      </c>
      <c r="B521" s="38" t="s">
        <v>1074</v>
      </c>
      <c r="C521" s="38" t="s">
        <v>1087</v>
      </c>
      <c r="D521" s="38" t="s">
        <v>1088</v>
      </c>
      <c r="E521" s="38" t="s">
        <v>8</v>
      </c>
      <c r="F521" s="40">
        <v>3.77</v>
      </c>
      <c r="G521" s="40">
        <v>3.46</v>
      </c>
      <c r="H521" s="40">
        <v>2.0299999999999998</v>
      </c>
      <c r="I521" s="40">
        <v>29025303.43</v>
      </c>
      <c r="J521" s="40">
        <v>-8412489.0899999999</v>
      </c>
      <c r="K521" s="38">
        <v>1</v>
      </c>
      <c r="L521" s="40">
        <v>-5745678.5999999996</v>
      </c>
      <c r="M521" s="40">
        <v>10803331.84</v>
      </c>
      <c r="N521" s="38" t="b">
        <f t="shared" si="16"/>
        <v>1</v>
      </c>
      <c r="O521" s="38" t="b">
        <f>C521=คำนวณเงินลงทุนส่วนเกิน!D528</f>
        <v>1</v>
      </c>
      <c r="P521" s="38" t="b">
        <f t="shared" si="17"/>
        <v>1</v>
      </c>
      <c r="Q521" s="14" t="s">
        <v>1087</v>
      </c>
      <c r="R521" s="49">
        <v>-8412489.0899999999</v>
      </c>
      <c r="S521" s="43">
        <v>1</v>
      </c>
    </row>
    <row r="522" spans="1:19" ht="24.6" x14ac:dyDescent="0.7">
      <c r="A522" s="38">
        <v>8</v>
      </c>
      <c r="B522" s="38" t="s">
        <v>1074</v>
      </c>
      <c r="C522" s="38" t="s">
        <v>1089</v>
      </c>
      <c r="D522" s="38" t="s">
        <v>1090</v>
      </c>
      <c r="E522" s="38" t="s">
        <v>8</v>
      </c>
      <c r="F522" s="40">
        <v>1.1299999999999999</v>
      </c>
      <c r="G522" s="40">
        <v>0.93</v>
      </c>
      <c r="H522" s="40">
        <v>0.48</v>
      </c>
      <c r="I522" s="40">
        <v>10657206.42</v>
      </c>
      <c r="J522" s="40">
        <v>-26618336.23</v>
      </c>
      <c r="K522" s="38">
        <v>5</v>
      </c>
      <c r="L522" s="40">
        <v>-14047309.119999999</v>
      </c>
      <c r="M522" s="40">
        <v>-42499524.009999998</v>
      </c>
      <c r="N522" s="38" t="b">
        <f t="shared" si="16"/>
        <v>1</v>
      </c>
      <c r="O522" s="38" t="b">
        <f>C522=คำนวณเงินลงทุนส่วนเกิน!D529</f>
        <v>1</v>
      </c>
      <c r="P522" s="38" t="b">
        <f t="shared" si="17"/>
        <v>1</v>
      </c>
      <c r="Q522" s="14" t="s">
        <v>1089</v>
      </c>
      <c r="R522" s="49">
        <v>-32134546.23</v>
      </c>
      <c r="S522" s="43">
        <v>5</v>
      </c>
    </row>
    <row r="523" spans="1:19" ht="24.6" x14ac:dyDescent="0.7">
      <c r="A523" s="38">
        <v>8</v>
      </c>
      <c r="B523" s="38" t="s">
        <v>1074</v>
      </c>
      <c r="C523" s="38" t="s">
        <v>1091</v>
      </c>
      <c r="D523" s="38" t="s">
        <v>1092</v>
      </c>
      <c r="E523" s="38" t="s">
        <v>8</v>
      </c>
      <c r="F523" s="40">
        <v>1.98</v>
      </c>
      <c r="G523" s="40">
        <v>1.73</v>
      </c>
      <c r="H523" s="40">
        <v>0.79</v>
      </c>
      <c r="I523" s="40">
        <v>15020320.560000001</v>
      </c>
      <c r="J523" s="40">
        <v>2120247.23</v>
      </c>
      <c r="K523" s="38">
        <v>1</v>
      </c>
      <c r="L523" s="40">
        <v>3695045.9</v>
      </c>
      <c r="M523" s="40">
        <v>-3181079.11</v>
      </c>
      <c r="N523" s="38" t="b">
        <f t="shared" si="16"/>
        <v>1</v>
      </c>
      <c r="O523" s="38" t="b">
        <f>C523=คำนวณเงินลงทุนส่วนเกิน!D530</f>
        <v>1</v>
      </c>
      <c r="P523" s="38" t="b">
        <f t="shared" si="17"/>
        <v>1</v>
      </c>
      <c r="Q523" s="14" t="s">
        <v>1091</v>
      </c>
      <c r="R523" s="49">
        <v>2120247.23</v>
      </c>
      <c r="S523" s="43">
        <v>1</v>
      </c>
    </row>
    <row r="524" spans="1:19" ht="24.6" x14ac:dyDescent="0.7">
      <c r="A524" s="38">
        <v>8</v>
      </c>
      <c r="B524" s="38" t="s">
        <v>1074</v>
      </c>
      <c r="C524" s="38" t="s">
        <v>1093</v>
      </c>
      <c r="D524" s="38" t="s">
        <v>1094</v>
      </c>
      <c r="E524" s="38" t="s">
        <v>8</v>
      </c>
      <c r="F524" s="40">
        <v>1.69</v>
      </c>
      <c r="G524" s="40">
        <v>1.45</v>
      </c>
      <c r="H524" s="40">
        <v>0.48</v>
      </c>
      <c r="I524" s="40">
        <v>10458053.65</v>
      </c>
      <c r="J524" s="40">
        <v>-9386330.2599999998</v>
      </c>
      <c r="K524" s="38">
        <v>2</v>
      </c>
      <c r="L524" s="40">
        <v>-7072304.8200000003</v>
      </c>
      <c r="M524" s="40">
        <v>-7889772.5199999996</v>
      </c>
      <c r="N524" s="38" t="b">
        <f t="shared" si="16"/>
        <v>1</v>
      </c>
      <c r="O524" s="38" t="b">
        <f>C524=คำนวณเงินลงทุนส่วนเกิน!D531</f>
        <v>1</v>
      </c>
      <c r="P524" s="38" t="b">
        <f t="shared" si="17"/>
        <v>1</v>
      </c>
      <c r="Q524" s="14" t="s">
        <v>1093</v>
      </c>
      <c r="R524" s="49">
        <v>-9386330.2599999998</v>
      </c>
      <c r="S524" s="43">
        <v>2</v>
      </c>
    </row>
    <row r="525" spans="1:19" ht="24.6" x14ac:dyDescent="0.7">
      <c r="A525" s="38">
        <v>8</v>
      </c>
      <c r="B525" s="38" t="s">
        <v>1074</v>
      </c>
      <c r="C525" s="38" t="s">
        <v>1095</v>
      </c>
      <c r="D525" s="38" t="s">
        <v>1096</v>
      </c>
      <c r="E525" s="38" t="s">
        <v>8</v>
      </c>
      <c r="F525" s="40">
        <v>1.42</v>
      </c>
      <c r="G525" s="40">
        <v>1.17</v>
      </c>
      <c r="H525" s="40">
        <v>0.41</v>
      </c>
      <c r="I525" s="40">
        <v>7878631.79</v>
      </c>
      <c r="J525" s="40">
        <v>-14080986.380000001</v>
      </c>
      <c r="K525" s="38">
        <v>3</v>
      </c>
      <c r="L525" s="40">
        <v>-8982496.0800000001</v>
      </c>
      <c r="M525" s="40">
        <v>-10965377.630000001</v>
      </c>
      <c r="N525" s="38" t="b">
        <f t="shared" si="16"/>
        <v>1</v>
      </c>
      <c r="O525" s="38" t="b">
        <f>C525=คำนวณเงินลงทุนส่วนเกิน!D532</f>
        <v>1</v>
      </c>
      <c r="P525" s="38" t="b">
        <f t="shared" si="17"/>
        <v>1</v>
      </c>
      <c r="Q525" s="14" t="s">
        <v>1095</v>
      </c>
      <c r="R525" s="49">
        <v>-14080986.380000001</v>
      </c>
      <c r="S525" s="43">
        <v>3</v>
      </c>
    </row>
    <row r="526" spans="1:19" ht="24.6" x14ac:dyDescent="0.7">
      <c r="A526" s="38">
        <v>8</v>
      </c>
      <c r="B526" s="38" t="s">
        <v>1074</v>
      </c>
      <c r="C526" s="38" t="s">
        <v>1097</v>
      </c>
      <c r="D526" s="38" t="s">
        <v>1098</v>
      </c>
      <c r="E526" s="38" t="s">
        <v>8</v>
      </c>
      <c r="F526" s="40">
        <v>1.27</v>
      </c>
      <c r="G526" s="40">
        <v>1.1299999999999999</v>
      </c>
      <c r="H526" s="40">
        <v>0.64</v>
      </c>
      <c r="I526" s="40">
        <v>12434179.859999999</v>
      </c>
      <c r="J526" s="40">
        <v>-12375809.34</v>
      </c>
      <c r="K526" s="38">
        <v>3</v>
      </c>
      <c r="L526" s="40">
        <v>-4762950.26</v>
      </c>
      <c r="M526" s="40">
        <v>-16938058.449999999</v>
      </c>
      <c r="N526" s="38" t="b">
        <f t="shared" si="16"/>
        <v>1</v>
      </c>
      <c r="O526" s="38" t="b">
        <f>C526=คำนวณเงินลงทุนส่วนเกิน!D533</f>
        <v>1</v>
      </c>
      <c r="P526" s="38" t="b">
        <f t="shared" si="17"/>
        <v>1</v>
      </c>
      <c r="Q526" s="14" t="s">
        <v>1097</v>
      </c>
      <c r="R526" s="49">
        <v>-12456935.34</v>
      </c>
      <c r="S526" s="43">
        <v>3</v>
      </c>
    </row>
    <row r="527" spans="1:19" ht="24.6" x14ac:dyDescent="0.7">
      <c r="A527" s="38">
        <v>8</v>
      </c>
      <c r="B527" s="38" t="s">
        <v>1074</v>
      </c>
      <c r="C527" s="38" t="s">
        <v>1099</v>
      </c>
      <c r="D527" s="38" t="s">
        <v>1100</v>
      </c>
      <c r="E527" s="38" t="s">
        <v>8</v>
      </c>
      <c r="F527" s="40">
        <v>4.7300000000000004</v>
      </c>
      <c r="G527" s="40">
        <v>4.45</v>
      </c>
      <c r="H527" s="40">
        <v>3.75</v>
      </c>
      <c r="I527" s="40">
        <v>51147725.920000002</v>
      </c>
      <c r="J527" s="40">
        <v>8082566.6699999999</v>
      </c>
      <c r="K527" s="38">
        <v>0</v>
      </c>
      <c r="L527" s="40">
        <v>12524676.640000001</v>
      </c>
      <c r="M527" s="40">
        <v>37676217.710000001</v>
      </c>
      <c r="N527" s="38" t="b">
        <f t="shared" si="16"/>
        <v>1</v>
      </c>
      <c r="O527" s="38" t="b">
        <f>C527=คำนวณเงินลงทุนส่วนเกิน!D534</f>
        <v>1</v>
      </c>
      <c r="P527" s="38" t="b">
        <f t="shared" si="17"/>
        <v>1</v>
      </c>
      <c r="Q527" s="14" t="s">
        <v>1099</v>
      </c>
      <c r="R527" s="49">
        <v>8072826.6699999999</v>
      </c>
      <c r="S527" s="43">
        <v>0</v>
      </c>
    </row>
    <row r="528" spans="1:19" ht="24.6" x14ac:dyDescent="0.7">
      <c r="A528" s="38">
        <v>8</v>
      </c>
      <c r="B528" s="38" t="s">
        <v>1074</v>
      </c>
      <c r="C528" s="38" t="s">
        <v>1101</v>
      </c>
      <c r="D528" s="38" t="s">
        <v>1102</v>
      </c>
      <c r="E528" s="38" t="s">
        <v>8</v>
      </c>
      <c r="F528" s="40">
        <v>2.78</v>
      </c>
      <c r="G528" s="40">
        <v>2.36</v>
      </c>
      <c r="H528" s="40">
        <v>1.31</v>
      </c>
      <c r="I528" s="40">
        <v>16971421.91</v>
      </c>
      <c r="J528" s="40">
        <v>-1691700.61</v>
      </c>
      <c r="K528" s="38">
        <v>1</v>
      </c>
      <c r="L528" s="40">
        <v>4671302.45</v>
      </c>
      <c r="M528" s="40">
        <v>2941486.43</v>
      </c>
      <c r="N528" s="38" t="b">
        <f t="shared" si="16"/>
        <v>1</v>
      </c>
      <c r="O528" s="38" t="b">
        <f>C528=คำนวณเงินลงทุนส่วนเกิน!D535</f>
        <v>1</v>
      </c>
      <c r="P528" s="38" t="b">
        <f t="shared" si="17"/>
        <v>1</v>
      </c>
      <c r="Q528" s="14" t="s">
        <v>1101</v>
      </c>
      <c r="R528" s="49">
        <v>-1691700.61</v>
      </c>
      <c r="S528" s="43">
        <v>1</v>
      </c>
    </row>
    <row r="529" spans="1:19" ht="24.6" x14ac:dyDescent="0.7">
      <c r="A529" s="38">
        <v>8</v>
      </c>
      <c r="B529" s="38" t="s">
        <v>1103</v>
      </c>
      <c r="C529" s="38" t="s">
        <v>1104</v>
      </c>
      <c r="D529" s="38" t="s">
        <v>1105</v>
      </c>
      <c r="E529" s="38" t="s">
        <v>5</v>
      </c>
      <c r="F529" s="40">
        <v>2.15</v>
      </c>
      <c r="G529" s="40">
        <v>1.93</v>
      </c>
      <c r="H529" s="40">
        <v>0.33</v>
      </c>
      <c r="I529" s="40">
        <v>510753110.62</v>
      </c>
      <c r="J529" s="40">
        <v>176719035.78999999</v>
      </c>
      <c r="K529" s="38">
        <v>1</v>
      </c>
      <c r="L529" s="40">
        <v>277991394.63</v>
      </c>
      <c r="M529" s="40">
        <v>-297947004.99000001</v>
      </c>
      <c r="N529" s="38" t="b">
        <f t="shared" si="16"/>
        <v>1</v>
      </c>
      <c r="O529" s="38" t="b">
        <f>C529=คำนวณเงินลงทุนส่วนเกิน!D536</f>
        <v>1</v>
      </c>
      <c r="P529" s="38" t="b">
        <f t="shared" si="17"/>
        <v>1</v>
      </c>
      <c r="Q529" s="14" t="s">
        <v>1104</v>
      </c>
      <c r="R529" s="49">
        <v>176530835.66</v>
      </c>
      <c r="S529" s="43">
        <v>1</v>
      </c>
    </row>
    <row r="530" spans="1:19" ht="24.6" x14ac:dyDescent="0.7">
      <c r="A530" s="38">
        <v>8</v>
      </c>
      <c r="B530" s="38" t="s">
        <v>1103</v>
      </c>
      <c r="C530" s="38" t="s">
        <v>1106</v>
      </c>
      <c r="D530" s="38" t="s">
        <v>1107</v>
      </c>
      <c r="E530" s="38" t="s">
        <v>8</v>
      </c>
      <c r="F530" s="40">
        <v>7.43</v>
      </c>
      <c r="G530" s="40">
        <v>6.84</v>
      </c>
      <c r="H530" s="40">
        <v>5.33</v>
      </c>
      <c r="I530" s="40">
        <v>49848427.310000002</v>
      </c>
      <c r="J530" s="40">
        <v>-13819768.33</v>
      </c>
      <c r="K530" s="38">
        <v>1</v>
      </c>
      <c r="L530" s="40">
        <v>-12187470.619999999</v>
      </c>
      <c r="M530" s="40">
        <v>33456210.359999999</v>
      </c>
      <c r="N530" s="38" t="b">
        <f t="shared" si="16"/>
        <v>1</v>
      </c>
      <c r="O530" s="38" t="b">
        <f>C530=คำนวณเงินลงทุนส่วนเกิน!D537</f>
        <v>1</v>
      </c>
      <c r="P530" s="38" t="b">
        <f t="shared" si="17"/>
        <v>1</v>
      </c>
      <c r="Q530" s="14" t="s">
        <v>1106</v>
      </c>
      <c r="R530" s="49">
        <v>-13819768.33</v>
      </c>
      <c r="S530" s="43">
        <v>1</v>
      </c>
    </row>
    <row r="531" spans="1:19" ht="24.6" x14ac:dyDescent="0.7">
      <c r="A531" s="38">
        <v>8</v>
      </c>
      <c r="B531" s="38" t="s">
        <v>1103</v>
      </c>
      <c r="C531" s="38" t="s">
        <v>1108</v>
      </c>
      <c r="D531" s="38" t="s">
        <v>1109</v>
      </c>
      <c r="E531" s="38" t="s">
        <v>8</v>
      </c>
      <c r="F531" s="40">
        <v>4.95</v>
      </c>
      <c r="G531" s="40">
        <v>4.63</v>
      </c>
      <c r="H531" s="40">
        <v>3.71</v>
      </c>
      <c r="I531" s="40">
        <v>32410026.989999998</v>
      </c>
      <c r="J531" s="40">
        <v>-10249479.35</v>
      </c>
      <c r="K531" s="38">
        <v>1</v>
      </c>
      <c r="L531" s="40">
        <v>-7121301.9400000004</v>
      </c>
      <c r="M531" s="40">
        <v>22100818.75</v>
      </c>
      <c r="N531" s="38" t="b">
        <f t="shared" si="16"/>
        <v>1</v>
      </c>
      <c r="O531" s="38" t="b">
        <f>C531=คำนวณเงินลงทุนส่วนเกิน!D538</f>
        <v>1</v>
      </c>
      <c r="P531" s="38" t="b">
        <f t="shared" si="17"/>
        <v>1</v>
      </c>
      <c r="Q531" s="14" t="s">
        <v>1108</v>
      </c>
      <c r="R531" s="49">
        <v>-10249479.35</v>
      </c>
      <c r="S531" s="43">
        <v>1</v>
      </c>
    </row>
    <row r="532" spans="1:19" ht="24.6" x14ac:dyDescent="0.7">
      <c r="A532" s="38">
        <v>8</v>
      </c>
      <c r="B532" s="38" t="s">
        <v>1103</v>
      </c>
      <c r="C532" s="38" t="s">
        <v>1110</v>
      </c>
      <c r="D532" s="38" t="s">
        <v>1111</v>
      </c>
      <c r="E532" s="38" t="s">
        <v>8</v>
      </c>
      <c r="F532" s="40">
        <v>2.2400000000000002</v>
      </c>
      <c r="G532" s="40">
        <v>1.67</v>
      </c>
      <c r="H532" s="40">
        <v>0.6</v>
      </c>
      <c r="I532" s="40">
        <v>45052319.939999998</v>
      </c>
      <c r="J532" s="40">
        <v>-7553508.4299999997</v>
      </c>
      <c r="K532" s="38">
        <v>2</v>
      </c>
      <c r="L532" s="40">
        <v>-4592160.2</v>
      </c>
      <c r="M532" s="40">
        <v>-14656479.99</v>
      </c>
      <c r="N532" s="38" t="b">
        <f t="shared" si="16"/>
        <v>1</v>
      </c>
      <c r="O532" s="38" t="b">
        <f>C532=คำนวณเงินลงทุนส่วนเกิน!D539</f>
        <v>1</v>
      </c>
      <c r="P532" s="38" t="b">
        <f t="shared" si="17"/>
        <v>1</v>
      </c>
      <c r="Q532" s="14" t="s">
        <v>1110</v>
      </c>
      <c r="R532" s="49">
        <v>-7553508.4299999997</v>
      </c>
      <c r="S532" s="43">
        <v>2</v>
      </c>
    </row>
    <row r="533" spans="1:19" ht="24.6" x14ac:dyDescent="0.7">
      <c r="A533" s="38">
        <v>8</v>
      </c>
      <c r="B533" s="38" t="s">
        <v>1103</v>
      </c>
      <c r="C533" s="38" t="s">
        <v>1112</v>
      </c>
      <c r="D533" s="38" t="s">
        <v>1113</v>
      </c>
      <c r="E533" s="38" t="s">
        <v>8</v>
      </c>
      <c r="F533" s="40">
        <v>2.16</v>
      </c>
      <c r="G533" s="40">
        <v>1.86</v>
      </c>
      <c r="H533" s="40">
        <v>1.1100000000000001</v>
      </c>
      <c r="I533" s="40">
        <v>33257772.629999999</v>
      </c>
      <c r="J533" s="40">
        <v>-21666057.539999999</v>
      </c>
      <c r="K533" s="38">
        <v>1</v>
      </c>
      <c r="L533" s="40">
        <v>-13344273.369999999</v>
      </c>
      <c r="M533" s="40">
        <v>3248905.69</v>
      </c>
      <c r="N533" s="38" t="b">
        <f t="shared" si="16"/>
        <v>1</v>
      </c>
      <c r="O533" s="38" t="b">
        <f>C533=คำนวณเงินลงทุนส่วนเกิน!D540</f>
        <v>1</v>
      </c>
      <c r="P533" s="38" t="b">
        <f t="shared" si="17"/>
        <v>1</v>
      </c>
      <c r="Q533" s="14" t="s">
        <v>1112</v>
      </c>
      <c r="R533" s="49">
        <v>-21666057.539999999</v>
      </c>
      <c r="S533" s="43">
        <v>1</v>
      </c>
    </row>
    <row r="534" spans="1:19" ht="24.6" x14ac:dyDescent="0.7">
      <c r="A534" s="38">
        <v>8</v>
      </c>
      <c r="B534" s="38" t="s">
        <v>1103</v>
      </c>
      <c r="C534" s="38" t="s">
        <v>1114</v>
      </c>
      <c r="D534" s="38" t="s">
        <v>1115</v>
      </c>
      <c r="E534" s="38" t="s">
        <v>8</v>
      </c>
      <c r="F534" s="40">
        <v>2.63</v>
      </c>
      <c r="G534" s="40">
        <v>2.31</v>
      </c>
      <c r="H534" s="40">
        <v>1.5</v>
      </c>
      <c r="I534" s="40">
        <v>21838739.66</v>
      </c>
      <c r="J534" s="40">
        <v>-19837169.559999999</v>
      </c>
      <c r="K534" s="38">
        <v>1</v>
      </c>
      <c r="L534" s="40">
        <v>-15096250.390000001</v>
      </c>
      <c r="M534" s="40">
        <v>6743058.3300000001</v>
      </c>
      <c r="N534" s="38" t="b">
        <f t="shared" si="16"/>
        <v>1</v>
      </c>
      <c r="O534" s="38" t="b">
        <f>C534=คำนวณเงินลงทุนส่วนเกิน!D541</f>
        <v>1</v>
      </c>
      <c r="P534" s="38" t="b">
        <f t="shared" si="17"/>
        <v>1</v>
      </c>
      <c r="Q534" s="14" t="s">
        <v>1114</v>
      </c>
      <c r="R534" s="49">
        <v>-19837482.02</v>
      </c>
      <c r="S534" s="43">
        <v>1</v>
      </c>
    </row>
    <row r="535" spans="1:19" ht="24.6" x14ac:dyDescent="0.7">
      <c r="A535" s="38">
        <v>8</v>
      </c>
      <c r="B535" s="38" t="s">
        <v>1103</v>
      </c>
      <c r="C535" s="38" t="s">
        <v>1116</v>
      </c>
      <c r="D535" s="38" t="s">
        <v>1117</v>
      </c>
      <c r="E535" s="38" t="s">
        <v>8</v>
      </c>
      <c r="F535" s="40">
        <v>4.1900000000000004</v>
      </c>
      <c r="G535" s="40">
        <v>3.95</v>
      </c>
      <c r="H535" s="40">
        <v>3.16</v>
      </c>
      <c r="I535" s="40">
        <v>16767294.18</v>
      </c>
      <c r="J535" s="40">
        <v>-5165314.08</v>
      </c>
      <c r="K535" s="38">
        <v>1</v>
      </c>
      <c r="L535" s="40">
        <v>-2008647</v>
      </c>
      <c r="M535" s="40">
        <v>11301513.550000001</v>
      </c>
      <c r="N535" s="38" t="b">
        <f t="shared" si="16"/>
        <v>1</v>
      </c>
      <c r="O535" s="38" t="b">
        <f>C535=คำนวณเงินลงทุนส่วนเกิน!D542</f>
        <v>1</v>
      </c>
      <c r="P535" s="38" t="b">
        <f t="shared" si="17"/>
        <v>1</v>
      </c>
      <c r="Q535" s="14" t="s">
        <v>1116</v>
      </c>
      <c r="R535" s="49">
        <v>-5165314.08</v>
      </c>
      <c r="S535" s="43">
        <v>1</v>
      </c>
    </row>
    <row r="536" spans="1:19" ht="24.6" x14ac:dyDescent="0.7">
      <c r="A536" s="38">
        <v>8</v>
      </c>
      <c r="B536" s="38" t="s">
        <v>1103</v>
      </c>
      <c r="C536" s="38" t="s">
        <v>1118</v>
      </c>
      <c r="D536" s="38" t="s">
        <v>1119</v>
      </c>
      <c r="E536" s="38" t="s">
        <v>46</v>
      </c>
      <c r="F536" s="40">
        <v>1.61</v>
      </c>
      <c r="G536" s="40">
        <v>1.33</v>
      </c>
      <c r="H536" s="40">
        <v>0.42</v>
      </c>
      <c r="I536" s="40">
        <v>45490882.609999999</v>
      </c>
      <c r="J536" s="40">
        <v>-51134135.740000002</v>
      </c>
      <c r="K536" s="38">
        <v>2</v>
      </c>
      <c r="L536" s="40">
        <v>-30043818.789999999</v>
      </c>
      <c r="M536" s="40">
        <v>-44436075.590000004</v>
      </c>
      <c r="N536" s="38" t="b">
        <f t="shared" si="16"/>
        <v>1</v>
      </c>
      <c r="O536" s="38" t="b">
        <f>C536=คำนวณเงินลงทุนส่วนเกิน!D543</f>
        <v>1</v>
      </c>
      <c r="P536" s="38" t="b">
        <f t="shared" si="17"/>
        <v>1</v>
      </c>
      <c r="Q536" s="14" t="s">
        <v>1118</v>
      </c>
      <c r="R536" s="49">
        <v>-51134135.740000002</v>
      </c>
      <c r="S536" s="43">
        <v>2</v>
      </c>
    </row>
    <row r="537" spans="1:19" ht="24.6" x14ac:dyDescent="0.7">
      <c r="A537" s="38">
        <v>8</v>
      </c>
      <c r="B537" s="38" t="s">
        <v>1103</v>
      </c>
      <c r="C537" s="38" t="s">
        <v>1120</v>
      </c>
      <c r="D537" s="38" t="s">
        <v>1121</v>
      </c>
      <c r="E537" s="38" t="s">
        <v>8</v>
      </c>
      <c r="F537" s="40">
        <v>4.96</v>
      </c>
      <c r="G537" s="40">
        <v>4.6100000000000003</v>
      </c>
      <c r="H537" s="40">
        <v>3.8</v>
      </c>
      <c r="I537" s="40">
        <v>45942481.409999996</v>
      </c>
      <c r="J537" s="40">
        <v>-8342148.96</v>
      </c>
      <c r="K537" s="38">
        <v>1</v>
      </c>
      <c r="L537" s="40">
        <v>-7335817.5300000003</v>
      </c>
      <c r="M537" s="40">
        <v>32341711.170000002</v>
      </c>
      <c r="N537" s="38" t="b">
        <f t="shared" si="16"/>
        <v>1</v>
      </c>
      <c r="O537" s="38" t="b">
        <f>C537=คำนวณเงินลงทุนส่วนเกิน!D544</f>
        <v>1</v>
      </c>
      <c r="P537" s="38" t="b">
        <f t="shared" si="17"/>
        <v>1</v>
      </c>
      <c r="Q537" s="14" t="s">
        <v>1120</v>
      </c>
      <c r="R537" s="49">
        <v>-8647267.8599999994</v>
      </c>
      <c r="S537" s="43">
        <v>1</v>
      </c>
    </row>
    <row r="538" spans="1:19" ht="24.6" x14ac:dyDescent="0.7">
      <c r="A538" s="38">
        <v>8</v>
      </c>
      <c r="B538" s="38" t="s">
        <v>1103</v>
      </c>
      <c r="C538" s="38" t="s">
        <v>1122</v>
      </c>
      <c r="D538" s="38" t="s">
        <v>1123</v>
      </c>
      <c r="E538" s="38" t="s">
        <v>8</v>
      </c>
      <c r="F538" s="40">
        <v>1.38</v>
      </c>
      <c r="G538" s="40">
        <v>1.2</v>
      </c>
      <c r="H538" s="40">
        <v>0.67</v>
      </c>
      <c r="I538" s="40">
        <v>11653934.85</v>
      </c>
      <c r="J538" s="40">
        <v>-5302949.05</v>
      </c>
      <c r="K538" s="38">
        <v>3</v>
      </c>
      <c r="L538" s="40">
        <v>4306313.0599999996</v>
      </c>
      <c r="M538" s="40">
        <v>-10344564.609999999</v>
      </c>
      <c r="N538" s="38" t="b">
        <f t="shared" si="16"/>
        <v>1</v>
      </c>
      <c r="O538" s="38" t="b">
        <f>C538=คำนวณเงินลงทุนส่วนเกิน!D545</f>
        <v>1</v>
      </c>
      <c r="P538" s="38" t="b">
        <f t="shared" si="17"/>
        <v>1</v>
      </c>
      <c r="Q538" s="14" t="s">
        <v>1122</v>
      </c>
      <c r="R538" s="49">
        <v>-5303199.05</v>
      </c>
      <c r="S538" s="43">
        <v>3</v>
      </c>
    </row>
    <row r="539" spans="1:19" ht="24.6" x14ac:dyDescent="0.7">
      <c r="A539" s="38">
        <v>8</v>
      </c>
      <c r="B539" s="38" t="s">
        <v>1103</v>
      </c>
      <c r="C539" s="38" t="s">
        <v>1124</v>
      </c>
      <c r="D539" s="38" t="s">
        <v>1125</v>
      </c>
      <c r="E539" s="38" t="s">
        <v>8</v>
      </c>
      <c r="F539" s="40">
        <v>1.23</v>
      </c>
      <c r="G539" s="40">
        <v>0.96</v>
      </c>
      <c r="H539" s="40">
        <v>0.53</v>
      </c>
      <c r="I539" s="40">
        <v>5834051.9000000004</v>
      </c>
      <c r="J539" s="40">
        <v>-41366698.219999999</v>
      </c>
      <c r="K539" s="38">
        <v>6</v>
      </c>
      <c r="L539" s="40">
        <v>-36762519.079999998</v>
      </c>
      <c r="M539" s="40">
        <v>-12002926.619999999</v>
      </c>
      <c r="N539" s="38" t="b">
        <f t="shared" si="16"/>
        <v>1</v>
      </c>
      <c r="O539" s="38" t="b">
        <f>C539=คำนวณเงินลงทุนส่วนเกิน!D546</f>
        <v>1</v>
      </c>
      <c r="P539" s="38" t="b">
        <f t="shared" si="17"/>
        <v>1</v>
      </c>
      <c r="Q539" s="14" t="s">
        <v>1124</v>
      </c>
      <c r="R539" s="49">
        <v>-41366698.219999999</v>
      </c>
      <c r="S539" s="43">
        <v>6</v>
      </c>
    </row>
    <row r="540" spans="1:19" ht="24.6" x14ac:dyDescent="0.7">
      <c r="A540" s="38">
        <v>8</v>
      </c>
      <c r="B540" s="38" t="s">
        <v>1103</v>
      </c>
      <c r="C540" s="38" t="s">
        <v>1126</v>
      </c>
      <c r="D540" s="38" t="s">
        <v>1127</v>
      </c>
      <c r="E540" s="38" t="s">
        <v>8</v>
      </c>
      <c r="F540" s="40">
        <v>4.3499999999999996</v>
      </c>
      <c r="G540" s="40">
        <v>4.08</v>
      </c>
      <c r="H540" s="40">
        <v>3.31</v>
      </c>
      <c r="I540" s="40">
        <v>38057106.890000001</v>
      </c>
      <c r="J540" s="40">
        <v>1787097.72</v>
      </c>
      <c r="K540" s="38">
        <v>0</v>
      </c>
      <c r="L540" s="40">
        <v>4876119.66</v>
      </c>
      <c r="M540" s="40">
        <v>25982843.079999998</v>
      </c>
      <c r="N540" s="38" t="b">
        <f t="shared" si="16"/>
        <v>1</v>
      </c>
      <c r="O540" s="38" t="b">
        <f>C540=คำนวณเงินลงทุนส่วนเกิน!D547</f>
        <v>1</v>
      </c>
      <c r="P540" s="38" t="b">
        <f t="shared" si="17"/>
        <v>1</v>
      </c>
      <c r="Q540" s="14" t="s">
        <v>1126</v>
      </c>
      <c r="R540" s="49">
        <v>1787097.72</v>
      </c>
      <c r="S540" s="43">
        <v>0</v>
      </c>
    </row>
    <row r="541" spans="1:19" ht="24.6" x14ac:dyDescent="0.7">
      <c r="A541" s="38">
        <v>8</v>
      </c>
      <c r="B541" s="38" t="s">
        <v>1103</v>
      </c>
      <c r="C541" s="38" t="s">
        <v>1128</v>
      </c>
      <c r="D541" s="38" t="s">
        <v>1129</v>
      </c>
      <c r="E541" s="38" t="s">
        <v>8</v>
      </c>
      <c r="F541" s="40">
        <v>2.81</v>
      </c>
      <c r="G541" s="40">
        <v>2.57</v>
      </c>
      <c r="H541" s="40">
        <v>2.06</v>
      </c>
      <c r="I541" s="40">
        <v>14125327.970000001</v>
      </c>
      <c r="J541" s="40">
        <v>-12978947.43</v>
      </c>
      <c r="K541" s="38">
        <v>1</v>
      </c>
      <c r="L541" s="40">
        <v>-8959814.7100000009</v>
      </c>
      <c r="M541" s="40">
        <v>8156990.3600000003</v>
      </c>
      <c r="N541" s="38" t="b">
        <f t="shared" si="16"/>
        <v>1</v>
      </c>
      <c r="O541" s="38" t="b">
        <f>C541=คำนวณเงินลงทุนส่วนเกิน!D548</f>
        <v>1</v>
      </c>
      <c r="P541" s="38" t="b">
        <f t="shared" si="17"/>
        <v>1</v>
      </c>
      <c r="Q541" s="14" t="s">
        <v>1128</v>
      </c>
      <c r="R541" s="49">
        <v>-12978947.43</v>
      </c>
      <c r="S541" s="43">
        <v>1</v>
      </c>
    </row>
    <row r="542" spans="1:19" ht="24.6" x14ac:dyDescent="0.7">
      <c r="A542" s="38">
        <v>8</v>
      </c>
      <c r="B542" s="38" t="s">
        <v>1103</v>
      </c>
      <c r="C542" s="38" t="s">
        <v>1130</v>
      </c>
      <c r="D542" s="38" t="s">
        <v>1131</v>
      </c>
      <c r="E542" s="38" t="s">
        <v>8</v>
      </c>
      <c r="F542" s="40">
        <v>4.25</v>
      </c>
      <c r="G542" s="40">
        <v>3.96</v>
      </c>
      <c r="H542" s="40">
        <v>2.89</v>
      </c>
      <c r="I542" s="40">
        <v>36603820.479999997</v>
      </c>
      <c r="J542" s="40">
        <v>-8179180.0800000001</v>
      </c>
      <c r="K542" s="38">
        <v>1</v>
      </c>
      <c r="L542" s="40">
        <v>-2193092.83</v>
      </c>
      <c r="M542" s="40">
        <v>21253672.890000001</v>
      </c>
      <c r="N542" s="38" t="b">
        <f t="shared" si="16"/>
        <v>1</v>
      </c>
      <c r="O542" s="38" t="b">
        <f>C542=คำนวณเงินลงทุนส่วนเกิน!D549</f>
        <v>1</v>
      </c>
      <c r="P542" s="38" t="b">
        <f t="shared" si="17"/>
        <v>1</v>
      </c>
      <c r="Q542" s="14" t="s">
        <v>1130</v>
      </c>
      <c r="R542" s="49">
        <v>-8179180.0800000001</v>
      </c>
      <c r="S542" s="43">
        <v>1</v>
      </c>
    </row>
    <row r="543" spans="1:19" ht="24.6" x14ac:dyDescent="0.7">
      <c r="A543" s="38">
        <v>8</v>
      </c>
      <c r="B543" s="38" t="s">
        <v>1103</v>
      </c>
      <c r="C543" s="38" t="s">
        <v>1132</v>
      </c>
      <c r="D543" s="38" t="s">
        <v>1133</v>
      </c>
      <c r="E543" s="38" t="s">
        <v>8</v>
      </c>
      <c r="F543" s="40">
        <v>1.94</v>
      </c>
      <c r="G543" s="40">
        <v>1.5</v>
      </c>
      <c r="H543" s="40">
        <v>1.08</v>
      </c>
      <c r="I543" s="40">
        <v>14492430.26</v>
      </c>
      <c r="J543" s="40">
        <v>-8466856.9100000001</v>
      </c>
      <c r="K543" s="38">
        <v>1</v>
      </c>
      <c r="L543" s="40">
        <v>-7460377.8700000001</v>
      </c>
      <c r="M543" s="40">
        <v>1059852.8700000001</v>
      </c>
      <c r="N543" s="38" t="b">
        <f t="shared" si="16"/>
        <v>1</v>
      </c>
      <c r="O543" s="38" t="b">
        <f>C543=คำนวณเงินลงทุนส่วนเกิน!D550</f>
        <v>1</v>
      </c>
      <c r="P543" s="38" t="b">
        <f t="shared" si="17"/>
        <v>1</v>
      </c>
      <c r="Q543" s="14" t="s">
        <v>1132</v>
      </c>
      <c r="R543" s="49">
        <v>-8466856.9100000001</v>
      </c>
      <c r="S543" s="43">
        <v>1</v>
      </c>
    </row>
    <row r="544" spans="1:19" ht="24.6" x14ac:dyDescent="0.7">
      <c r="A544" s="38">
        <v>8</v>
      </c>
      <c r="B544" s="38" t="s">
        <v>1103</v>
      </c>
      <c r="C544" s="38" t="s">
        <v>1134</v>
      </c>
      <c r="D544" s="38" t="s">
        <v>1135</v>
      </c>
      <c r="E544" s="38" t="s">
        <v>8</v>
      </c>
      <c r="F544" s="40">
        <v>11.13</v>
      </c>
      <c r="G544" s="40">
        <v>10.76</v>
      </c>
      <c r="H544" s="40">
        <v>9.92</v>
      </c>
      <c r="I544" s="40">
        <v>48092830.060000002</v>
      </c>
      <c r="J544" s="40">
        <v>-15645588.369999999</v>
      </c>
      <c r="K544" s="38">
        <v>1</v>
      </c>
      <c r="L544" s="40">
        <v>-8606969.6799999997</v>
      </c>
      <c r="M544" s="40">
        <v>42351750.060000002</v>
      </c>
      <c r="N544" s="38" t="b">
        <f t="shared" si="16"/>
        <v>1</v>
      </c>
      <c r="O544" s="38" t="b">
        <f>C544=คำนวณเงินลงทุนส่วนเกิน!D551</f>
        <v>1</v>
      </c>
      <c r="P544" s="38" t="b">
        <f t="shared" si="17"/>
        <v>1</v>
      </c>
      <c r="Q544" s="14" t="s">
        <v>1134</v>
      </c>
      <c r="R544" s="49">
        <v>-15645588.369999999</v>
      </c>
      <c r="S544" s="43">
        <v>1</v>
      </c>
    </row>
    <row r="545" spans="1:19" ht="24.6" x14ac:dyDescent="0.7">
      <c r="A545" s="38">
        <v>8</v>
      </c>
      <c r="B545" s="38" t="s">
        <v>1103</v>
      </c>
      <c r="C545" s="38" t="s">
        <v>1136</v>
      </c>
      <c r="D545" s="38" t="s">
        <v>1137</v>
      </c>
      <c r="E545" s="38" t="s">
        <v>46</v>
      </c>
      <c r="F545" s="40">
        <v>4.3099999999999996</v>
      </c>
      <c r="G545" s="40">
        <v>3.87</v>
      </c>
      <c r="H545" s="40">
        <v>2.79</v>
      </c>
      <c r="I545" s="40">
        <v>243173383.56</v>
      </c>
      <c r="J545" s="40">
        <v>-54436573.299999997</v>
      </c>
      <c r="K545" s="38">
        <v>1</v>
      </c>
      <c r="L545" s="40">
        <v>-19164350.350000001</v>
      </c>
      <c r="M545" s="40">
        <v>133266508.03</v>
      </c>
      <c r="N545" s="38" t="b">
        <f t="shared" si="16"/>
        <v>1</v>
      </c>
      <c r="O545" s="38" t="b">
        <f>C545=คำนวณเงินลงทุนส่วนเกิน!D552</f>
        <v>1</v>
      </c>
      <c r="P545" s="38" t="b">
        <f t="shared" si="17"/>
        <v>1</v>
      </c>
      <c r="Q545" s="14" t="s">
        <v>1136</v>
      </c>
      <c r="R545" s="49">
        <v>-54935617.859999999</v>
      </c>
      <c r="S545" s="43">
        <v>1</v>
      </c>
    </row>
    <row r="546" spans="1:19" ht="24.6" x14ac:dyDescent="0.7">
      <c r="A546" s="38">
        <v>8</v>
      </c>
      <c r="B546" s="38" t="s">
        <v>1103</v>
      </c>
      <c r="C546" s="38" t="s">
        <v>1138</v>
      </c>
      <c r="D546" s="38" t="s">
        <v>1139</v>
      </c>
      <c r="E546" s="38" t="s">
        <v>8</v>
      </c>
      <c r="F546" s="40">
        <v>8.18</v>
      </c>
      <c r="G546" s="40">
        <v>7.86</v>
      </c>
      <c r="H546" s="40">
        <v>6.85</v>
      </c>
      <c r="I546" s="40">
        <v>54405685.259999998</v>
      </c>
      <c r="J546" s="40">
        <v>-4614712.51</v>
      </c>
      <c r="K546" s="38">
        <v>1</v>
      </c>
      <c r="L546" s="40">
        <v>1090010.8899999999</v>
      </c>
      <c r="M546" s="40">
        <v>44165761.520000003</v>
      </c>
      <c r="N546" s="38" t="b">
        <f t="shared" si="16"/>
        <v>1</v>
      </c>
      <c r="O546" s="38" t="b">
        <f>C546=คำนวณเงินลงทุนส่วนเกิน!D553</f>
        <v>1</v>
      </c>
      <c r="P546" s="38" t="b">
        <f t="shared" si="17"/>
        <v>1</v>
      </c>
      <c r="Q546" s="14" t="s">
        <v>1138</v>
      </c>
      <c r="R546" s="49">
        <v>-4614712.51</v>
      </c>
      <c r="S546" s="43">
        <v>1</v>
      </c>
    </row>
    <row r="547" spans="1:19" ht="24.6" x14ac:dyDescent="0.7">
      <c r="A547" s="38">
        <v>8</v>
      </c>
      <c r="B547" s="38" t="s">
        <v>1140</v>
      </c>
      <c r="C547" s="38" t="s">
        <v>1141</v>
      </c>
      <c r="D547" s="38" t="s">
        <v>1142</v>
      </c>
      <c r="E547" s="38" t="s">
        <v>46</v>
      </c>
      <c r="F547" s="40">
        <v>6.26</v>
      </c>
      <c r="G547" s="40">
        <v>5.82</v>
      </c>
      <c r="H547" s="40">
        <v>4.22</v>
      </c>
      <c r="I547" s="40">
        <v>691706213.83000004</v>
      </c>
      <c r="J547" s="40">
        <v>100075275.73999999</v>
      </c>
      <c r="K547" s="38">
        <v>0</v>
      </c>
      <c r="L547" s="40">
        <v>134488895.91999999</v>
      </c>
      <c r="M547" s="40">
        <v>424390265.92000002</v>
      </c>
      <c r="N547" s="38" t="b">
        <f t="shared" si="16"/>
        <v>1</v>
      </c>
      <c r="O547" s="38" t="b">
        <f>C547=คำนวณเงินลงทุนส่วนเกิน!D554</f>
        <v>1</v>
      </c>
      <c r="P547" s="38" t="b">
        <f t="shared" si="17"/>
        <v>1</v>
      </c>
      <c r="Q547" s="14" t="s">
        <v>1141</v>
      </c>
      <c r="R547" s="49">
        <v>100075275.73999999</v>
      </c>
      <c r="S547" s="43">
        <v>0</v>
      </c>
    </row>
    <row r="548" spans="1:19" ht="24.6" x14ac:dyDescent="0.7">
      <c r="A548" s="38">
        <v>8</v>
      </c>
      <c r="B548" s="38" t="s">
        <v>1140</v>
      </c>
      <c r="C548" s="38" t="s">
        <v>1143</v>
      </c>
      <c r="D548" s="38" t="s">
        <v>1144</v>
      </c>
      <c r="E548" s="38" t="s">
        <v>8</v>
      </c>
      <c r="F548" s="40">
        <v>2.15</v>
      </c>
      <c r="G548" s="40">
        <v>1.88</v>
      </c>
      <c r="H548" s="40">
        <v>0.59</v>
      </c>
      <c r="I548" s="40">
        <v>56089222.159999996</v>
      </c>
      <c r="J548" s="40">
        <v>-27003705.960000001</v>
      </c>
      <c r="K548" s="38">
        <v>2</v>
      </c>
      <c r="L548" s="40">
        <v>-14257054.35</v>
      </c>
      <c r="M548" s="40">
        <v>-20095387.809999999</v>
      </c>
      <c r="N548" s="38" t="b">
        <f t="shared" si="16"/>
        <v>1</v>
      </c>
      <c r="O548" s="38" t="b">
        <f>C548=คำนวณเงินลงทุนส่วนเกิน!D555</f>
        <v>1</v>
      </c>
      <c r="P548" s="38" t="b">
        <f t="shared" si="17"/>
        <v>1</v>
      </c>
      <c r="Q548" s="14" t="s">
        <v>1143</v>
      </c>
      <c r="R548" s="49">
        <v>-26992581.84</v>
      </c>
      <c r="S548" s="43">
        <v>2</v>
      </c>
    </row>
    <row r="549" spans="1:19" ht="24.6" x14ac:dyDescent="0.7">
      <c r="A549" s="38">
        <v>8</v>
      </c>
      <c r="B549" s="38" t="s">
        <v>1140</v>
      </c>
      <c r="C549" s="38" t="s">
        <v>1145</v>
      </c>
      <c r="D549" s="38" t="s">
        <v>1146</v>
      </c>
      <c r="E549" s="38" t="s">
        <v>8</v>
      </c>
      <c r="F549" s="40">
        <v>1.1200000000000001</v>
      </c>
      <c r="G549" s="40">
        <v>0.95</v>
      </c>
      <c r="H549" s="40">
        <v>0.23</v>
      </c>
      <c r="I549" s="40">
        <v>2276290.0299999998</v>
      </c>
      <c r="J549" s="40">
        <v>-10065258.960000001</v>
      </c>
      <c r="K549" s="38">
        <v>6</v>
      </c>
      <c r="L549" s="40">
        <v>-7353381.8600000003</v>
      </c>
      <c r="M549" s="40">
        <v>-14750749.189999999</v>
      </c>
      <c r="N549" s="38" t="b">
        <f t="shared" si="16"/>
        <v>1</v>
      </c>
      <c r="O549" s="38" t="b">
        <f>C549=คำนวณเงินลงทุนส่วนเกิน!D556</f>
        <v>1</v>
      </c>
      <c r="P549" s="38" t="b">
        <f t="shared" si="17"/>
        <v>1</v>
      </c>
      <c r="Q549" s="14" t="s">
        <v>1145</v>
      </c>
      <c r="R549" s="49">
        <v>-10065258.960000001</v>
      </c>
      <c r="S549" s="43">
        <v>6</v>
      </c>
    </row>
    <row r="550" spans="1:19" ht="24.6" x14ac:dyDescent="0.7">
      <c r="A550" s="38">
        <v>8</v>
      </c>
      <c r="B550" s="38" t="s">
        <v>1140</v>
      </c>
      <c r="C550" s="38" t="s">
        <v>1147</v>
      </c>
      <c r="D550" s="38" t="s">
        <v>1148</v>
      </c>
      <c r="E550" s="38" t="s">
        <v>8</v>
      </c>
      <c r="F550" s="40">
        <v>1.82</v>
      </c>
      <c r="G550" s="40">
        <v>1.66</v>
      </c>
      <c r="H550" s="40">
        <v>0.81</v>
      </c>
      <c r="I550" s="40">
        <v>15200951.279999999</v>
      </c>
      <c r="J550" s="40">
        <v>-7559908.9199999999</v>
      </c>
      <c r="K550" s="38">
        <v>1</v>
      </c>
      <c r="L550" s="40">
        <v>6907435.0700000003</v>
      </c>
      <c r="M550" s="40">
        <v>-3514915.44</v>
      </c>
      <c r="N550" s="38" t="b">
        <f t="shared" si="16"/>
        <v>1</v>
      </c>
      <c r="O550" s="38" t="b">
        <f>C550=คำนวณเงินลงทุนส่วนเกิน!D557</f>
        <v>1</v>
      </c>
      <c r="P550" s="38" t="b">
        <f t="shared" si="17"/>
        <v>1</v>
      </c>
      <c r="Q550" s="14" t="s">
        <v>1147</v>
      </c>
      <c r="R550" s="49">
        <v>-7787237.9199999999</v>
      </c>
      <c r="S550" s="43">
        <v>1</v>
      </c>
    </row>
    <row r="551" spans="1:19" ht="24.6" x14ac:dyDescent="0.7">
      <c r="A551" s="38">
        <v>8</v>
      </c>
      <c r="B551" s="38" t="s">
        <v>1140</v>
      </c>
      <c r="C551" s="38" t="s">
        <v>1149</v>
      </c>
      <c r="D551" s="38" t="s">
        <v>1150</v>
      </c>
      <c r="E551" s="38" t="s">
        <v>8</v>
      </c>
      <c r="F551" s="40">
        <v>1.1100000000000001</v>
      </c>
      <c r="G551" s="40">
        <v>0.94</v>
      </c>
      <c r="H551" s="40">
        <v>0.28999999999999998</v>
      </c>
      <c r="I551" s="40">
        <v>23353925.579999998</v>
      </c>
      <c r="J551" s="40">
        <v>154337924.99000001</v>
      </c>
      <c r="K551" s="38">
        <v>3</v>
      </c>
      <c r="L551" s="40">
        <v>84828372.159999996</v>
      </c>
      <c r="M551" s="40">
        <v>-151744685.25999999</v>
      </c>
      <c r="N551" s="38" t="b">
        <f t="shared" si="16"/>
        <v>1</v>
      </c>
      <c r="O551" s="38" t="b">
        <f>C551=คำนวณเงินลงทุนส่วนเกิน!D558</f>
        <v>1</v>
      </c>
      <c r="P551" s="38" t="b">
        <f t="shared" si="17"/>
        <v>1</v>
      </c>
      <c r="Q551" s="14" t="s">
        <v>1149</v>
      </c>
      <c r="R551" s="49">
        <v>154337554.99000001</v>
      </c>
      <c r="S551" s="43">
        <v>3</v>
      </c>
    </row>
    <row r="552" spans="1:19" ht="24.6" x14ac:dyDescent="0.7">
      <c r="A552" s="38">
        <v>8</v>
      </c>
      <c r="B552" s="38" t="s">
        <v>1140</v>
      </c>
      <c r="C552" s="38" t="s">
        <v>1151</v>
      </c>
      <c r="D552" s="38" t="s">
        <v>1152</v>
      </c>
      <c r="E552" s="38" t="s">
        <v>8</v>
      </c>
      <c r="F552" s="40">
        <v>3.6</v>
      </c>
      <c r="G552" s="40">
        <v>3.37</v>
      </c>
      <c r="H552" s="40">
        <v>2.62</v>
      </c>
      <c r="I552" s="40">
        <v>27028166.629999999</v>
      </c>
      <c r="J552" s="40">
        <v>-4712918.4400000004</v>
      </c>
      <c r="K552" s="38">
        <v>1</v>
      </c>
      <c r="L552" s="40">
        <v>-3638586.39</v>
      </c>
      <c r="M552" s="40">
        <v>14166515.859999999</v>
      </c>
      <c r="N552" s="38" t="b">
        <f t="shared" si="16"/>
        <v>1</v>
      </c>
      <c r="O552" s="38" t="b">
        <f>C552=คำนวณเงินลงทุนส่วนเกิน!D559</f>
        <v>1</v>
      </c>
      <c r="P552" s="38" t="b">
        <f t="shared" si="17"/>
        <v>1</v>
      </c>
      <c r="Q552" s="14" t="s">
        <v>1151</v>
      </c>
      <c r="R552" s="49">
        <v>-5032652.42</v>
      </c>
      <c r="S552" s="43">
        <v>1</v>
      </c>
    </row>
    <row r="553" spans="1:19" ht="24.6" x14ac:dyDescent="0.7">
      <c r="A553" s="38">
        <v>8</v>
      </c>
      <c r="B553" s="38" t="s">
        <v>1140</v>
      </c>
      <c r="C553" s="38" t="s">
        <v>1153</v>
      </c>
      <c r="D553" s="38" t="s">
        <v>1154</v>
      </c>
      <c r="E553" s="38" t="s">
        <v>8</v>
      </c>
      <c r="F553" s="40">
        <v>0.93</v>
      </c>
      <c r="G553" s="40">
        <v>0.84</v>
      </c>
      <c r="H553" s="40">
        <v>0.43</v>
      </c>
      <c r="I553" s="40">
        <v>-1006432.22</v>
      </c>
      <c r="J553" s="40">
        <v>-6897205.25</v>
      </c>
      <c r="K553" s="38">
        <v>7</v>
      </c>
      <c r="L553" s="40">
        <v>-4196326.07</v>
      </c>
      <c r="M553" s="40">
        <v>-8739266.5800000001</v>
      </c>
      <c r="N553" s="38" t="b">
        <f t="shared" si="16"/>
        <v>1</v>
      </c>
      <c r="O553" s="38" t="b">
        <f>C553=คำนวณเงินลงทุนส่วนเกิน!D560</f>
        <v>1</v>
      </c>
      <c r="P553" s="38" t="b">
        <f t="shared" si="17"/>
        <v>1</v>
      </c>
      <c r="Q553" s="14" t="s">
        <v>1153</v>
      </c>
      <c r="R553" s="49">
        <v>-6897692.75</v>
      </c>
      <c r="S553" s="43">
        <v>7</v>
      </c>
    </row>
    <row r="554" spans="1:19" ht="24.6" x14ac:dyDescent="0.7">
      <c r="A554" s="38">
        <v>8</v>
      </c>
      <c r="B554" s="38" t="s">
        <v>1140</v>
      </c>
      <c r="C554" s="38" t="s">
        <v>1155</v>
      </c>
      <c r="D554" s="38" t="s">
        <v>1156</v>
      </c>
      <c r="E554" s="38" t="s">
        <v>8</v>
      </c>
      <c r="F554" s="40">
        <v>2.3199999999999998</v>
      </c>
      <c r="G554" s="40">
        <v>1.95</v>
      </c>
      <c r="H554" s="40">
        <v>1.53</v>
      </c>
      <c r="I554" s="40">
        <v>25537795.98</v>
      </c>
      <c r="J554" s="40">
        <v>-9638532.8100000005</v>
      </c>
      <c r="K554" s="38">
        <v>1</v>
      </c>
      <c r="L554" s="40">
        <v>-7351008.2199999997</v>
      </c>
      <c r="M554" s="40">
        <v>9719083.7799999993</v>
      </c>
      <c r="N554" s="38" t="b">
        <f t="shared" si="16"/>
        <v>1</v>
      </c>
      <c r="O554" s="38" t="b">
        <f>C554=คำนวณเงินลงทุนส่วนเกิน!D561</f>
        <v>1</v>
      </c>
      <c r="P554" s="38" t="b">
        <f t="shared" si="17"/>
        <v>1</v>
      </c>
      <c r="Q554" s="14" t="s">
        <v>1155</v>
      </c>
      <c r="R554" s="49">
        <v>-9638532.8100000005</v>
      </c>
      <c r="S554" s="43">
        <v>1</v>
      </c>
    </row>
    <row r="555" spans="1:19" ht="24.6" x14ac:dyDescent="0.7">
      <c r="A555" s="38">
        <v>8</v>
      </c>
      <c r="B555" s="38" t="s">
        <v>1140</v>
      </c>
      <c r="C555" s="38" t="s">
        <v>1157</v>
      </c>
      <c r="D555" s="38" t="s">
        <v>1158</v>
      </c>
      <c r="E555" s="38" t="s">
        <v>8</v>
      </c>
      <c r="F555" s="40">
        <v>3.09</v>
      </c>
      <c r="G555" s="40">
        <v>2.81</v>
      </c>
      <c r="H555" s="40">
        <v>1.58</v>
      </c>
      <c r="I555" s="40">
        <v>17210885.27</v>
      </c>
      <c r="J555" s="40">
        <v>-7204775.3799999999</v>
      </c>
      <c r="K555" s="38">
        <v>1</v>
      </c>
      <c r="L555" s="40">
        <v>-2325376.85</v>
      </c>
      <c r="M555" s="40">
        <v>4761537.2300000004</v>
      </c>
      <c r="N555" s="38" t="b">
        <f t="shared" si="16"/>
        <v>1</v>
      </c>
      <c r="O555" s="38" t="b">
        <f>C555=คำนวณเงินลงทุนส่วนเกิน!D562</f>
        <v>1</v>
      </c>
      <c r="P555" s="38" t="b">
        <f t="shared" si="17"/>
        <v>1</v>
      </c>
      <c r="Q555" s="14" t="s">
        <v>1157</v>
      </c>
      <c r="R555" s="49">
        <v>-10266506.869999999</v>
      </c>
      <c r="S555" s="43">
        <v>1</v>
      </c>
    </row>
    <row r="556" spans="1:19" ht="24.6" x14ac:dyDescent="0.7">
      <c r="A556" s="38">
        <v>8</v>
      </c>
      <c r="B556" s="38" t="s">
        <v>1159</v>
      </c>
      <c r="C556" s="38" t="s">
        <v>1160</v>
      </c>
      <c r="D556" s="38" t="s">
        <v>1161</v>
      </c>
      <c r="E556" s="38" t="s">
        <v>46</v>
      </c>
      <c r="F556" s="40">
        <v>4.3600000000000003</v>
      </c>
      <c r="G556" s="40">
        <v>4.1100000000000003</v>
      </c>
      <c r="H556" s="40">
        <v>2.3199999999999998</v>
      </c>
      <c r="I556" s="40">
        <v>452178112.98000002</v>
      </c>
      <c r="J556" s="40">
        <v>44390166.039999999</v>
      </c>
      <c r="K556" s="38">
        <v>0</v>
      </c>
      <c r="L556" s="40">
        <v>52195679.700000003</v>
      </c>
      <c r="M556" s="40">
        <v>177716052.34999999</v>
      </c>
      <c r="N556" s="38" t="b">
        <f t="shared" si="16"/>
        <v>1</v>
      </c>
      <c r="O556" s="38" t="b">
        <f>C556=คำนวณเงินลงทุนส่วนเกิน!D563</f>
        <v>1</v>
      </c>
      <c r="P556" s="38" t="b">
        <f t="shared" si="17"/>
        <v>1</v>
      </c>
      <c r="Q556" s="14" t="s">
        <v>1160</v>
      </c>
      <c r="R556" s="49">
        <v>44455250.310000002</v>
      </c>
      <c r="S556" s="43">
        <v>0</v>
      </c>
    </row>
    <row r="557" spans="1:19" ht="24.6" x14ac:dyDescent="0.7">
      <c r="A557" s="38">
        <v>8</v>
      </c>
      <c r="B557" s="38" t="s">
        <v>1159</v>
      </c>
      <c r="C557" s="38" t="s">
        <v>1162</v>
      </c>
      <c r="D557" s="38" t="s">
        <v>1163</v>
      </c>
      <c r="E557" s="38" t="s">
        <v>8</v>
      </c>
      <c r="F557" s="40">
        <v>2.17</v>
      </c>
      <c r="G557" s="40">
        <v>1.96</v>
      </c>
      <c r="H557" s="40">
        <v>1.42</v>
      </c>
      <c r="I557" s="40">
        <v>41903510.950000003</v>
      </c>
      <c r="J557" s="40">
        <v>-16449285.960000001</v>
      </c>
      <c r="K557" s="38">
        <v>1</v>
      </c>
      <c r="L557" s="40">
        <v>-8385335.5199999996</v>
      </c>
      <c r="M557" s="40">
        <v>15020757.32</v>
      </c>
      <c r="N557" s="38" t="b">
        <f t="shared" si="16"/>
        <v>1</v>
      </c>
      <c r="O557" s="38" t="b">
        <f>C557=คำนวณเงินลงทุนส่วนเกิน!D564</f>
        <v>1</v>
      </c>
      <c r="P557" s="38" t="b">
        <f t="shared" si="17"/>
        <v>1</v>
      </c>
      <c r="Q557" s="14" t="s">
        <v>1162</v>
      </c>
      <c r="R557" s="49">
        <v>-16449285.960000001</v>
      </c>
      <c r="S557" s="43">
        <v>1</v>
      </c>
    </row>
    <row r="558" spans="1:19" ht="24.6" x14ac:dyDescent="0.7">
      <c r="A558" s="38">
        <v>8</v>
      </c>
      <c r="B558" s="38" t="s">
        <v>1159</v>
      </c>
      <c r="C558" s="38" t="s">
        <v>1164</v>
      </c>
      <c r="D558" s="38" t="s">
        <v>1165</v>
      </c>
      <c r="E558" s="38" t="s">
        <v>8</v>
      </c>
      <c r="F558" s="40">
        <v>3.43</v>
      </c>
      <c r="G558" s="40">
        <v>3.05</v>
      </c>
      <c r="H558" s="40">
        <v>2.33</v>
      </c>
      <c r="I558" s="40">
        <v>38976661.109999999</v>
      </c>
      <c r="J558" s="40">
        <v>-13950373.720000001</v>
      </c>
      <c r="K558" s="38">
        <v>1</v>
      </c>
      <c r="L558" s="40">
        <v>-5014788.99</v>
      </c>
      <c r="M558" s="40">
        <v>21285846.75</v>
      </c>
      <c r="N558" s="38" t="b">
        <f t="shared" si="16"/>
        <v>1</v>
      </c>
      <c r="O558" s="38" t="b">
        <f>C558=คำนวณเงินลงทุนส่วนเกิน!D565</f>
        <v>1</v>
      </c>
      <c r="P558" s="38" t="b">
        <f t="shared" si="17"/>
        <v>1</v>
      </c>
      <c r="Q558" s="14" t="s">
        <v>1164</v>
      </c>
      <c r="R558" s="49">
        <v>-13950373.720000001</v>
      </c>
      <c r="S558" s="43">
        <v>1</v>
      </c>
    </row>
    <row r="559" spans="1:19" ht="24.6" x14ac:dyDescent="0.7">
      <c r="A559" s="38">
        <v>8</v>
      </c>
      <c r="B559" s="38" t="s">
        <v>1159</v>
      </c>
      <c r="C559" s="38" t="s">
        <v>1166</v>
      </c>
      <c r="D559" s="38" t="s">
        <v>1167</v>
      </c>
      <c r="E559" s="38" t="s">
        <v>8</v>
      </c>
      <c r="F559" s="40">
        <v>1.64</v>
      </c>
      <c r="G559" s="40">
        <v>1.49</v>
      </c>
      <c r="H559" s="40">
        <v>0.98</v>
      </c>
      <c r="I559" s="40">
        <v>36547581.210000001</v>
      </c>
      <c r="J559" s="40">
        <v>-12646348.51</v>
      </c>
      <c r="K559" s="38">
        <v>1</v>
      </c>
      <c r="L559" s="40">
        <v>-1920658.09</v>
      </c>
      <c r="M559" s="40">
        <v>-938405.68</v>
      </c>
      <c r="N559" s="38" t="b">
        <f t="shared" si="16"/>
        <v>1</v>
      </c>
      <c r="O559" s="38" t="b">
        <f>C559=คำนวณเงินลงทุนส่วนเกิน!D566</f>
        <v>1</v>
      </c>
      <c r="P559" s="38" t="b">
        <f t="shared" si="17"/>
        <v>1</v>
      </c>
      <c r="Q559" s="14" t="s">
        <v>1166</v>
      </c>
      <c r="R559" s="49">
        <v>-12697175.869999999</v>
      </c>
      <c r="S559" s="43">
        <v>1</v>
      </c>
    </row>
    <row r="560" spans="1:19" ht="24.6" x14ac:dyDescent="0.7">
      <c r="A560" s="38">
        <v>8</v>
      </c>
      <c r="B560" s="38" t="s">
        <v>1159</v>
      </c>
      <c r="C560" s="38" t="s">
        <v>1168</v>
      </c>
      <c r="D560" s="38" t="s">
        <v>1169</v>
      </c>
      <c r="E560" s="38" t="s">
        <v>8</v>
      </c>
      <c r="F560" s="40">
        <v>2.85</v>
      </c>
      <c r="G560" s="40">
        <v>2.54</v>
      </c>
      <c r="H560" s="40">
        <v>1.82</v>
      </c>
      <c r="I560" s="40">
        <v>40372593.890000001</v>
      </c>
      <c r="J560" s="40">
        <v>-3434146.93</v>
      </c>
      <c r="K560" s="38">
        <v>1</v>
      </c>
      <c r="L560" s="40">
        <v>867167.41</v>
      </c>
      <c r="M560" s="40">
        <v>17879363.280000001</v>
      </c>
      <c r="N560" s="38" t="b">
        <f t="shared" si="16"/>
        <v>1</v>
      </c>
      <c r="O560" s="38" t="b">
        <f>C560=คำนวณเงินลงทุนส่วนเกิน!D567</f>
        <v>1</v>
      </c>
      <c r="P560" s="38" t="b">
        <f t="shared" si="17"/>
        <v>1</v>
      </c>
      <c r="Q560" s="14" t="s">
        <v>1168</v>
      </c>
      <c r="R560" s="49">
        <v>-3434146.93</v>
      </c>
      <c r="S560" s="43">
        <v>1</v>
      </c>
    </row>
    <row r="561" spans="1:19" ht="24.6" x14ac:dyDescent="0.7">
      <c r="A561" s="38">
        <v>8</v>
      </c>
      <c r="B561" s="38" t="s">
        <v>1159</v>
      </c>
      <c r="C561" s="38" t="s">
        <v>1170</v>
      </c>
      <c r="D561" s="38" t="s">
        <v>1171</v>
      </c>
      <c r="E561" s="38" t="s">
        <v>8</v>
      </c>
      <c r="F561" s="40">
        <v>2.2599999999999998</v>
      </c>
      <c r="G561" s="40">
        <v>2.0099999999999998</v>
      </c>
      <c r="H561" s="40">
        <v>1.28</v>
      </c>
      <c r="I561" s="40">
        <v>25015439.399999999</v>
      </c>
      <c r="J561" s="40">
        <v>-17422888.91</v>
      </c>
      <c r="K561" s="38">
        <v>1</v>
      </c>
      <c r="L561" s="40">
        <v>-11423865.039999999</v>
      </c>
      <c r="M561" s="40">
        <v>5632443.9699999997</v>
      </c>
      <c r="N561" s="38" t="b">
        <f t="shared" si="16"/>
        <v>1</v>
      </c>
      <c r="O561" s="38" t="b">
        <f>C561=คำนวณเงินลงทุนส่วนเกิน!D568</f>
        <v>1</v>
      </c>
      <c r="P561" s="38" t="b">
        <f t="shared" si="17"/>
        <v>1</v>
      </c>
      <c r="Q561" s="14" t="s">
        <v>1170</v>
      </c>
      <c r="R561" s="49">
        <v>-17422888.91</v>
      </c>
      <c r="S561" s="43">
        <v>1</v>
      </c>
    </row>
    <row r="562" spans="1:19" ht="24.6" x14ac:dyDescent="0.7">
      <c r="A562" s="38">
        <v>8</v>
      </c>
      <c r="B562" s="38" t="s">
        <v>1172</v>
      </c>
      <c r="C562" s="38" t="s">
        <v>1173</v>
      </c>
      <c r="D562" s="38" t="s">
        <v>1174</v>
      </c>
      <c r="E562" s="38" t="s">
        <v>5</v>
      </c>
      <c r="F562" s="40">
        <v>2.95</v>
      </c>
      <c r="G562" s="40">
        <v>2.69</v>
      </c>
      <c r="H562" s="40">
        <v>1.57</v>
      </c>
      <c r="I562" s="40">
        <v>1841665926.4000001</v>
      </c>
      <c r="J562" s="40">
        <v>172323748.62</v>
      </c>
      <c r="K562" s="38">
        <v>0</v>
      </c>
      <c r="L562" s="40">
        <v>352329636.92000002</v>
      </c>
      <c r="M562" s="40">
        <v>536644602.44999999</v>
      </c>
      <c r="N562" s="38" t="b">
        <f t="shared" si="16"/>
        <v>1</v>
      </c>
      <c r="O562" s="38" t="b">
        <f>C562=คำนวณเงินลงทุนส่วนเกิน!D569</f>
        <v>1</v>
      </c>
      <c r="P562" s="38" t="b">
        <f t="shared" si="17"/>
        <v>1</v>
      </c>
      <c r="Q562" s="14" t="s">
        <v>1173</v>
      </c>
      <c r="R562" s="49">
        <v>172323748.62</v>
      </c>
      <c r="S562" s="43">
        <v>0</v>
      </c>
    </row>
    <row r="563" spans="1:19" ht="24.6" x14ac:dyDescent="0.7">
      <c r="A563" s="38">
        <v>8</v>
      </c>
      <c r="B563" s="38" t="s">
        <v>1172</v>
      </c>
      <c r="C563" s="38" t="s">
        <v>1175</v>
      </c>
      <c r="D563" s="38" t="s">
        <v>1176</v>
      </c>
      <c r="E563" s="38" t="s">
        <v>8</v>
      </c>
      <c r="F563" s="40">
        <v>1.2</v>
      </c>
      <c r="G563" s="40">
        <v>1.03</v>
      </c>
      <c r="H563" s="40">
        <v>0.62</v>
      </c>
      <c r="I563" s="40">
        <v>5975675.2400000002</v>
      </c>
      <c r="J563" s="40">
        <v>-10705723.189999999</v>
      </c>
      <c r="K563" s="38">
        <v>3</v>
      </c>
      <c r="L563" s="40">
        <v>-7943546.5999999996</v>
      </c>
      <c r="M563" s="40">
        <v>-11275270.039999999</v>
      </c>
      <c r="N563" s="38" t="b">
        <f t="shared" si="16"/>
        <v>1</v>
      </c>
      <c r="O563" s="38" t="b">
        <f>C563=คำนวณเงินลงทุนส่วนเกิน!D570</f>
        <v>1</v>
      </c>
      <c r="P563" s="38" t="b">
        <f t="shared" si="17"/>
        <v>1</v>
      </c>
      <c r="Q563" s="14" t="s">
        <v>1175</v>
      </c>
      <c r="R563" s="49">
        <v>-10705723.189999999</v>
      </c>
      <c r="S563" s="43">
        <v>3</v>
      </c>
    </row>
    <row r="564" spans="1:19" ht="24.6" x14ac:dyDescent="0.7">
      <c r="A564" s="38">
        <v>8</v>
      </c>
      <c r="B564" s="38" t="s">
        <v>1172</v>
      </c>
      <c r="C564" s="38" t="s">
        <v>1177</v>
      </c>
      <c r="D564" s="38" t="s">
        <v>1178</v>
      </c>
      <c r="E564" s="38" t="s">
        <v>8</v>
      </c>
      <c r="F564" s="40">
        <v>1.1000000000000001</v>
      </c>
      <c r="G564" s="40">
        <v>0.85</v>
      </c>
      <c r="H564" s="40">
        <v>0.38</v>
      </c>
      <c r="I564" s="40">
        <v>2254579.37</v>
      </c>
      <c r="J564" s="40">
        <v>9775452.0500000007</v>
      </c>
      <c r="K564" s="38">
        <v>3</v>
      </c>
      <c r="L564" s="40">
        <v>9535275.0299999993</v>
      </c>
      <c r="M564" s="40">
        <v>-14330626.34</v>
      </c>
      <c r="N564" s="38" t="b">
        <f t="shared" si="16"/>
        <v>1</v>
      </c>
      <c r="O564" s="38" t="b">
        <f>C564=คำนวณเงินลงทุนส่วนเกิน!D571</f>
        <v>1</v>
      </c>
      <c r="P564" s="38" t="b">
        <f t="shared" si="17"/>
        <v>1</v>
      </c>
      <c r="Q564" s="14" t="s">
        <v>1177</v>
      </c>
      <c r="R564" s="49">
        <v>9775452.0500000007</v>
      </c>
      <c r="S564" s="43">
        <v>3</v>
      </c>
    </row>
    <row r="565" spans="1:19" ht="24.6" x14ac:dyDescent="0.7">
      <c r="A565" s="38">
        <v>8</v>
      </c>
      <c r="B565" s="38" t="s">
        <v>1172</v>
      </c>
      <c r="C565" s="38" t="s">
        <v>1179</v>
      </c>
      <c r="D565" s="38" t="s">
        <v>1180</v>
      </c>
      <c r="E565" s="38" t="s">
        <v>46</v>
      </c>
      <c r="F565" s="40">
        <v>1.84</v>
      </c>
      <c r="G565" s="40">
        <v>1.63</v>
      </c>
      <c r="H565" s="40">
        <v>0.82</v>
      </c>
      <c r="I565" s="40">
        <v>145829073.68000001</v>
      </c>
      <c r="J565" s="40">
        <v>-12815638.189999999</v>
      </c>
      <c r="K565" s="38">
        <v>1</v>
      </c>
      <c r="L565" s="40">
        <v>34979535.780000001</v>
      </c>
      <c r="M565" s="40">
        <v>-31339861.789999999</v>
      </c>
      <c r="N565" s="38" t="b">
        <f t="shared" si="16"/>
        <v>1</v>
      </c>
      <c r="O565" s="38" t="b">
        <f>C565=คำนวณเงินลงทุนส่วนเกิน!D572</f>
        <v>1</v>
      </c>
      <c r="P565" s="38" t="b">
        <f t="shared" si="17"/>
        <v>1</v>
      </c>
      <c r="Q565" s="14" t="s">
        <v>1179</v>
      </c>
      <c r="R565" s="49">
        <v>-12815638.189999999</v>
      </c>
      <c r="S565" s="43">
        <v>1</v>
      </c>
    </row>
    <row r="566" spans="1:19" ht="24.6" x14ac:dyDescent="0.7">
      <c r="A566" s="38">
        <v>8</v>
      </c>
      <c r="B566" s="38" t="s">
        <v>1172</v>
      </c>
      <c r="C566" s="38" t="s">
        <v>1181</v>
      </c>
      <c r="D566" s="38" t="s">
        <v>1182</v>
      </c>
      <c r="E566" s="38" t="s">
        <v>8</v>
      </c>
      <c r="F566" s="40">
        <v>6.87</v>
      </c>
      <c r="G566" s="40">
        <v>6.4</v>
      </c>
      <c r="H566" s="40">
        <v>5.34</v>
      </c>
      <c r="I566" s="40">
        <v>22132984.120000001</v>
      </c>
      <c r="J566" s="40">
        <v>-3516218.17</v>
      </c>
      <c r="K566" s="38">
        <v>1</v>
      </c>
      <c r="L566" s="40">
        <v>-483995.1</v>
      </c>
      <c r="M566" s="40">
        <v>16348723.800000001</v>
      </c>
      <c r="N566" s="38" t="b">
        <f t="shared" si="16"/>
        <v>1</v>
      </c>
      <c r="O566" s="38" t="b">
        <f>C566=คำนวณเงินลงทุนส่วนเกิน!D573</f>
        <v>1</v>
      </c>
      <c r="P566" s="38" t="b">
        <f t="shared" si="17"/>
        <v>1</v>
      </c>
      <c r="Q566" s="14" t="s">
        <v>1181</v>
      </c>
      <c r="R566" s="49">
        <v>-3516218.17</v>
      </c>
      <c r="S566" s="43">
        <v>1</v>
      </c>
    </row>
    <row r="567" spans="1:19" ht="24.6" x14ac:dyDescent="0.7">
      <c r="A567" s="38">
        <v>8</v>
      </c>
      <c r="B567" s="38" t="s">
        <v>1172</v>
      </c>
      <c r="C567" s="38" t="s">
        <v>1183</v>
      </c>
      <c r="D567" s="38" t="s">
        <v>1184</v>
      </c>
      <c r="E567" s="38" t="s">
        <v>8</v>
      </c>
      <c r="F567" s="40">
        <v>1.2</v>
      </c>
      <c r="G567" s="40">
        <v>1.07</v>
      </c>
      <c r="H567" s="40">
        <v>0.64</v>
      </c>
      <c r="I567" s="40">
        <v>5525225.54</v>
      </c>
      <c r="J567" s="40">
        <v>3376792.35</v>
      </c>
      <c r="K567" s="38">
        <v>2</v>
      </c>
      <c r="L567" s="40">
        <v>7948751.0499999998</v>
      </c>
      <c r="M567" s="40">
        <v>-9861141.8599999994</v>
      </c>
      <c r="N567" s="38" t="b">
        <f t="shared" si="16"/>
        <v>1</v>
      </c>
      <c r="O567" s="38" t="b">
        <f>C567=คำนวณเงินลงทุนส่วนเกิน!D574</f>
        <v>1</v>
      </c>
      <c r="P567" s="38" t="b">
        <f t="shared" si="17"/>
        <v>1</v>
      </c>
      <c r="Q567" s="14" t="s">
        <v>1183</v>
      </c>
      <c r="R567" s="49">
        <v>3376792.35</v>
      </c>
      <c r="S567" s="43">
        <v>2</v>
      </c>
    </row>
    <row r="568" spans="1:19" ht="24.6" x14ac:dyDescent="0.7">
      <c r="A568" s="38">
        <v>8</v>
      </c>
      <c r="B568" s="38" t="s">
        <v>1172</v>
      </c>
      <c r="C568" s="38" t="s">
        <v>1185</v>
      </c>
      <c r="D568" s="38" t="s">
        <v>1186</v>
      </c>
      <c r="E568" s="38" t="s">
        <v>8</v>
      </c>
      <c r="F568" s="40">
        <v>1.2</v>
      </c>
      <c r="G568" s="40">
        <v>1.05</v>
      </c>
      <c r="H568" s="40">
        <v>0.45</v>
      </c>
      <c r="I568" s="40">
        <v>16170287.49</v>
      </c>
      <c r="J568" s="40">
        <v>-32754398.539999999</v>
      </c>
      <c r="K568" s="38">
        <v>4</v>
      </c>
      <c r="L568" s="40">
        <v>-11190829.5</v>
      </c>
      <c r="M568" s="40">
        <v>-45437810.060000002</v>
      </c>
      <c r="N568" s="38" t="b">
        <f t="shared" si="16"/>
        <v>1</v>
      </c>
      <c r="O568" s="38" t="b">
        <f>C568=คำนวณเงินลงทุนส่วนเกิน!D575</f>
        <v>1</v>
      </c>
      <c r="P568" s="38" t="b">
        <f t="shared" si="17"/>
        <v>1</v>
      </c>
      <c r="Q568" s="14" t="s">
        <v>1185</v>
      </c>
      <c r="R568" s="49">
        <v>-32767898.539999999</v>
      </c>
      <c r="S568" s="43">
        <v>4</v>
      </c>
    </row>
    <row r="569" spans="1:19" ht="24.6" x14ac:dyDescent="0.7">
      <c r="A569" s="38">
        <v>8</v>
      </c>
      <c r="B569" s="38" t="s">
        <v>1172</v>
      </c>
      <c r="C569" s="38" t="s">
        <v>1187</v>
      </c>
      <c r="D569" s="38" t="s">
        <v>1188</v>
      </c>
      <c r="E569" s="38" t="s">
        <v>8</v>
      </c>
      <c r="F569" s="40">
        <v>1.43</v>
      </c>
      <c r="G569" s="40">
        <v>1.2</v>
      </c>
      <c r="H569" s="40">
        <v>0.78</v>
      </c>
      <c r="I569" s="40">
        <v>5365759.2</v>
      </c>
      <c r="J569" s="40">
        <v>-7117626.5599999996</v>
      </c>
      <c r="K569" s="38">
        <v>3</v>
      </c>
      <c r="L569" s="40">
        <v>-6627832.8099999996</v>
      </c>
      <c r="M569" s="40">
        <v>-2728341.5</v>
      </c>
      <c r="N569" s="38" t="b">
        <f t="shared" si="16"/>
        <v>1</v>
      </c>
      <c r="O569" s="38" t="b">
        <f>C569=คำนวณเงินลงทุนส่วนเกิน!D576</f>
        <v>1</v>
      </c>
      <c r="P569" s="38" t="b">
        <f t="shared" si="17"/>
        <v>1</v>
      </c>
      <c r="Q569" s="14" t="s">
        <v>1187</v>
      </c>
      <c r="R569" s="49">
        <v>-7117626.5599999996</v>
      </c>
      <c r="S569" s="43">
        <v>3</v>
      </c>
    </row>
    <row r="570" spans="1:19" ht="24.6" x14ac:dyDescent="0.7">
      <c r="A570" s="38">
        <v>8</v>
      </c>
      <c r="B570" s="38" t="s">
        <v>1172</v>
      </c>
      <c r="C570" s="38" t="s">
        <v>1189</v>
      </c>
      <c r="D570" s="38" t="s">
        <v>1190</v>
      </c>
      <c r="E570" s="38" t="s">
        <v>8</v>
      </c>
      <c r="F570" s="40">
        <v>1.19</v>
      </c>
      <c r="G570" s="40">
        <v>0.92</v>
      </c>
      <c r="H570" s="40">
        <v>0.37</v>
      </c>
      <c r="I570" s="40">
        <v>2710362.44</v>
      </c>
      <c r="J570" s="40">
        <v>3033651.17</v>
      </c>
      <c r="K570" s="38">
        <v>3</v>
      </c>
      <c r="L570" s="40">
        <v>2571079.4</v>
      </c>
      <c r="M570" s="40">
        <v>-8965947.5299999993</v>
      </c>
      <c r="N570" s="38" t="b">
        <f t="shared" si="16"/>
        <v>1</v>
      </c>
      <c r="O570" s="38" t="b">
        <f>C570=คำนวณเงินลงทุนส่วนเกิน!D577</f>
        <v>1</v>
      </c>
      <c r="P570" s="38" t="b">
        <f t="shared" si="17"/>
        <v>1</v>
      </c>
      <c r="Q570" s="14" t="s">
        <v>1189</v>
      </c>
      <c r="R570" s="49">
        <v>3033651.17</v>
      </c>
      <c r="S570" s="43">
        <v>3</v>
      </c>
    </row>
    <row r="571" spans="1:19" ht="24.6" x14ac:dyDescent="0.7">
      <c r="A571" s="38">
        <v>8</v>
      </c>
      <c r="B571" s="38" t="s">
        <v>1172</v>
      </c>
      <c r="C571" s="38" t="s">
        <v>1191</v>
      </c>
      <c r="D571" s="38" t="s">
        <v>1192</v>
      </c>
      <c r="E571" s="38" t="s">
        <v>8</v>
      </c>
      <c r="F571" s="40">
        <v>2.39</v>
      </c>
      <c r="G571" s="40">
        <v>2.15</v>
      </c>
      <c r="H571" s="40">
        <v>1.63</v>
      </c>
      <c r="I571" s="40">
        <v>30058324.760000002</v>
      </c>
      <c r="J571" s="40">
        <v>-339054.38</v>
      </c>
      <c r="K571" s="38">
        <v>1</v>
      </c>
      <c r="L571" s="40">
        <v>-1319721.75</v>
      </c>
      <c r="M571" s="40">
        <v>13669286.93</v>
      </c>
      <c r="N571" s="38" t="b">
        <f t="shared" si="16"/>
        <v>1</v>
      </c>
      <c r="O571" s="38" t="b">
        <f>C571=คำนวณเงินลงทุนส่วนเกิน!D578</f>
        <v>1</v>
      </c>
      <c r="P571" s="38" t="b">
        <f t="shared" si="17"/>
        <v>1</v>
      </c>
      <c r="Q571" s="14" t="s">
        <v>1191</v>
      </c>
      <c r="R571" s="49">
        <v>-339054.38</v>
      </c>
      <c r="S571" s="43">
        <v>1</v>
      </c>
    </row>
    <row r="572" spans="1:19" ht="24.6" x14ac:dyDescent="0.7">
      <c r="A572" s="38">
        <v>8</v>
      </c>
      <c r="B572" s="38" t="s">
        <v>1172</v>
      </c>
      <c r="C572" s="38" t="s">
        <v>1193</v>
      </c>
      <c r="D572" s="38" t="s">
        <v>1194</v>
      </c>
      <c r="E572" s="38" t="s">
        <v>8</v>
      </c>
      <c r="F572" s="40">
        <v>2.5499999999999998</v>
      </c>
      <c r="G572" s="40">
        <v>2.1800000000000002</v>
      </c>
      <c r="H572" s="40">
        <v>0.71</v>
      </c>
      <c r="I572" s="40">
        <v>46023992.399999999</v>
      </c>
      <c r="J572" s="40">
        <v>-7782647.21</v>
      </c>
      <c r="K572" s="38">
        <v>2</v>
      </c>
      <c r="L572" s="40">
        <v>-3844031.17</v>
      </c>
      <c r="M572" s="40">
        <v>-8735634.3900000006</v>
      </c>
      <c r="N572" s="38" t="b">
        <f t="shared" si="16"/>
        <v>1</v>
      </c>
      <c r="O572" s="38" t="b">
        <f>C572=คำนวณเงินลงทุนส่วนเกิน!D579</f>
        <v>1</v>
      </c>
      <c r="P572" s="38" t="b">
        <f t="shared" si="17"/>
        <v>1</v>
      </c>
      <c r="Q572" s="14" t="s">
        <v>1193</v>
      </c>
      <c r="R572" s="49">
        <v>-7782647.21</v>
      </c>
      <c r="S572" s="43">
        <v>2</v>
      </c>
    </row>
    <row r="573" spans="1:19" ht="24.6" x14ac:dyDescent="0.7">
      <c r="A573" s="38">
        <v>8</v>
      </c>
      <c r="B573" s="38" t="s">
        <v>1172</v>
      </c>
      <c r="C573" s="38" t="s">
        <v>1195</v>
      </c>
      <c r="D573" s="38" t="s">
        <v>1196</v>
      </c>
      <c r="E573" s="38" t="s">
        <v>8</v>
      </c>
      <c r="F573" s="40">
        <v>1.17</v>
      </c>
      <c r="G573" s="40">
        <v>0.97</v>
      </c>
      <c r="H573" s="40">
        <v>0.52</v>
      </c>
      <c r="I573" s="40">
        <v>13626222.460000001</v>
      </c>
      <c r="J573" s="40">
        <v>-47937640.020000003</v>
      </c>
      <c r="K573" s="38">
        <v>5</v>
      </c>
      <c r="L573" s="40">
        <v>-29404869.280000001</v>
      </c>
      <c r="M573" s="40">
        <v>-38007270.719999999</v>
      </c>
      <c r="N573" s="38" t="b">
        <f t="shared" si="16"/>
        <v>1</v>
      </c>
      <c r="O573" s="38" t="b">
        <f>C573=คำนวณเงินลงทุนส่วนเกิน!D580</f>
        <v>1</v>
      </c>
      <c r="P573" s="38" t="b">
        <f t="shared" si="17"/>
        <v>1</v>
      </c>
      <c r="Q573" s="14" t="s">
        <v>1195</v>
      </c>
      <c r="R573" s="49">
        <v>-47937640.020000003</v>
      </c>
      <c r="S573" s="43">
        <v>5</v>
      </c>
    </row>
    <row r="574" spans="1:19" ht="24.6" x14ac:dyDescent="0.7">
      <c r="A574" s="38">
        <v>8</v>
      </c>
      <c r="B574" s="38" t="s">
        <v>1172</v>
      </c>
      <c r="C574" s="38" t="s">
        <v>1197</v>
      </c>
      <c r="D574" s="38" t="s">
        <v>1198</v>
      </c>
      <c r="E574" s="38" t="s">
        <v>8</v>
      </c>
      <c r="F574" s="40">
        <v>3.28</v>
      </c>
      <c r="G574" s="40">
        <v>2.98</v>
      </c>
      <c r="H574" s="40">
        <v>2.23</v>
      </c>
      <c r="I574" s="40">
        <v>55327066.509999998</v>
      </c>
      <c r="J574" s="40">
        <v>-20155288.420000002</v>
      </c>
      <c r="K574" s="38">
        <v>1</v>
      </c>
      <c r="L574" s="40">
        <v>-17582839.18</v>
      </c>
      <c r="M574" s="40">
        <v>29865695.809999999</v>
      </c>
      <c r="N574" s="38" t="b">
        <f t="shared" si="16"/>
        <v>1</v>
      </c>
      <c r="O574" s="38" t="b">
        <f>C574=คำนวณเงินลงทุนส่วนเกิน!D581</f>
        <v>1</v>
      </c>
      <c r="P574" s="38" t="b">
        <f t="shared" si="17"/>
        <v>1</v>
      </c>
      <c r="Q574" s="14" t="s">
        <v>1197</v>
      </c>
      <c r="R574" s="49">
        <v>-20155288.420000002</v>
      </c>
      <c r="S574" s="43">
        <v>1</v>
      </c>
    </row>
    <row r="575" spans="1:19" ht="24.6" x14ac:dyDescent="0.7">
      <c r="A575" s="38">
        <v>8</v>
      </c>
      <c r="B575" s="38" t="s">
        <v>1172</v>
      </c>
      <c r="C575" s="38" t="s">
        <v>1199</v>
      </c>
      <c r="D575" s="38" t="s">
        <v>1200</v>
      </c>
      <c r="E575" s="38" t="s">
        <v>8</v>
      </c>
      <c r="F575" s="40">
        <v>2.15</v>
      </c>
      <c r="G575" s="40">
        <v>1.88</v>
      </c>
      <c r="H575" s="40">
        <v>1.34</v>
      </c>
      <c r="I575" s="40">
        <v>52695099.969999999</v>
      </c>
      <c r="J575" s="40">
        <v>-15070631.880000001</v>
      </c>
      <c r="K575" s="38">
        <v>1</v>
      </c>
      <c r="L575" s="40">
        <v>-8998861.1199999992</v>
      </c>
      <c r="M575" s="40">
        <v>15564675.630000001</v>
      </c>
      <c r="N575" s="38" t="b">
        <f t="shared" si="16"/>
        <v>1</v>
      </c>
      <c r="O575" s="38" t="b">
        <f>C575=คำนวณเงินลงทุนส่วนเกิน!D582</f>
        <v>1</v>
      </c>
      <c r="P575" s="38" t="b">
        <f t="shared" si="17"/>
        <v>1</v>
      </c>
      <c r="Q575" s="14" t="s">
        <v>1199</v>
      </c>
      <c r="R575" s="49">
        <v>-15070631.880000001</v>
      </c>
      <c r="S575" s="43">
        <v>1</v>
      </c>
    </row>
    <row r="576" spans="1:19" ht="24.6" x14ac:dyDescent="0.7">
      <c r="A576" s="38">
        <v>8</v>
      </c>
      <c r="B576" s="38" t="s">
        <v>1172</v>
      </c>
      <c r="C576" s="38" t="s">
        <v>1201</v>
      </c>
      <c r="D576" s="38" t="s">
        <v>1202</v>
      </c>
      <c r="E576" s="38" t="s">
        <v>8</v>
      </c>
      <c r="F576" s="40">
        <v>1.34</v>
      </c>
      <c r="G576" s="40">
        <v>1.21</v>
      </c>
      <c r="H576" s="40">
        <v>1.01</v>
      </c>
      <c r="I576" s="40">
        <v>6911844.2300000004</v>
      </c>
      <c r="J576" s="40">
        <v>-9187562.4700000007</v>
      </c>
      <c r="K576" s="38">
        <v>2</v>
      </c>
      <c r="L576" s="40">
        <v>-9661602.2599999998</v>
      </c>
      <c r="M576" s="40">
        <v>101971.19</v>
      </c>
      <c r="N576" s="38" t="b">
        <f t="shared" si="16"/>
        <v>1</v>
      </c>
      <c r="O576" s="38" t="b">
        <f>C576=คำนวณเงินลงทุนส่วนเกิน!D583</f>
        <v>1</v>
      </c>
      <c r="P576" s="38" t="b">
        <f t="shared" si="17"/>
        <v>1</v>
      </c>
      <c r="Q576" s="14" t="s">
        <v>1201</v>
      </c>
      <c r="R576" s="49">
        <v>-9187662.4700000007</v>
      </c>
      <c r="S576" s="43">
        <v>2</v>
      </c>
    </row>
    <row r="577" spans="1:19" ht="24.6" x14ac:dyDescent="0.7">
      <c r="A577" s="38">
        <v>8</v>
      </c>
      <c r="B577" s="38" t="s">
        <v>1172</v>
      </c>
      <c r="C577" s="38" t="s">
        <v>1203</v>
      </c>
      <c r="D577" s="38" t="s">
        <v>1204</v>
      </c>
      <c r="E577" s="38" t="s">
        <v>8</v>
      </c>
      <c r="F577" s="40">
        <v>1.39</v>
      </c>
      <c r="G577" s="40">
        <v>1.21</v>
      </c>
      <c r="H577" s="40">
        <v>0.66</v>
      </c>
      <c r="I577" s="40">
        <v>6973454.6500000004</v>
      </c>
      <c r="J577" s="40">
        <v>-8519850.2699999996</v>
      </c>
      <c r="K577" s="38">
        <v>3</v>
      </c>
      <c r="L577" s="40">
        <v>-8237394.1399999997</v>
      </c>
      <c r="M577" s="40">
        <v>-6151839.1200000001</v>
      </c>
      <c r="N577" s="38" t="b">
        <f t="shared" si="16"/>
        <v>1</v>
      </c>
      <c r="O577" s="38" t="b">
        <f>C577=คำนวณเงินลงทุนส่วนเกิน!D584</f>
        <v>1</v>
      </c>
      <c r="P577" s="38" t="b">
        <f t="shared" si="17"/>
        <v>1</v>
      </c>
      <c r="Q577" s="14" t="s">
        <v>1203</v>
      </c>
      <c r="R577" s="49">
        <v>-8521090.2699999996</v>
      </c>
      <c r="S577" s="43">
        <v>3</v>
      </c>
    </row>
    <row r="578" spans="1:19" ht="24.6" x14ac:dyDescent="0.7">
      <c r="A578" s="38">
        <v>8</v>
      </c>
      <c r="B578" s="38" t="s">
        <v>1172</v>
      </c>
      <c r="C578" s="38" t="s">
        <v>1205</v>
      </c>
      <c r="D578" s="38" t="s">
        <v>1206</v>
      </c>
      <c r="E578" s="38" t="s">
        <v>8</v>
      </c>
      <c r="F578" s="40">
        <v>2.1</v>
      </c>
      <c r="G578" s="40">
        <v>1.84</v>
      </c>
      <c r="H578" s="40">
        <v>1.34</v>
      </c>
      <c r="I578" s="40">
        <v>15765127.279999999</v>
      </c>
      <c r="J578" s="40">
        <v>-1099191.02</v>
      </c>
      <c r="K578" s="38">
        <v>1</v>
      </c>
      <c r="L578" s="40">
        <v>1728582.01</v>
      </c>
      <c r="M578" s="40">
        <v>4814028.29</v>
      </c>
      <c r="N578" s="38" t="b">
        <f t="shared" si="16"/>
        <v>1</v>
      </c>
      <c r="O578" s="38" t="b">
        <f>C578=คำนวณเงินลงทุนส่วนเกิน!D585</f>
        <v>1</v>
      </c>
      <c r="P578" s="38" t="b">
        <f t="shared" si="17"/>
        <v>1</v>
      </c>
      <c r="Q578" s="14" t="s">
        <v>1205</v>
      </c>
      <c r="R578" s="49">
        <v>-1099191.02</v>
      </c>
      <c r="S578" s="43">
        <v>1</v>
      </c>
    </row>
    <row r="579" spans="1:19" ht="24.6" x14ac:dyDescent="0.7">
      <c r="A579" s="38">
        <v>8</v>
      </c>
      <c r="B579" s="38" t="s">
        <v>1172</v>
      </c>
      <c r="C579" s="38" t="s">
        <v>1207</v>
      </c>
      <c r="D579" s="38" t="s">
        <v>1208</v>
      </c>
      <c r="E579" s="38" t="s">
        <v>8</v>
      </c>
      <c r="F579" s="40">
        <v>1.21</v>
      </c>
      <c r="G579" s="40">
        <v>1.0900000000000001</v>
      </c>
      <c r="H579" s="40">
        <v>0.88</v>
      </c>
      <c r="I579" s="40">
        <v>3544580.92</v>
      </c>
      <c r="J579" s="40">
        <v>-10667337.130000001</v>
      </c>
      <c r="K579" s="38">
        <v>3</v>
      </c>
      <c r="L579" s="40">
        <v>-9480542.6799999997</v>
      </c>
      <c r="M579" s="40">
        <v>-2119694.0699999998</v>
      </c>
      <c r="N579" s="38" t="b">
        <f t="shared" si="16"/>
        <v>1</v>
      </c>
      <c r="O579" s="38" t="b">
        <f>C579=คำนวณเงินลงทุนส่วนเกิน!D586</f>
        <v>1</v>
      </c>
      <c r="P579" s="38" t="b">
        <f t="shared" si="17"/>
        <v>1</v>
      </c>
      <c r="Q579" s="14" t="s">
        <v>1207</v>
      </c>
      <c r="R579" s="49">
        <v>-10667337.130000001</v>
      </c>
      <c r="S579" s="43">
        <v>3</v>
      </c>
    </row>
    <row r="580" spans="1:19" ht="24.6" x14ac:dyDescent="0.7">
      <c r="A580" s="38">
        <v>8</v>
      </c>
      <c r="B580" s="38" t="s">
        <v>1172</v>
      </c>
      <c r="C580" s="38" t="s">
        <v>1209</v>
      </c>
      <c r="D580" s="38" t="s">
        <v>1210</v>
      </c>
      <c r="E580" s="38" t="s">
        <v>8</v>
      </c>
      <c r="F580" s="40">
        <v>1.0900000000000001</v>
      </c>
      <c r="G580" s="40">
        <v>0.83</v>
      </c>
      <c r="H580" s="40">
        <v>0.38</v>
      </c>
      <c r="I580" s="40">
        <v>7657176.0599999996</v>
      </c>
      <c r="J580" s="40">
        <v>-50328685.579999998</v>
      </c>
      <c r="K580" s="38">
        <v>6</v>
      </c>
      <c r="L580" s="40">
        <v>-25680571.670000002</v>
      </c>
      <c r="M580" s="40">
        <v>-55226674.119999997</v>
      </c>
      <c r="N580" s="38" t="b">
        <f t="shared" ref="N580:N643" si="18">K580=S580</f>
        <v>1</v>
      </c>
      <c r="O580" s="38" t="b">
        <f>C580=คำนวณเงินลงทุนส่วนเกิน!D587</f>
        <v>1</v>
      </c>
      <c r="P580" s="38" t="b">
        <f t="shared" ref="P580:P643" si="19">Q580=C580</f>
        <v>1</v>
      </c>
      <c r="Q580" s="14" t="s">
        <v>1209</v>
      </c>
      <c r="R580" s="49">
        <v>-50328685.579999998</v>
      </c>
      <c r="S580" s="43">
        <v>6</v>
      </c>
    </row>
    <row r="581" spans="1:19" ht="24.6" x14ac:dyDescent="0.7">
      <c r="A581" s="38">
        <v>8</v>
      </c>
      <c r="B581" s="38" t="s">
        <v>1172</v>
      </c>
      <c r="C581" s="38" t="s">
        <v>1211</v>
      </c>
      <c r="D581" s="38" t="s">
        <v>1212</v>
      </c>
      <c r="E581" s="38" t="s">
        <v>8</v>
      </c>
      <c r="F581" s="40">
        <v>1.27</v>
      </c>
      <c r="G581" s="40">
        <v>0.98</v>
      </c>
      <c r="H581" s="40">
        <v>0.66</v>
      </c>
      <c r="I581" s="40">
        <v>3750639.64</v>
      </c>
      <c r="J581" s="40">
        <v>-4130125.46</v>
      </c>
      <c r="K581" s="38">
        <v>4</v>
      </c>
      <c r="L581" s="40">
        <v>-994414.05</v>
      </c>
      <c r="M581" s="40">
        <v>-4688760.76</v>
      </c>
      <c r="N581" s="38" t="b">
        <f t="shared" si="18"/>
        <v>1</v>
      </c>
      <c r="O581" s="38" t="b">
        <f>C581=คำนวณเงินลงทุนส่วนเกิน!D588</f>
        <v>1</v>
      </c>
      <c r="P581" s="38" t="b">
        <f t="shared" si="19"/>
        <v>1</v>
      </c>
      <c r="Q581" s="14" t="s">
        <v>1211</v>
      </c>
      <c r="R581" s="49">
        <v>-4130125.46</v>
      </c>
      <c r="S581" s="43">
        <v>4</v>
      </c>
    </row>
    <row r="582" spans="1:19" ht="24.6" x14ac:dyDescent="0.7">
      <c r="A582" s="38">
        <v>8</v>
      </c>
      <c r="B582" s="38" t="s">
        <v>1172</v>
      </c>
      <c r="C582" s="38" t="s">
        <v>1213</v>
      </c>
      <c r="D582" s="38" t="s">
        <v>1214</v>
      </c>
      <c r="E582" s="38" t="s">
        <v>8</v>
      </c>
      <c r="F582" s="40">
        <v>2.79</v>
      </c>
      <c r="G582" s="40">
        <v>2.6</v>
      </c>
      <c r="H582" s="40">
        <v>1.59</v>
      </c>
      <c r="I582" s="40">
        <v>20080389.239999998</v>
      </c>
      <c r="J582" s="40">
        <v>-5583499.54</v>
      </c>
      <c r="K582" s="38">
        <v>1</v>
      </c>
      <c r="L582" s="40">
        <v>-2981554.87</v>
      </c>
      <c r="M582" s="40">
        <v>6644481.6699999999</v>
      </c>
      <c r="N582" s="38" t="b">
        <f t="shared" si="18"/>
        <v>1</v>
      </c>
      <c r="O582" s="38" t="b">
        <f>C582=คำนวณเงินลงทุนส่วนเกิน!D589</f>
        <v>1</v>
      </c>
      <c r="P582" s="38" t="b">
        <f t="shared" si="19"/>
        <v>1</v>
      </c>
      <c r="Q582" s="14" t="s">
        <v>1213</v>
      </c>
      <c r="R582" s="49">
        <v>-5583499.54</v>
      </c>
      <c r="S582" s="43">
        <v>1</v>
      </c>
    </row>
    <row r="583" spans="1:19" ht="24.6" x14ac:dyDescent="0.7">
      <c r="A583" s="38">
        <v>9</v>
      </c>
      <c r="B583" s="38" t="s">
        <v>1215</v>
      </c>
      <c r="C583" s="38" t="s">
        <v>1216</v>
      </c>
      <c r="D583" s="38" t="s">
        <v>1217</v>
      </c>
      <c r="E583" s="38" t="s">
        <v>8</v>
      </c>
      <c r="F583" s="40">
        <v>6.01</v>
      </c>
      <c r="G583" s="40">
        <v>5.55</v>
      </c>
      <c r="H583" s="40">
        <v>2.38</v>
      </c>
      <c r="I583" s="40">
        <v>24960416.75</v>
      </c>
      <c r="J583" s="40">
        <v>-6912998.1399999997</v>
      </c>
      <c r="K583" s="38">
        <v>1</v>
      </c>
      <c r="L583" s="40">
        <v>-6851259.0999999996</v>
      </c>
      <c r="M583" s="40">
        <v>6872032.6500000004</v>
      </c>
      <c r="N583" s="38" t="b">
        <f t="shared" si="18"/>
        <v>1</v>
      </c>
      <c r="O583" s="38" t="b">
        <f>C583=คำนวณเงินลงทุนส่วนเกิน!D590</f>
        <v>1</v>
      </c>
      <c r="P583" s="38" t="b">
        <f t="shared" si="19"/>
        <v>1</v>
      </c>
      <c r="Q583" s="14" t="s">
        <v>1216</v>
      </c>
      <c r="R583" s="49">
        <v>-6912998.1399999997</v>
      </c>
      <c r="S583" s="43">
        <v>1</v>
      </c>
    </row>
    <row r="584" spans="1:19" ht="24.6" x14ac:dyDescent="0.7">
      <c r="A584" s="38">
        <v>9</v>
      </c>
      <c r="B584" s="38" t="s">
        <v>1215</v>
      </c>
      <c r="C584" s="38" t="s">
        <v>1218</v>
      </c>
      <c r="D584" s="38" t="s">
        <v>2034</v>
      </c>
      <c r="E584" s="38" t="s">
        <v>5</v>
      </c>
      <c r="F584" s="40">
        <v>1.52</v>
      </c>
      <c r="G584" s="40">
        <v>1.35</v>
      </c>
      <c r="H584" s="40">
        <v>0.56000000000000005</v>
      </c>
      <c r="I584" s="40">
        <v>247234459.77000001</v>
      </c>
      <c r="J584" s="40">
        <v>-51102745.380000003</v>
      </c>
      <c r="K584" s="38">
        <v>2</v>
      </c>
      <c r="L584" s="40">
        <v>32559646.670000002</v>
      </c>
      <c r="M584" s="40">
        <v>-223661736.05000001</v>
      </c>
      <c r="N584" s="38" t="b">
        <f t="shared" si="18"/>
        <v>1</v>
      </c>
      <c r="O584" s="38" t="b">
        <f>C584=คำนวณเงินลงทุนส่วนเกิน!D591</f>
        <v>1</v>
      </c>
      <c r="P584" s="38" t="b">
        <f t="shared" si="19"/>
        <v>1</v>
      </c>
      <c r="Q584" s="14" t="s">
        <v>1218</v>
      </c>
      <c r="R584" s="49">
        <v>-51102745.380000003</v>
      </c>
      <c r="S584" s="43">
        <v>2</v>
      </c>
    </row>
    <row r="585" spans="1:19" ht="24.6" x14ac:dyDescent="0.7">
      <c r="A585" s="38">
        <v>9</v>
      </c>
      <c r="B585" s="38" t="s">
        <v>1215</v>
      </c>
      <c r="C585" s="38" t="s">
        <v>1219</v>
      </c>
      <c r="D585" s="38" t="s">
        <v>1220</v>
      </c>
      <c r="E585" s="38" t="s">
        <v>8</v>
      </c>
      <c r="F585" s="40">
        <v>3.09</v>
      </c>
      <c r="G585" s="40">
        <v>2.86</v>
      </c>
      <c r="H585" s="40">
        <v>1.77</v>
      </c>
      <c r="I585" s="40">
        <v>40729049.520000003</v>
      </c>
      <c r="J585" s="40">
        <v>-962495.82</v>
      </c>
      <c r="K585" s="38">
        <v>1</v>
      </c>
      <c r="L585" s="40">
        <v>4448122.78</v>
      </c>
      <c r="M585" s="40">
        <v>14694627.289999999</v>
      </c>
      <c r="N585" s="38" t="b">
        <f t="shared" si="18"/>
        <v>1</v>
      </c>
      <c r="O585" s="38" t="b">
        <f>C585=คำนวณเงินลงทุนส่วนเกิน!D592</f>
        <v>1</v>
      </c>
      <c r="P585" s="38" t="b">
        <f t="shared" si="19"/>
        <v>1</v>
      </c>
      <c r="Q585" s="14" t="s">
        <v>1219</v>
      </c>
      <c r="R585" s="49">
        <v>-962495.82</v>
      </c>
      <c r="S585" s="43">
        <v>1</v>
      </c>
    </row>
    <row r="586" spans="1:19" ht="24.6" x14ac:dyDescent="0.7">
      <c r="A586" s="38">
        <v>9</v>
      </c>
      <c r="B586" s="38" t="s">
        <v>1215</v>
      </c>
      <c r="C586" s="38" t="s">
        <v>1221</v>
      </c>
      <c r="D586" s="38" t="s">
        <v>1222</v>
      </c>
      <c r="E586" s="38" t="s">
        <v>8</v>
      </c>
      <c r="F586" s="40">
        <v>5.23</v>
      </c>
      <c r="G586" s="40">
        <v>4.92</v>
      </c>
      <c r="H586" s="40">
        <v>4.16</v>
      </c>
      <c r="I586" s="40">
        <v>63847480.149999999</v>
      </c>
      <c r="J586" s="40">
        <v>-10928227.369999999</v>
      </c>
      <c r="K586" s="38">
        <v>1</v>
      </c>
      <c r="L586" s="40">
        <v>-6855319.2300000004</v>
      </c>
      <c r="M586" s="40">
        <v>47797858.939999998</v>
      </c>
      <c r="N586" s="38" t="b">
        <f t="shared" si="18"/>
        <v>1</v>
      </c>
      <c r="O586" s="38" t="b">
        <f>C586=คำนวณเงินลงทุนส่วนเกิน!D593</f>
        <v>1</v>
      </c>
      <c r="P586" s="38" t="b">
        <f t="shared" si="19"/>
        <v>1</v>
      </c>
      <c r="Q586" s="14" t="s">
        <v>1221</v>
      </c>
      <c r="R586" s="49">
        <v>-10928227.369999999</v>
      </c>
      <c r="S586" s="43">
        <v>1</v>
      </c>
    </row>
    <row r="587" spans="1:19" ht="24.6" x14ac:dyDescent="0.7">
      <c r="A587" s="38">
        <v>9</v>
      </c>
      <c r="B587" s="38" t="s">
        <v>1215</v>
      </c>
      <c r="C587" s="38" t="s">
        <v>1223</v>
      </c>
      <c r="D587" s="38" t="s">
        <v>1224</v>
      </c>
      <c r="E587" s="38" t="s">
        <v>8</v>
      </c>
      <c r="F587" s="40">
        <v>3.08</v>
      </c>
      <c r="G587" s="40">
        <v>2.79</v>
      </c>
      <c r="H587" s="40">
        <v>1.75</v>
      </c>
      <c r="I587" s="40">
        <v>62337977.299999997</v>
      </c>
      <c r="J587" s="40">
        <v>-15416069.23</v>
      </c>
      <c r="K587" s="38">
        <v>1</v>
      </c>
      <c r="L587" s="40">
        <v>-9053688.0999999996</v>
      </c>
      <c r="M587" s="40">
        <v>22254309</v>
      </c>
      <c r="N587" s="38" t="b">
        <f t="shared" si="18"/>
        <v>1</v>
      </c>
      <c r="O587" s="38" t="b">
        <f>C587=คำนวณเงินลงทุนส่วนเกิน!D594</f>
        <v>1</v>
      </c>
      <c r="P587" s="38" t="b">
        <f t="shared" si="19"/>
        <v>1</v>
      </c>
      <c r="Q587" s="14" t="s">
        <v>1223</v>
      </c>
      <c r="R587" s="49">
        <v>-15416069.23</v>
      </c>
      <c r="S587" s="43">
        <v>1</v>
      </c>
    </row>
    <row r="588" spans="1:19" ht="24.6" x14ac:dyDescent="0.7">
      <c r="A588" s="38">
        <v>9</v>
      </c>
      <c r="B588" s="38" t="s">
        <v>1215</v>
      </c>
      <c r="C588" s="38" t="s">
        <v>1225</v>
      </c>
      <c r="D588" s="38" t="s">
        <v>1226</v>
      </c>
      <c r="E588" s="38" t="s">
        <v>8</v>
      </c>
      <c r="F588" s="40">
        <v>3.13</v>
      </c>
      <c r="G588" s="40">
        <v>2.68</v>
      </c>
      <c r="H588" s="40">
        <v>0.95</v>
      </c>
      <c r="I588" s="40">
        <v>69012437.780000001</v>
      </c>
      <c r="J588" s="40">
        <v>-19368361.719999999</v>
      </c>
      <c r="K588" s="38">
        <v>1</v>
      </c>
      <c r="L588" s="40">
        <v>-15291220.01</v>
      </c>
      <c r="M588" s="40">
        <v>-1579776.93</v>
      </c>
      <c r="N588" s="38" t="b">
        <f t="shared" si="18"/>
        <v>1</v>
      </c>
      <c r="O588" s="38" t="b">
        <f>C588=คำนวณเงินลงทุนส่วนเกิน!D595</f>
        <v>1</v>
      </c>
      <c r="P588" s="38" t="b">
        <f t="shared" si="19"/>
        <v>1</v>
      </c>
      <c r="Q588" s="14" t="s">
        <v>1225</v>
      </c>
      <c r="R588" s="49">
        <v>-19368361.719999999</v>
      </c>
      <c r="S588" s="43">
        <v>1</v>
      </c>
    </row>
    <row r="589" spans="1:19" ht="24.6" x14ac:dyDescent="0.7">
      <c r="A589" s="38">
        <v>9</v>
      </c>
      <c r="B589" s="38" t="s">
        <v>1215</v>
      </c>
      <c r="C589" s="38" t="s">
        <v>1227</v>
      </c>
      <c r="D589" s="38" t="s">
        <v>1228</v>
      </c>
      <c r="E589" s="38" t="s">
        <v>8</v>
      </c>
      <c r="F589" s="40">
        <v>1.73</v>
      </c>
      <c r="G589" s="40">
        <v>1.52</v>
      </c>
      <c r="H589" s="40">
        <v>0.91</v>
      </c>
      <c r="I589" s="40">
        <v>33048075.109999999</v>
      </c>
      <c r="J589" s="40">
        <v>-6738205.7999999998</v>
      </c>
      <c r="K589" s="38">
        <v>1</v>
      </c>
      <c r="L589" s="40">
        <v>447611.66</v>
      </c>
      <c r="M589" s="40">
        <v>-3997541.6</v>
      </c>
      <c r="N589" s="38" t="b">
        <f t="shared" si="18"/>
        <v>1</v>
      </c>
      <c r="O589" s="38" t="b">
        <f>C589=คำนวณเงินลงทุนส่วนเกิน!D596</f>
        <v>1</v>
      </c>
      <c r="P589" s="38" t="b">
        <f t="shared" si="19"/>
        <v>1</v>
      </c>
      <c r="Q589" s="14" t="s">
        <v>1227</v>
      </c>
      <c r="R589" s="49">
        <v>-6738205.7999999998</v>
      </c>
      <c r="S589" s="43">
        <v>1</v>
      </c>
    </row>
    <row r="590" spans="1:19" ht="24.6" x14ac:dyDescent="0.7">
      <c r="A590" s="38">
        <v>9</v>
      </c>
      <c r="B590" s="38" t="s">
        <v>1215</v>
      </c>
      <c r="C590" s="38" t="s">
        <v>1229</v>
      </c>
      <c r="D590" s="38" t="s">
        <v>1230</v>
      </c>
      <c r="E590" s="38" t="s">
        <v>8</v>
      </c>
      <c r="F590" s="40">
        <v>4.17</v>
      </c>
      <c r="G590" s="40">
        <v>3.95</v>
      </c>
      <c r="H590" s="40">
        <v>2.61</v>
      </c>
      <c r="I590" s="40">
        <v>56571738.560000002</v>
      </c>
      <c r="J590" s="40">
        <v>8627796.6999999993</v>
      </c>
      <c r="K590" s="38">
        <v>0</v>
      </c>
      <c r="L590" s="40">
        <v>3635999.48</v>
      </c>
      <c r="M590" s="40">
        <v>28785541.120000001</v>
      </c>
      <c r="N590" s="38" t="b">
        <f t="shared" si="18"/>
        <v>1</v>
      </c>
      <c r="O590" s="38" t="b">
        <f>C590=คำนวณเงินลงทุนส่วนเกิน!D597</f>
        <v>1</v>
      </c>
      <c r="P590" s="38" t="b">
        <f t="shared" si="19"/>
        <v>1</v>
      </c>
      <c r="Q590" s="14" t="s">
        <v>1229</v>
      </c>
      <c r="R590" s="49">
        <v>8627796.6999999993</v>
      </c>
      <c r="S590" s="43">
        <v>0</v>
      </c>
    </row>
    <row r="591" spans="1:19" ht="24.6" x14ac:dyDescent="0.7">
      <c r="A591" s="38">
        <v>9</v>
      </c>
      <c r="B591" s="38" t="s">
        <v>1215</v>
      </c>
      <c r="C591" s="38" t="s">
        <v>1231</v>
      </c>
      <c r="D591" s="38" t="s">
        <v>1232</v>
      </c>
      <c r="E591" s="38" t="s">
        <v>8</v>
      </c>
      <c r="F591" s="40">
        <v>2.44</v>
      </c>
      <c r="G591" s="40">
        <v>2.0099999999999998</v>
      </c>
      <c r="H591" s="40">
        <v>0.98</v>
      </c>
      <c r="I591" s="40">
        <v>20607019.719999999</v>
      </c>
      <c r="J591" s="40">
        <v>-4353730.59</v>
      </c>
      <c r="K591" s="38">
        <v>1</v>
      </c>
      <c r="L591" s="40">
        <v>-1431751.57</v>
      </c>
      <c r="M591" s="40">
        <v>-290915</v>
      </c>
      <c r="N591" s="38" t="b">
        <f t="shared" si="18"/>
        <v>1</v>
      </c>
      <c r="O591" s="38" t="b">
        <f>C591=คำนวณเงินลงทุนส่วนเกิน!D598</f>
        <v>1</v>
      </c>
      <c r="P591" s="38" t="b">
        <f t="shared" si="19"/>
        <v>1</v>
      </c>
      <c r="Q591" s="14" t="s">
        <v>1231</v>
      </c>
      <c r="R591" s="49">
        <v>-4353730.59</v>
      </c>
      <c r="S591" s="43">
        <v>1</v>
      </c>
    </row>
    <row r="592" spans="1:19" ht="24.6" x14ac:dyDescent="0.7">
      <c r="A592" s="38">
        <v>9</v>
      </c>
      <c r="B592" s="38" t="s">
        <v>1215</v>
      </c>
      <c r="C592" s="38" t="s">
        <v>1233</v>
      </c>
      <c r="D592" s="38" t="s">
        <v>1234</v>
      </c>
      <c r="E592" s="38" t="s">
        <v>8</v>
      </c>
      <c r="F592" s="40">
        <v>3.01</v>
      </c>
      <c r="G592" s="40">
        <v>2.81</v>
      </c>
      <c r="H592" s="40">
        <v>1.18</v>
      </c>
      <c r="I592" s="40">
        <v>56581939.869999997</v>
      </c>
      <c r="J592" s="40">
        <v>2583734.79</v>
      </c>
      <c r="K592" s="38">
        <v>0</v>
      </c>
      <c r="L592" s="40">
        <v>3905380.27</v>
      </c>
      <c r="M592" s="40">
        <v>5115439.32</v>
      </c>
      <c r="N592" s="38" t="b">
        <f t="shared" si="18"/>
        <v>1</v>
      </c>
      <c r="O592" s="38" t="b">
        <f>C592=คำนวณเงินลงทุนส่วนเกิน!D599</f>
        <v>1</v>
      </c>
      <c r="P592" s="38" t="b">
        <f t="shared" si="19"/>
        <v>1</v>
      </c>
      <c r="Q592" s="14" t="s">
        <v>1233</v>
      </c>
      <c r="R592" s="49">
        <v>2583734.79</v>
      </c>
      <c r="S592" s="43">
        <v>0</v>
      </c>
    </row>
    <row r="593" spans="1:19" ht="24.6" x14ac:dyDescent="0.7">
      <c r="A593" s="38">
        <v>9</v>
      </c>
      <c r="B593" s="38" t="s">
        <v>1215</v>
      </c>
      <c r="C593" s="38" t="s">
        <v>1235</v>
      </c>
      <c r="D593" s="38" t="s">
        <v>1236</v>
      </c>
      <c r="E593" s="38" t="s">
        <v>46</v>
      </c>
      <c r="F593" s="40">
        <v>2.75</v>
      </c>
      <c r="G593" s="40">
        <v>2.5099999999999998</v>
      </c>
      <c r="H593" s="40">
        <v>1.3</v>
      </c>
      <c r="I593" s="40">
        <v>171185309.88</v>
      </c>
      <c r="J593" s="40">
        <v>-65379171.240000002</v>
      </c>
      <c r="K593" s="38">
        <v>1</v>
      </c>
      <c r="L593" s="40">
        <v>-57772637.270000003</v>
      </c>
      <c r="M593" s="40">
        <v>29265928.129999999</v>
      </c>
      <c r="N593" s="38" t="b">
        <f t="shared" si="18"/>
        <v>1</v>
      </c>
      <c r="O593" s="38" t="b">
        <f>C593=คำนวณเงินลงทุนส่วนเกิน!D600</f>
        <v>1</v>
      </c>
      <c r="P593" s="38" t="b">
        <f t="shared" si="19"/>
        <v>1</v>
      </c>
      <c r="Q593" s="14" t="s">
        <v>1235</v>
      </c>
      <c r="R593" s="49">
        <v>-65379171.240000002</v>
      </c>
      <c r="S593" s="43">
        <v>1</v>
      </c>
    </row>
    <row r="594" spans="1:19" ht="24.6" x14ac:dyDescent="0.7">
      <c r="A594" s="38">
        <v>9</v>
      </c>
      <c r="B594" s="38" t="s">
        <v>1215</v>
      </c>
      <c r="C594" s="38" t="s">
        <v>1237</v>
      </c>
      <c r="D594" s="38" t="s">
        <v>1238</v>
      </c>
      <c r="E594" s="38" t="s">
        <v>8</v>
      </c>
      <c r="F594" s="40">
        <v>3.88</v>
      </c>
      <c r="G594" s="40">
        <v>3.68</v>
      </c>
      <c r="H594" s="40">
        <v>2.77</v>
      </c>
      <c r="I594" s="40">
        <v>50373565.810000002</v>
      </c>
      <c r="J594" s="40">
        <v>35320181.490000002</v>
      </c>
      <c r="K594" s="38">
        <v>0</v>
      </c>
      <c r="L594" s="40">
        <v>34748773.68</v>
      </c>
      <c r="M594" s="40">
        <v>30904394.48</v>
      </c>
      <c r="N594" s="38" t="b">
        <f t="shared" si="18"/>
        <v>1</v>
      </c>
      <c r="O594" s="38" t="b">
        <f>C594=คำนวณเงินลงทุนส่วนเกิน!D601</f>
        <v>1</v>
      </c>
      <c r="P594" s="38" t="b">
        <f t="shared" si="19"/>
        <v>1</v>
      </c>
      <c r="Q594" s="14" t="s">
        <v>1237</v>
      </c>
      <c r="R594" s="49">
        <v>35320181.490000002</v>
      </c>
      <c r="S594" s="43">
        <v>0</v>
      </c>
    </row>
    <row r="595" spans="1:19" ht="24.6" x14ac:dyDescent="0.7">
      <c r="A595" s="38">
        <v>9</v>
      </c>
      <c r="B595" s="38" t="s">
        <v>1215</v>
      </c>
      <c r="C595" s="38" t="s">
        <v>1239</v>
      </c>
      <c r="D595" s="38" t="s">
        <v>1240</v>
      </c>
      <c r="E595" s="38" t="s">
        <v>8</v>
      </c>
      <c r="F595" s="40">
        <v>6.79</v>
      </c>
      <c r="G595" s="40">
        <v>6.52</v>
      </c>
      <c r="H595" s="40">
        <v>3.95</v>
      </c>
      <c r="I595" s="40">
        <v>186068185.38</v>
      </c>
      <c r="J595" s="40">
        <v>-11032926.279999999</v>
      </c>
      <c r="K595" s="38">
        <v>1</v>
      </c>
      <c r="L595" s="40">
        <v>620143.35999999999</v>
      </c>
      <c r="M595" s="40">
        <v>94840545.840000004</v>
      </c>
      <c r="N595" s="38" t="b">
        <f t="shared" si="18"/>
        <v>1</v>
      </c>
      <c r="O595" s="38" t="b">
        <f>C595=คำนวณเงินลงทุนส่วนเกิน!D602</f>
        <v>1</v>
      </c>
      <c r="P595" s="38" t="b">
        <f t="shared" si="19"/>
        <v>1</v>
      </c>
      <c r="Q595" s="14" t="s">
        <v>1239</v>
      </c>
      <c r="R595" s="49">
        <v>-11032926.279999999</v>
      </c>
      <c r="S595" s="43">
        <v>1</v>
      </c>
    </row>
    <row r="596" spans="1:19" ht="24.6" x14ac:dyDescent="0.7">
      <c r="A596" s="38">
        <v>9</v>
      </c>
      <c r="B596" s="38" t="s">
        <v>1215</v>
      </c>
      <c r="C596" s="38" t="s">
        <v>1241</v>
      </c>
      <c r="D596" s="38" t="s">
        <v>1242</v>
      </c>
      <c r="E596" s="38" t="s">
        <v>8</v>
      </c>
      <c r="F596" s="40">
        <v>2.48</v>
      </c>
      <c r="G596" s="40">
        <v>2.2400000000000002</v>
      </c>
      <c r="H596" s="40">
        <v>1.7</v>
      </c>
      <c r="I596" s="40">
        <v>34262443.079999998</v>
      </c>
      <c r="J596" s="40">
        <v>601683.81000000006</v>
      </c>
      <c r="K596" s="38">
        <v>0</v>
      </c>
      <c r="L596" s="40">
        <v>9093802.8900000006</v>
      </c>
      <c r="M596" s="40">
        <v>16116777.33</v>
      </c>
      <c r="N596" s="38" t="b">
        <f t="shared" si="18"/>
        <v>1</v>
      </c>
      <c r="O596" s="38" t="b">
        <f>C596=คำนวณเงินลงทุนส่วนเกิน!D603</f>
        <v>1</v>
      </c>
      <c r="P596" s="38" t="b">
        <f t="shared" si="19"/>
        <v>1</v>
      </c>
      <c r="Q596" s="14" t="s">
        <v>1241</v>
      </c>
      <c r="R596" s="49">
        <v>599663.81000000006</v>
      </c>
      <c r="S596" s="43">
        <v>0</v>
      </c>
    </row>
    <row r="597" spans="1:19" ht="24.6" x14ac:dyDescent="0.7">
      <c r="A597" s="38">
        <v>9</v>
      </c>
      <c r="B597" s="38" t="s">
        <v>1215</v>
      </c>
      <c r="C597" s="38" t="s">
        <v>1243</v>
      </c>
      <c r="D597" s="38" t="s">
        <v>1244</v>
      </c>
      <c r="E597" s="38" t="s">
        <v>8</v>
      </c>
      <c r="F597" s="40">
        <v>6.61</v>
      </c>
      <c r="G597" s="40">
        <v>6.19</v>
      </c>
      <c r="H597" s="40">
        <v>5.25</v>
      </c>
      <c r="I597" s="40">
        <v>59622536.460000001</v>
      </c>
      <c r="J597" s="40">
        <v>-11245231.109999999</v>
      </c>
      <c r="K597" s="38">
        <v>1</v>
      </c>
      <c r="L597" s="40">
        <v>-5426576.3399999999</v>
      </c>
      <c r="M597" s="40">
        <v>45121325.409999996</v>
      </c>
      <c r="N597" s="38" t="b">
        <f t="shared" si="18"/>
        <v>1</v>
      </c>
      <c r="O597" s="38" t="b">
        <f>C597=คำนวณเงินลงทุนส่วนเกิน!D604</f>
        <v>1</v>
      </c>
      <c r="P597" s="38" t="b">
        <f t="shared" si="19"/>
        <v>1</v>
      </c>
      <c r="Q597" s="14" t="s">
        <v>1243</v>
      </c>
      <c r="R597" s="49">
        <v>-11245231.109999999</v>
      </c>
      <c r="S597" s="43">
        <v>1</v>
      </c>
    </row>
    <row r="598" spans="1:19" ht="24.6" x14ac:dyDescent="0.7">
      <c r="A598" s="38">
        <v>9</v>
      </c>
      <c r="B598" s="38" t="s">
        <v>1215</v>
      </c>
      <c r="C598" s="38" t="s">
        <v>1245</v>
      </c>
      <c r="D598" s="38" t="s">
        <v>1246</v>
      </c>
      <c r="E598" s="38" t="s">
        <v>8</v>
      </c>
      <c r="F598" s="40">
        <v>1.73</v>
      </c>
      <c r="G598" s="40">
        <v>1.62</v>
      </c>
      <c r="H598" s="40">
        <v>0.85</v>
      </c>
      <c r="I598" s="40">
        <v>14153613.390000001</v>
      </c>
      <c r="J598" s="40">
        <v>-8189084.1799999997</v>
      </c>
      <c r="K598" s="38">
        <v>1</v>
      </c>
      <c r="L598" s="40">
        <v>-3571963.28</v>
      </c>
      <c r="M598" s="40">
        <v>-2839942.21</v>
      </c>
      <c r="N598" s="38" t="b">
        <f t="shared" si="18"/>
        <v>1</v>
      </c>
      <c r="O598" s="38" t="b">
        <f>C598=คำนวณเงินลงทุนส่วนเกิน!D605</f>
        <v>1</v>
      </c>
      <c r="P598" s="38" t="b">
        <f t="shared" si="19"/>
        <v>1</v>
      </c>
      <c r="Q598" s="14" t="s">
        <v>1245</v>
      </c>
      <c r="R598" s="49">
        <v>-8189084.1799999997</v>
      </c>
      <c r="S598" s="43">
        <v>1</v>
      </c>
    </row>
    <row r="599" spans="1:19" ht="24.6" x14ac:dyDescent="0.7">
      <c r="A599" s="38">
        <v>9</v>
      </c>
      <c r="B599" s="38" t="s">
        <v>1247</v>
      </c>
      <c r="C599" s="38" t="s">
        <v>1249</v>
      </c>
      <c r="D599" s="38" t="s">
        <v>1250</v>
      </c>
      <c r="E599" s="38" t="s">
        <v>5</v>
      </c>
      <c r="F599" s="40">
        <v>4.41</v>
      </c>
      <c r="G599" s="40">
        <v>3.81</v>
      </c>
      <c r="H599" s="40">
        <v>2.68</v>
      </c>
      <c r="I599" s="40">
        <v>3225422296.6199999</v>
      </c>
      <c r="J599" s="40">
        <v>-371649968.13999999</v>
      </c>
      <c r="K599" s="38">
        <v>1</v>
      </c>
      <c r="L599" s="40">
        <v>-156884244.5</v>
      </c>
      <c r="M599" s="40">
        <v>1790831531.8299999</v>
      </c>
      <c r="N599" s="38" t="b">
        <f t="shared" si="18"/>
        <v>1</v>
      </c>
      <c r="O599" s="38" t="b">
        <f>C599=คำนวณเงินลงทุนส่วนเกิน!D606</f>
        <v>1</v>
      </c>
      <c r="P599" s="38" t="b">
        <f t="shared" si="19"/>
        <v>1</v>
      </c>
      <c r="Q599" s="14" t="s">
        <v>1249</v>
      </c>
      <c r="R599" s="49">
        <v>-406528694.47000003</v>
      </c>
      <c r="S599" s="43">
        <v>1</v>
      </c>
    </row>
    <row r="600" spans="1:19" ht="24.6" x14ac:dyDescent="0.7">
      <c r="A600" s="38">
        <v>9</v>
      </c>
      <c r="B600" s="38" t="s">
        <v>1247</v>
      </c>
      <c r="C600" s="38" t="s">
        <v>1251</v>
      </c>
      <c r="D600" s="38" t="s">
        <v>1252</v>
      </c>
      <c r="E600" s="38" t="s">
        <v>8</v>
      </c>
      <c r="F600" s="40">
        <v>3.98</v>
      </c>
      <c r="G600" s="40">
        <v>3.6</v>
      </c>
      <c r="H600" s="40">
        <v>2.41</v>
      </c>
      <c r="I600" s="40">
        <v>97240725.030000001</v>
      </c>
      <c r="J600" s="40">
        <v>-39382187.409999996</v>
      </c>
      <c r="K600" s="38">
        <v>1</v>
      </c>
      <c r="L600" s="40">
        <v>-24695333.920000002</v>
      </c>
      <c r="M600" s="40">
        <v>45952910.340000004</v>
      </c>
      <c r="N600" s="38" t="b">
        <f t="shared" si="18"/>
        <v>1</v>
      </c>
      <c r="O600" s="38" t="b">
        <f>C600=คำนวณเงินลงทุนส่วนเกิน!D607</f>
        <v>1</v>
      </c>
      <c r="P600" s="38" t="b">
        <f t="shared" si="19"/>
        <v>1</v>
      </c>
      <c r="Q600" s="14" t="s">
        <v>1251</v>
      </c>
      <c r="R600" s="49">
        <v>-39382187.409999996</v>
      </c>
      <c r="S600" s="43">
        <v>1</v>
      </c>
    </row>
    <row r="601" spans="1:19" ht="24.6" x14ac:dyDescent="0.7">
      <c r="A601" s="38">
        <v>9</v>
      </c>
      <c r="B601" s="38" t="s">
        <v>1247</v>
      </c>
      <c r="C601" s="38" t="s">
        <v>1253</v>
      </c>
      <c r="D601" s="38" t="s">
        <v>1254</v>
      </c>
      <c r="E601" s="38" t="s">
        <v>8</v>
      </c>
      <c r="F601" s="40">
        <v>6.81</v>
      </c>
      <c r="G601" s="40">
        <v>6.35</v>
      </c>
      <c r="H601" s="40">
        <v>5.69</v>
      </c>
      <c r="I601" s="40">
        <v>95237692.170000002</v>
      </c>
      <c r="J601" s="40">
        <v>-16034270.85</v>
      </c>
      <c r="K601" s="38">
        <v>1</v>
      </c>
      <c r="L601" s="40">
        <v>-11425971.08</v>
      </c>
      <c r="M601" s="40">
        <v>76812431.799999997</v>
      </c>
      <c r="N601" s="38" t="b">
        <f t="shared" si="18"/>
        <v>1</v>
      </c>
      <c r="O601" s="38" t="b">
        <f>C601=คำนวณเงินลงทุนส่วนเกิน!D608</f>
        <v>1</v>
      </c>
      <c r="P601" s="38" t="b">
        <f t="shared" si="19"/>
        <v>1</v>
      </c>
      <c r="Q601" s="14" t="s">
        <v>1253</v>
      </c>
      <c r="R601" s="49">
        <v>-16040840.85</v>
      </c>
      <c r="S601" s="43">
        <v>1</v>
      </c>
    </row>
    <row r="602" spans="1:19" ht="24.6" x14ac:dyDescent="0.7">
      <c r="A602" s="38">
        <v>9</v>
      </c>
      <c r="B602" s="38" t="s">
        <v>1247</v>
      </c>
      <c r="C602" s="38" t="s">
        <v>1255</v>
      </c>
      <c r="D602" s="38" t="s">
        <v>1256</v>
      </c>
      <c r="E602" s="38" t="s">
        <v>8</v>
      </c>
      <c r="F602" s="40">
        <v>11.49</v>
      </c>
      <c r="G602" s="40">
        <v>10.78</v>
      </c>
      <c r="H602" s="40">
        <v>9.6300000000000008</v>
      </c>
      <c r="I602" s="40">
        <v>117630420.64</v>
      </c>
      <c r="J602" s="40">
        <v>14838669.42</v>
      </c>
      <c r="K602" s="38">
        <v>0</v>
      </c>
      <c r="L602" s="40">
        <v>17008118.09</v>
      </c>
      <c r="M602" s="40">
        <v>96762357.010000005</v>
      </c>
      <c r="N602" s="38" t="b">
        <f t="shared" si="18"/>
        <v>0</v>
      </c>
      <c r="O602" s="38" t="b">
        <f>C602=คำนวณเงินลงทุนส่วนเกิน!D609</f>
        <v>1</v>
      </c>
      <c r="P602" s="38" t="b">
        <f t="shared" si="19"/>
        <v>1</v>
      </c>
      <c r="Q602" s="14" t="s">
        <v>1255</v>
      </c>
      <c r="R602" s="49">
        <v>-26419088.789999999</v>
      </c>
      <c r="S602" s="43">
        <v>1</v>
      </c>
    </row>
    <row r="603" spans="1:19" ht="24.6" x14ac:dyDescent="0.7">
      <c r="A603" s="38">
        <v>9</v>
      </c>
      <c r="B603" s="38" t="s">
        <v>1247</v>
      </c>
      <c r="C603" s="38" t="s">
        <v>1257</v>
      </c>
      <c r="D603" s="38" t="s">
        <v>1258</v>
      </c>
      <c r="E603" s="38" t="s">
        <v>8</v>
      </c>
      <c r="F603" s="40">
        <v>9.73</v>
      </c>
      <c r="G603" s="40">
        <v>9.32</v>
      </c>
      <c r="H603" s="40">
        <v>8.52</v>
      </c>
      <c r="I603" s="40">
        <v>56672059.200000003</v>
      </c>
      <c r="J603" s="40">
        <v>-6301010.0099999998</v>
      </c>
      <c r="K603" s="38">
        <v>1</v>
      </c>
      <c r="L603" s="40">
        <v>-2511290.14</v>
      </c>
      <c r="M603" s="40">
        <v>48823953.729999997</v>
      </c>
      <c r="N603" s="38" t="b">
        <f t="shared" si="18"/>
        <v>1</v>
      </c>
      <c r="O603" s="38" t="b">
        <f>C603=คำนวณเงินลงทุนส่วนเกิน!D610</f>
        <v>1</v>
      </c>
      <c r="P603" s="38" t="b">
        <f t="shared" si="19"/>
        <v>1</v>
      </c>
      <c r="Q603" s="14" t="s">
        <v>1257</v>
      </c>
      <c r="R603" s="49">
        <v>-6301010.0099999998</v>
      </c>
      <c r="S603" s="43">
        <v>1</v>
      </c>
    </row>
    <row r="604" spans="1:19" ht="24.6" x14ac:dyDescent="0.7">
      <c r="A604" s="38">
        <v>9</v>
      </c>
      <c r="B604" s="38" t="s">
        <v>1247</v>
      </c>
      <c r="C604" s="38" t="s">
        <v>1259</v>
      </c>
      <c r="D604" s="38" t="s">
        <v>1260</v>
      </c>
      <c r="E604" s="38" t="s">
        <v>8</v>
      </c>
      <c r="F604" s="40">
        <v>2.02</v>
      </c>
      <c r="G604" s="40">
        <v>1.74</v>
      </c>
      <c r="H604" s="40">
        <v>1.26</v>
      </c>
      <c r="I604" s="40">
        <v>21318050.82</v>
      </c>
      <c r="J604" s="40">
        <v>-10804176.33</v>
      </c>
      <c r="K604" s="38">
        <v>1</v>
      </c>
      <c r="L604" s="40">
        <v>-2780064.99</v>
      </c>
      <c r="M604" s="40">
        <v>5449004.0700000003</v>
      </c>
      <c r="N604" s="38" t="b">
        <f t="shared" si="18"/>
        <v>1</v>
      </c>
      <c r="O604" s="38" t="b">
        <f>C604=คำนวณเงินลงทุนส่วนเกิน!D611</f>
        <v>1</v>
      </c>
      <c r="P604" s="38" t="b">
        <f t="shared" si="19"/>
        <v>1</v>
      </c>
      <c r="Q604" s="14" t="s">
        <v>1259</v>
      </c>
      <c r="R604" s="49">
        <v>-10804176.33</v>
      </c>
      <c r="S604" s="43">
        <v>1</v>
      </c>
    </row>
    <row r="605" spans="1:19" ht="24.6" x14ac:dyDescent="0.7">
      <c r="A605" s="38">
        <v>9</v>
      </c>
      <c r="B605" s="38" t="s">
        <v>1247</v>
      </c>
      <c r="C605" s="38" t="s">
        <v>1261</v>
      </c>
      <c r="D605" s="38" t="s">
        <v>1262</v>
      </c>
      <c r="E605" s="38" t="s">
        <v>8</v>
      </c>
      <c r="F605" s="40">
        <v>1.82</v>
      </c>
      <c r="G605" s="40">
        <v>1.55</v>
      </c>
      <c r="H605" s="40">
        <v>0.81</v>
      </c>
      <c r="I605" s="40">
        <v>51103934.950000003</v>
      </c>
      <c r="J605" s="40">
        <v>-35701674.82</v>
      </c>
      <c r="K605" s="38">
        <v>1</v>
      </c>
      <c r="L605" s="40">
        <v>-21115207.84</v>
      </c>
      <c r="M605" s="40">
        <v>-11611081.35</v>
      </c>
      <c r="N605" s="38" t="b">
        <f t="shared" si="18"/>
        <v>1</v>
      </c>
      <c r="O605" s="38" t="b">
        <f>C605=คำนวณเงินลงทุนส่วนเกิน!D612</f>
        <v>1</v>
      </c>
      <c r="P605" s="38" t="b">
        <f t="shared" si="19"/>
        <v>1</v>
      </c>
      <c r="Q605" s="14" t="s">
        <v>1261</v>
      </c>
      <c r="R605" s="49">
        <v>-44777330.409999996</v>
      </c>
      <c r="S605" s="43">
        <v>1</v>
      </c>
    </row>
    <row r="606" spans="1:19" ht="24.6" x14ac:dyDescent="0.7">
      <c r="A606" s="38">
        <v>9</v>
      </c>
      <c r="B606" s="38" t="s">
        <v>1247</v>
      </c>
      <c r="C606" s="38" t="s">
        <v>1263</v>
      </c>
      <c r="D606" s="38" t="s">
        <v>2035</v>
      </c>
      <c r="E606" s="38" t="s">
        <v>8</v>
      </c>
      <c r="F606" s="40">
        <v>2.67</v>
      </c>
      <c r="G606" s="40">
        <v>2.42</v>
      </c>
      <c r="H606" s="40">
        <v>1.46</v>
      </c>
      <c r="I606" s="40">
        <v>65800725.170000002</v>
      </c>
      <c r="J606" s="40">
        <v>-29044807.82</v>
      </c>
      <c r="K606" s="38">
        <v>1</v>
      </c>
      <c r="L606" s="40">
        <v>-25106495.629999999</v>
      </c>
      <c r="M606" s="40">
        <v>18283689.120000001</v>
      </c>
      <c r="N606" s="38" t="b">
        <f t="shared" si="18"/>
        <v>1</v>
      </c>
      <c r="O606" s="38" t="b">
        <f>C606=คำนวณเงินลงทุนส่วนเกิน!D613</f>
        <v>1</v>
      </c>
      <c r="P606" s="38" t="b">
        <f t="shared" si="19"/>
        <v>1</v>
      </c>
      <c r="Q606" s="14" t="s">
        <v>1263</v>
      </c>
      <c r="R606" s="49">
        <v>-29044807.82</v>
      </c>
      <c r="S606" s="43">
        <v>1</v>
      </c>
    </row>
    <row r="607" spans="1:19" ht="24.6" x14ac:dyDescent="0.7">
      <c r="A607" s="38">
        <v>9</v>
      </c>
      <c r="B607" s="38" t="s">
        <v>1247</v>
      </c>
      <c r="C607" s="38" t="s">
        <v>1264</v>
      </c>
      <c r="D607" s="38" t="s">
        <v>1265</v>
      </c>
      <c r="E607" s="38" t="s">
        <v>8</v>
      </c>
      <c r="F607" s="40">
        <v>7.16</v>
      </c>
      <c r="G607" s="40">
        <v>6.63</v>
      </c>
      <c r="H607" s="40">
        <v>5.55</v>
      </c>
      <c r="I607" s="40">
        <v>78163424.159999996</v>
      </c>
      <c r="J607" s="40">
        <v>-12320189.48</v>
      </c>
      <c r="K607" s="38">
        <v>1</v>
      </c>
      <c r="L607" s="40">
        <v>-5784170.0899999999</v>
      </c>
      <c r="M607" s="40">
        <v>57795253.200000003</v>
      </c>
      <c r="N607" s="38" t="b">
        <f t="shared" si="18"/>
        <v>1</v>
      </c>
      <c r="O607" s="38" t="b">
        <f>C607=คำนวณเงินลงทุนส่วนเกิน!D614</f>
        <v>1</v>
      </c>
      <c r="P607" s="38" t="b">
        <f t="shared" si="19"/>
        <v>1</v>
      </c>
      <c r="Q607" s="14" t="s">
        <v>1264</v>
      </c>
      <c r="R607" s="49">
        <v>-12321559.48</v>
      </c>
      <c r="S607" s="43">
        <v>1</v>
      </c>
    </row>
    <row r="608" spans="1:19" ht="24.6" x14ac:dyDescent="0.7">
      <c r="A608" s="38">
        <v>9</v>
      </c>
      <c r="B608" s="38" t="s">
        <v>1247</v>
      </c>
      <c r="C608" s="38" t="s">
        <v>1266</v>
      </c>
      <c r="D608" s="38" t="s">
        <v>1267</v>
      </c>
      <c r="E608" s="38" t="s">
        <v>8</v>
      </c>
      <c r="F608" s="40">
        <v>2.58</v>
      </c>
      <c r="G608" s="40">
        <v>2.37</v>
      </c>
      <c r="H608" s="40">
        <v>1.85</v>
      </c>
      <c r="I608" s="40">
        <v>62363564.780000001</v>
      </c>
      <c r="J608" s="40">
        <v>-19930748.41</v>
      </c>
      <c r="K608" s="38">
        <v>1</v>
      </c>
      <c r="L608" s="40">
        <v>-12456759.67</v>
      </c>
      <c r="M608" s="40">
        <v>33288447.34</v>
      </c>
      <c r="N608" s="38" t="b">
        <f t="shared" si="18"/>
        <v>1</v>
      </c>
      <c r="O608" s="38" t="b">
        <f>C608=คำนวณเงินลงทุนส่วนเกิน!D615</f>
        <v>1</v>
      </c>
      <c r="P608" s="38" t="b">
        <f t="shared" si="19"/>
        <v>1</v>
      </c>
      <c r="Q608" s="14" t="s">
        <v>1266</v>
      </c>
      <c r="R608" s="49">
        <v>-19930748.41</v>
      </c>
      <c r="S608" s="43">
        <v>1</v>
      </c>
    </row>
    <row r="609" spans="1:19" ht="24.6" x14ac:dyDescent="0.7">
      <c r="A609" s="38">
        <v>9</v>
      </c>
      <c r="B609" s="38" t="s">
        <v>1247</v>
      </c>
      <c r="C609" s="38" t="s">
        <v>1268</v>
      </c>
      <c r="D609" s="38" t="s">
        <v>1269</v>
      </c>
      <c r="E609" s="38" t="s">
        <v>8</v>
      </c>
      <c r="F609" s="40">
        <v>2.08</v>
      </c>
      <c r="G609" s="40">
        <v>1.74</v>
      </c>
      <c r="H609" s="40">
        <v>0.86</v>
      </c>
      <c r="I609" s="40">
        <v>11992806.82</v>
      </c>
      <c r="J609" s="40">
        <v>-13596007.73</v>
      </c>
      <c r="K609" s="38">
        <v>1</v>
      </c>
      <c r="L609" s="40">
        <v>-11202190.189999999</v>
      </c>
      <c r="M609" s="40">
        <v>-1571592.82</v>
      </c>
      <c r="N609" s="38" t="b">
        <f t="shared" si="18"/>
        <v>1</v>
      </c>
      <c r="O609" s="38" t="b">
        <f>C609=คำนวณเงินลงทุนส่วนเกิน!D616</f>
        <v>1</v>
      </c>
      <c r="P609" s="38" t="b">
        <f t="shared" si="19"/>
        <v>1</v>
      </c>
      <c r="Q609" s="14" t="s">
        <v>1268</v>
      </c>
      <c r="R609" s="49">
        <v>-14074289.43</v>
      </c>
      <c r="S609" s="43">
        <v>1</v>
      </c>
    </row>
    <row r="610" spans="1:19" ht="24.6" x14ac:dyDescent="0.7">
      <c r="A610" s="38">
        <v>9</v>
      </c>
      <c r="B610" s="38" t="s">
        <v>1247</v>
      </c>
      <c r="C610" s="38" t="s">
        <v>1270</v>
      </c>
      <c r="D610" s="38" t="s">
        <v>1271</v>
      </c>
      <c r="E610" s="38" t="s">
        <v>8</v>
      </c>
      <c r="F610" s="40">
        <v>1.58</v>
      </c>
      <c r="G610" s="40">
        <v>1.37</v>
      </c>
      <c r="H610" s="40">
        <v>0.64</v>
      </c>
      <c r="I610" s="40">
        <v>42302304.299999997</v>
      </c>
      <c r="J610" s="40">
        <v>-63222404.859999999</v>
      </c>
      <c r="K610" s="38">
        <v>2</v>
      </c>
      <c r="L610" s="40">
        <v>-39527088.490000002</v>
      </c>
      <c r="M610" s="40">
        <v>-26071141.93</v>
      </c>
      <c r="N610" s="38" t="b">
        <f t="shared" si="18"/>
        <v>1</v>
      </c>
      <c r="O610" s="38" t="b">
        <f>C610=คำนวณเงินลงทุนส่วนเกิน!D617</f>
        <v>1</v>
      </c>
      <c r="P610" s="38" t="b">
        <f t="shared" si="19"/>
        <v>1</v>
      </c>
      <c r="Q610" s="14" t="s">
        <v>1270</v>
      </c>
      <c r="R610" s="49">
        <v>-63222404.859999999</v>
      </c>
      <c r="S610" s="43">
        <v>2</v>
      </c>
    </row>
    <row r="611" spans="1:19" ht="24.6" x14ac:dyDescent="0.7">
      <c r="A611" s="38">
        <v>9</v>
      </c>
      <c r="B611" s="38" t="s">
        <v>1247</v>
      </c>
      <c r="C611" s="38" t="s">
        <v>1272</v>
      </c>
      <c r="D611" s="38" t="s">
        <v>1273</v>
      </c>
      <c r="E611" s="38" t="s">
        <v>8</v>
      </c>
      <c r="F611" s="40">
        <v>4.0199999999999996</v>
      </c>
      <c r="G611" s="40">
        <v>3.79</v>
      </c>
      <c r="H611" s="40">
        <v>3.46</v>
      </c>
      <c r="I611" s="40">
        <v>78034856.129999995</v>
      </c>
      <c r="J611" s="40">
        <v>-21315685.640000001</v>
      </c>
      <c r="K611" s="38">
        <v>1</v>
      </c>
      <c r="L611" s="40">
        <v>-12915785.34</v>
      </c>
      <c r="M611" s="40">
        <v>63573435.770000003</v>
      </c>
      <c r="N611" s="38" t="b">
        <f t="shared" si="18"/>
        <v>1</v>
      </c>
      <c r="O611" s="38" t="b">
        <f>C611=คำนวณเงินลงทุนส่วนเกิน!D618</f>
        <v>1</v>
      </c>
      <c r="P611" s="38" t="b">
        <f t="shared" si="19"/>
        <v>1</v>
      </c>
      <c r="Q611" s="14" t="s">
        <v>1272</v>
      </c>
      <c r="R611" s="49">
        <v>-22029560.050000001</v>
      </c>
      <c r="S611" s="43">
        <v>1</v>
      </c>
    </row>
    <row r="612" spans="1:19" ht="24.6" x14ac:dyDescent="0.7">
      <c r="A612" s="38">
        <v>9</v>
      </c>
      <c r="B612" s="38" t="s">
        <v>1247</v>
      </c>
      <c r="C612" s="38" t="s">
        <v>1274</v>
      </c>
      <c r="D612" s="38" t="s">
        <v>1275</v>
      </c>
      <c r="E612" s="38" t="s">
        <v>8</v>
      </c>
      <c r="F612" s="40">
        <v>3.1</v>
      </c>
      <c r="G612" s="40">
        <v>2.96</v>
      </c>
      <c r="H612" s="40">
        <v>1.39</v>
      </c>
      <c r="I612" s="40">
        <v>143254616.53999999</v>
      </c>
      <c r="J612" s="40">
        <v>-6738881.3399999999</v>
      </c>
      <c r="K612" s="38">
        <v>1</v>
      </c>
      <c r="L612" s="40">
        <v>13750942.529999999</v>
      </c>
      <c r="M612" s="40">
        <v>25871311.239999998</v>
      </c>
      <c r="N612" s="38" t="b">
        <f t="shared" si="18"/>
        <v>1</v>
      </c>
      <c r="O612" s="38" t="b">
        <f>C612=คำนวณเงินลงทุนส่วนเกิน!D619</f>
        <v>1</v>
      </c>
      <c r="P612" s="38" t="b">
        <f t="shared" si="19"/>
        <v>1</v>
      </c>
      <c r="Q612" s="14" t="s">
        <v>1274</v>
      </c>
      <c r="R612" s="49">
        <v>-55092931.340000004</v>
      </c>
      <c r="S612" s="43">
        <v>1</v>
      </c>
    </row>
    <row r="613" spans="1:19" ht="24.6" x14ac:dyDescent="0.7">
      <c r="A613" s="38">
        <v>9</v>
      </c>
      <c r="B613" s="38" t="s">
        <v>1247</v>
      </c>
      <c r="C613" s="38" t="s">
        <v>1276</v>
      </c>
      <c r="D613" s="38" t="s">
        <v>1277</v>
      </c>
      <c r="E613" s="38" t="s">
        <v>46</v>
      </c>
      <c r="F613" s="40">
        <v>4.12</v>
      </c>
      <c r="G613" s="40">
        <v>3.83</v>
      </c>
      <c r="H613" s="40">
        <v>1.76</v>
      </c>
      <c r="I613" s="40">
        <v>205295811.33000001</v>
      </c>
      <c r="J613" s="40">
        <v>38822235.07</v>
      </c>
      <c r="K613" s="38">
        <v>0</v>
      </c>
      <c r="L613" s="40">
        <v>60696604.93</v>
      </c>
      <c r="M613" s="40">
        <v>49907801.799999997</v>
      </c>
      <c r="N613" s="38" t="b">
        <f t="shared" si="18"/>
        <v>1</v>
      </c>
      <c r="O613" s="38" t="b">
        <f>C613=คำนวณเงินลงทุนส่วนเกิน!D620</f>
        <v>1</v>
      </c>
      <c r="P613" s="38" t="b">
        <f t="shared" si="19"/>
        <v>1</v>
      </c>
      <c r="Q613" s="14" t="s">
        <v>1276</v>
      </c>
      <c r="R613" s="49">
        <v>38568853.07</v>
      </c>
      <c r="S613" s="43">
        <v>0</v>
      </c>
    </row>
    <row r="614" spans="1:19" ht="24.6" x14ac:dyDescent="0.7">
      <c r="A614" s="38">
        <v>9</v>
      </c>
      <c r="B614" s="38" t="s">
        <v>1247</v>
      </c>
      <c r="C614" s="38" t="s">
        <v>1278</v>
      </c>
      <c r="D614" s="38" t="s">
        <v>1279</v>
      </c>
      <c r="E614" s="38" t="s">
        <v>8</v>
      </c>
      <c r="F614" s="40">
        <v>10</v>
      </c>
      <c r="G614" s="40">
        <v>9.4</v>
      </c>
      <c r="H614" s="40">
        <v>7.29</v>
      </c>
      <c r="I614" s="40">
        <v>113538038.76000001</v>
      </c>
      <c r="J614" s="40">
        <v>-10728945.960000001</v>
      </c>
      <c r="K614" s="38">
        <v>1</v>
      </c>
      <c r="L614" s="40">
        <v>-1126077.71</v>
      </c>
      <c r="M614" s="40">
        <v>79340656.079999998</v>
      </c>
      <c r="N614" s="38" t="b">
        <f t="shared" si="18"/>
        <v>1</v>
      </c>
      <c r="O614" s="38" t="b">
        <f>C614=คำนวณเงินลงทุนส่วนเกิน!D621</f>
        <v>1</v>
      </c>
      <c r="P614" s="38" t="b">
        <f t="shared" si="19"/>
        <v>1</v>
      </c>
      <c r="Q614" s="14" t="s">
        <v>1278</v>
      </c>
      <c r="R614" s="49">
        <v>-20004118.199999999</v>
      </c>
      <c r="S614" s="43">
        <v>1</v>
      </c>
    </row>
    <row r="615" spans="1:19" ht="24.6" x14ac:dyDescent="0.7">
      <c r="A615" s="38">
        <v>9</v>
      </c>
      <c r="B615" s="38" t="s">
        <v>1247</v>
      </c>
      <c r="C615" s="38" t="s">
        <v>1280</v>
      </c>
      <c r="D615" s="38" t="s">
        <v>1281</v>
      </c>
      <c r="E615" s="38" t="s">
        <v>8</v>
      </c>
      <c r="F615" s="40">
        <v>2.6</v>
      </c>
      <c r="G615" s="40">
        <v>2.3199999999999998</v>
      </c>
      <c r="H615" s="40">
        <v>1.6</v>
      </c>
      <c r="I615" s="40">
        <v>32741194.699999999</v>
      </c>
      <c r="J615" s="40">
        <v>-16812041.050000001</v>
      </c>
      <c r="K615" s="38">
        <v>1</v>
      </c>
      <c r="L615" s="40">
        <v>-9454523.3000000007</v>
      </c>
      <c r="M615" s="40">
        <v>12154476.24</v>
      </c>
      <c r="N615" s="38" t="b">
        <f t="shared" si="18"/>
        <v>1</v>
      </c>
      <c r="O615" s="38" t="b">
        <f>C615=คำนวณเงินลงทุนส่วนเกิน!D622</f>
        <v>1</v>
      </c>
      <c r="P615" s="38" t="b">
        <f t="shared" si="19"/>
        <v>1</v>
      </c>
      <c r="Q615" s="14" t="s">
        <v>1280</v>
      </c>
      <c r="R615" s="49">
        <v>-23661489.530000001</v>
      </c>
      <c r="S615" s="43">
        <v>1</v>
      </c>
    </row>
    <row r="616" spans="1:19" ht="24.6" x14ac:dyDescent="0.7">
      <c r="A616" s="38">
        <v>9</v>
      </c>
      <c r="B616" s="38" t="s">
        <v>1247</v>
      </c>
      <c r="C616" s="38" t="s">
        <v>1282</v>
      </c>
      <c r="D616" s="38" t="s">
        <v>1283</v>
      </c>
      <c r="E616" s="38" t="s">
        <v>8</v>
      </c>
      <c r="F616" s="40">
        <v>5.34</v>
      </c>
      <c r="G616" s="40">
        <v>5.01</v>
      </c>
      <c r="H616" s="40">
        <v>3.6</v>
      </c>
      <c r="I616" s="40">
        <v>123895818.25</v>
      </c>
      <c r="J616" s="40">
        <v>-13483046.880000001</v>
      </c>
      <c r="K616" s="38">
        <v>1</v>
      </c>
      <c r="L616" s="40">
        <v>-11098124.560000001</v>
      </c>
      <c r="M616" s="40">
        <v>74205863.950000003</v>
      </c>
      <c r="N616" s="38" t="b">
        <f t="shared" si="18"/>
        <v>1</v>
      </c>
      <c r="O616" s="38" t="b">
        <f>C616=คำนวณเงินลงทุนส่วนเกิน!D623</f>
        <v>1</v>
      </c>
      <c r="P616" s="38" t="b">
        <f t="shared" si="19"/>
        <v>1</v>
      </c>
      <c r="Q616" s="14" t="s">
        <v>1282</v>
      </c>
      <c r="R616" s="49">
        <v>-14404273.68</v>
      </c>
      <c r="S616" s="43">
        <v>1</v>
      </c>
    </row>
    <row r="617" spans="1:19" ht="24.6" x14ac:dyDescent="0.7">
      <c r="A617" s="38">
        <v>9</v>
      </c>
      <c r="B617" s="38" t="s">
        <v>1247</v>
      </c>
      <c r="C617" s="38" t="s">
        <v>1284</v>
      </c>
      <c r="D617" s="38" t="s">
        <v>1285</v>
      </c>
      <c r="E617" s="38" t="s">
        <v>8</v>
      </c>
      <c r="F617" s="40">
        <v>6.08</v>
      </c>
      <c r="G617" s="40">
        <v>5.61</v>
      </c>
      <c r="H617" s="40">
        <v>4.32</v>
      </c>
      <c r="I617" s="40">
        <v>48603846.200000003</v>
      </c>
      <c r="J617" s="40">
        <v>-6780087.3300000001</v>
      </c>
      <c r="K617" s="38">
        <v>1</v>
      </c>
      <c r="L617" s="40">
        <v>-5020694.8099999996</v>
      </c>
      <c r="M617" s="40">
        <v>31708116.93</v>
      </c>
      <c r="N617" s="38" t="b">
        <f t="shared" si="18"/>
        <v>1</v>
      </c>
      <c r="O617" s="38" t="b">
        <f>C617=คำนวณเงินลงทุนส่วนเกิน!D624</f>
        <v>1</v>
      </c>
      <c r="P617" s="38" t="b">
        <f t="shared" si="19"/>
        <v>1</v>
      </c>
      <c r="Q617" s="14" t="s">
        <v>1284</v>
      </c>
      <c r="R617" s="49">
        <v>-6780087.3300000001</v>
      </c>
      <c r="S617" s="43">
        <v>1</v>
      </c>
    </row>
    <row r="618" spans="1:19" ht="24.6" x14ac:dyDescent="0.7">
      <c r="A618" s="38">
        <v>9</v>
      </c>
      <c r="B618" s="38" t="s">
        <v>1247</v>
      </c>
      <c r="C618" s="38" t="s">
        <v>1286</v>
      </c>
      <c r="D618" s="38" t="s">
        <v>1287</v>
      </c>
      <c r="E618" s="38" t="s">
        <v>8</v>
      </c>
      <c r="F618" s="40">
        <v>3.91</v>
      </c>
      <c r="G618" s="40">
        <v>3.58</v>
      </c>
      <c r="H618" s="40">
        <v>2.2799999999999998</v>
      </c>
      <c r="I618" s="40">
        <v>110539802.90000001</v>
      </c>
      <c r="J618" s="40">
        <v>-35955017.590000004</v>
      </c>
      <c r="K618" s="38">
        <v>1</v>
      </c>
      <c r="L618" s="40">
        <v>-22608295.190000001</v>
      </c>
      <c r="M618" s="40">
        <v>48793706.990000002</v>
      </c>
      <c r="N618" s="38" t="b">
        <f t="shared" si="18"/>
        <v>1</v>
      </c>
      <c r="O618" s="38" t="b">
        <f>C618=คำนวณเงินลงทุนส่วนเกิน!D625</f>
        <v>1</v>
      </c>
      <c r="P618" s="38" t="b">
        <f t="shared" si="19"/>
        <v>1</v>
      </c>
      <c r="Q618" s="14" t="s">
        <v>1286</v>
      </c>
      <c r="R618" s="49">
        <v>-35965297.590000004</v>
      </c>
      <c r="S618" s="43">
        <v>1</v>
      </c>
    </row>
    <row r="619" spans="1:19" ht="24.6" x14ac:dyDescent="0.7">
      <c r="A619" s="38">
        <v>9</v>
      </c>
      <c r="B619" s="38" t="s">
        <v>1247</v>
      </c>
      <c r="C619" s="38" t="s">
        <v>1288</v>
      </c>
      <c r="D619" s="38" t="s">
        <v>1289</v>
      </c>
      <c r="E619" s="38" t="s">
        <v>46</v>
      </c>
      <c r="F619" s="40">
        <v>2.42</v>
      </c>
      <c r="G619" s="40">
        <v>2.13</v>
      </c>
      <c r="H619" s="40">
        <v>1.23</v>
      </c>
      <c r="I619" s="40">
        <v>173576762.25</v>
      </c>
      <c r="J619" s="40">
        <v>29663097.390000001</v>
      </c>
      <c r="K619" s="38">
        <v>0</v>
      </c>
      <c r="L619" s="40">
        <v>23971129.079999998</v>
      </c>
      <c r="M619" s="40">
        <v>37162760.350000001</v>
      </c>
      <c r="N619" s="38" t="b">
        <f t="shared" si="18"/>
        <v>1</v>
      </c>
      <c r="O619" s="38" t="b">
        <f>C619=คำนวณเงินลงทุนส่วนเกิน!D626</f>
        <v>1</v>
      </c>
      <c r="P619" s="38" t="b">
        <f t="shared" si="19"/>
        <v>1</v>
      </c>
      <c r="Q619" s="14" t="s">
        <v>1288</v>
      </c>
      <c r="R619" s="49">
        <v>16667067.060000001</v>
      </c>
      <c r="S619" s="43">
        <v>0</v>
      </c>
    </row>
    <row r="620" spans="1:19" ht="24.6" x14ac:dyDescent="0.7">
      <c r="A620" s="38">
        <v>9</v>
      </c>
      <c r="B620" s="38" t="s">
        <v>1247</v>
      </c>
      <c r="C620" s="38" t="s">
        <v>1290</v>
      </c>
      <c r="D620" s="38" t="s">
        <v>1291</v>
      </c>
      <c r="E620" s="38" t="s">
        <v>8</v>
      </c>
      <c r="F620" s="40">
        <v>1.84</v>
      </c>
      <c r="G620" s="40">
        <v>1.63</v>
      </c>
      <c r="H620" s="40">
        <v>0.95</v>
      </c>
      <c r="I620" s="40">
        <v>29386975.109999999</v>
      </c>
      <c r="J620" s="40">
        <v>-14741673.24</v>
      </c>
      <c r="K620" s="38">
        <v>1</v>
      </c>
      <c r="L620" s="40">
        <v>-10943995.939999999</v>
      </c>
      <c r="M620" s="40">
        <v>-1634222.68</v>
      </c>
      <c r="N620" s="38" t="b">
        <f t="shared" si="18"/>
        <v>1</v>
      </c>
      <c r="O620" s="38" t="b">
        <f>C620=คำนวณเงินลงทุนส่วนเกิน!D627</f>
        <v>1</v>
      </c>
      <c r="P620" s="38" t="b">
        <f t="shared" si="19"/>
        <v>1</v>
      </c>
      <c r="Q620" s="14" t="s">
        <v>1290</v>
      </c>
      <c r="R620" s="49">
        <v>-15097903.24</v>
      </c>
      <c r="S620" s="43">
        <v>1</v>
      </c>
    </row>
    <row r="621" spans="1:19" ht="24.6" x14ac:dyDescent="0.7">
      <c r="A621" s="38">
        <v>9</v>
      </c>
      <c r="B621" s="38" t="s">
        <v>1247</v>
      </c>
      <c r="C621" s="38" t="s">
        <v>1292</v>
      </c>
      <c r="D621" s="38" t="s">
        <v>1293</v>
      </c>
      <c r="E621" s="38" t="s">
        <v>8</v>
      </c>
      <c r="F621" s="40">
        <v>2.96</v>
      </c>
      <c r="G621" s="40">
        <v>2.7</v>
      </c>
      <c r="H621" s="40">
        <v>2.5299999999999998</v>
      </c>
      <c r="I621" s="40">
        <v>33678506.369999997</v>
      </c>
      <c r="J621" s="40">
        <v>690707.39</v>
      </c>
      <c r="K621" s="38">
        <v>0</v>
      </c>
      <c r="L621" s="40">
        <v>548313.06000000006</v>
      </c>
      <c r="M621" s="40">
        <v>26372955.84</v>
      </c>
      <c r="N621" s="38" t="b">
        <f t="shared" si="18"/>
        <v>1</v>
      </c>
      <c r="O621" s="38" t="b">
        <f>C621=คำนวณเงินลงทุนส่วนเกิน!D628</f>
        <v>1</v>
      </c>
      <c r="P621" s="38" t="b">
        <f t="shared" si="19"/>
        <v>1</v>
      </c>
      <c r="Q621" s="14" t="s">
        <v>1292</v>
      </c>
      <c r="R621" s="49">
        <v>690707.39</v>
      </c>
      <c r="S621" s="43">
        <v>0</v>
      </c>
    </row>
    <row r="622" spans="1:19" ht="24.6" x14ac:dyDescent="0.7">
      <c r="A622" s="38">
        <v>9</v>
      </c>
      <c r="B622" s="38" t="s">
        <v>1247</v>
      </c>
      <c r="C622" s="38" t="s">
        <v>1294</v>
      </c>
      <c r="D622" s="38" t="s">
        <v>1295</v>
      </c>
      <c r="E622" s="38" t="s">
        <v>8</v>
      </c>
      <c r="F622" s="40">
        <v>3.78</v>
      </c>
      <c r="G622" s="40">
        <v>3.39</v>
      </c>
      <c r="H622" s="40">
        <v>2.19</v>
      </c>
      <c r="I622" s="40">
        <v>26422917.190000001</v>
      </c>
      <c r="J622" s="40">
        <v>-9105892.7799999993</v>
      </c>
      <c r="K622" s="38">
        <v>1</v>
      </c>
      <c r="L622" s="40">
        <v>-8504575.3399999999</v>
      </c>
      <c r="M622" s="40">
        <v>11255174.82</v>
      </c>
      <c r="N622" s="38" t="b">
        <f t="shared" si="18"/>
        <v>1</v>
      </c>
      <c r="O622" s="38" t="b">
        <f>C622=คำนวณเงินลงทุนส่วนเกิน!D629</f>
        <v>1</v>
      </c>
      <c r="P622" s="38" t="b">
        <f t="shared" si="19"/>
        <v>1</v>
      </c>
      <c r="Q622" s="14" t="s">
        <v>1294</v>
      </c>
      <c r="R622" s="49">
        <v>-9795484.6600000001</v>
      </c>
      <c r="S622" s="43">
        <v>1</v>
      </c>
    </row>
    <row r="623" spans="1:19" ht="24.6" x14ac:dyDescent="0.7">
      <c r="A623" s="38">
        <v>9</v>
      </c>
      <c r="B623" s="38" t="s">
        <v>1247</v>
      </c>
      <c r="C623" s="38" t="s">
        <v>1296</v>
      </c>
      <c r="D623" s="38" t="s">
        <v>1297</v>
      </c>
      <c r="E623" s="38" t="s">
        <v>8</v>
      </c>
      <c r="F623" s="40">
        <v>4.38</v>
      </c>
      <c r="G623" s="40">
        <v>4.12</v>
      </c>
      <c r="H623" s="40">
        <v>3.86</v>
      </c>
      <c r="I623" s="40">
        <v>45405050.229999997</v>
      </c>
      <c r="J623" s="40">
        <v>-8838122.4800000004</v>
      </c>
      <c r="K623" s="38">
        <v>1</v>
      </c>
      <c r="L623" s="40">
        <v>-1857814.07</v>
      </c>
      <c r="M623" s="40">
        <v>38399456.770000003</v>
      </c>
      <c r="N623" s="38" t="b">
        <f t="shared" si="18"/>
        <v>1</v>
      </c>
      <c r="O623" s="38" t="b">
        <f>C623=คำนวณเงินลงทุนส่วนเกิน!D630</f>
        <v>1</v>
      </c>
      <c r="P623" s="38" t="b">
        <f t="shared" si="19"/>
        <v>1</v>
      </c>
      <c r="Q623" s="14" t="s">
        <v>1296</v>
      </c>
      <c r="R623" s="49">
        <v>-8858482.4800000004</v>
      </c>
      <c r="S623" s="43">
        <v>1</v>
      </c>
    </row>
    <row r="624" spans="1:19" ht="24.6" x14ac:dyDescent="0.7">
      <c r="A624" s="38">
        <v>9</v>
      </c>
      <c r="B624" s="38" t="s">
        <v>1247</v>
      </c>
      <c r="C624" s="38" t="s">
        <v>1298</v>
      </c>
      <c r="D624" s="38" t="s">
        <v>1299</v>
      </c>
      <c r="E624" s="38" t="s">
        <v>8</v>
      </c>
      <c r="F624" s="40">
        <v>2.7</v>
      </c>
      <c r="G624" s="40">
        <v>2.4900000000000002</v>
      </c>
      <c r="H624" s="40">
        <v>1.37</v>
      </c>
      <c r="I624" s="40">
        <v>14898469.439999999</v>
      </c>
      <c r="J624" s="40">
        <v>-595680.69999999995</v>
      </c>
      <c r="K624" s="38">
        <v>1</v>
      </c>
      <c r="L624" s="40">
        <v>457505.93</v>
      </c>
      <c r="M624" s="40">
        <v>3202563.75</v>
      </c>
      <c r="N624" s="38" t="b">
        <f t="shared" si="18"/>
        <v>1</v>
      </c>
      <c r="O624" s="38" t="b">
        <f>C624=คำนวณเงินลงทุนส่วนเกิน!D631</f>
        <v>1</v>
      </c>
      <c r="P624" s="38" t="b">
        <f t="shared" si="19"/>
        <v>1</v>
      </c>
      <c r="Q624" s="14" t="s">
        <v>1298</v>
      </c>
      <c r="R624" s="49">
        <v>-829549.7</v>
      </c>
      <c r="S624" s="43">
        <v>1</v>
      </c>
    </row>
    <row r="625" spans="1:19" ht="24.6" x14ac:dyDescent="0.7">
      <c r="A625" s="38">
        <v>9</v>
      </c>
      <c r="B625" s="38" t="s">
        <v>1247</v>
      </c>
      <c r="C625" s="38" t="s">
        <v>1300</v>
      </c>
      <c r="D625" s="38" t="s">
        <v>1301</v>
      </c>
      <c r="E625" s="38" t="s">
        <v>8</v>
      </c>
      <c r="F625" s="40">
        <v>2.0499999999999998</v>
      </c>
      <c r="G625" s="40">
        <v>1.69</v>
      </c>
      <c r="H625" s="40">
        <v>0.77</v>
      </c>
      <c r="I625" s="40">
        <v>9235823.6799999997</v>
      </c>
      <c r="J625" s="40">
        <v>-7309628.5599999996</v>
      </c>
      <c r="K625" s="38">
        <v>2</v>
      </c>
      <c r="L625" s="40">
        <v>-2993109.66</v>
      </c>
      <c r="M625" s="40">
        <v>-2060815.3</v>
      </c>
      <c r="N625" s="38" t="b">
        <f t="shared" si="18"/>
        <v>1</v>
      </c>
      <c r="O625" s="38" t="b">
        <f>C625=คำนวณเงินลงทุนส่วนเกิน!D632</f>
        <v>1</v>
      </c>
      <c r="P625" s="38" t="b">
        <f t="shared" si="19"/>
        <v>1</v>
      </c>
      <c r="Q625" s="14" t="s">
        <v>1300</v>
      </c>
      <c r="R625" s="49">
        <v>-8314807.9400000004</v>
      </c>
      <c r="S625" s="43">
        <v>2</v>
      </c>
    </row>
    <row r="626" spans="1:19" ht="24.6" x14ac:dyDescent="0.7">
      <c r="A626" s="38">
        <v>9</v>
      </c>
      <c r="B626" s="38" t="s">
        <v>1247</v>
      </c>
      <c r="C626" s="38" t="s">
        <v>1304</v>
      </c>
      <c r="D626" s="38" t="s">
        <v>1305</v>
      </c>
      <c r="E626" s="38" t="s">
        <v>8</v>
      </c>
      <c r="F626" s="40">
        <v>3.99</v>
      </c>
      <c r="G626" s="40">
        <v>3.64</v>
      </c>
      <c r="H626" s="40">
        <v>2.76</v>
      </c>
      <c r="I626" s="40">
        <v>38928934.890000001</v>
      </c>
      <c r="J626" s="40">
        <v>-10268406.619999999</v>
      </c>
      <c r="K626" s="38">
        <v>1</v>
      </c>
      <c r="L626" s="40">
        <v>-186389.51</v>
      </c>
      <c r="M626" s="40">
        <v>22891141.98</v>
      </c>
      <c r="N626" s="38" t="b">
        <f t="shared" si="18"/>
        <v>1</v>
      </c>
      <c r="O626" s="38" t="b">
        <f>C626=คำนวณเงินลงทุนส่วนเกิน!D633</f>
        <v>1</v>
      </c>
      <c r="P626" s="38" t="b">
        <f t="shared" si="19"/>
        <v>1</v>
      </c>
      <c r="Q626" s="14" t="s">
        <v>1304</v>
      </c>
      <c r="R626" s="49">
        <v>-10394749.619999999</v>
      </c>
      <c r="S626" s="43">
        <v>1</v>
      </c>
    </row>
    <row r="627" spans="1:19" ht="24.6" x14ac:dyDescent="0.7">
      <c r="A627" s="38">
        <v>9</v>
      </c>
      <c r="B627" s="38" t="s">
        <v>1247</v>
      </c>
      <c r="C627" s="38" t="s">
        <v>1306</v>
      </c>
      <c r="D627" s="38" t="s">
        <v>1307</v>
      </c>
      <c r="E627" s="38" t="s">
        <v>46</v>
      </c>
      <c r="F627" s="40">
        <v>3.88</v>
      </c>
      <c r="G627" s="40">
        <v>3.67</v>
      </c>
      <c r="H627" s="40">
        <v>1.25</v>
      </c>
      <c r="I627" s="40">
        <v>370724145.57999998</v>
      </c>
      <c r="J627" s="40">
        <v>6062510.1200000001</v>
      </c>
      <c r="K627" s="38">
        <v>0</v>
      </c>
      <c r="L627" s="40">
        <v>27351805.550000001</v>
      </c>
      <c r="M627" s="40">
        <v>32612265.390000001</v>
      </c>
      <c r="N627" s="38" t="b">
        <f t="shared" si="18"/>
        <v>1</v>
      </c>
      <c r="O627" s="38" t="b">
        <f>C627=คำนวณเงินลงทุนส่วนเกิน!D634</f>
        <v>1</v>
      </c>
      <c r="P627" s="38" t="b">
        <f t="shared" si="19"/>
        <v>1</v>
      </c>
      <c r="Q627" s="14" t="s">
        <v>1306</v>
      </c>
      <c r="R627" s="49">
        <v>6062510.1200000001</v>
      </c>
      <c r="S627" s="43">
        <v>0</v>
      </c>
    </row>
    <row r="628" spans="1:19" ht="24.6" x14ac:dyDescent="0.7">
      <c r="A628" s="38">
        <v>9</v>
      </c>
      <c r="B628" s="38" t="s">
        <v>1247</v>
      </c>
      <c r="C628" s="38" t="s">
        <v>1308</v>
      </c>
      <c r="D628" s="38" t="s">
        <v>1309</v>
      </c>
      <c r="E628" s="38" t="s">
        <v>8</v>
      </c>
      <c r="F628" s="40">
        <v>2.38</v>
      </c>
      <c r="G628" s="40">
        <v>2.17</v>
      </c>
      <c r="H628" s="40">
        <v>0.64</v>
      </c>
      <c r="I628" s="40">
        <v>26151222.789999999</v>
      </c>
      <c r="J628" s="40">
        <v>-675228.73</v>
      </c>
      <c r="K628" s="38">
        <v>2</v>
      </c>
      <c r="L628" s="40">
        <v>4293097.8899999997</v>
      </c>
      <c r="M628" s="40">
        <v>-6815115.6500000004</v>
      </c>
      <c r="N628" s="38" t="b">
        <f t="shared" si="18"/>
        <v>1</v>
      </c>
      <c r="O628" s="38" t="b">
        <f>C628=คำนวณเงินลงทุนส่วนเกิน!D635</f>
        <v>1</v>
      </c>
      <c r="P628" s="38" t="b">
        <f t="shared" si="19"/>
        <v>1</v>
      </c>
      <c r="Q628" s="14" t="s">
        <v>1308</v>
      </c>
      <c r="R628" s="49">
        <v>-1694823.1</v>
      </c>
      <c r="S628" s="43">
        <v>2</v>
      </c>
    </row>
    <row r="629" spans="1:19" ht="24.6" x14ac:dyDescent="0.7">
      <c r="A629" s="38">
        <v>9</v>
      </c>
      <c r="B629" s="38" t="s">
        <v>1247</v>
      </c>
      <c r="C629" s="38" t="s">
        <v>1310</v>
      </c>
      <c r="D629" s="38" t="s">
        <v>1311</v>
      </c>
      <c r="E629" s="38" t="s">
        <v>8</v>
      </c>
      <c r="F629" s="40">
        <v>10.87</v>
      </c>
      <c r="G629" s="40">
        <v>10.44</v>
      </c>
      <c r="H629" s="40">
        <v>9.81</v>
      </c>
      <c r="I629" s="40">
        <v>45491395.969999999</v>
      </c>
      <c r="J629" s="40">
        <v>2203494.48</v>
      </c>
      <c r="K629" s="38">
        <v>0</v>
      </c>
      <c r="L629" s="40">
        <v>7318845.5700000003</v>
      </c>
      <c r="M629" s="40">
        <v>40632912.850000001</v>
      </c>
      <c r="N629" s="38" t="b">
        <f t="shared" si="18"/>
        <v>1</v>
      </c>
      <c r="O629" s="38" t="b">
        <f>C629=คำนวณเงินลงทุนส่วนเกิน!D636</f>
        <v>1</v>
      </c>
      <c r="P629" s="38" t="b">
        <f t="shared" si="19"/>
        <v>1</v>
      </c>
      <c r="Q629" s="14" t="s">
        <v>1310</v>
      </c>
      <c r="R629" s="49">
        <v>2203494.48</v>
      </c>
      <c r="S629" s="43">
        <v>0</v>
      </c>
    </row>
    <row r="630" spans="1:19" ht="24.6" x14ac:dyDescent="0.7">
      <c r="A630" s="38">
        <v>9</v>
      </c>
      <c r="B630" s="38" t="s">
        <v>1247</v>
      </c>
      <c r="C630" s="38" t="s">
        <v>1312</v>
      </c>
      <c r="D630" s="38" t="s">
        <v>1313</v>
      </c>
      <c r="E630" s="38" t="s">
        <v>8</v>
      </c>
      <c r="F630" s="40">
        <v>4.4800000000000004</v>
      </c>
      <c r="G630" s="40">
        <v>4.2</v>
      </c>
      <c r="H630" s="40">
        <v>3.54</v>
      </c>
      <c r="I630" s="40">
        <v>14901357.16</v>
      </c>
      <c r="J630" s="40">
        <v>-8295960.1699999999</v>
      </c>
      <c r="K630" s="38">
        <v>1</v>
      </c>
      <c r="L630" s="40">
        <v>-1499655.56</v>
      </c>
      <c r="M630" s="40">
        <v>10864682.890000001</v>
      </c>
      <c r="N630" s="38" t="b">
        <f t="shared" si="18"/>
        <v>1</v>
      </c>
      <c r="O630" s="38" t="b">
        <f>C630=คำนวณเงินลงทุนส่วนเกิน!D637</f>
        <v>1</v>
      </c>
      <c r="P630" s="38" t="b">
        <f t="shared" si="19"/>
        <v>1</v>
      </c>
      <c r="Q630" s="14" t="s">
        <v>1312</v>
      </c>
      <c r="R630" s="49">
        <v>-9414448.3900000006</v>
      </c>
      <c r="S630" s="43">
        <v>1</v>
      </c>
    </row>
    <row r="631" spans="1:19" ht="24.6" x14ac:dyDescent="0.7">
      <c r="A631" s="38">
        <v>9</v>
      </c>
      <c r="B631" s="38" t="s">
        <v>1247</v>
      </c>
      <c r="C631" s="38" t="s">
        <v>1314</v>
      </c>
      <c r="D631" s="38" t="s">
        <v>1315</v>
      </c>
      <c r="E631" s="38" t="s">
        <v>8</v>
      </c>
      <c r="F631" s="40">
        <v>2.4900000000000002</v>
      </c>
      <c r="G631" s="40">
        <v>1.94</v>
      </c>
      <c r="H631" s="40">
        <v>0.75</v>
      </c>
      <c r="I631" s="40">
        <v>16235458.91</v>
      </c>
      <c r="J631" s="40">
        <v>3110476.51</v>
      </c>
      <c r="K631" s="38">
        <v>1</v>
      </c>
      <c r="L631" s="40">
        <v>3867629.07</v>
      </c>
      <c r="M631" s="40">
        <v>-2740824.73</v>
      </c>
      <c r="N631" s="38" t="b">
        <f t="shared" si="18"/>
        <v>1</v>
      </c>
      <c r="O631" s="38" t="b">
        <f>C631=คำนวณเงินลงทุนส่วนเกิน!D638</f>
        <v>1</v>
      </c>
      <c r="P631" s="38" t="b">
        <f t="shared" si="19"/>
        <v>1</v>
      </c>
      <c r="Q631" s="14" t="s">
        <v>1314</v>
      </c>
      <c r="R631" s="49">
        <v>3103666.51</v>
      </c>
      <c r="S631" s="43">
        <v>1</v>
      </c>
    </row>
    <row r="632" spans="1:19" ht="24.6" x14ac:dyDescent="0.7">
      <c r="A632" s="38">
        <v>9</v>
      </c>
      <c r="B632" s="38" t="s">
        <v>1316</v>
      </c>
      <c r="C632" s="38" t="s">
        <v>1317</v>
      </c>
      <c r="D632" s="38" t="s">
        <v>1318</v>
      </c>
      <c r="E632" s="38" t="s">
        <v>5</v>
      </c>
      <c r="F632" s="40">
        <v>6.86</v>
      </c>
      <c r="G632" s="40">
        <v>6.3</v>
      </c>
      <c r="H632" s="40">
        <v>4.1900000000000004</v>
      </c>
      <c r="I632" s="40">
        <v>1998679815.54</v>
      </c>
      <c r="J632" s="40">
        <v>111639401.27</v>
      </c>
      <c r="K632" s="38">
        <v>0</v>
      </c>
      <c r="L632" s="40">
        <v>130565922.95</v>
      </c>
      <c r="M632" s="40">
        <v>1088401327.21</v>
      </c>
      <c r="N632" s="38" t="b">
        <f t="shared" si="18"/>
        <v>1</v>
      </c>
      <c r="O632" s="38" t="b">
        <f>C632=คำนวณเงินลงทุนส่วนเกิน!D639</f>
        <v>1</v>
      </c>
      <c r="P632" s="38" t="b">
        <f t="shared" si="19"/>
        <v>1</v>
      </c>
      <c r="Q632" s="14" t="s">
        <v>1317</v>
      </c>
      <c r="R632" s="49">
        <v>110888810.27</v>
      </c>
      <c r="S632" s="43">
        <v>0</v>
      </c>
    </row>
    <row r="633" spans="1:19" ht="24.6" x14ac:dyDescent="0.7">
      <c r="A633" s="38">
        <v>9</v>
      </c>
      <c r="B633" s="38" t="s">
        <v>1316</v>
      </c>
      <c r="C633" s="38" t="s">
        <v>1319</v>
      </c>
      <c r="D633" s="38" t="s">
        <v>1320</v>
      </c>
      <c r="E633" s="38" t="s">
        <v>8</v>
      </c>
      <c r="F633" s="40">
        <v>5.78</v>
      </c>
      <c r="G633" s="40">
        <v>5.45</v>
      </c>
      <c r="H633" s="40">
        <v>4.75</v>
      </c>
      <c r="I633" s="40">
        <v>138796516.16999999</v>
      </c>
      <c r="J633" s="40">
        <v>-18676706.5</v>
      </c>
      <c r="K633" s="38">
        <v>1</v>
      </c>
      <c r="L633" s="40">
        <v>-3320564.03</v>
      </c>
      <c r="M633" s="40">
        <v>108868519.20999999</v>
      </c>
      <c r="N633" s="38" t="b">
        <f t="shared" si="18"/>
        <v>1</v>
      </c>
      <c r="O633" s="38" t="b">
        <f>C633=คำนวณเงินลงทุนส่วนเกิน!D640</f>
        <v>1</v>
      </c>
      <c r="P633" s="38" t="b">
        <f t="shared" si="19"/>
        <v>1</v>
      </c>
      <c r="Q633" s="14" t="s">
        <v>1319</v>
      </c>
      <c r="R633" s="49">
        <v>-18676706.5</v>
      </c>
      <c r="S633" s="43">
        <v>1</v>
      </c>
    </row>
    <row r="634" spans="1:19" ht="24.6" x14ac:dyDescent="0.7">
      <c r="A634" s="38">
        <v>9</v>
      </c>
      <c r="B634" s="38" t="s">
        <v>1316</v>
      </c>
      <c r="C634" s="38" t="s">
        <v>1321</v>
      </c>
      <c r="D634" s="38" t="s">
        <v>1322</v>
      </c>
      <c r="E634" s="38" t="s">
        <v>8</v>
      </c>
      <c r="F634" s="40">
        <v>5.47</v>
      </c>
      <c r="G634" s="40">
        <v>5.19</v>
      </c>
      <c r="H634" s="40">
        <v>4.7</v>
      </c>
      <c r="I634" s="40">
        <v>145937682.5</v>
      </c>
      <c r="J634" s="40">
        <v>-37610545.619999997</v>
      </c>
      <c r="K634" s="38">
        <v>1</v>
      </c>
      <c r="L634" s="40">
        <v>-32063870.25</v>
      </c>
      <c r="M634" s="40">
        <v>120890614.72</v>
      </c>
      <c r="N634" s="38" t="b">
        <f t="shared" si="18"/>
        <v>1</v>
      </c>
      <c r="O634" s="38" t="b">
        <f>C634=คำนวณเงินลงทุนส่วนเกิน!D641</f>
        <v>1</v>
      </c>
      <c r="P634" s="38" t="b">
        <f t="shared" si="19"/>
        <v>1</v>
      </c>
      <c r="Q634" s="14" t="s">
        <v>1321</v>
      </c>
      <c r="R634" s="49">
        <v>-37610545.619999997</v>
      </c>
      <c r="S634" s="43">
        <v>1</v>
      </c>
    </row>
    <row r="635" spans="1:19" ht="24.6" x14ac:dyDescent="0.7">
      <c r="A635" s="38">
        <v>9</v>
      </c>
      <c r="B635" s="38" t="s">
        <v>1316</v>
      </c>
      <c r="C635" s="38" t="s">
        <v>1323</v>
      </c>
      <c r="D635" s="38" t="s">
        <v>1324</v>
      </c>
      <c r="E635" s="38" t="s">
        <v>46</v>
      </c>
      <c r="F635" s="40">
        <v>2.59</v>
      </c>
      <c r="G635" s="40">
        <v>2.36</v>
      </c>
      <c r="H635" s="40">
        <v>1.22</v>
      </c>
      <c r="I635" s="40">
        <v>239972849.30000001</v>
      </c>
      <c r="J635" s="40">
        <v>-41168895.420000002</v>
      </c>
      <c r="K635" s="38">
        <v>1</v>
      </c>
      <c r="L635" s="40">
        <v>-41378482.280000001</v>
      </c>
      <c r="M635" s="40">
        <v>38291046.119999997</v>
      </c>
      <c r="N635" s="38" t="b">
        <f t="shared" si="18"/>
        <v>1</v>
      </c>
      <c r="O635" s="38" t="b">
        <f>C635=คำนวณเงินลงทุนส่วนเกิน!D642</f>
        <v>1</v>
      </c>
      <c r="P635" s="38" t="b">
        <f t="shared" si="19"/>
        <v>1</v>
      </c>
      <c r="Q635" s="14" t="s">
        <v>1323</v>
      </c>
      <c r="R635" s="49">
        <v>-41168895.420000002</v>
      </c>
      <c r="S635" s="43">
        <v>1</v>
      </c>
    </row>
    <row r="636" spans="1:19" ht="24.6" x14ac:dyDescent="0.7">
      <c r="A636" s="38">
        <v>9</v>
      </c>
      <c r="B636" s="38" t="s">
        <v>1316</v>
      </c>
      <c r="C636" s="38" t="s">
        <v>1325</v>
      </c>
      <c r="D636" s="38" t="s">
        <v>1326</v>
      </c>
      <c r="E636" s="38" t="s">
        <v>8</v>
      </c>
      <c r="F636" s="40">
        <v>2.97</v>
      </c>
      <c r="G636" s="40">
        <v>2.74</v>
      </c>
      <c r="H636" s="40">
        <v>2.0699999999999998</v>
      </c>
      <c r="I636" s="40">
        <v>51644386.689999998</v>
      </c>
      <c r="J636" s="40">
        <v>-6994386.9000000004</v>
      </c>
      <c r="K636" s="38">
        <v>1</v>
      </c>
      <c r="L636" s="40">
        <v>251659.63</v>
      </c>
      <c r="M636" s="40">
        <v>27943342.190000001</v>
      </c>
      <c r="N636" s="38" t="b">
        <f t="shared" si="18"/>
        <v>1</v>
      </c>
      <c r="O636" s="38" t="b">
        <f>C636=คำนวณเงินลงทุนส่วนเกิน!D643</f>
        <v>1</v>
      </c>
      <c r="P636" s="38" t="b">
        <f t="shared" si="19"/>
        <v>1</v>
      </c>
      <c r="Q636" s="14" t="s">
        <v>1325</v>
      </c>
      <c r="R636" s="49">
        <v>-6994386.9000000004</v>
      </c>
      <c r="S636" s="43">
        <v>1</v>
      </c>
    </row>
    <row r="637" spans="1:19" ht="24.6" x14ac:dyDescent="0.7">
      <c r="A637" s="38">
        <v>9</v>
      </c>
      <c r="B637" s="38" t="s">
        <v>1316</v>
      </c>
      <c r="C637" s="38" t="s">
        <v>1327</v>
      </c>
      <c r="D637" s="38" t="s">
        <v>1328</v>
      </c>
      <c r="E637" s="38" t="s">
        <v>8</v>
      </c>
      <c r="F637" s="40">
        <v>4.7699999999999996</v>
      </c>
      <c r="G637" s="40">
        <v>4.17</v>
      </c>
      <c r="H637" s="40">
        <v>3.17</v>
      </c>
      <c r="I637" s="40">
        <v>72484542.620000005</v>
      </c>
      <c r="J637" s="40">
        <v>-33704327.82</v>
      </c>
      <c r="K637" s="38">
        <v>1</v>
      </c>
      <c r="L637" s="40">
        <v>-23949603.73</v>
      </c>
      <c r="M637" s="40">
        <v>41861719.399999999</v>
      </c>
      <c r="N637" s="38" t="b">
        <f t="shared" si="18"/>
        <v>1</v>
      </c>
      <c r="O637" s="38" t="b">
        <f>C637=คำนวณเงินลงทุนส่วนเกิน!D644</f>
        <v>1</v>
      </c>
      <c r="P637" s="38" t="b">
        <f t="shared" si="19"/>
        <v>1</v>
      </c>
      <c r="Q637" s="14" t="s">
        <v>1327</v>
      </c>
      <c r="R637" s="49">
        <v>-33704327.82</v>
      </c>
      <c r="S637" s="43">
        <v>1</v>
      </c>
    </row>
    <row r="638" spans="1:19" ht="24.6" x14ac:dyDescent="0.7">
      <c r="A638" s="38">
        <v>9</v>
      </c>
      <c r="B638" s="38" t="s">
        <v>1316</v>
      </c>
      <c r="C638" s="38" t="s">
        <v>1329</v>
      </c>
      <c r="D638" s="38" t="s">
        <v>1330</v>
      </c>
      <c r="E638" s="38" t="s">
        <v>8</v>
      </c>
      <c r="F638" s="40">
        <v>4.75</v>
      </c>
      <c r="G638" s="40">
        <v>4.37</v>
      </c>
      <c r="H638" s="40">
        <v>3.31</v>
      </c>
      <c r="I638" s="40">
        <v>144753986.00999999</v>
      </c>
      <c r="J638" s="40">
        <v>-48868968.700000003</v>
      </c>
      <c r="K638" s="38">
        <v>1</v>
      </c>
      <c r="L638" s="40">
        <v>-28766393.23</v>
      </c>
      <c r="M638" s="40">
        <v>89046061.239999995</v>
      </c>
      <c r="N638" s="38" t="b">
        <f t="shared" si="18"/>
        <v>1</v>
      </c>
      <c r="O638" s="38" t="b">
        <f>C638=คำนวณเงินลงทุนส่วนเกิน!D645</f>
        <v>1</v>
      </c>
      <c r="P638" s="38" t="b">
        <f t="shared" si="19"/>
        <v>1</v>
      </c>
      <c r="Q638" s="14" t="s">
        <v>1329</v>
      </c>
      <c r="R638" s="49">
        <v>-48868968.700000003</v>
      </c>
      <c r="S638" s="43">
        <v>1</v>
      </c>
    </row>
    <row r="639" spans="1:19" ht="24.6" x14ac:dyDescent="0.7">
      <c r="A639" s="38">
        <v>9</v>
      </c>
      <c r="B639" s="38" t="s">
        <v>1316</v>
      </c>
      <c r="C639" s="38" t="s">
        <v>1331</v>
      </c>
      <c r="D639" s="38" t="s">
        <v>1332</v>
      </c>
      <c r="E639" s="38" t="s">
        <v>8</v>
      </c>
      <c r="F639" s="40">
        <v>7.25</v>
      </c>
      <c r="G639" s="40">
        <v>6.98</v>
      </c>
      <c r="H639" s="40">
        <v>6.23</v>
      </c>
      <c r="I639" s="40">
        <v>136018267.05000001</v>
      </c>
      <c r="J639" s="40">
        <v>-14059328.619999999</v>
      </c>
      <c r="K639" s="38">
        <v>1</v>
      </c>
      <c r="L639" s="40">
        <v>-9261134.0399999991</v>
      </c>
      <c r="M639" s="40">
        <v>113847639.2</v>
      </c>
      <c r="N639" s="38" t="b">
        <f t="shared" si="18"/>
        <v>1</v>
      </c>
      <c r="O639" s="38" t="b">
        <f>C639=คำนวณเงินลงทุนส่วนเกิน!D646</f>
        <v>1</v>
      </c>
      <c r="P639" s="38" t="b">
        <f t="shared" si="19"/>
        <v>1</v>
      </c>
      <c r="Q639" s="14" t="s">
        <v>1331</v>
      </c>
      <c r="R639" s="49">
        <v>-14059328.619999999</v>
      </c>
      <c r="S639" s="43">
        <v>1</v>
      </c>
    </row>
    <row r="640" spans="1:19" ht="24.6" x14ac:dyDescent="0.7">
      <c r="A640" s="38">
        <v>9</v>
      </c>
      <c r="B640" s="38" t="s">
        <v>1316</v>
      </c>
      <c r="C640" s="38" t="s">
        <v>1333</v>
      </c>
      <c r="D640" s="38" t="s">
        <v>1334</v>
      </c>
      <c r="E640" s="38" t="s">
        <v>8</v>
      </c>
      <c r="F640" s="40">
        <v>4.78</v>
      </c>
      <c r="G640" s="40">
        <v>4.4400000000000004</v>
      </c>
      <c r="H640" s="40">
        <v>3.08</v>
      </c>
      <c r="I640" s="40">
        <v>51876725.630000003</v>
      </c>
      <c r="J640" s="40">
        <v>-10265131.01</v>
      </c>
      <c r="K640" s="38">
        <v>1</v>
      </c>
      <c r="L640" s="40">
        <v>-7724945.0499999998</v>
      </c>
      <c r="M640" s="40">
        <v>28502085.75</v>
      </c>
      <c r="N640" s="38" t="b">
        <f t="shared" si="18"/>
        <v>1</v>
      </c>
      <c r="O640" s="38" t="b">
        <f>C640=คำนวณเงินลงทุนส่วนเกิน!D647</f>
        <v>1</v>
      </c>
      <c r="P640" s="38" t="b">
        <f t="shared" si="19"/>
        <v>1</v>
      </c>
      <c r="Q640" s="14" t="s">
        <v>1333</v>
      </c>
      <c r="R640" s="49">
        <v>-10265131.01</v>
      </c>
      <c r="S640" s="43">
        <v>1</v>
      </c>
    </row>
    <row r="641" spans="1:19" ht="24.6" x14ac:dyDescent="0.7">
      <c r="A641" s="38">
        <v>9</v>
      </c>
      <c r="B641" s="38" t="s">
        <v>1316</v>
      </c>
      <c r="C641" s="38" t="s">
        <v>1335</v>
      </c>
      <c r="D641" s="38" t="s">
        <v>1336</v>
      </c>
      <c r="E641" s="38" t="s">
        <v>8</v>
      </c>
      <c r="F641" s="40">
        <v>5.56</v>
      </c>
      <c r="G641" s="40">
        <v>5.21</v>
      </c>
      <c r="H641" s="40">
        <v>4.17</v>
      </c>
      <c r="I641" s="40">
        <v>156898982.84</v>
      </c>
      <c r="J641" s="40">
        <v>-43457799.789999999</v>
      </c>
      <c r="K641" s="38">
        <v>1</v>
      </c>
      <c r="L641" s="40">
        <v>-25109530.530000001</v>
      </c>
      <c r="M641" s="40">
        <v>109193618.20999999</v>
      </c>
      <c r="N641" s="38" t="b">
        <f t="shared" si="18"/>
        <v>1</v>
      </c>
      <c r="O641" s="38" t="b">
        <f>C641=คำนวณเงินลงทุนส่วนเกิน!D648</f>
        <v>1</v>
      </c>
      <c r="P641" s="38" t="b">
        <f t="shared" si="19"/>
        <v>1</v>
      </c>
      <c r="Q641" s="14" t="s">
        <v>1335</v>
      </c>
      <c r="R641" s="49">
        <v>-43457799.789999999</v>
      </c>
      <c r="S641" s="43">
        <v>1</v>
      </c>
    </row>
    <row r="642" spans="1:19" ht="24.6" x14ac:dyDescent="0.7">
      <c r="A642" s="38">
        <v>9</v>
      </c>
      <c r="B642" s="38" t="s">
        <v>1316</v>
      </c>
      <c r="C642" s="38" t="s">
        <v>1337</v>
      </c>
      <c r="D642" s="38" t="s">
        <v>1338</v>
      </c>
      <c r="E642" s="38" t="s">
        <v>8</v>
      </c>
      <c r="F642" s="40">
        <v>4.01</v>
      </c>
      <c r="G642" s="40">
        <v>3.72</v>
      </c>
      <c r="H642" s="40">
        <v>2.81</v>
      </c>
      <c r="I642" s="40">
        <v>144519269.41999999</v>
      </c>
      <c r="J642" s="40">
        <v>-19303306.550000001</v>
      </c>
      <c r="K642" s="38">
        <v>1</v>
      </c>
      <c r="L642" s="40">
        <v>-7647112.9900000002</v>
      </c>
      <c r="M642" s="40">
        <v>86653918.590000004</v>
      </c>
      <c r="N642" s="38" t="b">
        <f t="shared" si="18"/>
        <v>1</v>
      </c>
      <c r="O642" s="38" t="b">
        <f>C642=คำนวณเงินลงทุนส่วนเกิน!D649</f>
        <v>1</v>
      </c>
      <c r="P642" s="38" t="b">
        <f t="shared" si="19"/>
        <v>1</v>
      </c>
      <c r="Q642" s="14" t="s">
        <v>1337</v>
      </c>
      <c r="R642" s="49">
        <v>-19303306.550000001</v>
      </c>
      <c r="S642" s="43">
        <v>1</v>
      </c>
    </row>
    <row r="643" spans="1:19" ht="24.6" x14ac:dyDescent="0.7">
      <c r="A643" s="38">
        <v>9</v>
      </c>
      <c r="B643" s="38" t="s">
        <v>1316</v>
      </c>
      <c r="C643" s="38" t="s">
        <v>1339</v>
      </c>
      <c r="D643" s="38" t="s">
        <v>1340</v>
      </c>
      <c r="E643" s="38" t="s">
        <v>8</v>
      </c>
      <c r="F643" s="40">
        <v>3.51</v>
      </c>
      <c r="G643" s="40">
        <v>3.16</v>
      </c>
      <c r="H643" s="40">
        <v>2.72</v>
      </c>
      <c r="I643" s="40">
        <v>36353413.689999998</v>
      </c>
      <c r="J643" s="40">
        <v>-4934541.24</v>
      </c>
      <c r="K643" s="38">
        <v>1</v>
      </c>
      <c r="L643" s="40">
        <v>537362.57999999996</v>
      </c>
      <c r="M643" s="40">
        <v>24868216.57</v>
      </c>
      <c r="N643" s="38" t="b">
        <f t="shared" si="18"/>
        <v>1</v>
      </c>
      <c r="O643" s="38" t="b">
        <f>C643=คำนวณเงินลงทุนส่วนเกิน!D650</f>
        <v>1</v>
      </c>
      <c r="P643" s="38" t="b">
        <f t="shared" si="19"/>
        <v>1</v>
      </c>
      <c r="Q643" s="14" t="s">
        <v>1339</v>
      </c>
      <c r="R643" s="49">
        <v>-4934541.24</v>
      </c>
      <c r="S643" s="43">
        <v>1</v>
      </c>
    </row>
    <row r="644" spans="1:19" ht="24.6" x14ac:dyDescent="0.7">
      <c r="A644" s="38">
        <v>9</v>
      </c>
      <c r="B644" s="38" t="s">
        <v>1316</v>
      </c>
      <c r="C644" s="38" t="s">
        <v>1341</v>
      </c>
      <c r="D644" s="38" t="s">
        <v>1342</v>
      </c>
      <c r="E644" s="38" t="s">
        <v>8</v>
      </c>
      <c r="F644" s="40">
        <v>4.42</v>
      </c>
      <c r="G644" s="40">
        <v>4.21</v>
      </c>
      <c r="H644" s="40">
        <v>3.5</v>
      </c>
      <c r="I644" s="40">
        <v>33079289.870000001</v>
      </c>
      <c r="J644" s="40">
        <v>-27191490.23</v>
      </c>
      <c r="K644" s="38">
        <v>1</v>
      </c>
      <c r="L644" s="40">
        <v>-20893111.920000002</v>
      </c>
      <c r="M644" s="40">
        <v>24151164.73</v>
      </c>
      <c r="N644" s="38" t="b">
        <f t="shared" ref="N644:N707" si="20">K644=S644</f>
        <v>1</v>
      </c>
      <c r="O644" s="38" t="b">
        <f>C644=คำนวณเงินลงทุนส่วนเกิน!D651</f>
        <v>1</v>
      </c>
      <c r="P644" s="38" t="b">
        <f t="shared" ref="P644:P707" si="21">Q644=C644</f>
        <v>1</v>
      </c>
      <c r="Q644" s="14" t="s">
        <v>1341</v>
      </c>
      <c r="R644" s="49">
        <v>-27191490.23</v>
      </c>
      <c r="S644" s="43">
        <v>1</v>
      </c>
    </row>
    <row r="645" spans="1:19" ht="24.6" x14ac:dyDescent="0.7">
      <c r="A645" s="38">
        <v>9</v>
      </c>
      <c r="B645" s="38" t="s">
        <v>1316</v>
      </c>
      <c r="C645" s="38" t="s">
        <v>1343</v>
      </c>
      <c r="D645" s="38" t="s">
        <v>1344</v>
      </c>
      <c r="E645" s="38" t="s">
        <v>8</v>
      </c>
      <c r="F645" s="40">
        <v>6.68</v>
      </c>
      <c r="G645" s="40">
        <v>6.35</v>
      </c>
      <c r="H645" s="40">
        <v>5.17</v>
      </c>
      <c r="I645" s="40">
        <v>83969215.769999996</v>
      </c>
      <c r="J645" s="40">
        <v>-7570598.6500000004</v>
      </c>
      <c r="K645" s="38">
        <v>1</v>
      </c>
      <c r="L645" s="40">
        <v>1431679.6</v>
      </c>
      <c r="M645" s="40">
        <v>61735901.789999999</v>
      </c>
      <c r="N645" s="38" t="b">
        <f t="shared" si="20"/>
        <v>1</v>
      </c>
      <c r="O645" s="38" t="b">
        <f>C645=คำนวณเงินลงทุนส่วนเกิน!D652</f>
        <v>1</v>
      </c>
      <c r="P645" s="38" t="b">
        <f t="shared" si="21"/>
        <v>1</v>
      </c>
      <c r="Q645" s="14" t="s">
        <v>1343</v>
      </c>
      <c r="R645" s="49">
        <v>-7570598.6500000004</v>
      </c>
      <c r="S645" s="43">
        <v>1</v>
      </c>
    </row>
    <row r="646" spans="1:19" ht="24.6" x14ac:dyDescent="0.7">
      <c r="A646" s="38">
        <v>9</v>
      </c>
      <c r="B646" s="38" t="s">
        <v>1316</v>
      </c>
      <c r="C646" s="38" t="s">
        <v>1345</v>
      </c>
      <c r="D646" s="38" t="s">
        <v>1346</v>
      </c>
      <c r="E646" s="38" t="s">
        <v>8</v>
      </c>
      <c r="F646" s="40">
        <v>10.58</v>
      </c>
      <c r="G646" s="40">
        <v>10.16</v>
      </c>
      <c r="H646" s="40">
        <v>9.5399999999999991</v>
      </c>
      <c r="I646" s="40">
        <v>98439123.829999998</v>
      </c>
      <c r="J646" s="40">
        <v>2295601.9300000002</v>
      </c>
      <c r="K646" s="38">
        <v>0</v>
      </c>
      <c r="L646" s="40">
        <v>6496472.2599999998</v>
      </c>
      <c r="M646" s="40">
        <v>87761457.540000007</v>
      </c>
      <c r="N646" s="38" t="b">
        <f t="shared" si="20"/>
        <v>1</v>
      </c>
      <c r="O646" s="38" t="b">
        <f>C646=คำนวณเงินลงทุนส่วนเกิน!D653</f>
        <v>1</v>
      </c>
      <c r="P646" s="38" t="b">
        <f t="shared" si="21"/>
        <v>1</v>
      </c>
      <c r="Q646" s="14" t="s">
        <v>1345</v>
      </c>
      <c r="R646" s="49">
        <v>2295601.9300000002</v>
      </c>
      <c r="S646" s="43">
        <v>0</v>
      </c>
    </row>
    <row r="647" spans="1:19" ht="24.6" x14ac:dyDescent="0.7">
      <c r="A647" s="38">
        <v>9</v>
      </c>
      <c r="B647" s="38" t="s">
        <v>1316</v>
      </c>
      <c r="C647" s="38" t="s">
        <v>1347</v>
      </c>
      <c r="D647" s="38" t="s">
        <v>1348</v>
      </c>
      <c r="E647" s="38" t="s">
        <v>8</v>
      </c>
      <c r="F647" s="40">
        <v>3.42</v>
      </c>
      <c r="G647" s="40">
        <v>3.09</v>
      </c>
      <c r="H647" s="40">
        <v>2.39</v>
      </c>
      <c r="I647" s="40">
        <v>29853449.920000002</v>
      </c>
      <c r="J647" s="40">
        <v>-24107306.129999999</v>
      </c>
      <c r="K647" s="38">
        <v>1</v>
      </c>
      <c r="L647" s="40">
        <v>-21060484.030000001</v>
      </c>
      <c r="M647" s="40">
        <v>17147431.920000002</v>
      </c>
      <c r="N647" s="38" t="b">
        <f t="shared" si="20"/>
        <v>1</v>
      </c>
      <c r="O647" s="38" t="b">
        <f>C647=คำนวณเงินลงทุนส่วนเกิน!D654</f>
        <v>1</v>
      </c>
      <c r="P647" s="38" t="b">
        <f t="shared" si="21"/>
        <v>1</v>
      </c>
      <c r="Q647" s="14" t="s">
        <v>1347</v>
      </c>
      <c r="R647" s="49">
        <v>-24107306.129999999</v>
      </c>
      <c r="S647" s="43">
        <v>1</v>
      </c>
    </row>
    <row r="648" spans="1:19" ht="24.6" x14ac:dyDescent="0.7">
      <c r="A648" s="38">
        <v>9</v>
      </c>
      <c r="B648" s="38" t="s">
        <v>1316</v>
      </c>
      <c r="C648" s="38" t="s">
        <v>1349</v>
      </c>
      <c r="D648" s="38" t="s">
        <v>1350</v>
      </c>
      <c r="E648" s="38" t="s">
        <v>8</v>
      </c>
      <c r="F648" s="40">
        <v>4.87</v>
      </c>
      <c r="G648" s="40">
        <v>4.57</v>
      </c>
      <c r="H648" s="40">
        <v>3.85</v>
      </c>
      <c r="I648" s="40">
        <v>32251119.640000001</v>
      </c>
      <c r="J648" s="40">
        <v>-12279443.33</v>
      </c>
      <c r="K648" s="38">
        <v>1</v>
      </c>
      <c r="L648" s="40">
        <v>-11073212.539999999</v>
      </c>
      <c r="M648" s="40">
        <v>23706355.210000001</v>
      </c>
      <c r="N648" s="38" t="b">
        <f t="shared" si="20"/>
        <v>1</v>
      </c>
      <c r="O648" s="38" t="b">
        <f>C648=คำนวณเงินลงทุนส่วนเกิน!D655</f>
        <v>1</v>
      </c>
      <c r="P648" s="38" t="b">
        <f t="shared" si="21"/>
        <v>1</v>
      </c>
      <c r="Q648" s="14" t="s">
        <v>1349</v>
      </c>
      <c r="R648" s="49">
        <v>-12279443.33</v>
      </c>
      <c r="S648" s="43">
        <v>1</v>
      </c>
    </row>
    <row r="649" spans="1:19" ht="24.6" x14ac:dyDescent="0.7">
      <c r="A649" s="38">
        <v>9</v>
      </c>
      <c r="B649" s="38" t="s">
        <v>1316</v>
      </c>
      <c r="C649" s="38" t="s">
        <v>1351</v>
      </c>
      <c r="D649" s="38" t="s">
        <v>1352</v>
      </c>
      <c r="E649" s="38" t="s">
        <v>8</v>
      </c>
      <c r="F649" s="40">
        <v>5.36</v>
      </c>
      <c r="G649" s="40">
        <v>5.14</v>
      </c>
      <c r="H649" s="40">
        <v>4.46</v>
      </c>
      <c r="I649" s="40">
        <v>59650918.280000001</v>
      </c>
      <c r="J649" s="40">
        <v>-5045321.43</v>
      </c>
      <c r="K649" s="38">
        <v>1</v>
      </c>
      <c r="L649" s="40">
        <v>-8073.09</v>
      </c>
      <c r="M649" s="40">
        <v>47313485.630000003</v>
      </c>
      <c r="N649" s="38" t="b">
        <f t="shared" si="20"/>
        <v>1</v>
      </c>
      <c r="O649" s="38" t="b">
        <f>C649=คำนวณเงินลงทุนส่วนเกิน!D656</f>
        <v>1</v>
      </c>
      <c r="P649" s="38" t="b">
        <f t="shared" si="21"/>
        <v>1</v>
      </c>
      <c r="Q649" s="14" t="s">
        <v>1351</v>
      </c>
      <c r="R649" s="49">
        <v>-5045321.43</v>
      </c>
      <c r="S649" s="43">
        <v>1</v>
      </c>
    </row>
    <row r="650" spans="1:19" ht="24.6" x14ac:dyDescent="0.7">
      <c r="A650" s="38">
        <v>9</v>
      </c>
      <c r="B650" s="38" t="s">
        <v>1316</v>
      </c>
      <c r="C650" s="38" t="s">
        <v>1353</v>
      </c>
      <c r="D650" s="38" t="s">
        <v>1354</v>
      </c>
      <c r="E650" s="38" t="s">
        <v>8</v>
      </c>
      <c r="F650" s="40">
        <v>4.4800000000000004</v>
      </c>
      <c r="G650" s="40">
        <v>4.17</v>
      </c>
      <c r="H650" s="40">
        <v>3.31</v>
      </c>
      <c r="I650" s="40">
        <v>20856364.399999999</v>
      </c>
      <c r="J650" s="40">
        <v>-12389159.17</v>
      </c>
      <c r="K650" s="38">
        <v>1</v>
      </c>
      <c r="L650" s="40">
        <v>-9664789.0700000003</v>
      </c>
      <c r="M650" s="40">
        <v>13827704.300000001</v>
      </c>
      <c r="N650" s="38" t="b">
        <f t="shared" si="20"/>
        <v>1</v>
      </c>
      <c r="O650" s="38" t="b">
        <f>C650=คำนวณเงินลงทุนส่วนเกิน!D657</f>
        <v>1</v>
      </c>
      <c r="P650" s="38" t="b">
        <f t="shared" si="21"/>
        <v>1</v>
      </c>
      <c r="Q650" s="14" t="s">
        <v>1353</v>
      </c>
      <c r="R650" s="49">
        <v>-12389159.17</v>
      </c>
      <c r="S650" s="43">
        <v>1</v>
      </c>
    </row>
    <row r="651" spans="1:19" ht="24.6" x14ac:dyDescent="0.7">
      <c r="A651" s="38">
        <v>9</v>
      </c>
      <c r="B651" s="38" t="s">
        <v>1316</v>
      </c>
      <c r="C651" s="38" t="s">
        <v>1355</v>
      </c>
      <c r="D651" s="38" t="s">
        <v>1356</v>
      </c>
      <c r="E651" s="38" t="s">
        <v>8</v>
      </c>
      <c r="F651" s="40">
        <v>10.5</v>
      </c>
      <c r="G651" s="40">
        <v>10.25</v>
      </c>
      <c r="H651" s="40">
        <v>9.07</v>
      </c>
      <c r="I651" s="40">
        <v>78378383.219999999</v>
      </c>
      <c r="J651" s="40">
        <v>-1177823.97</v>
      </c>
      <c r="K651" s="38">
        <v>1</v>
      </c>
      <c r="L651" s="40">
        <v>1725785.74</v>
      </c>
      <c r="M651" s="40">
        <v>66528118.100000001</v>
      </c>
      <c r="N651" s="38" t="b">
        <f t="shared" si="20"/>
        <v>1</v>
      </c>
      <c r="O651" s="38" t="b">
        <f>C651=คำนวณเงินลงทุนส่วนเกิน!D658</f>
        <v>1</v>
      </c>
      <c r="P651" s="38" t="b">
        <f t="shared" si="21"/>
        <v>1</v>
      </c>
      <c r="Q651" s="14" t="s">
        <v>1355</v>
      </c>
      <c r="R651" s="49">
        <v>-1177823.97</v>
      </c>
      <c r="S651" s="43">
        <v>1</v>
      </c>
    </row>
    <row r="652" spans="1:19" ht="24.6" x14ac:dyDescent="0.7">
      <c r="A652" s="38">
        <v>9</v>
      </c>
      <c r="B652" s="38" t="s">
        <v>1316</v>
      </c>
      <c r="C652" s="38" t="s">
        <v>1357</v>
      </c>
      <c r="D652" s="38" t="s">
        <v>1358</v>
      </c>
      <c r="E652" s="38" t="s">
        <v>8</v>
      </c>
      <c r="F652" s="40">
        <v>5.09</v>
      </c>
      <c r="G652" s="40">
        <v>4.6500000000000004</v>
      </c>
      <c r="H652" s="40">
        <v>4.09</v>
      </c>
      <c r="I652" s="40">
        <v>34837185.520000003</v>
      </c>
      <c r="J652" s="40">
        <v>-19094032.579999998</v>
      </c>
      <c r="K652" s="38">
        <v>1</v>
      </c>
      <c r="L652" s="40">
        <v>-15112793.07</v>
      </c>
      <c r="M652" s="40">
        <v>26309437.25</v>
      </c>
      <c r="N652" s="38" t="b">
        <f t="shared" si="20"/>
        <v>1</v>
      </c>
      <c r="O652" s="38" t="b">
        <f>C652=คำนวณเงินลงทุนส่วนเกิน!D659</f>
        <v>1</v>
      </c>
      <c r="P652" s="38" t="b">
        <f t="shared" si="21"/>
        <v>1</v>
      </c>
      <c r="Q652" s="14" t="s">
        <v>1357</v>
      </c>
      <c r="R652" s="49">
        <v>-19094032.579999998</v>
      </c>
      <c r="S652" s="43">
        <v>1</v>
      </c>
    </row>
    <row r="653" spans="1:19" ht="24.6" x14ac:dyDescent="0.7">
      <c r="A653" s="38">
        <v>9</v>
      </c>
      <c r="B653" s="38" t="s">
        <v>1316</v>
      </c>
      <c r="C653" s="38" t="s">
        <v>1359</v>
      </c>
      <c r="D653" s="38" t="s">
        <v>1360</v>
      </c>
      <c r="E653" s="38" t="s">
        <v>8</v>
      </c>
      <c r="F653" s="40">
        <v>6.55</v>
      </c>
      <c r="G653" s="40">
        <v>6.36</v>
      </c>
      <c r="H653" s="40">
        <v>5.87</v>
      </c>
      <c r="I653" s="40">
        <v>78446813.379999995</v>
      </c>
      <c r="J653" s="40">
        <v>-1061977.8899999999</v>
      </c>
      <c r="K653" s="38">
        <v>1</v>
      </c>
      <c r="L653" s="40">
        <v>2902602.58</v>
      </c>
      <c r="M653" s="40">
        <v>68859166.290000007</v>
      </c>
      <c r="N653" s="38" t="b">
        <f t="shared" si="20"/>
        <v>1</v>
      </c>
      <c r="O653" s="38" t="b">
        <f>C653=คำนวณเงินลงทุนส่วนเกิน!D660</f>
        <v>1</v>
      </c>
      <c r="P653" s="38" t="b">
        <f t="shared" si="21"/>
        <v>1</v>
      </c>
      <c r="Q653" s="14" t="s">
        <v>1359</v>
      </c>
      <c r="R653" s="49">
        <v>-1061977.8899999999</v>
      </c>
      <c r="S653" s="43">
        <v>1</v>
      </c>
    </row>
    <row r="654" spans="1:19" ht="24.6" x14ac:dyDescent="0.7">
      <c r="A654" s="38">
        <v>9</v>
      </c>
      <c r="B654" s="38" t="s">
        <v>1316</v>
      </c>
      <c r="C654" s="38" t="s">
        <v>1361</v>
      </c>
      <c r="D654" s="38" t="s">
        <v>1362</v>
      </c>
      <c r="E654" s="38" t="s">
        <v>8</v>
      </c>
      <c r="F654" s="40">
        <v>6.33</v>
      </c>
      <c r="G654" s="40">
        <v>5.77</v>
      </c>
      <c r="H654" s="40">
        <v>4.83</v>
      </c>
      <c r="I654" s="40">
        <v>60526825.609999999</v>
      </c>
      <c r="J654" s="40">
        <v>-7046155.2599999998</v>
      </c>
      <c r="K654" s="38">
        <v>1</v>
      </c>
      <c r="L654" s="40">
        <v>-2167714.61</v>
      </c>
      <c r="M654" s="40">
        <v>43461409.780000001</v>
      </c>
      <c r="N654" s="38" t="b">
        <f t="shared" si="20"/>
        <v>1</v>
      </c>
      <c r="O654" s="38" t="b">
        <f>C654=คำนวณเงินลงทุนส่วนเกิน!D661</f>
        <v>1</v>
      </c>
      <c r="P654" s="38" t="b">
        <f t="shared" si="21"/>
        <v>1</v>
      </c>
      <c r="Q654" s="14" t="s">
        <v>1361</v>
      </c>
      <c r="R654" s="49">
        <v>-7046155.2599999998</v>
      </c>
      <c r="S654" s="43">
        <v>1</v>
      </c>
    </row>
    <row r="655" spans="1:19" ht="24.6" x14ac:dyDescent="0.7">
      <c r="A655" s="38">
        <v>9</v>
      </c>
      <c r="B655" s="38" t="s">
        <v>1363</v>
      </c>
      <c r="C655" s="38" t="s">
        <v>1364</v>
      </c>
      <c r="D655" s="38" t="s">
        <v>1365</v>
      </c>
      <c r="E655" s="38" t="s">
        <v>5</v>
      </c>
      <c r="F655" s="40">
        <v>4.08</v>
      </c>
      <c r="G655" s="40">
        <v>3.43</v>
      </c>
      <c r="H655" s="40">
        <v>2.16</v>
      </c>
      <c r="I655" s="40">
        <v>1166697568.3800001</v>
      </c>
      <c r="J655" s="40">
        <v>5586882.9000000004</v>
      </c>
      <c r="K655" s="38">
        <v>0</v>
      </c>
      <c r="L655" s="40">
        <v>38386507.710000001</v>
      </c>
      <c r="M655" s="40">
        <v>437741359.47000003</v>
      </c>
      <c r="N655" s="38" t="b">
        <f t="shared" si="20"/>
        <v>1</v>
      </c>
      <c r="O655" s="38" t="b">
        <f>C655=คำนวณเงินลงทุนส่วนเกิน!D662</f>
        <v>1</v>
      </c>
      <c r="P655" s="38" t="b">
        <f t="shared" si="21"/>
        <v>1</v>
      </c>
      <c r="Q655" s="14" t="s">
        <v>1364</v>
      </c>
      <c r="R655" s="49">
        <v>5586882.9000000004</v>
      </c>
      <c r="S655" s="43">
        <v>0</v>
      </c>
    </row>
    <row r="656" spans="1:19" ht="24.6" x14ac:dyDescent="0.7">
      <c r="A656" s="38">
        <v>9</v>
      </c>
      <c r="B656" s="38" t="s">
        <v>1363</v>
      </c>
      <c r="C656" s="38" t="s">
        <v>1366</v>
      </c>
      <c r="D656" s="38" t="s">
        <v>1367</v>
      </c>
      <c r="E656" s="38" t="s">
        <v>8</v>
      </c>
      <c r="F656" s="40">
        <v>11.31</v>
      </c>
      <c r="G656" s="40">
        <v>10.99</v>
      </c>
      <c r="H656" s="40">
        <v>10.11</v>
      </c>
      <c r="I656" s="40">
        <v>138366898.99000001</v>
      </c>
      <c r="J656" s="40">
        <v>5453869.5899999999</v>
      </c>
      <c r="K656" s="38">
        <v>0</v>
      </c>
      <c r="L656" s="40">
        <v>7031194.1500000004</v>
      </c>
      <c r="M656" s="40">
        <v>122237900.45999999</v>
      </c>
      <c r="N656" s="38" t="b">
        <f t="shared" si="20"/>
        <v>1</v>
      </c>
      <c r="O656" s="38" t="b">
        <f>C656=คำนวณเงินลงทุนส่วนเกิน!D663</f>
        <v>1</v>
      </c>
      <c r="P656" s="38" t="b">
        <f t="shared" si="21"/>
        <v>1</v>
      </c>
      <c r="Q656" s="14" t="s">
        <v>1366</v>
      </c>
      <c r="R656" s="49">
        <v>5453869.5899999999</v>
      </c>
      <c r="S656" s="43">
        <v>0</v>
      </c>
    </row>
    <row r="657" spans="1:19" ht="24.6" x14ac:dyDescent="0.7">
      <c r="A657" s="38">
        <v>9</v>
      </c>
      <c r="B657" s="38" t="s">
        <v>1363</v>
      </c>
      <c r="C657" s="38" t="s">
        <v>1368</v>
      </c>
      <c r="D657" s="38" t="s">
        <v>1369</v>
      </c>
      <c r="E657" s="38" t="s">
        <v>8</v>
      </c>
      <c r="F657" s="40">
        <v>7.39</v>
      </c>
      <c r="G657" s="40">
        <v>7.08</v>
      </c>
      <c r="H657" s="40">
        <v>5.68</v>
      </c>
      <c r="I657" s="40">
        <v>203729323.31</v>
      </c>
      <c r="J657" s="40">
        <v>21200644.399999999</v>
      </c>
      <c r="K657" s="38">
        <v>0</v>
      </c>
      <c r="L657" s="40">
        <v>30034581.609999999</v>
      </c>
      <c r="M657" s="40">
        <v>149138868.81</v>
      </c>
      <c r="N657" s="38" t="b">
        <f t="shared" si="20"/>
        <v>1</v>
      </c>
      <c r="O657" s="38" t="b">
        <f>C657=คำนวณเงินลงทุนส่วนเกิน!D664</f>
        <v>1</v>
      </c>
      <c r="P657" s="38" t="b">
        <f t="shared" si="21"/>
        <v>1</v>
      </c>
      <c r="Q657" s="14" t="s">
        <v>1368</v>
      </c>
      <c r="R657" s="49">
        <v>21200644.399999999</v>
      </c>
      <c r="S657" s="43">
        <v>0</v>
      </c>
    </row>
    <row r="658" spans="1:19" ht="24.6" x14ac:dyDescent="0.7">
      <c r="A658" s="38">
        <v>9</v>
      </c>
      <c r="B658" s="38" t="s">
        <v>1363</v>
      </c>
      <c r="C658" s="38" t="s">
        <v>1370</v>
      </c>
      <c r="D658" s="38" t="s">
        <v>1371</v>
      </c>
      <c r="E658" s="38" t="s">
        <v>8</v>
      </c>
      <c r="F658" s="40">
        <v>13.57</v>
      </c>
      <c r="G658" s="40">
        <v>13.2</v>
      </c>
      <c r="H658" s="40">
        <v>12.15</v>
      </c>
      <c r="I658" s="40">
        <v>119609323.33</v>
      </c>
      <c r="J658" s="40">
        <v>-11090726.630000001</v>
      </c>
      <c r="K658" s="38">
        <v>1</v>
      </c>
      <c r="L658" s="40">
        <v>-3914186.04</v>
      </c>
      <c r="M658" s="40">
        <v>106026092.77</v>
      </c>
      <c r="N658" s="38" t="b">
        <f t="shared" si="20"/>
        <v>1</v>
      </c>
      <c r="O658" s="38" t="b">
        <f>C658=คำนวณเงินลงทุนส่วนเกิน!D665</f>
        <v>1</v>
      </c>
      <c r="P658" s="38" t="b">
        <f t="shared" si="21"/>
        <v>1</v>
      </c>
      <c r="Q658" s="14" t="s">
        <v>1370</v>
      </c>
      <c r="R658" s="49">
        <v>-11090726.630000001</v>
      </c>
      <c r="S658" s="43">
        <v>1</v>
      </c>
    </row>
    <row r="659" spans="1:19" ht="24.6" x14ac:dyDescent="0.7">
      <c r="A659" s="38">
        <v>9</v>
      </c>
      <c r="B659" s="38" t="s">
        <v>1363</v>
      </c>
      <c r="C659" s="38" t="s">
        <v>1372</v>
      </c>
      <c r="D659" s="38" t="s">
        <v>1373</v>
      </c>
      <c r="E659" s="38" t="s">
        <v>46</v>
      </c>
      <c r="F659" s="40">
        <v>5.76</v>
      </c>
      <c r="G659" s="40">
        <v>5.63</v>
      </c>
      <c r="H659" s="40">
        <v>3.97</v>
      </c>
      <c r="I659" s="40">
        <v>628962084.48000002</v>
      </c>
      <c r="J659" s="40">
        <v>22063042.579999998</v>
      </c>
      <c r="K659" s="38">
        <v>0</v>
      </c>
      <c r="L659" s="40">
        <v>36700728.780000001</v>
      </c>
      <c r="M659" s="40">
        <v>390719776.31999999</v>
      </c>
      <c r="N659" s="38" t="b">
        <f t="shared" si="20"/>
        <v>1</v>
      </c>
      <c r="O659" s="38" t="b">
        <f>C659=คำนวณเงินลงทุนส่วนเกิน!D666</f>
        <v>1</v>
      </c>
      <c r="P659" s="38" t="b">
        <f t="shared" si="21"/>
        <v>1</v>
      </c>
      <c r="Q659" s="14" t="s">
        <v>1372</v>
      </c>
      <c r="R659" s="49">
        <v>22063042.579999998</v>
      </c>
      <c r="S659" s="43">
        <v>0</v>
      </c>
    </row>
    <row r="660" spans="1:19" ht="24.6" x14ac:dyDescent="0.7">
      <c r="A660" s="38">
        <v>9</v>
      </c>
      <c r="B660" s="38" t="s">
        <v>1363</v>
      </c>
      <c r="C660" s="38" t="s">
        <v>1374</v>
      </c>
      <c r="D660" s="38" t="s">
        <v>1375</v>
      </c>
      <c r="E660" s="38" t="s">
        <v>8</v>
      </c>
      <c r="F660" s="40">
        <v>8.6999999999999993</v>
      </c>
      <c r="G660" s="40">
        <v>8.2100000000000009</v>
      </c>
      <c r="H660" s="40">
        <v>4.08</v>
      </c>
      <c r="I660" s="40">
        <v>154719410.25</v>
      </c>
      <c r="J660" s="40">
        <v>-9269.49</v>
      </c>
      <c r="K660" s="38">
        <v>1</v>
      </c>
      <c r="L660" s="40">
        <v>6444009.5599999996</v>
      </c>
      <c r="M660" s="40">
        <v>61785804.780000001</v>
      </c>
      <c r="N660" s="38" t="b">
        <f t="shared" si="20"/>
        <v>1</v>
      </c>
      <c r="O660" s="38" t="b">
        <f>C660=คำนวณเงินลงทุนส่วนเกิน!D667</f>
        <v>1</v>
      </c>
      <c r="P660" s="38" t="b">
        <f t="shared" si="21"/>
        <v>1</v>
      </c>
      <c r="Q660" s="14" t="s">
        <v>1374</v>
      </c>
      <c r="R660" s="49">
        <v>-9269.49</v>
      </c>
      <c r="S660" s="43">
        <v>1</v>
      </c>
    </row>
    <row r="661" spans="1:19" ht="24.6" x14ac:dyDescent="0.7">
      <c r="A661" s="38">
        <v>9</v>
      </c>
      <c r="B661" s="38" t="s">
        <v>1363</v>
      </c>
      <c r="C661" s="38" t="s">
        <v>1376</v>
      </c>
      <c r="D661" s="38" t="s">
        <v>1377</v>
      </c>
      <c r="E661" s="38" t="s">
        <v>8</v>
      </c>
      <c r="F661" s="40">
        <v>6.19</v>
      </c>
      <c r="G661" s="40">
        <v>5.95</v>
      </c>
      <c r="H661" s="40">
        <v>4.5</v>
      </c>
      <c r="I661" s="40">
        <v>194288909.25999999</v>
      </c>
      <c r="J661" s="40">
        <v>7565129.4900000002</v>
      </c>
      <c r="K661" s="38">
        <v>0</v>
      </c>
      <c r="L661" s="40">
        <v>18530899.27</v>
      </c>
      <c r="M661" s="40">
        <v>130809337.92</v>
      </c>
      <c r="N661" s="38" t="b">
        <f t="shared" si="20"/>
        <v>1</v>
      </c>
      <c r="O661" s="38" t="b">
        <f>C661=คำนวณเงินลงทุนส่วนเกิน!D668</f>
        <v>1</v>
      </c>
      <c r="P661" s="38" t="b">
        <f t="shared" si="21"/>
        <v>1</v>
      </c>
      <c r="Q661" s="14" t="s">
        <v>1376</v>
      </c>
      <c r="R661" s="49">
        <v>7565129.4900000002</v>
      </c>
      <c r="S661" s="43">
        <v>0</v>
      </c>
    </row>
    <row r="662" spans="1:19" ht="24.6" x14ac:dyDescent="0.7">
      <c r="A662" s="38">
        <v>9</v>
      </c>
      <c r="B662" s="38" t="s">
        <v>1363</v>
      </c>
      <c r="C662" s="38" t="s">
        <v>1378</v>
      </c>
      <c r="D662" s="38" t="s">
        <v>1379</v>
      </c>
      <c r="E662" s="38" t="s">
        <v>8</v>
      </c>
      <c r="F662" s="40">
        <v>5.92</v>
      </c>
      <c r="G662" s="40">
        <v>5.79</v>
      </c>
      <c r="H662" s="40">
        <v>5.1100000000000003</v>
      </c>
      <c r="I662" s="40">
        <v>61032768.649999999</v>
      </c>
      <c r="J662" s="40">
        <v>303350.25</v>
      </c>
      <c r="K662" s="38">
        <v>0</v>
      </c>
      <c r="L662" s="40">
        <v>4573510.4000000004</v>
      </c>
      <c r="M662" s="40">
        <v>50940008.829999998</v>
      </c>
      <c r="N662" s="38" t="b">
        <f t="shared" si="20"/>
        <v>1</v>
      </c>
      <c r="O662" s="38" t="b">
        <f>C662=คำนวณเงินลงทุนส่วนเกิน!D669</f>
        <v>1</v>
      </c>
      <c r="P662" s="38" t="b">
        <f t="shared" si="21"/>
        <v>1</v>
      </c>
      <c r="Q662" s="14" t="s">
        <v>1378</v>
      </c>
      <c r="R662" s="49">
        <v>303350.25</v>
      </c>
      <c r="S662" s="43">
        <v>0</v>
      </c>
    </row>
    <row r="663" spans="1:19" ht="24.6" x14ac:dyDescent="0.7">
      <c r="A663" s="38">
        <v>9</v>
      </c>
      <c r="B663" s="38" t="s">
        <v>1363</v>
      </c>
      <c r="C663" s="38" t="s">
        <v>1380</v>
      </c>
      <c r="D663" s="38" t="s">
        <v>1381</v>
      </c>
      <c r="E663" s="38" t="s">
        <v>8</v>
      </c>
      <c r="F663" s="40">
        <v>2.79</v>
      </c>
      <c r="G663" s="40">
        <v>2.4300000000000002</v>
      </c>
      <c r="H663" s="40">
        <v>1.62</v>
      </c>
      <c r="I663" s="40">
        <v>75539458</v>
      </c>
      <c r="J663" s="40">
        <v>-115644201.94</v>
      </c>
      <c r="K663" s="38">
        <v>1</v>
      </c>
      <c r="L663" s="40">
        <v>-86879382.519999996</v>
      </c>
      <c r="M663" s="40">
        <v>26012755.350000001</v>
      </c>
      <c r="N663" s="38" t="b">
        <f t="shared" si="20"/>
        <v>1</v>
      </c>
      <c r="O663" s="38" t="b">
        <f>C663=คำนวณเงินลงทุนส่วนเกิน!D670</f>
        <v>1</v>
      </c>
      <c r="P663" s="38" t="b">
        <f t="shared" si="21"/>
        <v>1</v>
      </c>
      <c r="Q663" s="14" t="s">
        <v>1380</v>
      </c>
      <c r="R663" s="49">
        <v>-115644201.94</v>
      </c>
      <c r="S663" s="43">
        <v>1</v>
      </c>
    </row>
    <row r="664" spans="1:19" ht="24.6" x14ac:dyDescent="0.7">
      <c r="A664" s="38">
        <v>9</v>
      </c>
      <c r="B664" s="38" t="s">
        <v>1363</v>
      </c>
      <c r="C664" s="38" t="s">
        <v>1382</v>
      </c>
      <c r="D664" s="38" t="s">
        <v>1383</v>
      </c>
      <c r="E664" s="38" t="s">
        <v>8</v>
      </c>
      <c r="F664" s="40">
        <v>6.36</v>
      </c>
      <c r="G664" s="40">
        <v>5.72</v>
      </c>
      <c r="H664" s="40">
        <v>3.44</v>
      </c>
      <c r="I664" s="40">
        <v>152171739.30000001</v>
      </c>
      <c r="J664" s="40">
        <v>-35599813.609999999</v>
      </c>
      <c r="K664" s="38">
        <v>1</v>
      </c>
      <c r="L664" s="40">
        <v>-16106326.960000001</v>
      </c>
      <c r="M664" s="40">
        <v>69215261.959999993</v>
      </c>
      <c r="N664" s="38" t="b">
        <f t="shared" si="20"/>
        <v>1</v>
      </c>
      <c r="O664" s="38" t="b">
        <f>C664=คำนวณเงินลงทุนส่วนเกิน!D671</f>
        <v>1</v>
      </c>
      <c r="P664" s="38" t="b">
        <f t="shared" si="21"/>
        <v>1</v>
      </c>
      <c r="Q664" s="14" t="s">
        <v>1382</v>
      </c>
      <c r="R664" s="49">
        <v>-35599813.609999999</v>
      </c>
      <c r="S664" s="43">
        <v>1</v>
      </c>
    </row>
    <row r="665" spans="1:19" ht="24.6" x14ac:dyDescent="0.7">
      <c r="A665" s="38">
        <v>9</v>
      </c>
      <c r="B665" s="38" t="s">
        <v>1363</v>
      </c>
      <c r="C665" s="38" t="s">
        <v>1384</v>
      </c>
      <c r="D665" s="38" t="s">
        <v>1385</v>
      </c>
      <c r="E665" s="38" t="s">
        <v>8</v>
      </c>
      <c r="F665" s="40">
        <v>8.0500000000000007</v>
      </c>
      <c r="G665" s="40">
        <v>7.7</v>
      </c>
      <c r="H665" s="40">
        <v>6.37</v>
      </c>
      <c r="I665" s="40">
        <v>121900265.48</v>
      </c>
      <c r="J665" s="40">
        <v>-25497715.34</v>
      </c>
      <c r="K665" s="38">
        <v>1</v>
      </c>
      <c r="L665" s="40">
        <v>-13386070.949999999</v>
      </c>
      <c r="M665" s="40">
        <v>92801218.209999993</v>
      </c>
      <c r="N665" s="38" t="b">
        <f t="shared" si="20"/>
        <v>1</v>
      </c>
      <c r="O665" s="38" t="b">
        <f>C665=คำนวณเงินลงทุนส่วนเกิน!D672</f>
        <v>1</v>
      </c>
      <c r="P665" s="38" t="b">
        <f t="shared" si="21"/>
        <v>1</v>
      </c>
      <c r="Q665" s="14" t="s">
        <v>1384</v>
      </c>
      <c r="R665" s="49">
        <v>-25497715.34</v>
      </c>
      <c r="S665" s="43">
        <v>1</v>
      </c>
    </row>
    <row r="666" spans="1:19" ht="24.6" x14ac:dyDescent="0.7">
      <c r="A666" s="38">
        <v>9</v>
      </c>
      <c r="B666" s="38" t="s">
        <v>1363</v>
      </c>
      <c r="C666" s="38" t="s">
        <v>1386</v>
      </c>
      <c r="D666" s="38" t="s">
        <v>1387</v>
      </c>
      <c r="E666" s="38" t="s">
        <v>8</v>
      </c>
      <c r="F666" s="40">
        <v>7.99</v>
      </c>
      <c r="G666" s="40">
        <v>7.7</v>
      </c>
      <c r="H666" s="40">
        <v>6.66</v>
      </c>
      <c r="I666" s="40">
        <v>90532236.450000003</v>
      </c>
      <c r="J666" s="40">
        <v>-1733856.24</v>
      </c>
      <c r="K666" s="38">
        <v>1</v>
      </c>
      <c r="L666" s="40">
        <v>3987519.26</v>
      </c>
      <c r="M666" s="40">
        <v>73393254.430000007</v>
      </c>
      <c r="N666" s="38" t="b">
        <f t="shared" si="20"/>
        <v>1</v>
      </c>
      <c r="O666" s="38" t="b">
        <f>C666=คำนวณเงินลงทุนส่วนเกิน!D673</f>
        <v>1</v>
      </c>
      <c r="P666" s="38" t="b">
        <f t="shared" si="21"/>
        <v>1</v>
      </c>
      <c r="Q666" s="14" t="s">
        <v>1386</v>
      </c>
      <c r="R666" s="49">
        <v>-1733856.24</v>
      </c>
      <c r="S666" s="43">
        <v>1</v>
      </c>
    </row>
    <row r="667" spans="1:19" ht="24.6" x14ac:dyDescent="0.7">
      <c r="A667" s="38">
        <v>9</v>
      </c>
      <c r="B667" s="38" t="s">
        <v>1363</v>
      </c>
      <c r="C667" s="38" t="s">
        <v>1388</v>
      </c>
      <c r="D667" s="38" t="s">
        <v>1389</v>
      </c>
      <c r="E667" s="38" t="s">
        <v>8</v>
      </c>
      <c r="F667" s="40">
        <v>4.55</v>
      </c>
      <c r="G667" s="40">
        <v>4.3600000000000003</v>
      </c>
      <c r="H667" s="40">
        <v>3.93</v>
      </c>
      <c r="I667" s="40">
        <v>62555583.119999997</v>
      </c>
      <c r="J667" s="40">
        <v>-2577148.4900000002</v>
      </c>
      <c r="K667" s="38">
        <v>1</v>
      </c>
      <c r="L667" s="40">
        <v>2043052.31</v>
      </c>
      <c r="M667" s="40">
        <v>51591884.829999998</v>
      </c>
      <c r="N667" s="38" t="b">
        <f t="shared" si="20"/>
        <v>1</v>
      </c>
      <c r="O667" s="38" t="b">
        <f>C667=คำนวณเงินลงทุนส่วนเกิน!D674</f>
        <v>1</v>
      </c>
      <c r="P667" s="38" t="b">
        <f t="shared" si="21"/>
        <v>1</v>
      </c>
      <c r="Q667" s="14" t="s">
        <v>1388</v>
      </c>
      <c r="R667" s="49">
        <v>-2577148.4900000002</v>
      </c>
      <c r="S667" s="43">
        <v>1</v>
      </c>
    </row>
    <row r="668" spans="1:19" ht="24.6" x14ac:dyDescent="0.7">
      <c r="A668" s="38">
        <v>9</v>
      </c>
      <c r="B668" s="38" t="s">
        <v>1363</v>
      </c>
      <c r="C668" s="38" t="s">
        <v>1390</v>
      </c>
      <c r="D668" s="38" t="s">
        <v>1391</v>
      </c>
      <c r="E668" s="38" t="s">
        <v>8</v>
      </c>
      <c r="F668" s="40">
        <v>8.3800000000000008</v>
      </c>
      <c r="G668" s="40">
        <v>8.0299999999999994</v>
      </c>
      <c r="H668" s="40">
        <v>6.79</v>
      </c>
      <c r="I668" s="40">
        <v>69883223.560000002</v>
      </c>
      <c r="J668" s="40">
        <v>-5070665.16</v>
      </c>
      <c r="K668" s="38">
        <v>1</v>
      </c>
      <c r="L668" s="40">
        <v>-1192165.58</v>
      </c>
      <c r="M668" s="40">
        <v>54878290.840000004</v>
      </c>
      <c r="N668" s="38" t="b">
        <f t="shared" si="20"/>
        <v>1</v>
      </c>
      <c r="O668" s="38" t="b">
        <f>C668=คำนวณเงินลงทุนส่วนเกิน!D675</f>
        <v>1</v>
      </c>
      <c r="P668" s="38" t="b">
        <f t="shared" si="21"/>
        <v>1</v>
      </c>
      <c r="Q668" s="14" t="s">
        <v>1390</v>
      </c>
      <c r="R668" s="49">
        <v>-5070665.16</v>
      </c>
      <c r="S668" s="43">
        <v>1</v>
      </c>
    </row>
    <row r="669" spans="1:19" ht="24.6" x14ac:dyDescent="0.7">
      <c r="A669" s="38">
        <v>9</v>
      </c>
      <c r="B669" s="38" t="s">
        <v>1363</v>
      </c>
      <c r="C669" s="38" t="s">
        <v>1392</v>
      </c>
      <c r="D669" s="38" t="s">
        <v>1393</v>
      </c>
      <c r="E669" s="38" t="s">
        <v>8</v>
      </c>
      <c r="F669" s="40">
        <v>10.6</v>
      </c>
      <c r="G669" s="40">
        <v>10.29</v>
      </c>
      <c r="H669" s="40">
        <v>9.7200000000000006</v>
      </c>
      <c r="I669" s="40">
        <v>112698124.63</v>
      </c>
      <c r="J669" s="40">
        <v>15741703.73</v>
      </c>
      <c r="K669" s="38">
        <v>0</v>
      </c>
      <c r="L669" s="40">
        <v>22619703.609999999</v>
      </c>
      <c r="M669" s="40">
        <v>102366095.09999999</v>
      </c>
      <c r="N669" s="38" t="b">
        <f t="shared" si="20"/>
        <v>1</v>
      </c>
      <c r="O669" s="38" t="b">
        <f>C669=คำนวณเงินลงทุนส่วนเกิน!D676</f>
        <v>1</v>
      </c>
      <c r="P669" s="38" t="b">
        <f t="shared" si="21"/>
        <v>1</v>
      </c>
      <c r="Q669" s="14" t="s">
        <v>1392</v>
      </c>
      <c r="R669" s="49">
        <v>15741703.73</v>
      </c>
      <c r="S669" s="43">
        <v>0</v>
      </c>
    </row>
    <row r="670" spans="1:19" ht="24.6" x14ac:dyDescent="0.7">
      <c r="A670" s="38">
        <v>9</v>
      </c>
      <c r="B670" s="38" t="s">
        <v>1363</v>
      </c>
      <c r="C670" s="38" t="s">
        <v>1394</v>
      </c>
      <c r="D670" s="38" t="s">
        <v>1395</v>
      </c>
      <c r="E670" s="38" t="s">
        <v>8</v>
      </c>
      <c r="F670" s="40">
        <v>10.75</v>
      </c>
      <c r="G670" s="40">
        <v>10.57</v>
      </c>
      <c r="H670" s="40">
        <v>9.9499999999999993</v>
      </c>
      <c r="I670" s="40">
        <v>146892180.16</v>
      </c>
      <c r="J670" s="40">
        <v>-10185195.48</v>
      </c>
      <c r="K670" s="38">
        <v>1</v>
      </c>
      <c r="L670" s="40">
        <v>14182865.109999999</v>
      </c>
      <c r="M670" s="40">
        <v>134766621.5</v>
      </c>
      <c r="N670" s="38" t="b">
        <f t="shared" si="20"/>
        <v>1</v>
      </c>
      <c r="O670" s="38" t="b">
        <f>C670=คำนวณเงินลงทุนส่วนเกิน!D677</f>
        <v>1</v>
      </c>
      <c r="P670" s="38" t="b">
        <f t="shared" si="21"/>
        <v>1</v>
      </c>
      <c r="Q670" s="14" t="s">
        <v>1394</v>
      </c>
      <c r="R670" s="49">
        <v>-10185195.48</v>
      </c>
      <c r="S670" s="43">
        <v>1</v>
      </c>
    </row>
    <row r="671" spans="1:19" ht="24.6" x14ac:dyDescent="0.7">
      <c r="A671" s="38">
        <v>9</v>
      </c>
      <c r="B671" s="38" t="s">
        <v>1363</v>
      </c>
      <c r="C671" s="38" t="s">
        <v>1396</v>
      </c>
      <c r="D671" s="38" t="s">
        <v>1397</v>
      </c>
      <c r="E671" s="38" t="s">
        <v>8</v>
      </c>
      <c r="F671" s="40">
        <v>8.0500000000000007</v>
      </c>
      <c r="G671" s="40">
        <v>7.85</v>
      </c>
      <c r="H671" s="40">
        <v>7.25</v>
      </c>
      <c r="I671" s="40">
        <v>74751597.200000003</v>
      </c>
      <c r="J671" s="40">
        <v>-4173081.66</v>
      </c>
      <c r="K671" s="38">
        <v>1</v>
      </c>
      <c r="L671" s="40">
        <v>4755709.41</v>
      </c>
      <c r="M671" s="40">
        <v>66322858.960000001</v>
      </c>
      <c r="N671" s="38" t="b">
        <f t="shared" si="20"/>
        <v>1</v>
      </c>
      <c r="O671" s="38" t="b">
        <f>C671=คำนวณเงินลงทุนส่วนเกิน!D678</f>
        <v>1</v>
      </c>
      <c r="P671" s="38" t="b">
        <f t="shared" si="21"/>
        <v>1</v>
      </c>
      <c r="Q671" s="14" t="s">
        <v>1396</v>
      </c>
      <c r="R671" s="49">
        <v>-4173081.66</v>
      </c>
      <c r="S671" s="43">
        <v>1</v>
      </c>
    </row>
    <row r="672" spans="1:19" ht="24.6" x14ac:dyDescent="0.7">
      <c r="A672" s="38">
        <v>10</v>
      </c>
      <c r="B672" s="38" t="s">
        <v>1398</v>
      </c>
      <c r="C672" s="38" t="s">
        <v>1399</v>
      </c>
      <c r="D672" s="38" t="s">
        <v>1400</v>
      </c>
      <c r="E672" s="38" t="s">
        <v>46</v>
      </c>
      <c r="F672" s="40">
        <v>2.78</v>
      </c>
      <c r="G672" s="40">
        <v>2.4900000000000002</v>
      </c>
      <c r="H672" s="40">
        <v>1.6</v>
      </c>
      <c r="I672" s="40">
        <v>318812442.04000002</v>
      </c>
      <c r="J672" s="40">
        <v>-39357186.280000001</v>
      </c>
      <c r="K672" s="38">
        <v>1</v>
      </c>
      <c r="L672" s="40">
        <v>10915653.34</v>
      </c>
      <c r="M672" s="40">
        <v>107546843.16</v>
      </c>
      <c r="N672" s="38" t="b">
        <f t="shared" si="20"/>
        <v>1</v>
      </c>
      <c r="O672" s="38" t="b">
        <f>C672=คำนวณเงินลงทุนส่วนเกิน!D679</f>
        <v>1</v>
      </c>
      <c r="P672" s="38" t="b">
        <f t="shared" si="21"/>
        <v>1</v>
      </c>
      <c r="Q672" s="14" t="s">
        <v>1399</v>
      </c>
      <c r="R672" s="49">
        <v>-39357186.280000001</v>
      </c>
      <c r="S672" s="43">
        <v>1</v>
      </c>
    </row>
    <row r="673" spans="1:19" ht="24.6" x14ac:dyDescent="0.7">
      <c r="A673" s="38">
        <v>10</v>
      </c>
      <c r="B673" s="38" t="s">
        <v>1398</v>
      </c>
      <c r="C673" s="38" t="s">
        <v>1401</v>
      </c>
      <c r="D673" s="38" t="s">
        <v>1402</v>
      </c>
      <c r="E673" s="38" t="s">
        <v>8</v>
      </c>
      <c r="F673" s="40">
        <v>4.5999999999999996</v>
      </c>
      <c r="G673" s="40">
        <v>4.21</v>
      </c>
      <c r="H673" s="40">
        <v>2.9</v>
      </c>
      <c r="I673" s="40">
        <v>54641303.880000003</v>
      </c>
      <c r="J673" s="40">
        <v>-4296835.24</v>
      </c>
      <c r="K673" s="38">
        <v>1</v>
      </c>
      <c r="L673" s="40">
        <v>6888431.0300000003</v>
      </c>
      <c r="M673" s="40">
        <v>28810472.280000001</v>
      </c>
      <c r="N673" s="38" t="b">
        <f t="shared" si="20"/>
        <v>1</v>
      </c>
      <c r="O673" s="38" t="b">
        <f>C673=คำนวณเงินลงทุนส่วนเกิน!D680</f>
        <v>1</v>
      </c>
      <c r="P673" s="38" t="b">
        <f t="shared" si="21"/>
        <v>1</v>
      </c>
      <c r="Q673" s="14" t="s">
        <v>1401</v>
      </c>
      <c r="R673" s="49">
        <v>-4259323.21</v>
      </c>
      <c r="S673" s="43">
        <v>1</v>
      </c>
    </row>
    <row r="674" spans="1:19" ht="24.6" x14ac:dyDescent="0.7">
      <c r="A674" s="38">
        <v>10</v>
      </c>
      <c r="B674" s="38" t="s">
        <v>1398</v>
      </c>
      <c r="C674" s="38" t="s">
        <v>1403</v>
      </c>
      <c r="D674" s="38" t="s">
        <v>1404</v>
      </c>
      <c r="E674" s="38" t="s">
        <v>8</v>
      </c>
      <c r="F674" s="40">
        <v>9.3699999999999992</v>
      </c>
      <c r="G674" s="40">
        <v>9.11</v>
      </c>
      <c r="H674" s="40">
        <v>5.94</v>
      </c>
      <c r="I674" s="40">
        <v>81771290.959999993</v>
      </c>
      <c r="J674" s="40">
        <v>1766877.57</v>
      </c>
      <c r="K674" s="38">
        <v>0</v>
      </c>
      <c r="L674" s="40">
        <v>5995053.9000000004</v>
      </c>
      <c r="M674" s="40">
        <v>48221252.909999996</v>
      </c>
      <c r="N674" s="38" t="b">
        <f t="shared" si="20"/>
        <v>1</v>
      </c>
      <c r="O674" s="38" t="b">
        <f>C674=คำนวณเงินลงทุนส่วนเกิน!D681</f>
        <v>1</v>
      </c>
      <c r="P674" s="38" t="b">
        <f t="shared" si="21"/>
        <v>1</v>
      </c>
      <c r="Q674" s="14" t="s">
        <v>1403</v>
      </c>
      <c r="R674" s="49">
        <v>1766770.07</v>
      </c>
      <c r="S674" s="43">
        <v>0</v>
      </c>
    </row>
    <row r="675" spans="1:19" ht="24.6" x14ac:dyDescent="0.7">
      <c r="A675" s="38">
        <v>10</v>
      </c>
      <c r="B675" s="38" t="s">
        <v>1398</v>
      </c>
      <c r="C675" s="38" t="s">
        <v>1405</v>
      </c>
      <c r="D675" s="38" t="s">
        <v>1406</v>
      </c>
      <c r="E675" s="38" t="s">
        <v>8</v>
      </c>
      <c r="F675" s="40">
        <v>8.3800000000000008</v>
      </c>
      <c r="G675" s="40">
        <v>8.1199999999999992</v>
      </c>
      <c r="H675" s="40">
        <v>5.46</v>
      </c>
      <c r="I675" s="40">
        <v>61354136.710000001</v>
      </c>
      <c r="J675" s="40">
        <v>-1180838.19</v>
      </c>
      <c r="K675" s="38">
        <v>1</v>
      </c>
      <c r="L675" s="40">
        <v>2955402.75</v>
      </c>
      <c r="M675" s="40">
        <v>37101752.280000001</v>
      </c>
      <c r="N675" s="38" t="b">
        <f t="shared" si="20"/>
        <v>1</v>
      </c>
      <c r="O675" s="38" t="b">
        <f>C675=คำนวณเงินลงทุนส่วนเกิน!D682</f>
        <v>1</v>
      </c>
      <c r="P675" s="38" t="b">
        <f t="shared" si="21"/>
        <v>1</v>
      </c>
      <c r="Q675" s="14" t="s">
        <v>1405</v>
      </c>
      <c r="R675" s="49">
        <v>-4817668.3899999997</v>
      </c>
      <c r="S675" s="43">
        <v>1</v>
      </c>
    </row>
    <row r="676" spans="1:19" ht="24.6" x14ac:dyDescent="0.7">
      <c r="A676" s="38">
        <v>10</v>
      </c>
      <c r="B676" s="38" t="s">
        <v>1398</v>
      </c>
      <c r="C676" s="38" t="s">
        <v>1407</v>
      </c>
      <c r="D676" s="38" t="s">
        <v>1408</v>
      </c>
      <c r="E676" s="38" t="s">
        <v>8</v>
      </c>
      <c r="F676" s="40">
        <v>3.42</v>
      </c>
      <c r="G676" s="40">
        <v>3.17</v>
      </c>
      <c r="H676" s="40">
        <v>2.29</v>
      </c>
      <c r="I676" s="40">
        <v>62143177.229999997</v>
      </c>
      <c r="J676" s="40">
        <v>11721743.550000001</v>
      </c>
      <c r="K676" s="38">
        <v>0</v>
      </c>
      <c r="L676" s="40">
        <v>16789766.699999999</v>
      </c>
      <c r="M676" s="40">
        <v>32200617.309999999</v>
      </c>
      <c r="N676" s="38" t="b">
        <f t="shared" si="20"/>
        <v>1</v>
      </c>
      <c r="O676" s="38" t="b">
        <f>C676=คำนวณเงินลงทุนส่วนเกิน!D683</f>
        <v>1</v>
      </c>
      <c r="P676" s="38" t="b">
        <f t="shared" si="21"/>
        <v>1</v>
      </c>
      <c r="Q676" s="14" t="s">
        <v>1407</v>
      </c>
      <c r="R676" s="49">
        <v>11690579.09</v>
      </c>
      <c r="S676" s="43">
        <v>0</v>
      </c>
    </row>
    <row r="677" spans="1:19" ht="24.6" x14ac:dyDescent="0.7">
      <c r="A677" s="38">
        <v>10</v>
      </c>
      <c r="B677" s="38" t="s">
        <v>1398</v>
      </c>
      <c r="C677" s="38" t="s">
        <v>1409</v>
      </c>
      <c r="D677" s="38" t="s">
        <v>1410</v>
      </c>
      <c r="E677" s="38" t="s">
        <v>8</v>
      </c>
      <c r="F677" s="40">
        <v>3.63</v>
      </c>
      <c r="G677" s="40">
        <v>3.31</v>
      </c>
      <c r="H677" s="40">
        <v>2.19</v>
      </c>
      <c r="I677" s="40">
        <v>21293142.690000001</v>
      </c>
      <c r="J677" s="40">
        <v>1788938.84</v>
      </c>
      <c r="K677" s="38">
        <v>0</v>
      </c>
      <c r="L677" s="40">
        <v>6856918.3799999999</v>
      </c>
      <c r="M677" s="40">
        <v>9661674.8699999992</v>
      </c>
      <c r="N677" s="38" t="b">
        <f t="shared" si="20"/>
        <v>1</v>
      </c>
      <c r="O677" s="38" t="b">
        <f>C677=คำนวณเงินลงทุนส่วนเกิน!D684</f>
        <v>1</v>
      </c>
      <c r="P677" s="38" t="b">
        <f t="shared" si="21"/>
        <v>1</v>
      </c>
      <c r="Q677" s="14" t="s">
        <v>1409</v>
      </c>
      <c r="R677" s="49">
        <v>1763383.36</v>
      </c>
      <c r="S677" s="43">
        <v>0</v>
      </c>
    </row>
    <row r="678" spans="1:19" ht="24.6" x14ac:dyDescent="0.7">
      <c r="A678" s="38">
        <v>10</v>
      </c>
      <c r="B678" s="38" t="s">
        <v>1398</v>
      </c>
      <c r="C678" s="38" t="s">
        <v>1411</v>
      </c>
      <c r="D678" s="38" t="s">
        <v>1412</v>
      </c>
      <c r="E678" s="38" t="s">
        <v>8</v>
      </c>
      <c r="F678" s="40">
        <v>3.58</v>
      </c>
      <c r="G678" s="40">
        <v>3.29</v>
      </c>
      <c r="H678" s="40">
        <v>2.38</v>
      </c>
      <c r="I678" s="40">
        <v>23158148.940000001</v>
      </c>
      <c r="J678" s="40">
        <v>1276138.6200000001</v>
      </c>
      <c r="K678" s="38">
        <v>0</v>
      </c>
      <c r="L678" s="40">
        <v>4649404.3099999996</v>
      </c>
      <c r="M678" s="40">
        <v>12415659.67</v>
      </c>
      <c r="N678" s="38" t="b">
        <f t="shared" si="20"/>
        <v>1</v>
      </c>
      <c r="O678" s="38" t="b">
        <f>C678=คำนวณเงินลงทุนส่วนเกิน!D685</f>
        <v>1</v>
      </c>
      <c r="P678" s="38" t="b">
        <f t="shared" si="21"/>
        <v>1</v>
      </c>
      <c r="Q678" s="14" t="s">
        <v>1411</v>
      </c>
      <c r="R678" s="49">
        <v>1271015.02</v>
      </c>
      <c r="S678" s="43">
        <v>0</v>
      </c>
    </row>
    <row r="679" spans="1:19" ht="24.6" x14ac:dyDescent="0.7">
      <c r="A679" s="38">
        <v>10</v>
      </c>
      <c r="B679" s="38" t="s">
        <v>1413</v>
      </c>
      <c r="C679" s="38" t="s">
        <v>1414</v>
      </c>
      <c r="D679" s="38" t="s">
        <v>1415</v>
      </c>
      <c r="E679" s="38" t="s">
        <v>46</v>
      </c>
      <c r="F679" s="40">
        <v>5.15</v>
      </c>
      <c r="G679" s="40">
        <v>4.5199999999999996</v>
      </c>
      <c r="H679" s="40">
        <v>2.9</v>
      </c>
      <c r="I679" s="40">
        <v>595067767.90999997</v>
      </c>
      <c r="J679" s="40">
        <v>-23537106.760000002</v>
      </c>
      <c r="K679" s="38">
        <v>1</v>
      </c>
      <c r="L679" s="40">
        <v>33255009.699999999</v>
      </c>
      <c r="M679" s="40">
        <v>272446011.05000001</v>
      </c>
      <c r="N679" s="38" t="b">
        <f t="shared" si="20"/>
        <v>1</v>
      </c>
      <c r="O679" s="38" t="b">
        <f>C679=คำนวณเงินลงทุนส่วนเกิน!D686</f>
        <v>1</v>
      </c>
      <c r="P679" s="38" t="b">
        <f t="shared" si="21"/>
        <v>1</v>
      </c>
      <c r="Q679" s="14" t="s">
        <v>1414</v>
      </c>
      <c r="R679" s="49">
        <v>-23537106.760000002</v>
      </c>
      <c r="S679" s="43">
        <v>1</v>
      </c>
    </row>
    <row r="680" spans="1:19" ht="24.6" x14ac:dyDescent="0.7">
      <c r="A680" s="38">
        <v>10</v>
      </c>
      <c r="B680" s="38" t="s">
        <v>1413</v>
      </c>
      <c r="C680" s="38" t="s">
        <v>1416</v>
      </c>
      <c r="D680" s="38" t="s">
        <v>1417</v>
      </c>
      <c r="E680" s="38" t="s">
        <v>8</v>
      </c>
      <c r="F680" s="40">
        <v>4.51</v>
      </c>
      <c r="G680" s="40">
        <v>4.3099999999999996</v>
      </c>
      <c r="H680" s="40">
        <v>3.86</v>
      </c>
      <c r="I680" s="40">
        <v>36540356.850000001</v>
      </c>
      <c r="J680" s="40">
        <v>-8510312.0500000007</v>
      </c>
      <c r="K680" s="38">
        <v>1</v>
      </c>
      <c r="L680" s="40">
        <v>-6579675.9000000004</v>
      </c>
      <c r="M680" s="40">
        <v>29845159.879999999</v>
      </c>
      <c r="N680" s="38" t="b">
        <f t="shared" si="20"/>
        <v>1</v>
      </c>
      <c r="O680" s="38" t="b">
        <f>C680=คำนวณเงินลงทุนส่วนเกิน!D687</f>
        <v>1</v>
      </c>
      <c r="P680" s="38" t="b">
        <f t="shared" si="21"/>
        <v>1</v>
      </c>
      <c r="Q680" s="14" t="s">
        <v>1416</v>
      </c>
      <c r="R680" s="49">
        <v>-8510312.0500000007</v>
      </c>
      <c r="S680" s="43">
        <v>1</v>
      </c>
    </row>
    <row r="681" spans="1:19" ht="24.6" x14ac:dyDescent="0.7">
      <c r="A681" s="38">
        <v>10</v>
      </c>
      <c r="B681" s="38" t="s">
        <v>1413</v>
      </c>
      <c r="C681" s="38" t="s">
        <v>1418</v>
      </c>
      <c r="D681" s="38" t="s">
        <v>1419</v>
      </c>
      <c r="E681" s="38" t="s">
        <v>8</v>
      </c>
      <c r="F681" s="40">
        <v>5.88</v>
      </c>
      <c r="G681" s="40">
        <v>5.54</v>
      </c>
      <c r="H681" s="40">
        <v>4.6500000000000004</v>
      </c>
      <c r="I681" s="40">
        <v>80300221.560000002</v>
      </c>
      <c r="J681" s="40">
        <v>-17130766.75</v>
      </c>
      <c r="K681" s="38">
        <v>1</v>
      </c>
      <c r="L681" s="40">
        <v>-14253500.42</v>
      </c>
      <c r="M681" s="40">
        <v>60002406.880000003</v>
      </c>
      <c r="N681" s="38" t="b">
        <f t="shared" si="20"/>
        <v>1</v>
      </c>
      <c r="O681" s="38" t="b">
        <f>C681=คำนวณเงินลงทุนส่วนเกิน!D688</f>
        <v>1</v>
      </c>
      <c r="P681" s="38" t="b">
        <f t="shared" si="21"/>
        <v>1</v>
      </c>
      <c r="Q681" s="14" t="s">
        <v>1418</v>
      </c>
      <c r="R681" s="49">
        <v>-17130766.75</v>
      </c>
      <c r="S681" s="43">
        <v>1</v>
      </c>
    </row>
    <row r="682" spans="1:19" ht="24.6" x14ac:dyDescent="0.7">
      <c r="A682" s="38">
        <v>10</v>
      </c>
      <c r="B682" s="38" t="s">
        <v>1413</v>
      </c>
      <c r="C682" s="38" t="s">
        <v>1420</v>
      </c>
      <c r="D682" s="38" t="s">
        <v>1421</v>
      </c>
      <c r="E682" s="38" t="s">
        <v>8</v>
      </c>
      <c r="F682" s="40">
        <v>4.16</v>
      </c>
      <c r="G682" s="40">
        <v>3.75</v>
      </c>
      <c r="H682" s="40">
        <v>2.79</v>
      </c>
      <c r="I682" s="40">
        <v>35046095.920000002</v>
      </c>
      <c r="J682" s="40">
        <v>-19538552.140000001</v>
      </c>
      <c r="K682" s="38">
        <v>1</v>
      </c>
      <c r="L682" s="40">
        <v>-21935019.859999999</v>
      </c>
      <c r="M682" s="40">
        <v>19855947.57</v>
      </c>
      <c r="N682" s="38" t="b">
        <f t="shared" si="20"/>
        <v>1</v>
      </c>
      <c r="O682" s="38" t="b">
        <f>C682=คำนวณเงินลงทุนส่วนเกิน!D689</f>
        <v>1</v>
      </c>
      <c r="P682" s="38" t="b">
        <f t="shared" si="21"/>
        <v>1</v>
      </c>
      <c r="Q682" s="14" t="s">
        <v>1420</v>
      </c>
      <c r="R682" s="49">
        <v>-19538552.140000001</v>
      </c>
      <c r="S682" s="43">
        <v>1</v>
      </c>
    </row>
    <row r="683" spans="1:19" ht="24.6" x14ac:dyDescent="0.7">
      <c r="A683" s="38">
        <v>10</v>
      </c>
      <c r="B683" s="38" t="s">
        <v>1413</v>
      </c>
      <c r="C683" s="38" t="s">
        <v>1422</v>
      </c>
      <c r="D683" s="38" t="s">
        <v>1423</v>
      </c>
      <c r="E683" s="38" t="s">
        <v>8</v>
      </c>
      <c r="F683" s="40">
        <v>6.86</v>
      </c>
      <c r="G683" s="40">
        <v>6.62</v>
      </c>
      <c r="H683" s="40">
        <v>6.13</v>
      </c>
      <c r="I683" s="40">
        <v>55922176.399999999</v>
      </c>
      <c r="J683" s="40">
        <v>-4675817.8499999996</v>
      </c>
      <c r="K683" s="38">
        <v>1</v>
      </c>
      <c r="L683" s="40">
        <v>-3357149.89</v>
      </c>
      <c r="M683" s="40">
        <v>48976061.539999999</v>
      </c>
      <c r="N683" s="38" t="b">
        <f t="shared" si="20"/>
        <v>1</v>
      </c>
      <c r="O683" s="38" t="b">
        <f>C683=คำนวณเงินลงทุนส่วนเกิน!D690</f>
        <v>1</v>
      </c>
      <c r="P683" s="38" t="b">
        <f t="shared" si="21"/>
        <v>1</v>
      </c>
      <c r="Q683" s="14" t="s">
        <v>1422</v>
      </c>
      <c r="R683" s="49">
        <v>-4675817.8499999996</v>
      </c>
      <c r="S683" s="43">
        <v>1</v>
      </c>
    </row>
    <row r="684" spans="1:19" ht="24.6" x14ac:dyDescent="0.7">
      <c r="A684" s="38">
        <v>10</v>
      </c>
      <c r="B684" s="38" t="s">
        <v>1413</v>
      </c>
      <c r="C684" s="38" t="s">
        <v>1424</v>
      </c>
      <c r="D684" s="38" t="s">
        <v>1425</v>
      </c>
      <c r="E684" s="38" t="s">
        <v>8</v>
      </c>
      <c r="F684" s="40">
        <v>2.71</v>
      </c>
      <c r="G684" s="40">
        <v>2.48</v>
      </c>
      <c r="H684" s="40">
        <v>2.12</v>
      </c>
      <c r="I684" s="40">
        <v>20220472.059999999</v>
      </c>
      <c r="J684" s="40">
        <v>-8168882.8099999996</v>
      </c>
      <c r="K684" s="38">
        <v>1</v>
      </c>
      <c r="L684" s="40">
        <v>-4369685.38</v>
      </c>
      <c r="M684" s="40">
        <v>13298861.310000001</v>
      </c>
      <c r="N684" s="38" t="b">
        <f t="shared" si="20"/>
        <v>1</v>
      </c>
      <c r="O684" s="38" t="b">
        <f>C684=คำนวณเงินลงทุนส่วนเกิน!D691</f>
        <v>1</v>
      </c>
      <c r="P684" s="38" t="b">
        <f t="shared" si="21"/>
        <v>1</v>
      </c>
      <c r="Q684" s="14" t="s">
        <v>1424</v>
      </c>
      <c r="R684" s="49">
        <v>-8168882.8099999996</v>
      </c>
      <c r="S684" s="43">
        <v>1</v>
      </c>
    </row>
    <row r="685" spans="1:19" ht="24.6" x14ac:dyDescent="0.7">
      <c r="A685" s="38">
        <v>10</v>
      </c>
      <c r="B685" s="38" t="s">
        <v>1413</v>
      </c>
      <c r="C685" s="38" t="s">
        <v>1426</v>
      </c>
      <c r="D685" s="38" t="s">
        <v>1427</v>
      </c>
      <c r="E685" s="38" t="s">
        <v>8</v>
      </c>
      <c r="F685" s="40">
        <v>2.4900000000000002</v>
      </c>
      <c r="G685" s="40">
        <v>2.42</v>
      </c>
      <c r="H685" s="40">
        <v>2.2000000000000002</v>
      </c>
      <c r="I685" s="40">
        <v>26853798.620000001</v>
      </c>
      <c r="J685" s="40">
        <v>-18933770.670000002</v>
      </c>
      <c r="K685" s="38">
        <v>1</v>
      </c>
      <c r="L685" s="40">
        <v>-11276738.529999999</v>
      </c>
      <c r="M685" s="40">
        <v>21630354.129999999</v>
      </c>
      <c r="N685" s="38" t="b">
        <f t="shared" si="20"/>
        <v>1</v>
      </c>
      <c r="O685" s="38" t="b">
        <f>C685=คำนวณเงินลงทุนส่วนเกิน!D692</f>
        <v>1</v>
      </c>
      <c r="P685" s="38" t="b">
        <f t="shared" si="21"/>
        <v>1</v>
      </c>
      <c r="Q685" s="14" t="s">
        <v>1426</v>
      </c>
      <c r="R685" s="49">
        <v>-18933770.670000002</v>
      </c>
      <c r="S685" s="43">
        <v>1</v>
      </c>
    </row>
    <row r="686" spans="1:19" ht="24.6" x14ac:dyDescent="0.7">
      <c r="A686" s="38">
        <v>10</v>
      </c>
      <c r="B686" s="38" t="s">
        <v>1413</v>
      </c>
      <c r="C686" s="38" t="s">
        <v>1428</v>
      </c>
      <c r="D686" s="38" t="s">
        <v>1429</v>
      </c>
      <c r="E686" s="38" t="s">
        <v>8</v>
      </c>
      <c r="F686" s="40">
        <v>2.76</v>
      </c>
      <c r="G686" s="40">
        <v>2.4500000000000002</v>
      </c>
      <c r="H686" s="40">
        <v>2.06</v>
      </c>
      <c r="I686" s="40">
        <v>14205264.9</v>
      </c>
      <c r="J686" s="40">
        <v>-7727436.6600000001</v>
      </c>
      <c r="K686" s="38">
        <v>1</v>
      </c>
      <c r="L686" s="40">
        <v>-7834621.3099999996</v>
      </c>
      <c r="M686" s="40">
        <v>8430033.9100000001</v>
      </c>
      <c r="N686" s="38" t="b">
        <f t="shared" si="20"/>
        <v>1</v>
      </c>
      <c r="O686" s="38" t="b">
        <f>C686=คำนวณเงินลงทุนส่วนเกิน!D693</f>
        <v>1</v>
      </c>
      <c r="P686" s="38" t="b">
        <f t="shared" si="21"/>
        <v>1</v>
      </c>
      <c r="Q686" s="14" t="s">
        <v>1428</v>
      </c>
      <c r="R686" s="49">
        <v>-7727436.6600000001</v>
      </c>
      <c r="S686" s="43">
        <v>1</v>
      </c>
    </row>
    <row r="687" spans="1:19" ht="24.6" x14ac:dyDescent="0.7">
      <c r="A687" s="38">
        <v>10</v>
      </c>
      <c r="B687" s="38" t="s">
        <v>1413</v>
      </c>
      <c r="C687" s="38" t="s">
        <v>1430</v>
      </c>
      <c r="D687" s="38" t="s">
        <v>1431</v>
      </c>
      <c r="E687" s="38" t="s">
        <v>8</v>
      </c>
      <c r="F687" s="40">
        <v>1.85</v>
      </c>
      <c r="G687" s="40">
        <v>1.71</v>
      </c>
      <c r="H687" s="40">
        <v>0.87</v>
      </c>
      <c r="I687" s="40">
        <v>55562790.009999998</v>
      </c>
      <c r="J687" s="40">
        <v>37849426.479999997</v>
      </c>
      <c r="K687" s="38">
        <v>0</v>
      </c>
      <c r="L687" s="40">
        <v>31184879.68</v>
      </c>
      <c r="M687" s="40">
        <v>-8480246.4900000002</v>
      </c>
      <c r="N687" s="38" t="b">
        <f t="shared" si="20"/>
        <v>1</v>
      </c>
      <c r="O687" s="38" t="b">
        <f>C687=คำนวณเงินลงทุนส่วนเกิน!D694</f>
        <v>1</v>
      </c>
      <c r="P687" s="38" t="b">
        <f t="shared" si="21"/>
        <v>1</v>
      </c>
      <c r="Q687" s="14" t="s">
        <v>1430</v>
      </c>
      <c r="R687" s="49">
        <v>5972890.9900000002</v>
      </c>
      <c r="S687" s="43">
        <v>0</v>
      </c>
    </row>
    <row r="688" spans="1:19" ht="24.6" x14ac:dyDescent="0.7">
      <c r="A688" s="38">
        <v>10</v>
      </c>
      <c r="B688" s="38" t="s">
        <v>1432</v>
      </c>
      <c r="C688" s="38" t="s">
        <v>1433</v>
      </c>
      <c r="D688" s="38" t="s">
        <v>1434</v>
      </c>
      <c r="E688" s="38" t="s">
        <v>5</v>
      </c>
      <c r="F688" s="40">
        <v>3.05</v>
      </c>
      <c r="G688" s="40">
        <v>2.69</v>
      </c>
      <c r="H688" s="40">
        <v>1.3</v>
      </c>
      <c r="I688" s="40">
        <v>615352039.28999996</v>
      </c>
      <c r="J688" s="40">
        <v>-170749940.41</v>
      </c>
      <c r="K688" s="38">
        <v>1</v>
      </c>
      <c r="L688" s="40">
        <v>-67599238.760000005</v>
      </c>
      <c r="M688" s="40">
        <v>89784670.890000001</v>
      </c>
      <c r="N688" s="38" t="b">
        <f t="shared" si="20"/>
        <v>1</v>
      </c>
      <c r="O688" s="38" t="b">
        <f>C688=คำนวณเงินลงทุนส่วนเกิน!D695</f>
        <v>1</v>
      </c>
      <c r="P688" s="38" t="b">
        <f t="shared" si="21"/>
        <v>1</v>
      </c>
      <c r="Q688" s="14" t="s">
        <v>1433</v>
      </c>
      <c r="R688" s="49">
        <v>-188647274.81</v>
      </c>
      <c r="S688" s="43">
        <v>1</v>
      </c>
    </row>
    <row r="689" spans="1:19" ht="24.6" x14ac:dyDescent="0.7">
      <c r="A689" s="38">
        <v>10</v>
      </c>
      <c r="B689" s="38" t="s">
        <v>1432</v>
      </c>
      <c r="C689" s="38" t="s">
        <v>1435</v>
      </c>
      <c r="D689" s="38" t="s">
        <v>1436</v>
      </c>
      <c r="E689" s="38" t="s">
        <v>8</v>
      </c>
      <c r="F689" s="40">
        <v>4.68</v>
      </c>
      <c r="G689" s="40">
        <v>4.46</v>
      </c>
      <c r="H689" s="40">
        <v>3.67</v>
      </c>
      <c r="I689" s="40">
        <v>39388424.259999998</v>
      </c>
      <c r="J689" s="40">
        <v>-10833835.58</v>
      </c>
      <c r="K689" s="38">
        <v>1</v>
      </c>
      <c r="L689" s="40">
        <v>-9675653.4399999995</v>
      </c>
      <c r="M689" s="40">
        <v>28574898.879999999</v>
      </c>
      <c r="N689" s="38" t="b">
        <f t="shared" si="20"/>
        <v>1</v>
      </c>
      <c r="O689" s="38" t="b">
        <f>C689=คำนวณเงินลงทุนส่วนเกิน!D696</f>
        <v>1</v>
      </c>
      <c r="P689" s="38" t="b">
        <f t="shared" si="21"/>
        <v>1</v>
      </c>
      <c r="Q689" s="14" t="s">
        <v>1435</v>
      </c>
      <c r="R689" s="49">
        <v>-10833835.58</v>
      </c>
      <c r="S689" s="43">
        <v>1</v>
      </c>
    </row>
    <row r="690" spans="1:19" ht="24.6" x14ac:dyDescent="0.7">
      <c r="A690" s="38">
        <v>10</v>
      </c>
      <c r="B690" s="38" t="s">
        <v>1432</v>
      </c>
      <c r="C690" s="38" t="s">
        <v>1437</v>
      </c>
      <c r="D690" s="38" t="s">
        <v>1438</v>
      </c>
      <c r="E690" s="38" t="s">
        <v>8</v>
      </c>
      <c r="F690" s="40">
        <v>2.0099999999999998</v>
      </c>
      <c r="G690" s="40">
        <v>1.66</v>
      </c>
      <c r="H690" s="40">
        <v>1.1499999999999999</v>
      </c>
      <c r="I690" s="40">
        <v>38489856.049999997</v>
      </c>
      <c r="J690" s="40">
        <v>-22461657.850000001</v>
      </c>
      <c r="K690" s="38">
        <v>1</v>
      </c>
      <c r="L690" s="40">
        <v>-12289898.550000001</v>
      </c>
      <c r="M690" s="40">
        <v>5879181.5599999996</v>
      </c>
      <c r="N690" s="38" t="b">
        <f t="shared" si="20"/>
        <v>1</v>
      </c>
      <c r="O690" s="38" t="b">
        <f>C690=คำนวณเงินลงทุนส่วนเกิน!D697</f>
        <v>1</v>
      </c>
      <c r="P690" s="38" t="b">
        <f t="shared" si="21"/>
        <v>1</v>
      </c>
      <c r="Q690" s="14" t="s">
        <v>1437</v>
      </c>
      <c r="R690" s="49">
        <v>-25830830.829999998</v>
      </c>
      <c r="S690" s="43">
        <v>1</v>
      </c>
    </row>
    <row r="691" spans="1:19" ht="24.6" x14ac:dyDescent="0.7">
      <c r="A691" s="38">
        <v>10</v>
      </c>
      <c r="B691" s="38" t="s">
        <v>1432</v>
      </c>
      <c r="C691" s="38" t="s">
        <v>1439</v>
      </c>
      <c r="D691" s="38" t="s">
        <v>1440</v>
      </c>
      <c r="E691" s="38" t="s">
        <v>46</v>
      </c>
      <c r="F691" s="40">
        <v>4.8899999999999997</v>
      </c>
      <c r="G691" s="40">
        <v>4.68</v>
      </c>
      <c r="H691" s="40">
        <v>3.7</v>
      </c>
      <c r="I691" s="40">
        <v>392381122.69</v>
      </c>
      <c r="J691" s="40">
        <v>-112536945.98999999</v>
      </c>
      <c r="K691" s="38">
        <v>1</v>
      </c>
      <c r="L691" s="40">
        <v>-72352268.310000002</v>
      </c>
      <c r="M691" s="40">
        <v>272449481.11000001</v>
      </c>
      <c r="N691" s="38" t="b">
        <f t="shared" si="20"/>
        <v>1</v>
      </c>
      <c r="O691" s="38" t="b">
        <f>C691=คำนวณเงินลงทุนส่วนเกิน!D698</f>
        <v>1</v>
      </c>
      <c r="P691" s="38" t="b">
        <f t="shared" si="21"/>
        <v>1</v>
      </c>
      <c r="Q691" s="14" t="s">
        <v>1439</v>
      </c>
      <c r="R691" s="49">
        <v>-115478154.48999999</v>
      </c>
      <c r="S691" s="43">
        <v>1</v>
      </c>
    </row>
    <row r="692" spans="1:19" ht="24.6" x14ac:dyDescent="0.7">
      <c r="A692" s="38">
        <v>10</v>
      </c>
      <c r="B692" s="38" t="s">
        <v>1432</v>
      </c>
      <c r="C692" s="38" t="s">
        <v>1441</v>
      </c>
      <c r="D692" s="38" t="s">
        <v>1442</v>
      </c>
      <c r="E692" s="38" t="s">
        <v>8</v>
      </c>
      <c r="F692" s="40">
        <v>3.18</v>
      </c>
      <c r="G692" s="40">
        <v>2.93</v>
      </c>
      <c r="H692" s="40">
        <v>2.15</v>
      </c>
      <c r="I692" s="40">
        <v>128914843.5</v>
      </c>
      <c r="J692" s="40">
        <v>-23221531.170000002</v>
      </c>
      <c r="K692" s="38">
        <v>1</v>
      </c>
      <c r="L692" s="40">
        <v>-14856915.890000001</v>
      </c>
      <c r="M692" s="40">
        <v>68055416.430000007</v>
      </c>
      <c r="N692" s="38" t="b">
        <f t="shared" si="20"/>
        <v>1</v>
      </c>
      <c r="O692" s="38" t="b">
        <f>C692=คำนวณเงินลงทุนส่วนเกิน!D699</f>
        <v>1</v>
      </c>
      <c r="P692" s="38" t="b">
        <f t="shared" si="21"/>
        <v>1</v>
      </c>
      <c r="Q692" s="14" t="s">
        <v>1441</v>
      </c>
      <c r="R692" s="49">
        <v>-23221531.170000002</v>
      </c>
      <c r="S692" s="43">
        <v>1</v>
      </c>
    </row>
    <row r="693" spans="1:19" ht="24.6" x14ac:dyDescent="0.7">
      <c r="A693" s="38">
        <v>10</v>
      </c>
      <c r="B693" s="38" t="s">
        <v>1432</v>
      </c>
      <c r="C693" s="38" t="s">
        <v>1443</v>
      </c>
      <c r="D693" s="38" t="s">
        <v>1444</v>
      </c>
      <c r="E693" s="38" t="s">
        <v>8</v>
      </c>
      <c r="F693" s="40">
        <v>7.01</v>
      </c>
      <c r="G693" s="40">
        <v>6.72</v>
      </c>
      <c r="H693" s="40">
        <v>6.34</v>
      </c>
      <c r="I693" s="40">
        <v>60752082.340000004</v>
      </c>
      <c r="J693" s="40">
        <v>-7723314.2699999996</v>
      </c>
      <c r="K693" s="38">
        <v>1</v>
      </c>
      <c r="L693" s="40">
        <v>-6045568.2300000004</v>
      </c>
      <c r="M693" s="40">
        <v>53966968.859999999</v>
      </c>
      <c r="N693" s="38" t="b">
        <f t="shared" si="20"/>
        <v>1</v>
      </c>
      <c r="O693" s="38" t="b">
        <f>C693=คำนวณเงินลงทุนส่วนเกิน!D700</f>
        <v>1</v>
      </c>
      <c r="P693" s="38" t="b">
        <f t="shared" si="21"/>
        <v>1</v>
      </c>
      <c r="Q693" s="14" t="s">
        <v>1443</v>
      </c>
      <c r="R693" s="49">
        <v>-7723314.2699999996</v>
      </c>
      <c r="S693" s="43">
        <v>1</v>
      </c>
    </row>
    <row r="694" spans="1:19" ht="24.6" x14ac:dyDescent="0.7">
      <c r="A694" s="38">
        <v>10</v>
      </c>
      <c r="B694" s="38" t="s">
        <v>1432</v>
      </c>
      <c r="C694" s="38" t="s">
        <v>1445</v>
      </c>
      <c r="D694" s="38" t="s">
        <v>1446</v>
      </c>
      <c r="E694" s="38" t="s">
        <v>8</v>
      </c>
      <c r="F694" s="40">
        <v>2.1</v>
      </c>
      <c r="G694" s="40">
        <v>1.86</v>
      </c>
      <c r="H694" s="40">
        <v>1.3</v>
      </c>
      <c r="I694" s="40">
        <v>28779253.899999999</v>
      </c>
      <c r="J694" s="40">
        <v>-22742003.59</v>
      </c>
      <c r="K694" s="38">
        <v>1</v>
      </c>
      <c r="L694" s="40">
        <v>-18548408.579999998</v>
      </c>
      <c r="M694" s="40">
        <v>7683388.71</v>
      </c>
      <c r="N694" s="38" t="b">
        <f t="shared" si="20"/>
        <v>1</v>
      </c>
      <c r="O694" s="38" t="b">
        <f>C694=คำนวณเงินลงทุนส่วนเกิน!D701</f>
        <v>1</v>
      </c>
      <c r="P694" s="38" t="b">
        <f t="shared" si="21"/>
        <v>1</v>
      </c>
      <c r="Q694" s="14" t="s">
        <v>1445</v>
      </c>
      <c r="R694" s="49">
        <v>-27026727.18</v>
      </c>
      <c r="S694" s="43">
        <v>1</v>
      </c>
    </row>
    <row r="695" spans="1:19" ht="24.6" x14ac:dyDescent="0.7">
      <c r="A695" s="38">
        <v>10</v>
      </c>
      <c r="B695" s="38" t="s">
        <v>1432</v>
      </c>
      <c r="C695" s="38" t="s">
        <v>1447</v>
      </c>
      <c r="D695" s="38" t="s">
        <v>1448</v>
      </c>
      <c r="E695" s="38" t="s">
        <v>8</v>
      </c>
      <c r="F695" s="40">
        <v>3.31</v>
      </c>
      <c r="G695" s="40">
        <v>3.1</v>
      </c>
      <c r="H695" s="40">
        <v>2.71</v>
      </c>
      <c r="I695" s="40">
        <v>160025189.55000001</v>
      </c>
      <c r="J695" s="40">
        <v>-45882262.939999998</v>
      </c>
      <c r="K695" s="38">
        <v>1</v>
      </c>
      <c r="L695" s="40">
        <v>-24099354.620000001</v>
      </c>
      <c r="M695" s="40">
        <v>118840173.83</v>
      </c>
      <c r="N695" s="38" t="b">
        <f t="shared" si="20"/>
        <v>1</v>
      </c>
      <c r="O695" s="38" t="b">
        <f>C695=คำนวณเงินลงทุนส่วนเกิน!D702</f>
        <v>1</v>
      </c>
      <c r="P695" s="38" t="b">
        <f t="shared" si="21"/>
        <v>1</v>
      </c>
      <c r="Q695" s="14" t="s">
        <v>1447</v>
      </c>
      <c r="R695" s="49">
        <v>-45882262.939999998</v>
      </c>
      <c r="S695" s="43">
        <v>1</v>
      </c>
    </row>
    <row r="696" spans="1:19" ht="24.6" x14ac:dyDescent="0.7">
      <c r="A696" s="38">
        <v>10</v>
      </c>
      <c r="B696" s="38" t="s">
        <v>1432</v>
      </c>
      <c r="C696" s="38" t="s">
        <v>1449</v>
      </c>
      <c r="D696" s="38" t="s">
        <v>1450</v>
      </c>
      <c r="E696" s="38" t="s">
        <v>8</v>
      </c>
      <c r="F696" s="40">
        <v>10.16</v>
      </c>
      <c r="G696" s="40">
        <v>9.89</v>
      </c>
      <c r="H696" s="40">
        <v>9.25</v>
      </c>
      <c r="I696" s="40">
        <v>333222161.82999998</v>
      </c>
      <c r="J696" s="40">
        <v>-22750620.050000001</v>
      </c>
      <c r="K696" s="38">
        <v>1</v>
      </c>
      <c r="L696" s="40">
        <v>-6955546.1399999997</v>
      </c>
      <c r="M696" s="40">
        <v>300304207.49000001</v>
      </c>
      <c r="N696" s="38" t="b">
        <f t="shared" si="20"/>
        <v>1</v>
      </c>
      <c r="O696" s="38" t="b">
        <f>C696=คำนวณเงินลงทุนส่วนเกิน!D703</f>
        <v>1</v>
      </c>
      <c r="P696" s="38" t="b">
        <f t="shared" si="21"/>
        <v>1</v>
      </c>
      <c r="Q696" s="14" t="s">
        <v>1449</v>
      </c>
      <c r="R696" s="49">
        <v>-22750620.050000001</v>
      </c>
      <c r="S696" s="43">
        <v>1</v>
      </c>
    </row>
    <row r="697" spans="1:19" ht="24.6" x14ac:dyDescent="0.7">
      <c r="A697" s="38">
        <v>10</v>
      </c>
      <c r="B697" s="38" t="s">
        <v>1432</v>
      </c>
      <c r="C697" s="38" t="s">
        <v>1451</v>
      </c>
      <c r="D697" s="38" t="s">
        <v>1452</v>
      </c>
      <c r="E697" s="38" t="s">
        <v>8</v>
      </c>
      <c r="F697" s="40">
        <v>1.22</v>
      </c>
      <c r="G697" s="40">
        <v>1.08</v>
      </c>
      <c r="H697" s="40">
        <v>0.74</v>
      </c>
      <c r="I697" s="40">
        <v>16398890.470000001</v>
      </c>
      <c r="J697" s="40">
        <v>-52655164.969999999</v>
      </c>
      <c r="K697" s="38">
        <v>4</v>
      </c>
      <c r="L697" s="40">
        <v>-30043693.59</v>
      </c>
      <c r="M697" s="40">
        <v>-19049028.399999999</v>
      </c>
      <c r="N697" s="38" t="b">
        <f t="shared" si="20"/>
        <v>1</v>
      </c>
      <c r="O697" s="38" t="b">
        <f>C697=คำนวณเงินลงทุนส่วนเกิน!D704</f>
        <v>1</v>
      </c>
      <c r="P697" s="38" t="b">
        <f t="shared" si="21"/>
        <v>1</v>
      </c>
      <c r="Q697" s="14" t="s">
        <v>1451</v>
      </c>
      <c r="R697" s="49">
        <v>-52655694.969999999</v>
      </c>
      <c r="S697" s="43">
        <v>4</v>
      </c>
    </row>
    <row r="698" spans="1:19" ht="24.6" x14ac:dyDescent="0.7">
      <c r="A698" s="38">
        <v>10</v>
      </c>
      <c r="B698" s="38" t="s">
        <v>1432</v>
      </c>
      <c r="C698" s="38" t="s">
        <v>1453</v>
      </c>
      <c r="D698" s="38" t="s">
        <v>1454</v>
      </c>
      <c r="E698" s="38" t="s">
        <v>8</v>
      </c>
      <c r="F698" s="40">
        <v>5.66</v>
      </c>
      <c r="G698" s="40">
        <v>5.38</v>
      </c>
      <c r="H698" s="40">
        <v>4.99</v>
      </c>
      <c r="I698" s="40">
        <v>36698165.329999998</v>
      </c>
      <c r="J698" s="40">
        <v>-9624983.7599999998</v>
      </c>
      <c r="K698" s="38">
        <v>1</v>
      </c>
      <c r="L698" s="40">
        <v>-9941246.6999999993</v>
      </c>
      <c r="M698" s="40">
        <v>31454613.059999999</v>
      </c>
      <c r="N698" s="38" t="b">
        <f t="shared" si="20"/>
        <v>1</v>
      </c>
      <c r="O698" s="38" t="b">
        <f>C698=คำนวณเงินลงทุนส่วนเกิน!D705</f>
        <v>1</v>
      </c>
      <c r="P698" s="38" t="b">
        <f t="shared" si="21"/>
        <v>1</v>
      </c>
      <c r="Q698" s="14" t="s">
        <v>1453</v>
      </c>
      <c r="R698" s="49">
        <v>-9705362.5800000001</v>
      </c>
      <c r="S698" s="43">
        <v>1</v>
      </c>
    </row>
    <row r="699" spans="1:19" ht="24.6" x14ac:dyDescent="0.7">
      <c r="A699" s="38">
        <v>10</v>
      </c>
      <c r="B699" s="38" t="s">
        <v>1432</v>
      </c>
      <c r="C699" s="38" t="s">
        <v>1455</v>
      </c>
      <c r="D699" s="38" t="s">
        <v>1456</v>
      </c>
      <c r="E699" s="38" t="s">
        <v>8</v>
      </c>
      <c r="F699" s="40">
        <v>3.75</v>
      </c>
      <c r="G699" s="40">
        <v>3.5</v>
      </c>
      <c r="H699" s="40">
        <v>2.58</v>
      </c>
      <c r="I699" s="40">
        <v>68723350.159999996</v>
      </c>
      <c r="J699" s="40">
        <v>-16274086.9</v>
      </c>
      <c r="K699" s="38">
        <v>1</v>
      </c>
      <c r="L699" s="40">
        <v>-11373372.939999999</v>
      </c>
      <c r="M699" s="40">
        <v>39630214.149999999</v>
      </c>
      <c r="N699" s="38" t="b">
        <f t="shared" si="20"/>
        <v>1</v>
      </c>
      <c r="O699" s="38" t="b">
        <f>C699=คำนวณเงินลงทุนส่วนเกิน!D706</f>
        <v>1</v>
      </c>
      <c r="P699" s="38" t="b">
        <f t="shared" si="21"/>
        <v>1</v>
      </c>
      <c r="Q699" s="14" t="s">
        <v>1455</v>
      </c>
      <c r="R699" s="49">
        <v>-16435667.16</v>
      </c>
      <c r="S699" s="43">
        <v>1</v>
      </c>
    </row>
    <row r="700" spans="1:19" ht="24.6" x14ac:dyDescent="0.7">
      <c r="A700" s="38">
        <v>10</v>
      </c>
      <c r="B700" s="38" t="s">
        <v>1432</v>
      </c>
      <c r="C700" s="38" t="s">
        <v>1457</v>
      </c>
      <c r="D700" s="38" t="s">
        <v>1458</v>
      </c>
      <c r="E700" s="38" t="s">
        <v>8</v>
      </c>
      <c r="F700" s="40">
        <v>4.05</v>
      </c>
      <c r="G700" s="40">
        <v>3.56</v>
      </c>
      <c r="H700" s="40">
        <v>2.71</v>
      </c>
      <c r="I700" s="40">
        <v>25201442.77</v>
      </c>
      <c r="J700" s="40">
        <v>-3870916.79</v>
      </c>
      <c r="K700" s="38">
        <v>1</v>
      </c>
      <c r="L700" s="40">
        <v>-4267127.5199999996</v>
      </c>
      <c r="M700" s="40">
        <v>14091395.76</v>
      </c>
      <c r="N700" s="38" t="b">
        <f t="shared" si="20"/>
        <v>1</v>
      </c>
      <c r="O700" s="38" t="b">
        <f>C700=คำนวณเงินลงทุนส่วนเกิน!D707</f>
        <v>1</v>
      </c>
      <c r="P700" s="38" t="b">
        <f t="shared" si="21"/>
        <v>1</v>
      </c>
      <c r="Q700" s="14" t="s">
        <v>1457</v>
      </c>
      <c r="R700" s="49">
        <v>-3870916.79</v>
      </c>
      <c r="S700" s="43">
        <v>1</v>
      </c>
    </row>
    <row r="701" spans="1:19" ht="24.6" x14ac:dyDescent="0.7">
      <c r="A701" s="38">
        <v>10</v>
      </c>
      <c r="B701" s="38" t="s">
        <v>1432</v>
      </c>
      <c r="C701" s="38" t="s">
        <v>1459</v>
      </c>
      <c r="D701" s="38" t="s">
        <v>1460</v>
      </c>
      <c r="E701" s="38" t="s">
        <v>8</v>
      </c>
      <c r="F701" s="40">
        <v>2.76</v>
      </c>
      <c r="G701" s="40">
        <v>2.56</v>
      </c>
      <c r="H701" s="40">
        <v>1.95</v>
      </c>
      <c r="I701" s="40">
        <v>58727653.969999999</v>
      </c>
      <c r="J701" s="40">
        <v>-23037801.289999999</v>
      </c>
      <c r="K701" s="38">
        <v>1</v>
      </c>
      <c r="L701" s="40">
        <v>-13573801.609999999</v>
      </c>
      <c r="M701" s="40">
        <v>31675991.649999999</v>
      </c>
      <c r="N701" s="38" t="b">
        <f t="shared" si="20"/>
        <v>1</v>
      </c>
      <c r="O701" s="38" t="b">
        <f>C701=คำนวณเงินลงทุนส่วนเกิน!D708</f>
        <v>1</v>
      </c>
      <c r="P701" s="38" t="b">
        <f t="shared" si="21"/>
        <v>1</v>
      </c>
      <c r="Q701" s="14" t="s">
        <v>1459</v>
      </c>
      <c r="R701" s="49">
        <v>-23037801.289999999</v>
      </c>
      <c r="S701" s="43">
        <v>1</v>
      </c>
    </row>
    <row r="702" spans="1:19" ht="24.6" x14ac:dyDescent="0.7">
      <c r="A702" s="38">
        <v>10</v>
      </c>
      <c r="B702" s="38" t="s">
        <v>1432</v>
      </c>
      <c r="C702" s="38" t="s">
        <v>1461</v>
      </c>
      <c r="D702" s="38" t="s">
        <v>1462</v>
      </c>
      <c r="E702" s="38" t="s">
        <v>8</v>
      </c>
      <c r="F702" s="40">
        <v>2.35</v>
      </c>
      <c r="G702" s="40">
        <v>2.0699999999999998</v>
      </c>
      <c r="H702" s="40">
        <v>1.36</v>
      </c>
      <c r="I702" s="40">
        <v>16230693.57</v>
      </c>
      <c r="J702" s="40">
        <v>-4142206.1</v>
      </c>
      <c r="K702" s="38">
        <v>1</v>
      </c>
      <c r="L702" s="40">
        <v>385646.4</v>
      </c>
      <c r="M702" s="40">
        <v>4317119.29</v>
      </c>
      <c r="N702" s="38" t="b">
        <f t="shared" si="20"/>
        <v>1</v>
      </c>
      <c r="O702" s="38" t="b">
        <f>C702=คำนวณเงินลงทุนส่วนเกิน!D709</f>
        <v>1</v>
      </c>
      <c r="P702" s="38" t="b">
        <f t="shared" si="21"/>
        <v>1</v>
      </c>
      <c r="Q702" s="14" t="s">
        <v>1461</v>
      </c>
      <c r="R702" s="49">
        <v>-6929209.3899999997</v>
      </c>
      <c r="S702" s="43">
        <v>1</v>
      </c>
    </row>
    <row r="703" spans="1:19" ht="24.6" x14ac:dyDescent="0.7">
      <c r="A703" s="38">
        <v>10</v>
      </c>
      <c r="B703" s="38" t="s">
        <v>1432</v>
      </c>
      <c r="C703" s="38" t="s">
        <v>1463</v>
      </c>
      <c r="D703" s="38" t="s">
        <v>1464</v>
      </c>
      <c r="E703" s="38" t="s">
        <v>8</v>
      </c>
      <c r="F703" s="40">
        <v>3.72</v>
      </c>
      <c r="G703" s="40">
        <v>3.44</v>
      </c>
      <c r="H703" s="40">
        <v>2.34</v>
      </c>
      <c r="I703" s="40">
        <v>33675617.530000001</v>
      </c>
      <c r="J703" s="40">
        <v>-4529320.7699999996</v>
      </c>
      <c r="K703" s="38">
        <v>1</v>
      </c>
      <c r="L703" s="40">
        <v>408293.92</v>
      </c>
      <c r="M703" s="40">
        <v>16563427.76</v>
      </c>
      <c r="N703" s="38" t="b">
        <f t="shared" si="20"/>
        <v>1</v>
      </c>
      <c r="O703" s="38" t="b">
        <f>C703=คำนวณเงินลงทุนส่วนเกิน!D710</f>
        <v>1</v>
      </c>
      <c r="P703" s="38" t="b">
        <f t="shared" si="21"/>
        <v>1</v>
      </c>
      <c r="Q703" s="14" t="s">
        <v>1463</v>
      </c>
      <c r="R703" s="49">
        <v>-5636509.2699999996</v>
      </c>
      <c r="S703" s="43">
        <v>1</v>
      </c>
    </row>
    <row r="704" spans="1:19" ht="24.6" x14ac:dyDescent="0.7">
      <c r="A704" s="38">
        <v>10</v>
      </c>
      <c r="B704" s="38" t="s">
        <v>1432</v>
      </c>
      <c r="C704" s="38" t="s">
        <v>1465</v>
      </c>
      <c r="D704" s="38" t="s">
        <v>1466</v>
      </c>
      <c r="E704" s="38" t="s">
        <v>8</v>
      </c>
      <c r="F704" s="40">
        <v>3.46</v>
      </c>
      <c r="G704" s="40">
        <v>3.16</v>
      </c>
      <c r="H704" s="40">
        <v>2.34</v>
      </c>
      <c r="I704" s="40">
        <v>43182392.270000003</v>
      </c>
      <c r="J704" s="40">
        <v>-5799251.1399999997</v>
      </c>
      <c r="K704" s="38">
        <v>1</v>
      </c>
      <c r="L704" s="40">
        <v>-6553457.25</v>
      </c>
      <c r="M704" s="40">
        <v>23478172.809999999</v>
      </c>
      <c r="N704" s="38" t="b">
        <f t="shared" si="20"/>
        <v>1</v>
      </c>
      <c r="O704" s="38" t="b">
        <f>C704=คำนวณเงินลงทุนส่วนเกิน!D711</f>
        <v>1</v>
      </c>
      <c r="P704" s="38" t="b">
        <f t="shared" si="21"/>
        <v>1</v>
      </c>
      <c r="Q704" s="14" t="s">
        <v>1465</v>
      </c>
      <c r="R704" s="49">
        <v>-8909581.5800000001</v>
      </c>
      <c r="S704" s="43">
        <v>1</v>
      </c>
    </row>
    <row r="705" spans="1:19" ht="24.6" x14ac:dyDescent="0.7">
      <c r="A705" s="38">
        <v>10</v>
      </c>
      <c r="B705" s="38" t="s">
        <v>1432</v>
      </c>
      <c r="C705" s="38" t="s">
        <v>1467</v>
      </c>
      <c r="D705" s="38" t="s">
        <v>1468</v>
      </c>
      <c r="E705" s="38" t="s">
        <v>8</v>
      </c>
      <c r="F705" s="40">
        <v>7.96</v>
      </c>
      <c r="G705" s="40">
        <v>7.8</v>
      </c>
      <c r="H705" s="40">
        <v>7.41</v>
      </c>
      <c r="I705" s="40">
        <v>56588948.079999998</v>
      </c>
      <c r="J705" s="40">
        <v>-151887.14000000001</v>
      </c>
      <c r="K705" s="38">
        <v>1</v>
      </c>
      <c r="L705" s="40">
        <v>3420764.13</v>
      </c>
      <c r="M705" s="40">
        <v>52123009.219999999</v>
      </c>
      <c r="N705" s="38" t="b">
        <f t="shared" si="20"/>
        <v>1</v>
      </c>
      <c r="O705" s="38" t="b">
        <f>C705=คำนวณเงินลงทุนส่วนเกิน!D712</f>
        <v>1</v>
      </c>
      <c r="P705" s="38" t="b">
        <f t="shared" si="21"/>
        <v>1</v>
      </c>
      <c r="Q705" s="14" t="s">
        <v>1467</v>
      </c>
      <c r="R705" s="49">
        <v>-735757.22</v>
      </c>
      <c r="S705" s="43">
        <v>1</v>
      </c>
    </row>
    <row r="706" spans="1:19" ht="24.6" x14ac:dyDescent="0.7">
      <c r="A706" s="38">
        <v>10</v>
      </c>
      <c r="B706" s="38" t="s">
        <v>1432</v>
      </c>
      <c r="C706" s="38" t="s">
        <v>1469</v>
      </c>
      <c r="D706" s="38" t="s">
        <v>1470</v>
      </c>
      <c r="E706" s="38" t="s">
        <v>8</v>
      </c>
      <c r="F706" s="40">
        <v>4.25</v>
      </c>
      <c r="G706" s="40">
        <v>4.09</v>
      </c>
      <c r="H706" s="40">
        <v>3.7</v>
      </c>
      <c r="I706" s="40">
        <v>72025631.180000007</v>
      </c>
      <c r="J706" s="40">
        <v>-3036334.01</v>
      </c>
      <c r="K706" s="38">
        <v>1</v>
      </c>
      <c r="L706" s="40">
        <v>2464917.56</v>
      </c>
      <c r="M706" s="40">
        <v>59732135</v>
      </c>
      <c r="N706" s="38" t="b">
        <f t="shared" si="20"/>
        <v>1</v>
      </c>
      <c r="O706" s="38" t="b">
        <f>C706=คำนวณเงินลงทุนส่วนเกิน!D713</f>
        <v>1</v>
      </c>
      <c r="P706" s="38" t="b">
        <f t="shared" si="21"/>
        <v>1</v>
      </c>
      <c r="Q706" s="14" t="s">
        <v>1469</v>
      </c>
      <c r="R706" s="49">
        <v>-3036334.01</v>
      </c>
      <c r="S706" s="43">
        <v>1</v>
      </c>
    </row>
    <row r="707" spans="1:19" ht="24.6" x14ac:dyDescent="0.7">
      <c r="A707" s="38">
        <v>10</v>
      </c>
      <c r="B707" s="38" t="s">
        <v>1432</v>
      </c>
      <c r="C707" s="38" t="s">
        <v>1471</v>
      </c>
      <c r="D707" s="38" t="s">
        <v>1472</v>
      </c>
      <c r="E707" s="38" t="s">
        <v>8</v>
      </c>
      <c r="F707" s="40">
        <v>6.38</v>
      </c>
      <c r="G707" s="40">
        <v>6.17</v>
      </c>
      <c r="H707" s="40">
        <v>5.35</v>
      </c>
      <c r="I707" s="40">
        <v>63156787.810000002</v>
      </c>
      <c r="J707" s="40">
        <v>-6033575.1900000004</v>
      </c>
      <c r="K707" s="38">
        <v>1</v>
      </c>
      <c r="L707" s="40">
        <v>-5713148.8700000001</v>
      </c>
      <c r="M707" s="40">
        <v>51059345.549999997</v>
      </c>
      <c r="N707" s="38" t="b">
        <f t="shared" si="20"/>
        <v>1</v>
      </c>
      <c r="O707" s="38" t="b">
        <f>C707=คำนวณเงินลงทุนส่วนเกิน!D714</f>
        <v>1</v>
      </c>
      <c r="P707" s="38" t="b">
        <f t="shared" si="21"/>
        <v>1</v>
      </c>
      <c r="Q707" s="14" t="s">
        <v>1471</v>
      </c>
      <c r="R707" s="49">
        <v>-7027799.9000000004</v>
      </c>
      <c r="S707" s="43">
        <v>1</v>
      </c>
    </row>
    <row r="708" spans="1:19" ht="24.6" x14ac:dyDescent="0.7">
      <c r="A708" s="38">
        <v>10</v>
      </c>
      <c r="B708" s="38" t="s">
        <v>1432</v>
      </c>
      <c r="C708" s="38" t="s">
        <v>1473</v>
      </c>
      <c r="D708" s="38" t="s">
        <v>1474</v>
      </c>
      <c r="E708" s="38" t="s">
        <v>8</v>
      </c>
      <c r="F708" s="40">
        <v>2.34</v>
      </c>
      <c r="G708" s="40">
        <v>2.14</v>
      </c>
      <c r="H708" s="40">
        <v>1.72</v>
      </c>
      <c r="I708" s="40">
        <v>18327113.449999999</v>
      </c>
      <c r="J708" s="40">
        <v>-6120862.5599999996</v>
      </c>
      <c r="K708" s="38">
        <v>1</v>
      </c>
      <c r="L708" s="40">
        <v>-3132574.77</v>
      </c>
      <c r="M708" s="40">
        <v>9939244.5299999993</v>
      </c>
      <c r="N708" s="38" t="b">
        <f t="shared" ref="N708:N771" si="22">K708=S708</f>
        <v>1</v>
      </c>
      <c r="O708" s="38" t="b">
        <f>C708=คำนวณเงินลงทุนส่วนเกิน!D715</f>
        <v>1</v>
      </c>
      <c r="P708" s="38" t="b">
        <f t="shared" ref="P708:P771" si="23">Q708=C708</f>
        <v>1</v>
      </c>
      <c r="Q708" s="14" t="s">
        <v>1473</v>
      </c>
      <c r="R708" s="49">
        <v>-6120862.5599999996</v>
      </c>
      <c r="S708" s="43">
        <v>1</v>
      </c>
    </row>
    <row r="709" spans="1:19" ht="24.6" x14ac:dyDescent="0.7">
      <c r="A709" s="38">
        <v>10</v>
      </c>
      <c r="B709" s="38" t="s">
        <v>1432</v>
      </c>
      <c r="C709" s="38" t="s">
        <v>1475</v>
      </c>
      <c r="D709" s="38" t="s">
        <v>1476</v>
      </c>
      <c r="E709" s="38" t="s">
        <v>8</v>
      </c>
      <c r="F709" s="40">
        <v>3.85</v>
      </c>
      <c r="G709" s="40">
        <v>3.66</v>
      </c>
      <c r="H709" s="40">
        <v>3.32</v>
      </c>
      <c r="I709" s="40">
        <v>23297676.690000001</v>
      </c>
      <c r="J709" s="40">
        <v>-16568722.880000001</v>
      </c>
      <c r="K709" s="38">
        <v>1</v>
      </c>
      <c r="L709" s="40">
        <v>-12636651.939999999</v>
      </c>
      <c r="M709" s="40">
        <v>18954878.91</v>
      </c>
      <c r="N709" s="38" t="b">
        <f t="shared" si="22"/>
        <v>1</v>
      </c>
      <c r="O709" s="38" t="b">
        <f>C709=คำนวณเงินลงทุนส่วนเกิน!D716</f>
        <v>1</v>
      </c>
      <c r="P709" s="38" t="b">
        <f t="shared" si="23"/>
        <v>1</v>
      </c>
      <c r="Q709" s="14" t="s">
        <v>1475</v>
      </c>
      <c r="R709" s="49">
        <v>-20144942.699999999</v>
      </c>
      <c r="S709" s="43">
        <v>1</v>
      </c>
    </row>
    <row r="710" spans="1:19" ht="24.6" x14ac:dyDescent="0.7">
      <c r="A710" s="38">
        <v>10</v>
      </c>
      <c r="B710" s="38" t="s">
        <v>1477</v>
      </c>
      <c r="C710" s="38" t="s">
        <v>1478</v>
      </c>
      <c r="D710" s="38" t="s">
        <v>1479</v>
      </c>
      <c r="E710" s="38" t="s">
        <v>46</v>
      </c>
      <c r="F710" s="40">
        <v>2.93</v>
      </c>
      <c r="G710" s="40">
        <v>2.75</v>
      </c>
      <c r="H710" s="40">
        <v>1.26</v>
      </c>
      <c r="I710" s="40">
        <v>229852639.18000001</v>
      </c>
      <c r="J710" s="40">
        <v>1456320.52</v>
      </c>
      <c r="K710" s="38">
        <v>0</v>
      </c>
      <c r="L710" s="40">
        <v>48371276.380000003</v>
      </c>
      <c r="M710" s="40">
        <v>30194381.850000001</v>
      </c>
      <c r="N710" s="38" t="b">
        <f t="shared" si="22"/>
        <v>1</v>
      </c>
      <c r="O710" s="38" t="b">
        <f>C710=คำนวณเงินลงทุนส่วนเกิน!D717</f>
        <v>1</v>
      </c>
      <c r="P710" s="38" t="b">
        <f t="shared" si="23"/>
        <v>1</v>
      </c>
      <c r="Q710" s="14" t="s">
        <v>1478</v>
      </c>
      <c r="R710" s="49">
        <v>1456320.52</v>
      </c>
      <c r="S710" s="43">
        <v>0</v>
      </c>
    </row>
    <row r="711" spans="1:19" ht="24.6" x14ac:dyDescent="0.7">
      <c r="A711" s="38">
        <v>10</v>
      </c>
      <c r="B711" s="38" t="s">
        <v>1477</v>
      </c>
      <c r="C711" s="38" t="s">
        <v>1480</v>
      </c>
      <c r="D711" s="38" t="s">
        <v>1481</v>
      </c>
      <c r="E711" s="38" t="s">
        <v>8</v>
      </c>
      <c r="F711" s="40">
        <v>2.2999999999999998</v>
      </c>
      <c r="G711" s="40">
        <v>2.08</v>
      </c>
      <c r="H711" s="40">
        <v>1.64</v>
      </c>
      <c r="I711" s="40">
        <v>18100487.850000001</v>
      </c>
      <c r="J711" s="40">
        <v>3890730.57</v>
      </c>
      <c r="K711" s="38">
        <v>0</v>
      </c>
      <c r="L711" s="40">
        <v>6064970</v>
      </c>
      <c r="M711" s="40">
        <v>8921328.9100000001</v>
      </c>
      <c r="N711" s="38" t="b">
        <f t="shared" si="22"/>
        <v>1</v>
      </c>
      <c r="O711" s="38" t="b">
        <f>C711=คำนวณเงินลงทุนส่วนเกิน!D718</f>
        <v>1</v>
      </c>
      <c r="P711" s="38" t="b">
        <f t="shared" si="23"/>
        <v>1</v>
      </c>
      <c r="Q711" s="14" t="s">
        <v>1480</v>
      </c>
      <c r="R711" s="49">
        <v>3890730.57</v>
      </c>
      <c r="S711" s="43">
        <v>0</v>
      </c>
    </row>
    <row r="712" spans="1:19" ht="24.6" x14ac:dyDescent="0.7">
      <c r="A712" s="38">
        <v>10</v>
      </c>
      <c r="B712" s="38" t="s">
        <v>1477</v>
      </c>
      <c r="C712" s="38" t="s">
        <v>1482</v>
      </c>
      <c r="D712" s="38" t="s">
        <v>1483</v>
      </c>
      <c r="E712" s="38" t="s">
        <v>8</v>
      </c>
      <c r="F712" s="40">
        <v>2.98</v>
      </c>
      <c r="G712" s="40">
        <v>2.72</v>
      </c>
      <c r="H712" s="40">
        <v>2.08</v>
      </c>
      <c r="I712" s="40">
        <v>29526904.969999999</v>
      </c>
      <c r="J712" s="40">
        <v>-9228925.6500000004</v>
      </c>
      <c r="K712" s="38">
        <v>1</v>
      </c>
      <c r="L712" s="40">
        <v>-7196001</v>
      </c>
      <c r="M712" s="40">
        <v>16139101.460000001</v>
      </c>
      <c r="N712" s="38" t="b">
        <f t="shared" si="22"/>
        <v>1</v>
      </c>
      <c r="O712" s="38" t="b">
        <f>C712=คำนวณเงินลงทุนส่วนเกิน!D719</f>
        <v>1</v>
      </c>
      <c r="P712" s="38" t="b">
        <f t="shared" si="23"/>
        <v>1</v>
      </c>
      <c r="Q712" s="14" t="s">
        <v>1482</v>
      </c>
      <c r="R712" s="49">
        <v>-9228925.6500000004</v>
      </c>
      <c r="S712" s="43">
        <v>1</v>
      </c>
    </row>
    <row r="713" spans="1:19" ht="24.6" x14ac:dyDescent="0.7">
      <c r="A713" s="38">
        <v>10</v>
      </c>
      <c r="B713" s="38" t="s">
        <v>1477</v>
      </c>
      <c r="C713" s="38" t="s">
        <v>1484</v>
      </c>
      <c r="D713" s="38" t="s">
        <v>1485</v>
      </c>
      <c r="E713" s="38" t="s">
        <v>8</v>
      </c>
      <c r="F713" s="40">
        <v>3.34</v>
      </c>
      <c r="G713" s="40">
        <v>2.79</v>
      </c>
      <c r="H713" s="40">
        <v>1.1299999999999999</v>
      </c>
      <c r="I713" s="40">
        <v>20140099.620000001</v>
      </c>
      <c r="J713" s="40">
        <v>131105.06</v>
      </c>
      <c r="K713" s="38">
        <v>0</v>
      </c>
      <c r="L713" s="40">
        <v>2372847.7000000002</v>
      </c>
      <c r="M713" s="40">
        <v>1116506.79</v>
      </c>
      <c r="N713" s="38" t="b">
        <f t="shared" si="22"/>
        <v>1</v>
      </c>
      <c r="O713" s="38" t="b">
        <f>C713=คำนวณเงินลงทุนส่วนเกิน!D720</f>
        <v>1</v>
      </c>
      <c r="P713" s="38" t="b">
        <f t="shared" si="23"/>
        <v>1</v>
      </c>
      <c r="Q713" s="14" t="s">
        <v>1484</v>
      </c>
      <c r="R713" s="49">
        <v>131105.06</v>
      </c>
      <c r="S713" s="43">
        <v>0</v>
      </c>
    </row>
    <row r="714" spans="1:19" ht="24.6" x14ac:dyDescent="0.7">
      <c r="A714" s="38">
        <v>10</v>
      </c>
      <c r="B714" s="38" t="s">
        <v>1477</v>
      </c>
      <c r="C714" s="38" t="s">
        <v>1486</v>
      </c>
      <c r="D714" s="38" t="s">
        <v>1487</v>
      </c>
      <c r="E714" s="38" t="s">
        <v>8</v>
      </c>
      <c r="F714" s="40">
        <v>4.7</v>
      </c>
      <c r="G714" s="40">
        <v>4.4400000000000004</v>
      </c>
      <c r="H714" s="40">
        <v>3.6</v>
      </c>
      <c r="I714" s="40">
        <v>37410289.439999998</v>
      </c>
      <c r="J714" s="40">
        <v>-1613518.71</v>
      </c>
      <c r="K714" s="38">
        <v>1</v>
      </c>
      <c r="L714" s="40">
        <v>1030918.06</v>
      </c>
      <c r="M714" s="40">
        <v>25863783.699999999</v>
      </c>
      <c r="N714" s="38" t="b">
        <f t="shared" si="22"/>
        <v>1</v>
      </c>
      <c r="O714" s="38" t="b">
        <f>C714=คำนวณเงินลงทุนส่วนเกิน!D721</f>
        <v>1</v>
      </c>
      <c r="P714" s="38" t="b">
        <f t="shared" si="23"/>
        <v>1</v>
      </c>
      <c r="Q714" s="14" t="s">
        <v>1486</v>
      </c>
      <c r="R714" s="49">
        <v>-1613518.71</v>
      </c>
      <c r="S714" s="43">
        <v>1</v>
      </c>
    </row>
    <row r="715" spans="1:19" ht="24.6" x14ac:dyDescent="0.7">
      <c r="A715" s="38">
        <v>10</v>
      </c>
      <c r="B715" s="38" t="s">
        <v>1477</v>
      </c>
      <c r="C715" s="38" t="s">
        <v>1488</v>
      </c>
      <c r="D715" s="38" t="s">
        <v>1489</v>
      </c>
      <c r="E715" s="38" t="s">
        <v>8</v>
      </c>
      <c r="F715" s="40">
        <v>1.48</v>
      </c>
      <c r="G715" s="40">
        <v>1.24</v>
      </c>
      <c r="H715" s="40">
        <v>0.79</v>
      </c>
      <c r="I715" s="40">
        <v>14904519.18</v>
      </c>
      <c r="J715" s="40">
        <v>-3159289.55</v>
      </c>
      <c r="K715" s="38">
        <v>3</v>
      </c>
      <c r="L715" s="40">
        <v>3185867.66</v>
      </c>
      <c r="M715" s="40">
        <v>-6371116.5800000001</v>
      </c>
      <c r="N715" s="38" t="b">
        <f t="shared" si="22"/>
        <v>1</v>
      </c>
      <c r="O715" s="38" t="b">
        <f>C715=คำนวณเงินลงทุนส่วนเกิน!D722</f>
        <v>1</v>
      </c>
      <c r="P715" s="38" t="b">
        <f t="shared" si="23"/>
        <v>1</v>
      </c>
      <c r="Q715" s="14" t="s">
        <v>1488</v>
      </c>
      <c r="R715" s="49">
        <v>-3159289.55</v>
      </c>
      <c r="S715" s="43">
        <v>3</v>
      </c>
    </row>
    <row r="716" spans="1:19" ht="24.6" x14ac:dyDescent="0.7">
      <c r="A716" s="38">
        <v>10</v>
      </c>
      <c r="B716" s="38" t="s">
        <v>1477</v>
      </c>
      <c r="C716" s="38" t="s">
        <v>1490</v>
      </c>
      <c r="D716" s="38" t="s">
        <v>1491</v>
      </c>
      <c r="E716" s="38" t="s">
        <v>8</v>
      </c>
      <c r="F716" s="40">
        <v>5.15</v>
      </c>
      <c r="G716" s="40">
        <v>4.6100000000000003</v>
      </c>
      <c r="H716" s="40">
        <v>3.7</v>
      </c>
      <c r="I716" s="40">
        <v>26810750.170000002</v>
      </c>
      <c r="J716" s="40">
        <v>-4534642.09</v>
      </c>
      <c r="K716" s="38">
        <v>1</v>
      </c>
      <c r="L716" s="40">
        <v>-6065826.7599999998</v>
      </c>
      <c r="M716" s="40">
        <v>17455646.43</v>
      </c>
      <c r="N716" s="38" t="b">
        <f t="shared" si="22"/>
        <v>1</v>
      </c>
      <c r="O716" s="38" t="b">
        <f>C716=คำนวณเงินลงทุนส่วนเกิน!D723</f>
        <v>1</v>
      </c>
      <c r="P716" s="38" t="b">
        <f t="shared" si="23"/>
        <v>1</v>
      </c>
      <c r="Q716" s="14" t="s">
        <v>1490</v>
      </c>
      <c r="R716" s="49">
        <v>-4534642.09</v>
      </c>
      <c r="S716" s="43">
        <v>1</v>
      </c>
    </row>
    <row r="717" spans="1:19" ht="24.6" x14ac:dyDescent="0.7">
      <c r="A717" s="38">
        <v>10</v>
      </c>
      <c r="B717" s="38" t="s">
        <v>1492</v>
      </c>
      <c r="C717" s="38" t="s">
        <v>1493</v>
      </c>
      <c r="D717" s="38" t="s">
        <v>1494</v>
      </c>
      <c r="E717" s="38" t="s">
        <v>5</v>
      </c>
      <c r="F717" s="40">
        <v>2.65</v>
      </c>
      <c r="G717" s="40">
        <v>2.37</v>
      </c>
      <c r="H717" s="40">
        <v>1.1499999999999999</v>
      </c>
      <c r="I717" s="40">
        <v>1373377859.6199999</v>
      </c>
      <c r="J717" s="40">
        <v>27118054.210000001</v>
      </c>
      <c r="K717" s="38">
        <v>0</v>
      </c>
      <c r="L717" s="40">
        <v>288998334.92000002</v>
      </c>
      <c r="M717" s="40">
        <v>126879357.94</v>
      </c>
      <c r="N717" s="38" t="b">
        <f t="shared" si="22"/>
        <v>1</v>
      </c>
      <c r="O717" s="38" t="b">
        <f>C717=คำนวณเงินลงทุนส่วนเกิน!D724</f>
        <v>1</v>
      </c>
      <c r="P717" s="38" t="b">
        <f t="shared" si="23"/>
        <v>1</v>
      </c>
      <c r="Q717" s="14" t="s">
        <v>1493</v>
      </c>
      <c r="R717" s="49">
        <v>22500117.280000001</v>
      </c>
      <c r="S717" s="43">
        <v>0</v>
      </c>
    </row>
    <row r="718" spans="1:19" ht="24.6" x14ac:dyDescent="0.7">
      <c r="A718" s="38">
        <v>10</v>
      </c>
      <c r="B718" s="38" t="s">
        <v>1492</v>
      </c>
      <c r="C718" s="38" t="s">
        <v>1495</v>
      </c>
      <c r="D718" s="38" t="s">
        <v>1496</v>
      </c>
      <c r="E718" s="38" t="s">
        <v>8</v>
      </c>
      <c r="F718" s="40">
        <v>2.2000000000000002</v>
      </c>
      <c r="G718" s="40">
        <v>1.99</v>
      </c>
      <c r="H718" s="40">
        <v>1.72</v>
      </c>
      <c r="I718" s="40">
        <v>28295658.859999999</v>
      </c>
      <c r="J718" s="40">
        <v>-7902533.4100000001</v>
      </c>
      <c r="K718" s="38">
        <v>1</v>
      </c>
      <c r="L718" s="40">
        <v>371186.13</v>
      </c>
      <c r="M718" s="40">
        <v>16930866.489999998</v>
      </c>
      <c r="N718" s="38" t="b">
        <f t="shared" si="22"/>
        <v>1</v>
      </c>
      <c r="O718" s="38" t="b">
        <f>C718=คำนวณเงินลงทุนส่วนเกิน!D725</f>
        <v>1</v>
      </c>
      <c r="P718" s="38" t="b">
        <f t="shared" si="23"/>
        <v>1</v>
      </c>
      <c r="Q718" s="14" t="s">
        <v>1495</v>
      </c>
      <c r="R718" s="49">
        <v>-7902533.4100000001</v>
      </c>
      <c r="S718" s="43">
        <v>1</v>
      </c>
    </row>
    <row r="719" spans="1:19" ht="24.6" x14ac:dyDescent="0.7">
      <c r="A719" s="38">
        <v>10</v>
      </c>
      <c r="B719" s="38" t="s">
        <v>1492</v>
      </c>
      <c r="C719" s="38" t="s">
        <v>1497</v>
      </c>
      <c r="D719" s="38" t="s">
        <v>1498</v>
      </c>
      <c r="E719" s="38" t="s">
        <v>8</v>
      </c>
      <c r="F719" s="40">
        <v>6.93</v>
      </c>
      <c r="G719" s="40">
        <v>6.59</v>
      </c>
      <c r="H719" s="40">
        <v>4.82</v>
      </c>
      <c r="I719" s="40">
        <v>64286233.840000004</v>
      </c>
      <c r="J719" s="40">
        <v>-6227050.0300000003</v>
      </c>
      <c r="K719" s="38">
        <v>1</v>
      </c>
      <c r="L719" s="40">
        <v>-2913513.65</v>
      </c>
      <c r="M719" s="40">
        <v>41222192.340000004</v>
      </c>
      <c r="N719" s="38" t="b">
        <f t="shared" si="22"/>
        <v>1</v>
      </c>
      <c r="O719" s="38" t="b">
        <f>C719=คำนวณเงินลงทุนส่วนเกิน!D726</f>
        <v>1</v>
      </c>
      <c r="P719" s="38" t="b">
        <f t="shared" si="23"/>
        <v>1</v>
      </c>
      <c r="Q719" s="14" t="s">
        <v>1497</v>
      </c>
      <c r="R719" s="49">
        <v>-6781588.7800000003</v>
      </c>
      <c r="S719" s="43">
        <v>1</v>
      </c>
    </row>
    <row r="720" spans="1:19" ht="24.6" x14ac:dyDescent="0.7">
      <c r="A720" s="38">
        <v>10</v>
      </c>
      <c r="B720" s="38" t="s">
        <v>1492</v>
      </c>
      <c r="C720" s="38" t="s">
        <v>1499</v>
      </c>
      <c r="D720" s="38" t="s">
        <v>1500</v>
      </c>
      <c r="E720" s="38" t="s">
        <v>8</v>
      </c>
      <c r="F720" s="40">
        <v>7.35</v>
      </c>
      <c r="G720" s="40">
        <v>7.07</v>
      </c>
      <c r="H720" s="40">
        <v>6.22</v>
      </c>
      <c r="I720" s="40">
        <v>243981115.09999999</v>
      </c>
      <c r="J720" s="40">
        <v>-8268641.3499999996</v>
      </c>
      <c r="K720" s="38">
        <v>1</v>
      </c>
      <c r="L720" s="40">
        <v>-1800590.45</v>
      </c>
      <c r="M720" s="40">
        <v>200443150.15000001</v>
      </c>
      <c r="N720" s="38" t="b">
        <f t="shared" si="22"/>
        <v>1</v>
      </c>
      <c r="O720" s="38" t="b">
        <f>C720=คำนวณเงินลงทุนส่วนเกิน!D727</f>
        <v>1</v>
      </c>
      <c r="P720" s="38" t="b">
        <f t="shared" si="23"/>
        <v>1</v>
      </c>
      <c r="Q720" s="14" t="s">
        <v>1499</v>
      </c>
      <c r="R720" s="49">
        <v>-8268641.3499999996</v>
      </c>
      <c r="S720" s="43">
        <v>1</v>
      </c>
    </row>
    <row r="721" spans="1:19" ht="24.6" x14ac:dyDescent="0.7">
      <c r="A721" s="38">
        <v>10</v>
      </c>
      <c r="B721" s="38" t="s">
        <v>1492</v>
      </c>
      <c r="C721" s="38" t="s">
        <v>1501</v>
      </c>
      <c r="D721" s="38" t="s">
        <v>1502</v>
      </c>
      <c r="E721" s="38" t="s">
        <v>8</v>
      </c>
      <c r="F721" s="40">
        <v>3.3</v>
      </c>
      <c r="G721" s="40">
        <v>3.13</v>
      </c>
      <c r="H721" s="40">
        <v>2.66</v>
      </c>
      <c r="I721" s="40">
        <v>89146173.980000004</v>
      </c>
      <c r="J721" s="40">
        <v>-1669179.39</v>
      </c>
      <c r="K721" s="38">
        <v>1</v>
      </c>
      <c r="L721" s="40">
        <v>5948374.1399999997</v>
      </c>
      <c r="M721" s="40">
        <v>64521749.509999998</v>
      </c>
      <c r="N721" s="38" t="b">
        <f t="shared" si="22"/>
        <v>1</v>
      </c>
      <c r="O721" s="38" t="b">
        <f>C721=คำนวณเงินลงทุนส่วนเกิน!D728</f>
        <v>1</v>
      </c>
      <c r="P721" s="38" t="b">
        <f t="shared" si="23"/>
        <v>1</v>
      </c>
      <c r="Q721" s="14" t="s">
        <v>1501</v>
      </c>
      <c r="R721" s="49">
        <v>-1669179.39</v>
      </c>
      <c r="S721" s="43">
        <v>1</v>
      </c>
    </row>
    <row r="722" spans="1:19" ht="24.6" x14ac:dyDescent="0.7">
      <c r="A722" s="38">
        <v>10</v>
      </c>
      <c r="B722" s="38" t="s">
        <v>1492</v>
      </c>
      <c r="C722" s="38" t="s">
        <v>1503</v>
      </c>
      <c r="D722" s="38" t="s">
        <v>1504</v>
      </c>
      <c r="E722" s="38" t="s">
        <v>8</v>
      </c>
      <c r="F722" s="40">
        <v>9.7100000000000009</v>
      </c>
      <c r="G722" s="40">
        <v>9.3000000000000007</v>
      </c>
      <c r="H722" s="40">
        <v>8.49</v>
      </c>
      <c r="I722" s="40">
        <v>108031080.31999999</v>
      </c>
      <c r="J722" s="40">
        <v>-8704987.9800000004</v>
      </c>
      <c r="K722" s="38">
        <v>1</v>
      </c>
      <c r="L722" s="40">
        <v>-3966973.12</v>
      </c>
      <c r="M722" s="40">
        <v>92851210.159999996</v>
      </c>
      <c r="N722" s="38" t="b">
        <f t="shared" si="22"/>
        <v>1</v>
      </c>
      <c r="O722" s="38" t="b">
        <f>C722=คำนวณเงินลงทุนส่วนเกิน!D729</f>
        <v>1</v>
      </c>
      <c r="P722" s="38" t="b">
        <f t="shared" si="23"/>
        <v>1</v>
      </c>
      <c r="Q722" s="14" t="s">
        <v>1503</v>
      </c>
      <c r="R722" s="49">
        <v>-8712607.9800000004</v>
      </c>
      <c r="S722" s="43">
        <v>1</v>
      </c>
    </row>
    <row r="723" spans="1:19" ht="24.6" x14ac:dyDescent="0.7">
      <c r="A723" s="38">
        <v>10</v>
      </c>
      <c r="B723" s="38" t="s">
        <v>1492</v>
      </c>
      <c r="C723" s="38" t="s">
        <v>1505</v>
      </c>
      <c r="D723" s="38" t="s">
        <v>1506</v>
      </c>
      <c r="E723" s="38" t="s">
        <v>8</v>
      </c>
      <c r="F723" s="40">
        <v>3.03</v>
      </c>
      <c r="G723" s="40">
        <v>2.7</v>
      </c>
      <c r="H723" s="40">
        <v>2.34</v>
      </c>
      <c r="I723" s="40">
        <v>53557131.810000002</v>
      </c>
      <c r="J723" s="40">
        <v>-1431472.36</v>
      </c>
      <c r="K723" s="38">
        <v>1</v>
      </c>
      <c r="L723" s="40">
        <v>1457282.78</v>
      </c>
      <c r="M723" s="40">
        <v>35261646.859999999</v>
      </c>
      <c r="N723" s="38" t="b">
        <f t="shared" si="22"/>
        <v>1</v>
      </c>
      <c r="O723" s="38" t="b">
        <f>C723=คำนวณเงินลงทุนส่วนเกิน!D730</f>
        <v>1</v>
      </c>
      <c r="P723" s="38" t="b">
        <f t="shared" si="23"/>
        <v>1</v>
      </c>
      <c r="Q723" s="14" t="s">
        <v>1505</v>
      </c>
      <c r="R723" s="49">
        <v>-1431472.36</v>
      </c>
      <c r="S723" s="43">
        <v>1</v>
      </c>
    </row>
    <row r="724" spans="1:19" ht="24.6" x14ac:dyDescent="0.7">
      <c r="A724" s="38">
        <v>10</v>
      </c>
      <c r="B724" s="38" t="s">
        <v>1492</v>
      </c>
      <c r="C724" s="38" t="s">
        <v>1507</v>
      </c>
      <c r="D724" s="38" t="s">
        <v>1508</v>
      </c>
      <c r="E724" s="38" t="s">
        <v>8</v>
      </c>
      <c r="F724" s="40">
        <v>8</v>
      </c>
      <c r="G724" s="40">
        <v>7.5</v>
      </c>
      <c r="H724" s="40">
        <v>6.89</v>
      </c>
      <c r="I724" s="40">
        <v>158193159.18000001</v>
      </c>
      <c r="J724" s="40">
        <v>-22469629.890000001</v>
      </c>
      <c r="K724" s="38">
        <v>1</v>
      </c>
      <c r="L724" s="40">
        <v>-4661633.93</v>
      </c>
      <c r="M724" s="40">
        <v>133033139.52</v>
      </c>
      <c r="N724" s="38" t="b">
        <f t="shared" si="22"/>
        <v>1</v>
      </c>
      <c r="O724" s="38" t="b">
        <f>C724=คำนวณเงินลงทุนส่วนเกิน!D731</f>
        <v>1</v>
      </c>
      <c r="P724" s="38" t="b">
        <f t="shared" si="23"/>
        <v>1</v>
      </c>
      <c r="Q724" s="14" t="s">
        <v>1507</v>
      </c>
      <c r="R724" s="49">
        <v>-22469629.890000001</v>
      </c>
      <c r="S724" s="43">
        <v>1</v>
      </c>
    </row>
    <row r="725" spans="1:19" ht="24.6" x14ac:dyDescent="0.7">
      <c r="A725" s="38">
        <v>10</v>
      </c>
      <c r="B725" s="38" t="s">
        <v>1492</v>
      </c>
      <c r="C725" s="38" t="s">
        <v>1509</v>
      </c>
      <c r="D725" s="38" t="s">
        <v>1510</v>
      </c>
      <c r="E725" s="38" t="s">
        <v>8</v>
      </c>
      <c r="F725" s="40">
        <v>3.89</v>
      </c>
      <c r="G725" s="40">
        <v>3.27</v>
      </c>
      <c r="H725" s="40">
        <v>2.06</v>
      </c>
      <c r="I725" s="40">
        <v>188308608.09</v>
      </c>
      <c r="J725" s="40">
        <v>-41809727.75</v>
      </c>
      <c r="K725" s="38">
        <v>1</v>
      </c>
      <c r="L725" s="40">
        <v>-19143851.969999999</v>
      </c>
      <c r="M725" s="40">
        <v>68615606.200000003</v>
      </c>
      <c r="N725" s="38" t="b">
        <f t="shared" si="22"/>
        <v>1</v>
      </c>
      <c r="O725" s="38" t="b">
        <f>C725=คำนวณเงินลงทุนส่วนเกิน!D732</f>
        <v>1</v>
      </c>
      <c r="P725" s="38" t="b">
        <f t="shared" si="23"/>
        <v>1</v>
      </c>
      <c r="Q725" s="14" t="s">
        <v>1509</v>
      </c>
      <c r="R725" s="49">
        <v>-41809727.75</v>
      </c>
      <c r="S725" s="43">
        <v>1</v>
      </c>
    </row>
    <row r="726" spans="1:19" ht="24.6" x14ac:dyDescent="0.7">
      <c r="A726" s="38">
        <v>10</v>
      </c>
      <c r="B726" s="38" t="s">
        <v>1492</v>
      </c>
      <c r="C726" s="38" t="s">
        <v>1511</v>
      </c>
      <c r="D726" s="38" t="s">
        <v>1512</v>
      </c>
      <c r="E726" s="38" t="s">
        <v>8</v>
      </c>
      <c r="F726" s="40">
        <v>2.85</v>
      </c>
      <c r="G726" s="40">
        <v>2.5499999999999998</v>
      </c>
      <c r="H726" s="40">
        <v>2.09</v>
      </c>
      <c r="I726" s="40">
        <v>27042427.390000001</v>
      </c>
      <c r="J726" s="40">
        <v>-9663208.8200000003</v>
      </c>
      <c r="K726" s="38">
        <v>1</v>
      </c>
      <c r="L726" s="40">
        <v>-6825918.5499999998</v>
      </c>
      <c r="M726" s="40">
        <v>15965306.76</v>
      </c>
      <c r="N726" s="38" t="b">
        <f t="shared" si="22"/>
        <v>1</v>
      </c>
      <c r="O726" s="38" t="b">
        <f>C726=คำนวณเงินลงทุนส่วนเกิน!D733</f>
        <v>1</v>
      </c>
      <c r="P726" s="38" t="b">
        <f t="shared" si="23"/>
        <v>1</v>
      </c>
      <c r="Q726" s="14" t="s">
        <v>1511</v>
      </c>
      <c r="R726" s="49">
        <v>-9663208.8200000003</v>
      </c>
      <c r="S726" s="43">
        <v>1</v>
      </c>
    </row>
    <row r="727" spans="1:19" ht="24.6" x14ac:dyDescent="0.7">
      <c r="A727" s="38">
        <v>10</v>
      </c>
      <c r="B727" s="38" t="s">
        <v>1492</v>
      </c>
      <c r="C727" s="38" t="s">
        <v>1513</v>
      </c>
      <c r="D727" s="38" t="s">
        <v>1514</v>
      </c>
      <c r="E727" s="38" t="s">
        <v>8</v>
      </c>
      <c r="F727" s="40">
        <v>3.49</v>
      </c>
      <c r="G727" s="40">
        <v>3.23</v>
      </c>
      <c r="H727" s="40">
        <v>2.62</v>
      </c>
      <c r="I727" s="40">
        <v>57722059.659999996</v>
      </c>
      <c r="J727" s="40">
        <v>51173960.509999998</v>
      </c>
      <c r="K727" s="38">
        <v>0</v>
      </c>
      <c r="L727" s="40">
        <v>53443097.780000001</v>
      </c>
      <c r="M727" s="40">
        <v>37525429.020000003</v>
      </c>
      <c r="N727" s="38" t="b">
        <f t="shared" si="22"/>
        <v>1</v>
      </c>
      <c r="O727" s="38" t="b">
        <f>C727=คำนวณเงินลงทุนส่วนเกิน!D734</f>
        <v>1</v>
      </c>
      <c r="P727" s="38" t="b">
        <f t="shared" si="23"/>
        <v>1</v>
      </c>
      <c r="Q727" s="14" t="s">
        <v>1513</v>
      </c>
      <c r="R727" s="49">
        <v>51173960.509999998</v>
      </c>
      <c r="S727" s="43">
        <v>0</v>
      </c>
    </row>
    <row r="728" spans="1:19" ht="24.6" x14ac:dyDescent="0.7">
      <c r="A728" s="38">
        <v>10</v>
      </c>
      <c r="B728" s="38" t="s">
        <v>1492</v>
      </c>
      <c r="C728" s="38" t="s">
        <v>1515</v>
      </c>
      <c r="D728" s="38" t="s">
        <v>1516</v>
      </c>
      <c r="E728" s="38" t="s">
        <v>46</v>
      </c>
      <c r="F728" s="40">
        <v>2.86</v>
      </c>
      <c r="G728" s="40">
        <v>2.58</v>
      </c>
      <c r="H728" s="40">
        <v>1.71</v>
      </c>
      <c r="I728" s="40">
        <v>202042928.84</v>
      </c>
      <c r="J728" s="40">
        <v>-23621093.609999999</v>
      </c>
      <c r="K728" s="38">
        <v>1</v>
      </c>
      <c r="L728" s="40">
        <v>-1685037.47</v>
      </c>
      <c r="M728" s="40">
        <v>77409728.329999998</v>
      </c>
      <c r="N728" s="38" t="b">
        <f t="shared" si="22"/>
        <v>1</v>
      </c>
      <c r="O728" s="38" t="b">
        <f>C728=คำนวณเงินลงทุนส่วนเกิน!D735</f>
        <v>1</v>
      </c>
      <c r="P728" s="38" t="b">
        <f t="shared" si="23"/>
        <v>1</v>
      </c>
      <c r="Q728" s="14" t="s">
        <v>1515</v>
      </c>
      <c r="R728" s="49">
        <v>-23783655.359999999</v>
      </c>
      <c r="S728" s="43">
        <v>1</v>
      </c>
    </row>
    <row r="729" spans="1:19" ht="24.6" x14ac:dyDescent="0.7">
      <c r="A729" s="38">
        <v>10</v>
      </c>
      <c r="B729" s="38" t="s">
        <v>1492</v>
      </c>
      <c r="C729" s="38" t="s">
        <v>1517</v>
      </c>
      <c r="D729" s="38" t="s">
        <v>1518</v>
      </c>
      <c r="E729" s="38" t="s">
        <v>8</v>
      </c>
      <c r="F729" s="40">
        <v>4.32</v>
      </c>
      <c r="G729" s="40">
        <v>3.98</v>
      </c>
      <c r="H729" s="40">
        <v>3.06</v>
      </c>
      <c r="I729" s="40">
        <v>135553567.47</v>
      </c>
      <c r="J729" s="40">
        <v>-71453443.150000006</v>
      </c>
      <c r="K729" s="38">
        <v>1</v>
      </c>
      <c r="L729" s="40">
        <v>-43970462.799999997</v>
      </c>
      <c r="M729" s="40">
        <v>84058922.930000007</v>
      </c>
      <c r="N729" s="38" t="b">
        <f t="shared" si="22"/>
        <v>1</v>
      </c>
      <c r="O729" s="38" t="b">
        <f>C729=คำนวณเงินลงทุนส่วนเกิน!D736</f>
        <v>1</v>
      </c>
      <c r="P729" s="38" t="b">
        <f t="shared" si="23"/>
        <v>1</v>
      </c>
      <c r="Q729" s="14" t="s">
        <v>1517</v>
      </c>
      <c r="R729" s="49">
        <v>-71453443.150000006</v>
      </c>
      <c r="S729" s="43">
        <v>1</v>
      </c>
    </row>
    <row r="730" spans="1:19" ht="24.6" x14ac:dyDescent="0.7">
      <c r="A730" s="38">
        <v>10</v>
      </c>
      <c r="B730" s="38" t="s">
        <v>1492</v>
      </c>
      <c r="C730" s="38" t="s">
        <v>1519</v>
      </c>
      <c r="D730" s="38" t="s">
        <v>1520</v>
      </c>
      <c r="E730" s="38" t="s">
        <v>8</v>
      </c>
      <c r="F730" s="40">
        <v>4.49</v>
      </c>
      <c r="G730" s="40">
        <v>3.31</v>
      </c>
      <c r="H730" s="40">
        <v>2.29</v>
      </c>
      <c r="I730" s="40">
        <v>15256189.6</v>
      </c>
      <c r="J730" s="40">
        <v>-3371679.63</v>
      </c>
      <c r="K730" s="38">
        <v>1</v>
      </c>
      <c r="L730" s="40">
        <v>2087736.54</v>
      </c>
      <c r="M730" s="40">
        <v>5652701.7800000003</v>
      </c>
      <c r="N730" s="38" t="b">
        <f t="shared" si="22"/>
        <v>1</v>
      </c>
      <c r="O730" s="38" t="b">
        <f>C730=คำนวณเงินลงทุนส่วนเกิน!D737</f>
        <v>1</v>
      </c>
      <c r="P730" s="38" t="b">
        <f t="shared" si="23"/>
        <v>1</v>
      </c>
      <c r="Q730" s="14" t="s">
        <v>1519</v>
      </c>
      <c r="R730" s="49">
        <v>-3376999.63</v>
      </c>
      <c r="S730" s="43">
        <v>1</v>
      </c>
    </row>
    <row r="731" spans="1:19" ht="24.6" x14ac:dyDescent="0.7">
      <c r="A731" s="38">
        <v>10</v>
      </c>
      <c r="B731" s="38" t="s">
        <v>1492</v>
      </c>
      <c r="C731" s="38" t="s">
        <v>1521</v>
      </c>
      <c r="D731" s="38" t="s">
        <v>1522</v>
      </c>
      <c r="E731" s="38" t="s">
        <v>8</v>
      </c>
      <c r="F731" s="40">
        <v>2.68</v>
      </c>
      <c r="G731" s="40">
        <v>2.42</v>
      </c>
      <c r="H731" s="40">
        <v>1.98</v>
      </c>
      <c r="I731" s="40">
        <v>25040990.190000001</v>
      </c>
      <c r="J731" s="40">
        <v>-5345381.7</v>
      </c>
      <c r="K731" s="38">
        <v>1</v>
      </c>
      <c r="L731" s="40">
        <v>4875161.03</v>
      </c>
      <c r="M731" s="40">
        <v>14499116.76</v>
      </c>
      <c r="N731" s="38" t="b">
        <f t="shared" si="22"/>
        <v>1</v>
      </c>
      <c r="O731" s="38" t="b">
        <f>C731=คำนวณเงินลงทุนส่วนเกิน!D738</f>
        <v>1</v>
      </c>
      <c r="P731" s="38" t="b">
        <f t="shared" si="23"/>
        <v>1</v>
      </c>
      <c r="Q731" s="14" t="s">
        <v>1521</v>
      </c>
      <c r="R731" s="49">
        <v>-5345381.7</v>
      </c>
      <c r="S731" s="43">
        <v>1</v>
      </c>
    </row>
    <row r="732" spans="1:19" ht="24.6" x14ac:dyDescent="0.7">
      <c r="A732" s="38">
        <v>10</v>
      </c>
      <c r="B732" s="38" t="s">
        <v>1492</v>
      </c>
      <c r="C732" s="38" t="s">
        <v>1523</v>
      </c>
      <c r="D732" s="38" t="s">
        <v>1524</v>
      </c>
      <c r="E732" s="38" t="s">
        <v>8</v>
      </c>
      <c r="F732" s="40">
        <v>4.41</v>
      </c>
      <c r="G732" s="40">
        <v>4.21</v>
      </c>
      <c r="H732" s="40">
        <v>3.79</v>
      </c>
      <c r="I732" s="40">
        <v>57631205</v>
      </c>
      <c r="J732" s="40">
        <v>-3646798.4</v>
      </c>
      <c r="K732" s="38">
        <v>1</v>
      </c>
      <c r="L732" s="40">
        <v>-4622283.71</v>
      </c>
      <c r="M732" s="40">
        <v>47249283.009999998</v>
      </c>
      <c r="N732" s="38" t="b">
        <f t="shared" si="22"/>
        <v>1</v>
      </c>
      <c r="O732" s="38" t="b">
        <f>C732=คำนวณเงินลงทุนส่วนเกิน!D739</f>
        <v>1</v>
      </c>
      <c r="P732" s="38" t="b">
        <f t="shared" si="23"/>
        <v>1</v>
      </c>
      <c r="Q732" s="14" t="s">
        <v>1523</v>
      </c>
      <c r="R732" s="49">
        <v>-5540148.7000000002</v>
      </c>
      <c r="S732" s="43">
        <v>1</v>
      </c>
    </row>
    <row r="733" spans="1:19" ht="24.6" x14ac:dyDescent="0.7">
      <c r="A733" s="38">
        <v>10</v>
      </c>
      <c r="B733" s="38" t="s">
        <v>1492</v>
      </c>
      <c r="C733" s="38" t="s">
        <v>1525</v>
      </c>
      <c r="D733" s="38" t="s">
        <v>1526</v>
      </c>
      <c r="E733" s="38" t="s">
        <v>8</v>
      </c>
      <c r="F733" s="40">
        <v>6.04</v>
      </c>
      <c r="G733" s="40">
        <v>5.8</v>
      </c>
      <c r="H733" s="40">
        <v>4.3600000000000003</v>
      </c>
      <c r="I733" s="40">
        <v>44685679.25</v>
      </c>
      <c r="J733" s="40">
        <v>-8563142.1600000001</v>
      </c>
      <c r="K733" s="38">
        <v>1</v>
      </c>
      <c r="L733" s="40">
        <v>-6177819.8099999996</v>
      </c>
      <c r="M733" s="40">
        <v>29779562.09</v>
      </c>
      <c r="N733" s="38" t="b">
        <f t="shared" si="22"/>
        <v>1</v>
      </c>
      <c r="O733" s="38" t="b">
        <f>C733=คำนวณเงินลงทุนส่วนเกิน!D740</f>
        <v>1</v>
      </c>
      <c r="P733" s="38" t="b">
        <f t="shared" si="23"/>
        <v>1</v>
      </c>
      <c r="Q733" s="14" t="s">
        <v>1525</v>
      </c>
      <c r="R733" s="49">
        <v>-8658561.4600000009</v>
      </c>
      <c r="S733" s="43">
        <v>1</v>
      </c>
    </row>
    <row r="734" spans="1:19" ht="24.6" x14ac:dyDescent="0.7">
      <c r="A734" s="38">
        <v>10</v>
      </c>
      <c r="B734" s="38" t="s">
        <v>1492</v>
      </c>
      <c r="C734" s="38" t="s">
        <v>1527</v>
      </c>
      <c r="D734" s="38" t="s">
        <v>1528</v>
      </c>
      <c r="E734" s="38" t="s">
        <v>8</v>
      </c>
      <c r="F734" s="40">
        <v>9.74</v>
      </c>
      <c r="G734" s="40">
        <v>9.49</v>
      </c>
      <c r="H734" s="40">
        <v>8.86</v>
      </c>
      <c r="I734" s="40">
        <v>116339375.93000001</v>
      </c>
      <c r="J734" s="40">
        <v>-21807152.039999999</v>
      </c>
      <c r="K734" s="38">
        <v>1</v>
      </c>
      <c r="L734" s="40">
        <v>-18251334.239999998</v>
      </c>
      <c r="M734" s="40">
        <v>104646261.84999999</v>
      </c>
      <c r="N734" s="38" t="b">
        <f t="shared" si="22"/>
        <v>1</v>
      </c>
      <c r="O734" s="38" t="b">
        <f>C734=คำนวณเงินลงทุนส่วนเกิน!D741</f>
        <v>1</v>
      </c>
      <c r="P734" s="38" t="b">
        <f t="shared" si="23"/>
        <v>1</v>
      </c>
      <c r="Q734" s="14" t="s">
        <v>1527</v>
      </c>
      <c r="R734" s="49">
        <v>-21814952.039999999</v>
      </c>
      <c r="S734" s="43">
        <v>1</v>
      </c>
    </row>
    <row r="735" spans="1:19" ht="24.6" x14ac:dyDescent="0.7">
      <c r="A735" s="38">
        <v>10</v>
      </c>
      <c r="B735" s="38" t="s">
        <v>1492</v>
      </c>
      <c r="C735" s="38" t="s">
        <v>1529</v>
      </c>
      <c r="D735" s="38" t="s">
        <v>1530</v>
      </c>
      <c r="E735" s="38" t="s">
        <v>8</v>
      </c>
      <c r="F735" s="40">
        <v>3.64</v>
      </c>
      <c r="G735" s="40">
        <v>3.43</v>
      </c>
      <c r="H735" s="40">
        <v>2.97</v>
      </c>
      <c r="I735" s="40">
        <v>36636734.950000003</v>
      </c>
      <c r="J735" s="40">
        <v>-507591.89</v>
      </c>
      <c r="K735" s="38">
        <v>1</v>
      </c>
      <c r="L735" s="40">
        <v>5530094.8399999999</v>
      </c>
      <c r="M735" s="40">
        <v>27301475.949999999</v>
      </c>
      <c r="N735" s="38" t="b">
        <f t="shared" si="22"/>
        <v>1</v>
      </c>
      <c r="O735" s="38" t="b">
        <f>C735=คำนวณเงินลงทุนส่วนเกิน!D742</f>
        <v>1</v>
      </c>
      <c r="P735" s="38" t="b">
        <f t="shared" si="23"/>
        <v>1</v>
      </c>
      <c r="Q735" s="14" t="s">
        <v>1529</v>
      </c>
      <c r="R735" s="49">
        <v>-5685723.8899999997</v>
      </c>
      <c r="S735" s="43">
        <v>1</v>
      </c>
    </row>
    <row r="736" spans="1:19" ht="24.6" x14ac:dyDescent="0.7">
      <c r="A736" s="38">
        <v>10</v>
      </c>
      <c r="B736" s="38" t="s">
        <v>1492</v>
      </c>
      <c r="C736" s="38" t="s">
        <v>1531</v>
      </c>
      <c r="D736" s="38" t="s">
        <v>1532</v>
      </c>
      <c r="E736" s="38" t="s">
        <v>46</v>
      </c>
      <c r="F736" s="40">
        <v>3.2</v>
      </c>
      <c r="G736" s="40">
        <v>2.86</v>
      </c>
      <c r="H736" s="40">
        <v>1.52</v>
      </c>
      <c r="I736" s="40">
        <v>227566105.22</v>
      </c>
      <c r="J736" s="40">
        <v>-17585270.170000002</v>
      </c>
      <c r="K736" s="38">
        <v>1</v>
      </c>
      <c r="L736" s="40">
        <v>37189278.18</v>
      </c>
      <c r="M736" s="40">
        <v>54092442.369999997</v>
      </c>
      <c r="N736" s="38" t="b">
        <f t="shared" si="22"/>
        <v>1</v>
      </c>
      <c r="O736" s="38" t="b">
        <f>C736=คำนวณเงินลงทุนส่วนเกิน!D743</f>
        <v>1</v>
      </c>
      <c r="P736" s="38" t="b">
        <f t="shared" si="23"/>
        <v>1</v>
      </c>
      <c r="Q736" s="14" t="s">
        <v>1531</v>
      </c>
      <c r="R736" s="49">
        <v>-17585270.170000002</v>
      </c>
      <c r="S736" s="43">
        <v>1</v>
      </c>
    </row>
    <row r="737" spans="1:19" ht="24.6" x14ac:dyDescent="0.7">
      <c r="A737" s="38">
        <v>10</v>
      </c>
      <c r="B737" s="38" t="s">
        <v>1492</v>
      </c>
      <c r="C737" s="38" t="s">
        <v>1533</v>
      </c>
      <c r="D737" s="38" t="s">
        <v>1534</v>
      </c>
      <c r="E737" s="38" t="s">
        <v>46</v>
      </c>
      <c r="F737" s="40">
        <v>2.41</v>
      </c>
      <c r="G737" s="40">
        <v>2.12</v>
      </c>
      <c r="H737" s="40">
        <v>1.44</v>
      </c>
      <c r="I737" s="40">
        <v>162688573.25</v>
      </c>
      <c r="J737" s="40">
        <v>-23476779.48</v>
      </c>
      <c r="K737" s="38">
        <v>1</v>
      </c>
      <c r="L737" s="40">
        <v>10859662.779999999</v>
      </c>
      <c r="M737" s="40">
        <v>50964583.700000003</v>
      </c>
      <c r="N737" s="38" t="b">
        <f t="shared" si="22"/>
        <v>1</v>
      </c>
      <c r="O737" s="38" t="b">
        <f>C737=คำนวณเงินลงทุนส่วนเกิน!D744</f>
        <v>1</v>
      </c>
      <c r="P737" s="38" t="b">
        <f t="shared" si="23"/>
        <v>1</v>
      </c>
      <c r="Q737" s="14" t="s">
        <v>1533</v>
      </c>
      <c r="R737" s="49">
        <v>-26470877.260000002</v>
      </c>
      <c r="S737" s="43">
        <v>1</v>
      </c>
    </row>
    <row r="738" spans="1:19" ht="24.6" x14ac:dyDescent="0.7">
      <c r="A738" s="38">
        <v>10</v>
      </c>
      <c r="B738" s="38" t="s">
        <v>1492</v>
      </c>
      <c r="C738" s="38" t="s">
        <v>1535</v>
      </c>
      <c r="D738" s="38" t="s">
        <v>1536</v>
      </c>
      <c r="E738" s="38" t="s">
        <v>8</v>
      </c>
      <c r="F738" s="40">
        <v>3.07</v>
      </c>
      <c r="G738" s="40">
        <v>2.93</v>
      </c>
      <c r="H738" s="40">
        <v>2.54</v>
      </c>
      <c r="I738" s="40">
        <v>48471393.710000001</v>
      </c>
      <c r="J738" s="40">
        <v>-4849521.54</v>
      </c>
      <c r="K738" s="38">
        <v>1</v>
      </c>
      <c r="L738" s="40">
        <v>1720756.03</v>
      </c>
      <c r="M738" s="40">
        <v>35995167.380000003</v>
      </c>
      <c r="N738" s="38" t="b">
        <f t="shared" si="22"/>
        <v>1</v>
      </c>
      <c r="O738" s="38" t="b">
        <f>C738=คำนวณเงินลงทุนส่วนเกิน!D745</f>
        <v>1</v>
      </c>
      <c r="P738" s="38" t="b">
        <f t="shared" si="23"/>
        <v>1</v>
      </c>
      <c r="Q738" s="14" t="s">
        <v>1535</v>
      </c>
      <c r="R738" s="49">
        <v>-4849521.54</v>
      </c>
      <c r="S738" s="43">
        <v>1</v>
      </c>
    </row>
    <row r="739" spans="1:19" ht="24.6" x14ac:dyDescent="0.7">
      <c r="A739" s="38">
        <v>10</v>
      </c>
      <c r="B739" s="38" t="s">
        <v>1492</v>
      </c>
      <c r="C739" s="38" t="s">
        <v>1537</v>
      </c>
      <c r="D739" s="38" t="s">
        <v>1538</v>
      </c>
      <c r="E739" s="38" t="s">
        <v>8</v>
      </c>
      <c r="F739" s="40">
        <v>2.72</v>
      </c>
      <c r="G739" s="40">
        <v>2.52</v>
      </c>
      <c r="H739" s="40">
        <v>2.27</v>
      </c>
      <c r="I739" s="40">
        <v>28256857.170000002</v>
      </c>
      <c r="J739" s="40">
        <v>-9261556.3399999999</v>
      </c>
      <c r="K739" s="38">
        <v>1</v>
      </c>
      <c r="L739" s="40">
        <v>-3751167.05</v>
      </c>
      <c r="M739" s="40">
        <v>20796972.079999998</v>
      </c>
      <c r="N739" s="38" t="b">
        <f t="shared" si="22"/>
        <v>1</v>
      </c>
      <c r="O739" s="38" t="b">
        <f>C739=คำนวณเงินลงทุนส่วนเกิน!D746</f>
        <v>1</v>
      </c>
      <c r="P739" s="38" t="b">
        <f t="shared" si="23"/>
        <v>1</v>
      </c>
      <c r="Q739" s="14" t="s">
        <v>1537</v>
      </c>
      <c r="R739" s="49">
        <v>-16627856.359999999</v>
      </c>
      <c r="S739" s="43">
        <v>1</v>
      </c>
    </row>
    <row r="740" spans="1:19" ht="24.6" x14ac:dyDescent="0.7">
      <c r="A740" s="38">
        <v>10</v>
      </c>
      <c r="B740" s="38" t="s">
        <v>1492</v>
      </c>
      <c r="C740" s="38" t="s">
        <v>1539</v>
      </c>
      <c r="D740" s="38" t="s">
        <v>1540</v>
      </c>
      <c r="E740" s="38" t="s">
        <v>8</v>
      </c>
      <c r="F740" s="40">
        <v>2.16</v>
      </c>
      <c r="G740" s="40">
        <v>1.65</v>
      </c>
      <c r="H740" s="40">
        <v>1.43</v>
      </c>
      <c r="I740" s="40">
        <v>13961674.710000001</v>
      </c>
      <c r="J740" s="40">
        <v>-8266044.1200000001</v>
      </c>
      <c r="K740" s="38">
        <v>1</v>
      </c>
      <c r="L740" s="40">
        <v>-4248048.93</v>
      </c>
      <c r="M740" s="40">
        <v>5149805.43</v>
      </c>
      <c r="N740" s="38" t="b">
        <f t="shared" si="22"/>
        <v>1</v>
      </c>
      <c r="O740" s="38" t="b">
        <f>C740=คำนวณเงินลงทุนส่วนเกิน!D747</f>
        <v>1</v>
      </c>
      <c r="P740" s="38" t="b">
        <f t="shared" si="23"/>
        <v>1</v>
      </c>
      <c r="Q740" s="14" t="s">
        <v>1539</v>
      </c>
      <c r="R740" s="49">
        <v>-8266044.1200000001</v>
      </c>
      <c r="S740" s="43">
        <v>1</v>
      </c>
    </row>
    <row r="741" spans="1:19" ht="24.6" x14ac:dyDescent="0.7">
      <c r="A741" s="38">
        <v>10</v>
      </c>
      <c r="B741" s="38" t="s">
        <v>1492</v>
      </c>
      <c r="C741" s="38" t="s">
        <v>1541</v>
      </c>
      <c r="D741" s="38" t="s">
        <v>1542</v>
      </c>
      <c r="E741" s="38" t="s">
        <v>8</v>
      </c>
      <c r="F741" s="40">
        <v>10.91</v>
      </c>
      <c r="G741" s="40">
        <v>10.45</v>
      </c>
      <c r="H741" s="40">
        <v>9.15</v>
      </c>
      <c r="I741" s="40">
        <v>63970372.969999999</v>
      </c>
      <c r="J741" s="40">
        <v>-10626589.16</v>
      </c>
      <c r="K741" s="38">
        <v>1</v>
      </c>
      <c r="L741" s="40">
        <v>-3439743.89</v>
      </c>
      <c r="M741" s="40">
        <v>52600440.5</v>
      </c>
      <c r="N741" s="38" t="b">
        <f t="shared" si="22"/>
        <v>1</v>
      </c>
      <c r="O741" s="38" t="b">
        <f>C741=คำนวณเงินลงทุนส่วนเกิน!D748</f>
        <v>1</v>
      </c>
      <c r="P741" s="38" t="b">
        <f t="shared" si="23"/>
        <v>1</v>
      </c>
      <c r="Q741" s="14" t="s">
        <v>1541</v>
      </c>
      <c r="R741" s="49">
        <v>-10626589.16</v>
      </c>
      <c r="S741" s="43">
        <v>1</v>
      </c>
    </row>
    <row r="742" spans="1:19" ht="24.6" x14ac:dyDescent="0.7">
      <c r="A742" s="38">
        <v>10</v>
      </c>
      <c r="B742" s="38" t="s">
        <v>1492</v>
      </c>
      <c r="C742" s="38" t="s">
        <v>1543</v>
      </c>
      <c r="D742" s="38" t="s">
        <v>1544</v>
      </c>
      <c r="E742" s="38" t="s">
        <v>8</v>
      </c>
      <c r="F742" s="40">
        <v>5.0599999999999996</v>
      </c>
      <c r="G742" s="40">
        <v>4.67</v>
      </c>
      <c r="H742" s="40">
        <v>3.94</v>
      </c>
      <c r="I742" s="40">
        <v>22636205.949999999</v>
      </c>
      <c r="J742" s="40">
        <v>-2745433.97</v>
      </c>
      <c r="K742" s="38">
        <v>1</v>
      </c>
      <c r="L742" s="40">
        <v>2239254.0699999998</v>
      </c>
      <c r="M742" s="40">
        <v>16398001.57</v>
      </c>
      <c r="N742" s="38" t="b">
        <f t="shared" si="22"/>
        <v>1</v>
      </c>
      <c r="O742" s="38" t="b">
        <f>C742=คำนวณเงินลงทุนส่วนเกิน!D749</f>
        <v>1</v>
      </c>
      <c r="P742" s="38" t="b">
        <f t="shared" si="23"/>
        <v>1</v>
      </c>
      <c r="Q742" s="14" t="s">
        <v>1543</v>
      </c>
      <c r="R742" s="49">
        <v>-3716897.35</v>
      </c>
      <c r="S742" s="43">
        <v>1</v>
      </c>
    </row>
    <row r="743" spans="1:19" ht="24.6" x14ac:dyDescent="0.7">
      <c r="A743" s="38">
        <v>11</v>
      </c>
      <c r="B743" s="38" t="s">
        <v>1545</v>
      </c>
      <c r="C743" s="38" t="s">
        <v>1546</v>
      </c>
      <c r="D743" s="38" t="s">
        <v>1547</v>
      </c>
      <c r="E743" s="38" t="s">
        <v>46</v>
      </c>
      <c r="F743" s="40">
        <v>4.75</v>
      </c>
      <c r="G743" s="40">
        <v>4.28</v>
      </c>
      <c r="H743" s="40">
        <v>2.77</v>
      </c>
      <c r="I743" s="40">
        <v>697414469.33000004</v>
      </c>
      <c r="J743" s="40">
        <v>140077583.93000001</v>
      </c>
      <c r="K743" s="38">
        <v>0</v>
      </c>
      <c r="L743" s="40">
        <v>200342479.24000001</v>
      </c>
      <c r="M743" s="40">
        <v>328860495.29000002</v>
      </c>
      <c r="N743" s="38" t="b">
        <f t="shared" si="22"/>
        <v>1</v>
      </c>
      <c r="O743" s="38" t="b">
        <f>C743=คำนวณเงินลงทุนส่วนเกิน!D750</f>
        <v>1</v>
      </c>
      <c r="P743" s="38" t="b">
        <f t="shared" si="23"/>
        <v>1</v>
      </c>
      <c r="Q743" s="14" t="s">
        <v>1546</v>
      </c>
      <c r="R743" s="49">
        <v>140070860.18000001</v>
      </c>
      <c r="S743" s="43">
        <v>0</v>
      </c>
    </row>
    <row r="744" spans="1:19" ht="24.6" x14ac:dyDescent="0.7">
      <c r="A744" s="38">
        <v>11</v>
      </c>
      <c r="B744" s="38" t="s">
        <v>1545</v>
      </c>
      <c r="C744" s="38" t="s">
        <v>1548</v>
      </c>
      <c r="D744" s="38" t="s">
        <v>1549</v>
      </c>
      <c r="E744" s="38" t="s">
        <v>8</v>
      </c>
      <c r="F744" s="40">
        <v>5.62</v>
      </c>
      <c r="G744" s="40">
        <v>5.38</v>
      </c>
      <c r="H744" s="40">
        <v>5.0199999999999996</v>
      </c>
      <c r="I744" s="40">
        <v>118592555.27</v>
      </c>
      <c r="J744" s="40">
        <v>19227626.5</v>
      </c>
      <c r="K744" s="38">
        <v>0</v>
      </c>
      <c r="L744" s="40">
        <v>23072923.629999999</v>
      </c>
      <c r="M744" s="40">
        <v>103121622.16</v>
      </c>
      <c r="N744" s="38" t="b">
        <f t="shared" si="22"/>
        <v>0</v>
      </c>
      <c r="O744" s="38" t="b">
        <f>C744=คำนวณเงินลงทุนส่วนเกิน!D751</f>
        <v>1</v>
      </c>
      <c r="P744" s="38" t="b">
        <f t="shared" si="23"/>
        <v>1</v>
      </c>
      <c r="Q744" s="14" t="s">
        <v>1548</v>
      </c>
      <c r="R744" s="49">
        <v>-9234445.7200000007</v>
      </c>
      <c r="S744" s="43">
        <v>1</v>
      </c>
    </row>
    <row r="745" spans="1:19" ht="24.6" x14ac:dyDescent="0.7">
      <c r="A745" s="38">
        <v>11</v>
      </c>
      <c r="B745" s="38" t="s">
        <v>1545</v>
      </c>
      <c r="C745" s="38" t="s">
        <v>1550</v>
      </c>
      <c r="D745" s="38" t="s">
        <v>1551</v>
      </c>
      <c r="E745" s="38" t="s">
        <v>8</v>
      </c>
      <c r="F745" s="40">
        <v>6.85</v>
      </c>
      <c r="G745" s="40">
        <v>6.58</v>
      </c>
      <c r="H745" s="40">
        <v>5.57</v>
      </c>
      <c r="I745" s="40">
        <v>88474832.340000004</v>
      </c>
      <c r="J745" s="40">
        <v>20160618.82</v>
      </c>
      <c r="K745" s="38">
        <v>0</v>
      </c>
      <c r="L745" s="40">
        <v>23759835.030000001</v>
      </c>
      <c r="M745" s="40">
        <v>69073451.269999996</v>
      </c>
      <c r="N745" s="38" t="b">
        <f t="shared" si="22"/>
        <v>0</v>
      </c>
      <c r="O745" s="38" t="b">
        <f>C745=คำนวณเงินลงทุนส่วนเกิน!D752</f>
        <v>1</v>
      </c>
      <c r="P745" s="38" t="b">
        <f t="shared" si="23"/>
        <v>1</v>
      </c>
      <c r="Q745" s="14" t="s">
        <v>1550</v>
      </c>
      <c r="R745" s="49">
        <v>-678070.18</v>
      </c>
      <c r="S745" s="43">
        <v>1</v>
      </c>
    </row>
    <row r="746" spans="1:19" ht="24.6" x14ac:dyDescent="0.7">
      <c r="A746" s="38">
        <v>11</v>
      </c>
      <c r="B746" s="38" t="s">
        <v>1545</v>
      </c>
      <c r="C746" s="38" t="s">
        <v>1552</v>
      </c>
      <c r="D746" s="38" t="s">
        <v>1553</v>
      </c>
      <c r="E746" s="38" t="s">
        <v>8</v>
      </c>
      <c r="F746" s="40">
        <v>10.52</v>
      </c>
      <c r="G746" s="40">
        <v>9.77</v>
      </c>
      <c r="H746" s="40">
        <v>9.1199999999999992</v>
      </c>
      <c r="I746" s="40">
        <v>166964942.40000001</v>
      </c>
      <c r="J746" s="40">
        <v>-34071314.270000003</v>
      </c>
      <c r="K746" s="38">
        <v>1</v>
      </c>
      <c r="L746" s="40">
        <v>-22169066.120000001</v>
      </c>
      <c r="M746" s="40">
        <v>142377057.72999999</v>
      </c>
      <c r="N746" s="38" t="b">
        <f t="shared" si="22"/>
        <v>1</v>
      </c>
      <c r="O746" s="38" t="b">
        <f>C746=คำนวณเงินลงทุนส่วนเกิน!D753</f>
        <v>1</v>
      </c>
      <c r="P746" s="38" t="b">
        <f t="shared" si="23"/>
        <v>1</v>
      </c>
      <c r="Q746" s="14" t="s">
        <v>1552</v>
      </c>
      <c r="R746" s="49">
        <v>-34076794.270000003</v>
      </c>
      <c r="S746" s="43">
        <v>1</v>
      </c>
    </row>
    <row r="747" spans="1:19" ht="24.6" x14ac:dyDescent="0.7">
      <c r="A747" s="38">
        <v>11</v>
      </c>
      <c r="B747" s="38" t="s">
        <v>1545</v>
      </c>
      <c r="C747" s="38" t="s">
        <v>1554</v>
      </c>
      <c r="D747" s="38" t="s">
        <v>1555</v>
      </c>
      <c r="E747" s="38" t="s">
        <v>8</v>
      </c>
      <c r="F747" s="40">
        <v>5.64</v>
      </c>
      <c r="G747" s="40">
        <v>5.47</v>
      </c>
      <c r="H747" s="40">
        <v>4.9800000000000004</v>
      </c>
      <c r="I747" s="40">
        <v>166785887.21000001</v>
      </c>
      <c r="J747" s="40">
        <v>-18323676.219999999</v>
      </c>
      <c r="K747" s="38">
        <v>1</v>
      </c>
      <c r="L747" s="40">
        <v>-13135912.619999999</v>
      </c>
      <c r="M747" s="40">
        <v>143166341.78</v>
      </c>
      <c r="N747" s="38" t="b">
        <f t="shared" si="22"/>
        <v>1</v>
      </c>
      <c r="O747" s="38" t="b">
        <f>C747=คำนวณเงินลงทุนส่วนเกิน!D754</f>
        <v>1</v>
      </c>
      <c r="P747" s="38" t="b">
        <f t="shared" si="23"/>
        <v>1</v>
      </c>
      <c r="Q747" s="14" t="s">
        <v>1554</v>
      </c>
      <c r="R747" s="49">
        <v>-27693120.620000001</v>
      </c>
      <c r="S747" s="43">
        <v>1</v>
      </c>
    </row>
    <row r="748" spans="1:19" ht="24.6" x14ac:dyDescent="0.7">
      <c r="A748" s="38">
        <v>11</v>
      </c>
      <c r="B748" s="38" t="s">
        <v>1545</v>
      </c>
      <c r="C748" s="38" t="s">
        <v>1556</v>
      </c>
      <c r="D748" s="38" t="s">
        <v>1557</v>
      </c>
      <c r="E748" s="38" t="s">
        <v>8</v>
      </c>
      <c r="F748" s="40">
        <v>9.6300000000000008</v>
      </c>
      <c r="G748" s="40">
        <v>9.48</v>
      </c>
      <c r="H748" s="40">
        <v>8.66</v>
      </c>
      <c r="I748" s="40">
        <v>138620516.09</v>
      </c>
      <c r="J748" s="40">
        <v>1925410.47</v>
      </c>
      <c r="K748" s="38">
        <v>0</v>
      </c>
      <c r="L748" s="40">
        <v>8556263.5299999993</v>
      </c>
      <c r="M748" s="40">
        <v>123085589.56</v>
      </c>
      <c r="N748" s="38" t="b">
        <f t="shared" si="22"/>
        <v>0</v>
      </c>
      <c r="O748" s="38" t="b">
        <f>C748=คำนวณเงินลงทุนส่วนเกิน!D755</f>
        <v>1</v>
      </c>
      <c r="P748" s="38" t="b">
        <f t="shared" si="23"/>
        <v>1</v>
      </c>
      <c r="Q748" s="14" t="s">
        <v>1556</v>
      </c>
      <c r="R748" s="49">
        <v>-21481815.870000001</v>
      </c>
      <c r="S748" s="43">
        <v>1</v>
      </c>
    </row>
    <row r="749" spans="1:19" ht="24.6" x14ac:dyDescent="0.7">
      <c r="A749" s="38">
        <v>11</v>
      </c>
      <c r="B749" s="38" t="s">
        <v>1545</v>
      </c>
      <c r="C749" s="38" t="s">
        <v>1558</v>
      </c>
      <c r="D749" s="38" t="s">
        <v>1559</v>
      </c>
      <c r="E749" s="38" t="s">
        <v>8</v>
      </c>
      <c r="F749" s="40">
        <v>7.07</v>
      </c>
      <c r="G749" s="40">
        <v>6.69</v>
      </c>
      <c r="H749" s="40">
        <v>5.48</v>
      </c>
      <c r="I749" s="40">
        <v>58191929.920000002</v>
      </c>
      <c r="J749" s="40">
        <v>20398637.32</v>
      </c>
      <c r="K749" s="38">
        <v>0</v>
      </c>
      <c r="L749" s="40">
        <v>25439053.440000001</v>
      </c>
      <c r="M749" s="40">
        <v>42964176.859999999</v>
      </c>
      <c r="N749" s="38" t="b">
        <f t="shared" si="22"/>
        <v>0</v>
      </c>
      <c r="O749" s="38" t="b">
        <f>C749=คำนวณเงินลงทุนส่วนเกิน!D756</f>
        <v>1</v>
      </c>
      <c r="P749" s="38" t="b">
        <f t="shared" si="23"/>
        <v>1</v>
      </c>
      <c r="Q749" s="14" t="s">
        <v>1558</v>
      </c>
      <c r="R749" s="49">
        <v>-5607365.2199999997</v>
      </c>
      <c r="S749" s="43">
        <v>1</v>
      </c>
    </row>
    <row r="750" spans="1:19" ht="24.6" x14ac:dyDescent="0.7">
      <c r="A750" s="38">
        <v>11</v>
      </c>
      <c r="B750" s="38" t="s">
        <v>1545</v>
      </c>
      <c r="C750" s="38" t="s">
        <v>1560</v>
      </c>
      <c r="D750" s="38" t="s">
        <v>1561</v>
      </c>
      <c r="E750" s="38" t="s">
        <v>8</v>
      </c>
      <c r="F750" s="40">
        <v>3.01</v>
      </c>
      <c r="G750" s="40">
        <v>2.85</v>
      </c>
      <c r="H750" s="40">
        <v>2.57</v>
      </c>
      <c r="I750" s="40">
        <v>68360432.939999998</v>
      </c>
      <c r="J750" s="40">
        <v>-2005521.38</v>
      </c>
      <c r="K750" s="38">
        <v>1</v>
      </c>
      <c r="L750" s="40">
        <v>3558831.82</v>
      </c>
      <c r="M750" s="40">
        <v>53127938.619999997</v>
      </c>
      <c r="N750" s="38" t="b">
        <f t="shared" si="22"/>
        <v>1</v>
      </c>
      <c r="O750" s="38" t="b">
        <f>C750=คำนวณเงินลงทุนส่วนเกิน!D757</f>
        <v>1</v>
      </c>
      <c r="P750" s="38" t="b">
        <f t="shared" si="23"/>
        <v>1</v>
      </c>
      <c r="Q750" s="14" t="s">
        <v>1560</v>
      </c>
      <c r="R750" s="49">
        <v>-2005521.38</v>
      </c>
      <c r="S750" s="43">
        <v>1</v>
      </c>
    </row>
    <row r="751" spans="1:19" ht="24.6" x14ac:dyDescent="0.7">
      <c r="A751" s="38">
        <v>11</v>
      </c>
      <c r="B751" s="38" t="s">
        <v>1545</v>
      </c>
      <c r="C751" s="38" t="s">
        <v>1562</v>
      </c>
      <c r="D751" s="38" t="s">
        <v>1563</v>
      </c>
      <c r="E751" s="38" t="s">
        <v>8</v>
      </c>
      <c r="F751" s="40">
        <v>18.600000000000001</v>
      </c>
      <c r="G751" s="40">
        <v>18.399999999999999</v>
      </c>
      <c r="H751" s="40">
        <v>17.899999999999999</v>
      </c>
      <c r="I751" s="40">
        <v>43083584.539999999</v>
      </c>
      <c r="J751" s="40">
        <v>-384565.63</v>
      </c>
      <c r="K751" s="38">
        <v>1</v>
      </c>
      <c r="L751" s="40">
        <v>2886255.62</v>
      </c>
      <c r="M751" s="40">
        <v>41372359.399999999</v>
      </c>
      <c r="N751" s="38" t="b">
        <f t="shared" si="22"/>
        <v>1</v>
      </c>
      <c r="O751" s="38" t="b">
        <f>C751=คำนวณเงินลงทุนส่วนเกิน!D758</f>
        <v>1</v>
      </c>
      <c r="P751" s="38" t="b">
        <f t="shared" si="23"/>
        <v>1</v>
      </c>
      <c r="Q751" s="14" t="s">
        <v>1562</v>
      </c>
      <c r="R751" s="49">
        <v>-384565.63</v>
      </c>
      <c r="S751" s="43">
        <v>1</v>
      </c>
    </row>
    <row r="752" spans="1:19" ht="24.6" x14ac:dyDescent="0.7">
      <c r="A752" s="38">
        <v>11</v>
      </c>
      <c r="B752" s="38" t="s">
        <v>1564</v>
      </c>
      <c r="C752" s="38" t="s">
        <v>1565</v>
      </c>
      <c r="D752" s="38" t="s">
        <v>1566</v>
      </c>
      <c r="E752" s="38" t="s">
        <v>46</v>
      </c>
      <c r="F752" s="40">
        <v>2.65</v>
      </c>
      <c r="G752" s="40">
        <v>2.5</v>
      </c>
      <c r="H752" s="40">
        <v>1.8</v>
      </c>
      <c r="I752" s="40">
        <v>411094252.38</v>
      </c>
      <c r="J752" s="40">
        <v>178331000.90000001</v>
      </c>
      <c r="K752" s="38">
        <v>0</v>
      </c>
      <c r="L752" s="40">
        <v>163830311.77000001</v>
      </c>
      <c r="M752" s="40">
        <v>200191873.75999999</v>
      </c>
      <c r="N752" s="38" t="b">
        <f t="shared" si="22"/>
        <v>1</v>
      </c>
      <c r="O752" s="38" t="b">
        <f>C752=คำนวณเงินลงทุนส่วนเกิน!D759</f>
        <v>1</v>
      </c>
      <c r="P752" s="38" t="b">
        <f t="shared" si="23"/>
        <v>1</v>
      </c>
      <c r="Q752" s="14" t="s">
        <v>1565</v>
      </c>
      <c r="R752" s="49">
        <v>161827684.49000001</v>
      </c>
      <c r="S752" s="43">
        <v>0</v>
      </c>
    </row>
    <row r="753" spans="1:19" ht="24.6" x14ac:dyDescent="0.7">
      <c r="A753" s="38">
        <v>11</v>
      </c>
      <c r="B753" s="38" t="s">
        <v>1564</v>
      </c>
      <c r="C753" s="38" t="s">
        <v>1567</v>
      </c>
      <c r="D753" s="38" t="s">
        <v>1568</v>
      </c>
      <c r="E753" s="38" t="s">
        <v>8</v>
      </c>
      <c r="F753" s="40">
        <v>5.68</v>
      </c>
      <c r="G753" s="40">
        <v>5.48</v>
      </c>
      <c r="H753" s="40">
        <v>4.83</v>
      </c>
      <c r="I753" s="40">
        <v>61124428.299999997</v>
      </c>
      <c r="J753" s="40">
        <v>-14498995.810000001</v>
      </c>
      <c r="K753" s="38">
        <v>1</v>
      </c>
      <c r="L753" s="40">
        <v>-11284176.710000001</v>
      </c>
      <c r="M753" s="40">
        <v>49976545.289999999</v>
      </c>
      <c r="N753" s="38" t="b">
        <f t="shared" si="22"/>
        <v>1</v>
      </c>
      <c r="O753" s="38" t="b">
        <f>C753=คำนวณเงินลงทุนส่วนเกิน!D760</f>
        <v>1</v>
      </c>
      <c r="P753" s="38" t="b">
        <f t="shared" si="23"/>
        <v>1</v>
      </c>
      <c r="Q753" s="14" t="s">
        <v>1567</v>
      </c>
      <c r="R753" s="49">
        <v>-15630144.310000001</v>
      </c>
      <c r="S753" s="43">
        <v>1</v>
      </c>
    </row>
    <row r="754" spans="1:19" ht="24.6" x14ac:dyDescent="0.7">
      <c r="A754" s="38">
        <v>11</v>
      </c>
      <c r="B754" s="38" t="s">
        <v>1564</v>
      </c>
      <c r="C754" s="38" t="s">
        <v>1569</v>
      </c>
      <c r="D754" s="38" t="s">
        <v>1570</v>
      </c>
      <c r="E754" s="38" t="s">
        <v>8</v>
      </c>
      <c r="F754" s="40">
        <v>2.0499999999999998</v>
      </c>
      <c r="G754" s="40">
        <v>1.94</v>
      </c>
      <c r="H754" s="40">
        <v>1.7</v>
      </c>
      <c r="I754" s="40">
        <v>84256060.019999996</v>
      </c>
      <c r="J754" s="40">
        <v>-1108325.46</v>
      </c>
      <c r="K754" s="38">
        <v>1</v>
      </c>
      <c r="L754" s="40">
        <v>-6901687.8799999999</v>
      </c>
      <c r="M754" s="40">
        <v>55579664.049999997</v>
      </c>
      <c r="N754" s="38" t="b">
        <f t="shared" si="22"/>
        <v>1</v>
      </c>
      <c r="O754" s="38" t="b">
        <f>C754=คำนวณเงินลงทุนส่วนเกิน!D761</f>
        <v>1</v>
      </c>
      <c r="P754" s="38" t="b">
        <f t="shared" si="23"/>
        <v>1</v>
      </c>
      <c r="Q754" s="14" t="s">
        <v>1569</v>
      </c>
      <c r="R754" s="49">
        <v>-1108325.46</v>
      </c>
      <c r="S754" s="43">
        <v>1</v>
      </c>
    </row>
    <row r="755" spans="1:19" ht="24.6" x14ac:dyDescent="0.7">
      <c r="A755" s="38">
        <v>11</v>
      </c>
      <c r="B755" s="38" t="s">
        <v>1564</v>
      </c>
      <c r="C755" s="38" t="s">
        <v>1571</v>
      </c>
      <c r="D755" s="38" t="s">
        <v>1572</v>
      </c>
      <c r="E755" s="38" t="s">
        <v>8</v>
      </c>
      <c r="F755" s="40">
        <v>4.32</v>
      </c>
      <c r="G755" s="40">
        <v>4.04</v>
      </c>
      <c r="H755" s="40">
        <v>3.57</v>
      </c>
      <c r="I755" s="40">
        <v>36985730.049999997</v>
      </c>
      <c r="J755" s="40">
        <v>6734126.79</v>
      </c>
      <c r="K755" s="38">
        <v>0</v>
      </c>
      <c r="L755" s="40">
        <v>8001830.7400000002</v>
      </c>
      <c r="M755" s="40">
        <v>28014720.530000001</v>
      </c>
      <c r="N755" s="38" t="b">
        <f t="shared" si="22"/>
        <v>0</v>
      </c>
      <c r="O755" s="38" t="b">
        <f>C755=คำนวณเงินลงทุนส่วนเกิน!D762</f>
        <v>1</v>
      </c>
      <c r="P755" s="38" t="b">
        <f t="shared" si="23"/>
        <v>1</v>
      </c>
      <c r="Q755" s="14" t="s">
        <v>1571</v>
      </c>
      <c r="R755" s="49">
        <v>-11215515.050000001</v>
      </c>
      <c r="S755" s="43">
        <v>1</v>
      </c>
    </row>
    <row r="756" spans="1:19" ht="24.6" x14ac:dyDescent="0.7">
      <c r="A756" s="38">
        <v>11</v>
      </c>
      <c r="B756" s="38" t="s">
        <v>1564</v>
      </c>
      <c r="C756" s="38" t="s">
        <v>1573</v>
      </c>
      <c r="D756" s="38" t="s">
        <v>1574</v>
      </c>
      <c r="E756" s="38" t="s">
        <v>8</v>
      </c>
      <c r="F756" s="40">
        <v>3.97</v>
      </c>
      <c r="G756" s="40">
        <v>3.81</v>
      </c>
      <c r="H756" s="40">
        <v>3.03</v>
      </c>
      <c r="I756" s="40">
        <v>42623198.340000004</v>
      </c>
      <c r="J756" s="40">
        <v>-8151710.7699999996</v>
      </c>
      <c r="K756" s="38">
        <v>1</v>
      </c>
      <c r="L756" s="40">
        <v>-4148032.1</v>
      </c>
      <c r="M756" s="40">
        <v>29166779.41</v>
      </c>
      <c r="N756" s="38" t="b">
        <f t="shared" si="22"/>
        <v>1</v>
      </c>
      <c r="O756" s="38" t="b">
        <f>C756=คำนวณเงินลงทุนส่วนเกิน!D763</f>
        <v>1</v>
      </c>
      <c r="P756" s="38" t="b">
        <f t="shared" si="23"/>
        <v>1</v>
      </c>
      <c r="Q756" s="14" t="s">
        <v>1573</v>
      </c>
      <c r="R756" s="49">
        <v>-8152710.7699999996</v>
      </c>
      <c r="S756" s="43">
        <v>1</v>
      </c>
    </row>
    <row r="757" spans="1:19" ht="24.6" x14ac:dyDescent="0.7">
      <c r="A757" s="38">
        <v>11</v>
      </c>
      <c r="B757" s="38" t="s">
        <v>1564</v>
      </c>
      <c r="C757" s="38" t="s">
        <v>1575</v>
      </c>
      <c r="D757" s="38" t="s">
        <v>1576</v>
      </c>
      <c r="E757" s="38" t="s">
        <v>8</v>
      </c>
      <c r="F757" s="40">
        <v>2.9</v>
      </c>
      <c r="G757" s="40">
        <v>2.81</v>
      </c>
      <c r="H757" s="40">
        <v>1.06</v>
      </c>
      <c r="I757" s="40">
        <v>166642281.81999999</v>
      </c>
      <c r="J757" s="40">
        <v>-22230667.620000001</v>
      </c>
      <c r="K757" s="38">
        <v>1</v>
      </c>
      <c r="L757" s="40">
        <v>-6749798.2699999996</v>
      </c>
      <c r="M757" s="40">
        <v>5332238.33</v>
      </c>
      <c r="N757" s="38" t="b">
        <f t="shared" si="22"/>
        <v>1</v>
      </c>
      <c r="O757" s="38" t="b">
        <f>C757=คำนวณเงินลงทุนส่วนเกิน!D764</f>
        <v>1</v>
      </c>
      <c r="P757" s="38" t="b">
        <f t="shared" si="23"/>
        <v>1</v>
      </c>
      <c r="Q757" s="14" t="s">
        <v>1575</v>
      </c>
      <c r="R757" s="49">
        <v>-22230667.620000001</v>
      </c>
      <c r="S757" s="43">
        <v>1</v>
      </c>
    </row>
    <row r="758" spans="1:19" ht="24.6" x14ac:dyDescent="0.7">
      <c r="A758" s="38">
        <v>11</v>
      </c>
      <c r="B758" s="38" t="s">
        <v>1564</v>
      </c>
      <c r="C758" s="38" t="s">
        <v>1577</v>
      </c>
      <c r="D758" s="38" t="s">
        <v>1578</v>
      </c>
      <c r="E758" s="38" t="s">
        <v>8</v>
      </c>
      <c r="F758" s="40">
        <v>8.25</v>
      </c>
      <c r="G758" s="40">
        <v>7.92</v>
      </c>
      <c r="H758" s="40">
        <v>3.03</v>
      </c>
      <c r="I758" s="40">
        <v>72899791.489999995</v>
      </c>
      <c r="J758" s="40">
        <v>9660414.7699999996</v>
      </c>
      <c r="K758" s="38">
        <v>0</v>
      </c>
      <c r="L758" s="40">
        <v>8478001.2899999991</v>
      </c>
      <c r="M758" s="40">
        <v>20462318.100000001</v>
      </c>
      <c r="N758" s="38" t="b">
        <f t="shared" si="22"/>
        <v>0</v>
      </c>
      <c r="O758" s="38" t="b">
        <f>C758=คำนวณเงินลงทุนส่วนเกิน!D765</f>
        <v>1</v>
      </c>
      <c r="P758" s="38" t="b">
        <f t="shared" si="23"/>
        <v>1</v>
      </c>
      <c r="Q758" s="14" t="s">
        <v>1577</v>
      </c>
      <c r="R758" s="49">
        <v>-4675857.99</v>
      </c>
      <c r="S758" s="43">
        <v>1</v>
      </c>
    </row>
    <row r="759" spans="1:19" ht="24.6" x14ac:dyDescent="0.7">
      <c r="A759" s="38">
        <v>11</v>
      </c>
      <c r="B759" s="38" t="s">
        <v>1564</v>
      </c>
      <c r="C759" s="38" t="s">
        <v>1579</v>
      </c>
      <c r="D759" s="38" t="s">
        <v>1580</v>
      </c>
      <c r="E759" s="38" t="s">
        <v>8</v>
      </c>
      <c r="F759" s="40">
        <v>6.6</v>
      </c>
      <c r="G759" s="40">
        <v>6.34</v>
      </c>
      <c r="H759" s="40">
        <v>5.19</v>
      </c>
      <c r="I759" s="40">
        <v>60946434.289999999</v>
      </c>
      <c r="J759" s="40">
        <v>-531696.04</v>
      </c>
      <c r="K759" s="38">
        <v>1</v>
      </c>
      <c r="L759" s="40">
        <v>2505277.0099999998</v>
      </c>
      <c r="M759" s="40">
        <v>45569763.009999998</v>
      </c>
      <c r="N759" s="38" t="b">
        <f t="shared" si="22"/>
        <v>1</v>
      </c>
      <c r="O759" s="38" t="b">
        <f>C759=คำนวณเงินลงทุนส่วนเกิน!D766</f>
        <v>1</v>
      </c>
      <c r="P759" s="38" t="b">
        <f t="shared" si="23"/>
        <v>1</v>
      </c>
      <c r="Q759" s="14" t="s">
        <v>1579</v>
      </c>
      <c r="R759" s="49">
        <v>-7523991.25</v>
      </c>
      <c r="S759" s="43">
        <v>1</v>
      </c>
    </row>
    <row r="760" spans="1:19" ht="24.6" x14ac:dyDescent="0.7">
      <c r="A760" s="38">
        <v>11</v>
      </c>
      <c r="B760" s="38" t="s">
        <v>1564</v>
      </c>
      <c r="C760" s="38" t="s">
        <v>1581</v>
      </c>
      <c r="D760" s="38" t="s">
        <v>1582</v>
      </c>
      <c r="E760" s="38" t="s">
        <v>8</v>
      </c>
      <c r="F760" s="40">
        <v>2.93</v>
      </c>
      <c r="G760" s="40">
        <v>2.74</v>
      </c>
      <c r="H760" s="40">
        <v>2.4900000000000002</v>
      </c>
      <c r="I760" s="40">
        <v>28608288.91</v>
      </c>
      <c r="J760" s="40">
        <v>612532.87</v>
      </c>
      <c r="K760" s="38">
        <v>0</v>
      </c>
      <c r="L760" s="40">
        <v>5804876.2400000002</v>
      </c>
      <c r="M760" s="40">
        <v>22141669.199999999</v>
      </c>
      <c r="N760" s="38" t="b">
        <f t="shared" si="22"/>
        <v>1</v>
      </c>
      <c r="O760" s="38" t="b">
        <f>C760=คำนวณเงินลงทุนส่วนเกิน!D767</f>
        <v>1</v>
      </c>
      <c r="P760" s="38" t="b">
        <f t="shared" si="23"/>
        <v>1</v>
      </c>
      <c r="Q760" s="14" t="s">
        <v>1581</v>
      </c>
      <c r="R760" s="49">
        <v>612532.87</v>
      </c>
      <c r="S760" s="43">
        <v>0</v>
      </c>
    </row>
    <row r="761" spans="1:19" ht="24.6" x14ac:dyDescent="0.7">
      <c r="A761" s="38">
        <v>11</v>
      </c>
      <c r="B761" s="38" t="s">
        <v>1564</v>
      </c>
      <c r="C761" s="38" t="s">
        <v>1583</v>
      </c>
      <c r="D761" s="38" t="s">
        <v>1584</v>
      </c>
      <c r="E761" s="38" t="s">
        <v>8</v>
      </c>
      <c r="F761" s="40">
        <v>11.96</v>
      </c>
      <c r="G761" s="40">
        <v>11.64</v>
      </c>
      <c r="H761" s="40">
        <v>6.81</v>
      </c>
      <c r="I761" s="40">
        <v>216458947.05000001</v>
      </c>
      <c r="J761" s="40">
        <v>13090047.9</v>
      </c>
      <c r="K761" s="38">
        <v>0</v>
      </c>
      <c r="L761" s="40">
        <v>13875782.85</v>
      </c>
      <c r="M761" s="40">
        <v>114645777.23</v>
      </c>
      <c r="N761" s="38" t="b">
        <f t="shared" si="22"/>
        <v>1</v>
      </c>
      <c r="O761" s="38" t="b">
        <f>C761=คำนวณเงินลงทุนส่วนเกิน!D768</f>
        <v>1</v>
      </c>
      <c r="P761" s="38" t="b">
        <f t="shared" si="23"/>
        <v>1</v>
      </c>
      <c r="Q761" s="14" t="s">
        <v>1583</v>
      </c>
      <c r="R761" s="49">
        <v>13020635.5</v>
      </c>
      <c r="S761" s="43">
        <v>0</v>
      </c>
    </row>
    <row r="762" spans="1:19" ht="24.6" x14ac:dyDescent="0.7">
      <c r="A762" s="38">
        <v>11</v>
      </c>
      <c r="B762" s="38" t="s">
        <v>1564</v>
      </c>
      <c r="C762" s="38" t="s">
        <v>1585</v>
      </c>
      <c r="D762" s="38" t="s">
        <v>1586</v>
      </c>
      <c r="E762" s="38" t="s">
        <v>8</v>
      </c>
      <c r="F762" s="40">
        <v>5.03</v>
      </c>
      <c r="G762" s="40">
        <v>4.84</v>
      </c>
      <c r="H762" s="40">
        <v>3.54</v>
      </c>
      <c r="I762" s="40">
        <v>57012879.140000001</v>
      </c>
      <c r="J762" s="40">
        <v>-5526989.5</v>
      </c>
      <c r="K762" s="38">
        <v>1</v>
      </c>
      <c r="L762" s="40">
        <v>-2698047.73</v>
      </c>
      <c r="M762" s="40">
        <v>35833180.68</v>
      </c>
      <c r="N762" s="38" t="b">
        <f t="shared" si="22"/>
        <v>1</v>
      </c>
      <c r="O762" s="38" t="b">
        <f>C762=คำนวณเงินลงทุนส่วนเกิน!D769</f>
        <v>1</v>
      </c>
      <c r="P762" s="38" t="b">
        <f t="shared" si="23"/>
        <v>1</v>
      </c>
      <c r="Q762" s="14" t="s">
        <v>1585</v>
      </c>
      <c r="R762" s="49">
        <v>-5526989.5</v>
      </c>
      <c r="S762" s="43">
        <v>1</v>
      </c>
    </row>
    <row r="763" spans="1:19" ht="24.6" x14ac:dyDescent="0.7">
      <c r="A763" s="38">
        <v>11</v>
      </c>
      <c r="B763" s="38" t="s">
        <v>1587</v>
      </c>
      <c r="C763" s="38" t="s">
        <v>1588</v>
      </c>
      <c r="D763" s="38" t="s">
        <v>1589</v>
      </c>
      <c r="E763" s="38" t="s">
        <v>5</v>
      </c>
      <c r="F763" s="40">
        <v>3.8</v>
      </c>
      <c r="G763" s="40">
        <v>3.55</v>
      </c>
      <c r="H763" s="40">
        <v>1.39</v>
      </c>
      <c r="I763" s="40">
        <v>1528434123.1400001</v>
      </c>
      <c r="J763" s="40">
        <v>128861466.52</v>
      </c>
      <c r="K763" s="38">
        <v>0</v>
      </c>
      <c r="L763" s="40">
        <v>328060529.75</v>
      </c>
      <c r="M763" s="40">
        <v>211256041.16</v>
      </c>
      <c r="N763" s="38" t="b">
        <f t="shared" si="22"/>
        <v>1</v>
      </c>
      <c r="O763" s="38" t="b">
        <f>C763=คำนวณเงินลงทุนส่วนเกิน!D770</f>
        <v>1</v>
      </c>
      <c r="P763" s="38" t="b">
        <f t="shared" si="23"/>
        <v>1</v>
      </c>
      <c r="Q763" s="14" t="s">
        <v>1588</v>
      </c>
      <c r="R763" s="49">
        <v>100112250.31</v>
      </c>
      <c r="S763" s="43">
        <v>0</v>
      </c>
    </row>
    <row r="764" spans="1:19" ht="24.6" x14ac:dyDescent="0.7">
      <c r="A764" s="38">
        <v>11</v>
      </c>
      <c r="B764" s="38" t="s">
        <v>1587</v>
      </c>
      <c r="C764" s="38" t="s">
        <v>1590</v>
      </c>
      <c r="D764" s="38" t="s">
        <v>1591</v>
      </c>
      <c r="E764" s="38" t="s">
        <v>8</v>
      </c>
      <c r="F764" s="40">
        <v>6.88</v>
      </c>
      <c r="G764" s="40">
        <v>6.58</v>
      </c>
      <c r="H764" s="40">
        <v>5.81</v>
      </c>
      <c r="I764" s="40">
        <v>49083869.770000003</v>
      </c>
      <c r="J764" s="40">
        <v>-2066877.99</v>
      </c>
      <c r="K764" s="38">
        <v>1</v>
      </c>
      <c r="L764" s="40">
        <v>-839748.04</v>
      </c>
      <c r="M764" s="40">
        <v>40141045.399999999</v>
      </c>
      <c r="N764" s="38" t="b">
        <f t="shared" si="22"/>
        <v>1</v>
      </c>
      <c r="O764" s="38" t="b">
        <f>C764=คำนวณเงินลงทุนส่วนเกิน!D771</f>
        <v>1</v>
      </c>
      <c r="P764" s="38" t="b">
        <f t="shared" si="23"/>
        <v>1</v>
      </c>
      <c r="Q764" s="14" t="s">
        <v>1590</v>
      </c>
      <c r="R764" s="49">
        <v>-7403270.9500000002</v>
      </c>
      <c r="S764" s="43">
        <v>1</v>
      </c>
    </row>
    <row r="765" spans="1:19" ht="24.6" x14ac:dyDescent="0.7">
      <c r="A765" s="38">
        <v>11</v>
      </c>
      <c r="B765" s="38" t="s">
        <v>1587</v>
      </c>
      <c r="C765" s="38" t="s">
        <v>1592</v>
      </c>
      <c r="D765" s="38" t="s">
        <v>1593</v>
      </c>
      <c r="E765" s="38" t="s">
        <v>8</v>
      </c>
      <c r="F765" s="40">
        <v>3.51</v>
      </c>
      <c r="G765" s="40">
        <v>3.25</v>
      </c>
      <c r="H765" s="40">
        <v>2.4500000000000002</v>
      </c>
      <c r="I765" s="40">
        <v>46188905.549999997</v>
      </c>
      <c r="J765" s="40">
        <v>-19109973.329999998</v>
      </c>
      <c r="K765" s="38">
        <v>1</v>
      </c>
      <c r="L765" s="40">
        <v>-14297139.24</v>
      </c>
      <c r="M765" s="40">
        <v>26809784.149999999</v>
      </c>
      <c r="N765" s="38" t="b">
        <f t="shared" si="22"/>
        <v>1</v>
      </c>
      <c r="O765" s="38" t="b">
        <f>C765=คำนวณเงินลงทุนส่วนเกิน!D772</f>
        <v>1</v>
      </c>
      <c r="P765" s="38" t="b">
        <f t="shared" si="23"/>
        <v>1</v>
      </c>
      <c r="Q765" s="14" t="s">
        <v>1592</v>
      </c>
      <c r="R765" s="49">
        <v>-19109973.329999998</v>
      </c>
      <c r="S765" s="43">
        <v>1</v>
      </c>
    </row>
    <row r="766" spans="1:19" ht="24.6" x14ac:dyDescent="0.7">
      <c r="A766" s="38">
        <v>11</v>
      </c>
      <c r="B766" s="38" t="s">
        <v>1587</v>
      </c>
      <c r="C766" s="38" t="s">
        <v>1594</v>
      </c>
      <c r="D766" s="38" t="s">
        <v>1595</v>
      </c>
      <c r="E766" s="38" t="s">
        <v>8</v>
      </c>
      <c r="F766" s="40">
        <v>7.25</v>
      </c>
      <c r="G766" s="40">
        <v>6.8</v>
      </c>
      <c r="H766" s="40">
        <v>6.19</v>
      </c>
      <c r="I766" s="40">
        <v>127689428.04000001</v>
      </c>
      <c r="J766" s="40">
        <v>-16639755.039999999</v>
      </c>
      <c r="K766" s="38">
        <v>1</v>
      </c>
      <c r="L766" s="40">
        <v>-9818029.7699999996</v>
      </c>
      <c r="M766" s="40">
        <v>106007311.09</v>
      </c>
      <c r="N766" s="38" t="b">
        <f t="shared" si="22"/>
        <v>1</v>
      </c>
      <c r="O766" s="38" t="b">
        <f>C766=คำนวณเงินลงทุนส่วนเกิน!D773</f>
        <v>1</v>
      </c>
      <c r="P766" s="38" t="b">
        <f t="shared" si="23"/>
        <v>1</v>
      </c>
      <c r="Q766" s="14" t="s">
        <v>1594</v>
      </c>
      <c r="R766" s="49">
        <v>-16639755.039999999</v>
      </c>
      <c r="S766" s="43">
        <v>1</v>
      </c>
    </row>
    <row r="767" spans="1:19" ht="24.6" x14ac:dyDescent="0.7">
      <c r="A767" s="38">
        <v>11</v>
      </c>
      <c r="B767" s="38" t="s">
        <v>1587</v>
      </c>
      <c r="C767" s="38" t="s">
        <v>1596</v>
      </c>
      <c r="D767" s="38" t="s">
        <v>1597</v>
      </c>
      <c r="E767" s="38" t="s">
        <v>8</v>
      </c>
      <c r="F767" s="40">
        <v>4.75</v>
      </c>
      <c r="G767" s="40">
        <v>4.53</v>
      </c>
      <c r="H767" s="40">
        <v>4.33</v>
      </c>
      <c r="I767" s="40">
        <v>37225171.960000001</v>
      </c>
      <c r="J767" s="40">
        <v>5749276.4299999997</v>
      </c>
      <c r="K767" s="38">
        <v>0</v>
      </c>
      <c r="L767" s="40">
        <v>9784552.2100000009</v>
      </c>
      <c r="M767" s="40">
        <v>33025574.710000001</v>
      </c>
      <c r="N767" s="38" t="b">
        <f t="shared" si="22"/>
        <v>1</v>
      </c>
      <c r="O767" s="38" t="b">
        <f>C767=คำนวณเงินลงทุนส่วนเกิน!D774</f>
        <v>1</v>
      </c>
      <c r="P767" s="38" t="b">
        <f t="shared" si="23"/>
        <v>1</v>
      </c>
      <c r="Q767" s="14" t="s">
        <v>1596</v>
      </c>
      <c r="R767" s="49">
        <v>5749276.4299999997</v>
      </c>
      <c r="S767" s="43">
        <v>0</v>
      </c>
    </row>
    <row r="768" spans="1:19" ht="24.6" x14ac:dyDescent="0.7">
      <c r="A768" s="38">
        <v>11</v>
      </c>
      <c r="B768" s="38" t="s">
        <v>1587</v>
      </c>
      <c r="C768" s="38" t="s">
        <v>1598</v>
      </c>
      <c r="D768" s="38" t="s">
        <v>1599</v>
      </c>
      <c r="E768" s="38" t="s">
        <v>8</v>
      </c>
      <c r="F768" s="40">
        <v>0.81</v>
      </c>
      <c r="G768" s="40">
        <v>0.64</v>
      </c>
      <c r="H768" s="40">
        <v>0.27</v>
      </c>
      <c r="I768" s="40">
        <v>-5506932.7999999998</v>
      </c>
      <c r="J768" s="40">
        <v>-4128185.6</v>
      </c>
      <c r="K768" s="38">
        <v>7</v>
      </c>
      <c r="L768" s="40">
        <v>-2841246.53</v>
      </c>
      <c r="M768" s="40">
        <v>-22325010.010000002</v>
      </c>
      <c r="N768" s="38" t="b">
        <f t="shared" si="22"/>
        <v>1</v>
      </c>
      <c r="O768" s="38" t="b">
        <f>C768=คำนวณเงินลงทุนส่วนเกิน!D775</f>
        <v>1</v>
      </c>
      <c r="P768" s="38" t="b">
        <f t="shared" si="23"/>
        <v>1</v>
      </c>
      <c r="Q768" s="14" t="s">
        <v>1598</v>
      </c>
      <c r="R768" s="49">
        <v>-5126144.51</v>
      </c>
      <c r="S768" s="43">
        <v>7</v>
      </c>
    </row>
    <row r="769" spans="1:19" ht="24.6" x14ac:dyDescent="0.7">
      <c r="A769" s="38">
        <v>11</v>
      </c>
      <c r="B769" s="38" t="s">
        <v>1587</v>
      </c>
      <c r="C769" s="38" t="s">
        <v>1600</v>
      </c>
      <c r="D769" s="38" t="s">
        <v>1601</v>
      </c>
      <c r="E769" s="38" t="s">
        <v>8</v>
      </c>
      <c r="F769" s="40">
        <v>3.68</v>
      </c>
      <c r="G769" s="40">
        <v>3.27</v>
      </c>
      <c r="H769" s="40">
        <v>2.95</v>
      </c>
      <c r="I769" s="40">
        <v>56698172.539999999</v>
      </c>
      <c r="J769" s="40">
        <v>7748561.1299999999</v>
      </c>
      <c r="K769" s="38">
        <v>0</v>
      </c>
      <c r="L769" s="40">
        <v>11966310.220000001</v>
      </c>
      <c r="M769" s="40">
        <v>41331551.75</v>
      </c>
      <c r="N769" s="38" t="b">
        <f t="shared" si="22"/>
        <v>0</v>
      </c>
      <c r="O769" s="38" t="b">
        <f>C769=คำนวณเงินลงทุนส่วนเกิน!D776</f>
        <v>1</v>
      </c>
      <c r="P769" s="38" t="b">
        <f t="shared" si="23"/>
        <v>1</v>
      </c>
      <c r="Q769" s="14" t="s">
        <v>1600</v>
      </c>
      <c r="R769" s="49">
        <v>-18675602.329999998</v>
      </c>
      <c r="S769" s="43">
        <v>1</v>
      </c>
    </row>
    <row r="770" spans="1:19" ht="24.6" x14ac:dyDescent="0.7">
      <c r="A770" s="38">
        <v>11</v>
      </c>
      <c r="B770" s="38" t="s">
        <v>1587</v>
      </c>
      <c r="C770" s="38" t="s">
        <v>1602</v>
      </c>
      <c r="D770" s="38" t="s">
        <v>1603</v>
      </c>
      <c r="E770" s="38" t="s">
        <v>8</v>
      </c>
      <c r="F770" s="40">
        <v>5.05</v>
      </c>
      <c r="G770" s="40">
        <v>4.79</v>
      </c>
      <c r="H770" s="40">
        <v>4.0999999999999996</v>
      </c>
      <c r="I770" s="40">
        <v>425189356.07999998</v>
      </c>
      <c r="J770" s="40">
        <v>127681.38</v>
      </c>
      <c r="K770" s="38">
        <v>0</v>
      </c>
      <c r="L770" s="40">
        <v>40430987.520000003</v>
      </c>
      <c r="M770" s="40">
        <v>325492647.32999998</v>
      </c>
      <c r="N770" s="38" t="b">
        <f t="shared" si="22"/>
        <v>1</v>
      </c>
      <c r="O770" s="38" t="b">
        <f>C770=คำนวณเงินลงทุนส่วนเกิน!D777</f>
        <v>1</v>
      </c>
      <c r="P770" s="38" t="b">
        <f t="shared" si="23"/>
        <v>1</v>
      </c>
      <c r="Q770" s="14" t="s">
        <v>1602</v>
      </c>
      <c r="R770" s="49">
        <v>127681.38</v>
      </c>
      <c r="S770" s="43">
        <v>0</v>
      </c>
    </row>
    <row r="771" spans="1:19" ht="24.6" x14ac:dyDescent="0.7">
      <c r="A771" s="38">
        <v>11</v>
      </c>
      <c r="B771" s="38" t="s">
        <v>1587</v>
      </c>
      <c r="C771" s="38" t="s">
        <v>1604</v>
      </c>
      <c r="D771" s="38" t="s">
        <v>1605</v>
      </c>
      <c r="E771" s="38" t="s">
        <v>46</v>
      </c>
      <c r="F771" s="40">
        <v>4.22</v>
      </c>
      <c r="G771" s="40">
        <v>3.94</v>
      </c>
      <c r="H771" s="40">
        <v>3.08</v>
      </c>
      <c r="I771" s="40">
        <v>426536357.29000002</v>
      </c>
      <c r="J771" s="40">
        <v>1944960.47</v>
      </c>
      <c r="K771" s="38">
        <v>0</v>
      </c>
      <c r="L771" s="40">
        <v>55455491.850000001</v>
      </c>
      <c r="M771" s="40">
        <v>275319657.75999999</v>
      </c>
      <c r="N771" s="38" t="b">
        <f t="shared" si="22"/>
        <v>1</v>
      </c>
      <c r="O771" s="38" t="b">
        <f>C771=คำนวณเงินลงทุนส่วนเกิน!D778</f>
        <v>1</v>
      </c>
      <c r="P771" s="38" t="b">
        <f t="shared" si="23"/>
        <v>1</v>
      </c>
      <c r="Q771" s="14" t="s">
        <v>1604</v>
      </c>
      <c r="R771" s="49">
        <v>1944960.47</v>
      </c>
      <c r="S771" s="43">
        <v>0</v>
      </c>
    </row>
    <row r="772" spans="1:19" ht="24.6" x14ac:dyDescent="0.7">
      <c r="A772" s="38">
        <v>11</v>
      </c>
      <c r="B772" s="38" t="s">
        <v>1587</v>
      </c>
      <c r="C772" s="38" t="s">
        <v>1606</v>
      </c>
      <c r="D772" s="38" t="s">
        <v>1607</v>
      </c>
      <c r="E772" s="38" t="s">
        <v>8</v>
      </c>
      <c r="F772" s="40">
        <v>2.04</v>
      </c>
      <c r="G772" s="40">
        <v>1.73</v>
      </c>
      <c r="H772" s="40">
        <v>1.48</v>
      </c>
      <c r="I772" s="40">
        <v>16383133.43</v>
      </c>
      <c r="J772" s="40">
        <v>-13868705.1</v>
      </c>
      <c r="K772" s="38">
        <v>1</v>
      </c>
      <c r="L772" s="40">
        <v>-10312272.310000001</v>
      </c>
      <c r="M772" s="40">
        <v>7533234.4299999997</v>
      </c>
      <c r="N772" s="38" t="b">
        <f t="shared" ref="N772:N835" si="24">K772=S772</f>
        <v>1</v>
      </c>
      <c r="O772" s="38" t="b">
        <f>C772=คำนวณเงินลงทุนส่วนเกิน!D779</f>
        <v>1</v>
      </c>
      <c r="P772" s="38" t="b">
        <f t="shared" ref="P772:P835" si="25">Q772=C772</f>
        <v>1</v>
      </c>
      <c r="Q772" s="14" t="s">
        <v>1606</v>
      </c>
      <c r="R772" s="49">
        <v>-13781299.93</v>
      </c>
      <c r="S772" s="43">
        <v>1</v>
      </c>
    </row>
    <row r="773" spans="1:19" ht="24.6" x14ac:dyDescent="0.7">
      <c r="A773" s="38">
        <v>11</v>
      </c>
      <c r="B773" s="38" t="s">
        <v>1587</v>
      </c>
      <c r="C773" s="38" t="s">
        <v>1608</v>
      </c>
      <c r="D773" s="38" t="s">
        <v>1609</v>
      </c>
      <c r="E773" s="38" t="s">
        <v>8</v>
      </c>
      <c r="F773" s="40">
        <v>3.23</v>
      </c>
      <c r="G773" s="40">
        <v>3.1</v>
      </c>
      <c r="H773" s="40">
        <v>1.26</v>
      </c>
      <c r="I773" s="40">
        <v>111578939.23</v>
      </c>
      <c r="J773" s="40">
        <v>19339990.07</v>
      </c>
      <c r="K773" s="38">
        <v>0</v>
      </c>
      <c r="L773" s="40">
        <v>18844924.140000001</v>
      </c>
      <c r="M773" s="40">
        <v>12935892.800000001</v>
      </c>
      <c r="N773" s="38" t="b">
        <f t="shared" si="24"/>
        <v>1</v>
      </c>
      <c r="O773" s="38" t="b">
        <f>C773=คำนวณเงินลงทุนส่วนเกิน!D780</f>
        <v>1</v>
      </c>
      <c r="P773" s="38" t="b">
        <f t="shared" si="25"/>
        <v>1</v>
      </c>
      <c r="Q773" s="14" t="s">
        <v>1608</v>
      </c>
      <c r="R773" s="49">
        <v>1710775.92</v>
      </c>
      <c r="S773" s="43">
        <v>0</v>
      </c>
    </row>
    <row r="774" spans="1:19" ht="24.6" x14ac:dyDescent="0.7">
      <c r="A774" s="38">
        <v>11</v>
      </c>
      <c r="B774" s="38" t="s">
        <v>1587</v>
      </c>
      <c r="C774" s="38" t="s">
        <v>1610</v>
      </c>
      <c r="D774" s="38" t="s">
        <v>1611</v>
      </c>
      <c r="E774" s="38" t="s">
        <v>8</v>
      </c>
      <c r="F774" s="40">
        <v>4.78</v>
      </c>
      <c r="G774" s="40">
        <v>4.5599999999999996</v>
      </c>
      <c r="H774" s="40">
        <v>3</v>
      </c>
      <c r="I774" s="40">
        <v>104933251.48999999</v>
      </c>
      <c r="J774" s="40">
        <v>-8277632.6600000001</v>
      </c>
      <c r="K774" s="38">
        <v>1</v>
      </c>
      <c r="L774" s="40">
        <v>-6207162.7300000004</v>
      </c>
      <c r="M774" s="40">
        <v>55528969.909999996</v>
      </c>
      <c r="N774" s="38" t="b">
        <f t="shared" si="24"/>
        <v>1</v>
      </c>
      <c r="O774" s="38" t="b">
        <f>C774=คำนวณเงินลงทุนส่วนเกิน!D781</f>
        <v>1</v>
      </c>
      <c r="P774" s="38" t="b">
        <f t="shared" si="25"/>
        <v>1</v>
      </c>
      <c r="Q774" s="14" t="s">
        <v>1610</v>
      </c>
      <c r="R774" s="49">
        <v>-8387602.6600000001</v>
      </c>
      <c r="S774" s="43">
        <v>1</v>
      </c>
    </row>
    <row r="775" spans="1:19" ht="24.6" x14ac:dyDescent="0.7">
      <c r="A775" s="38">
        <v>11</v>
      </c>
      <c r="B775" s="38" t="s">
        <v>1587</v>
      </c>
      <c r="C775" s="38" t="s">
        <v>1613</v>
      </c>
      <c r="D775" s="38" t="s">
        <v>1614</v>
      </c>
      <c r="E775" s="38" t="s">
        <v>46</v>
      </c>
      <c r="F775" s="40">
        <v>8.9499999999999993</v>
      </c>
      <c r="G775" s="40">
        <v>8.7200000000000006</v>
      </c>
      <c r="H775" s="40">
        <v>7.94</v>
      </c>
      <c r="I775" s="40">
        <v>680775679.08000004</v>
      </c>
      <c r="J775" s="40">
        <v>-24294314.329999998</v>
      </c>
      <c r="K775" s="38">
        <v>1</v>
      </c>
      <c r="L775" s="40">
        <v>7936269.96</v>
      </c>
      <c r="M775" s="40">
        <v>594299685.01999998</v>
      </c>
      <c r="N775" s="38" t="b">
        <f t="shared" si="24"/>
        <v>1</v>
      </c>
      <c r="O775" s="38" t="b">
        <f>C775=คำนวณเงินลงทุนส่วนเกิน!D782</f>
        <v>1</v>
      </c>
      <c r="P775" s="38" t="b">
        <f t="shared" si="25"/>
        <v>1</v>
      </c>
      <c r="Q775" s="14" t="s">
        <v>1613</v>
      </c>
      <c r="R775" s="49">
        <v>-24294314.329999998</v>
      </c>
      <c r="S775" s="43">
        <v>1</v>
      </c>
    </row>
    <row r="776" spans="1:19" ht="24.6" x14ac:dyDescent="0.7">
      <c r="A776" s="38">
        <v>11</v>
      </c>
      <c r="B776" s="38" t="s">
        <v>1587</v>
      </c>
      <c r="C776" s="38" t="s">
        <v>1615</v>
      </c>
      <c r="D776" s="38" t="s">
        <v>1616</v>
      </c>
      <c r="E776" s="38" t="s">
        <v>8</v>
      </c>
      <c r="F776" s="40">
        <v>2.86</v>
      </c>
      <c r="G776" s="40">
        <v>2.5499999999999998</v>
      </c>
      <c r="H776" s="40">
        <v>2.02</v>
      </c>
      <c r="I776" s="40">
        <v>29385755.949999999</v>
      </c>
      <c r="J776" s="40">
        <v>-24078228.16</v>
      </c>
      <c r="K776" s="38">
        <v>1</v>
      </c>
      <c r="L776" s="40">
        <v>-16744918.039999999</v>
      </c>
      <c r="M776" s="40">
        <v>16028396.710000001</v>
      </c>
      <c r="N776" s="38" t="b">
        <f t="shared" si="24"/>
        <v>1</v>
      </c>
      <c r="O776" s="38" t="b">
        <f>C776=คำนวณเงินลงทุนส่วนเกิน!D783</f>
        <v>1</v>
      </c>
      <c r="P776" s="38" t="b">
        <f t="shared" si="25"/>
        <v>1</v>
      </c>
      <c r="Q776" s="14" t="s">
        <v>1615</v>
      </c>
      <c r="R776" s="49">
        <v>-24078228.16</v>
      </c>
      <c r="S776" s="43">
        <v>1</v>
      </c>
    </row>
    <row r="777" spans="1:19" ht="24.6" x14ac:dyDescent="0.7">
      <c r="A777" s="38">
        <v>11</v>
      </c>
      <c r="B777" s="38" t="s">
        <v>1587</v>
      </c>
      <c r="C777" s="38" t="s">
        <v>1617</v>
      </c>
      <c r="D777" s="38" t="s">
        <v>1618</v>
      </c>
      <c r="E777" s="38" t="s">
        <v>8</v>
      </c>
      <c r="F777" s="40">
        <v>7.2</v>
      </c>
      <c r="G777" s="40">
        <v>6.87</v>
      </c>
      <c r="H777" s="40">
        <v>6.05</v>
      </c>
      <c r="I777" s="40">
        <v>81744799.629999995</v>
      </c>
      <c r="J777" s="40">
        <v>-4745073.78</v>
      </c>
      <c r="K777" s="38">
        <v>1</v>
      </c>
      <c r="L777" s="40">
        <v>-353875.81</v>
      </c>
      <c r="M777" s="40">
        <v>66435160.340000004</v>
      </c>
      <c r="N777" s="38" t="b">
        <f t="shared" si="24"/>
        <v>1</v>
      </c>
      <c r="O777" s="38" t="b">
        <f>C777=คำนวณเงินลงทุนส่วนเกิน!D784</f>
        <v>1</v>
      </c>
      <c r="P777" s="38" t="b">
        <f t="shared" si="25"/>
        <v>1</v>
      </c>
      <c r="Q777" s="14" t="s">
        <v>1617</v>
      </c>
      <c r="R777" s="49">
        <v>-4745073.78</v>
      </c>
      <c r="S777" s="43">
        <v>1</v>
      </c>
    </row>
    <row r="778" spans="1:19" ht="24.6" x14ac:dyDescent="0.7">
      <c r="A778" s="38">
        <v>11</v>
      </c>
      <c r="B778" s="38" t="s">
        <v>1587</v>
      </c>
      <c r="C778" s="38" t="s">
        <v>1619</v>
      </c>
      <c r="D778" s="38" t="s">
        <v>1620</v>
      </c>
      <c r="E778" s="38" t="s">
        <v>8</v>
      </c>
      <c r="F778" s="40">
        <v>3.67</v>
      </c>
      <c r="G778" s="40">
        <v>3.4</v>
      </c>
      <c r="H778" s="40">
        <v>3.23</v>
      </c>
      <c r="I778" s="40">
        <v>53194739.789999999</v>
      </c>
      <c r="J778" s="40">
        <v>5362696.09</v>
      </c>
      <c r="K778" s="38">
        <v>0</v>
      </c>
      <c r="L778" s="40">
        <v>8016212.2000000002</v>
      </c>
      <c r="M778" s="40">
        <v>44507716.909999996</v>
      </c>
      <c r="N778" s="38" t="b">
        <f t="shared" si="24"/>
        <v>1</v>
      </c>
      <c r="O778" s="38" t="b">
        <f>C778=คำนวณเงินลงทุนส่วนเกิน!D785</f>
        <v>1</v>
      </c>
      <c r="P778" s="38" t="b">
        <f t="shared" si="25"/>
        <v>1</v>
      </c>
      <c r="Q778" s="14" t="s">
        <v>1619</v>
      </c>
      <c r="R778" s="49">
        <v>3927506.09</v>
      </c>
      <c r="S778" s="43">
        <v>0</v>
      </c>
    </row>
    <row r="779" spans="1:19" ht="24.6" x14ac:dyDescent="0.7">
      <c r="A779" s="38">
        <v>11</v>
      </c>
      <c r="B779" s="38" t="s">
        <v>1587</v>
      </c>
      <c r="C779" s="38" t="s">
        <v>1621</v>
      </c>
      <c r="D779" s="38" t="s">
        <v>1622</v>
      </c>
      <c r="E779" s="38" t="s">
        <v>8</v>
      </c>
      <c r="F779" s="40">
        <v>1.72</v>
      </c>
      <c r="G779" s="40">
        <v>1.55</v>
      </c>
      <c r="H779" s="40">
        <v>1.25</v>
      </c>
      <c r="I779" s="40">
        <v>10824646.060000001</v>
      </c>
      <c r="J779" s="40">
        <v>-4069447.26</v>
      </c>
      <c r="K779" s="38">
        <v>1</v>
      </c>
      <c r="L779" s="40">
        <v>-2979299.98</v>
      </c>
      <c r="M779" s="40">
        <v>3703586.45</v>
      </c>
      <c r="N779" s="38" t="b">
        <f t="shared" si="24"/>
        <v>1</v>
      </c>
      <c r="O779" s="38" t="b">
        <f>C779=คำนวณเงินลงทุนส่วนเกิน!D786</f>
        <v>1</v>
      </c>
      <c r="P779" s="38" t="b">
        <f t="shared" si="25"/>
        <v>1</v>
      </c>
      <c r="Q779" s="14" t="s">
        <v>1621</v>
      </c>
      <c r="R779" s="49">
        <v>-4069447.26</v>
      </c>
      <c r="S779" s="43">
        <v>1</v>
      </c>
    </row>
    <row r="780" spans="1:19" ht="24.6" x14ac:dyDescent="0.7">
      <c r="A780" s="38">
        <v>11</v>
      </c>
      <c r="B780" s="38" t="s">
        <v>1587</v>
      </c>
      <c r="C780" s="38" t="s">
        <v>1623</v>
      </c>
      <c r="D780" s="38" t="s">
        <v>1624</v>
      </c>
      <c r="E780" s="38" t="s">
        <v>8</v>
      </c>
      <c r="F780" s="40">
        <v>1.79</v>
      </c>
      <c r="G780" s="40">
        <v>1.61</v>
      </c>
      <c r="H780" s="40">
        <v>1.31</v>
      </c>
      <c r="I780" s="40">
        <v>12630030.57</v>
      </c>
      <c r="J780" s="40">
        <v>-3826414.59</v>
      </c>
      <c r="K780" s="38">
        <v>1</v>
      </c>
      <c r="L780" s="40">
        <v>-2637623.52</v>
      </c>
      <c r="M780" s="40">
        <v>4985005</v>
      </c>
      <c r="N780" s="38" t="b">
        <f t="shared" si="24"/>
        <v>1</v>
      </c>
      <c r="O780" s="38" t="b">
        <f>C780=คำนวณเงินลงทุนส่วนเกิน!D787</f>
        <v>1</v>
      </c>
      <c r="P780" s="38" t="b">
        <f t="shared" si="25"/>
        <v>1</v>
      </c>
      <c r="Q780" s="14" t="s">
        <v>1623</v>
      </c>
      <c r="R780" s="49">
        <v>-4053156.34</v>
      </c>
      <c r="S780" s="43">
        <v>1</v>
      </c>
    </row>
    <row r="781" spans="1:19" ht="24.6" x14ac:dyDescent="0.7">
      <c r="A781" s="38">
        <v>11</v>
      </c>
      <c r="B781" s="38" t="s">
        <v>1587</v>
      </c>
      <c r="C781" s="38" t="s">
        <v>1625</v>
      </c>
      <c r="D781" s="38" t="s">
        <v>1309</v>
      </c>
      <c r="E781" s="38" t="s">
        <v>8</v>
      </c>
      <c r="F781" s="40">
        <v>2.92</v>
      </c>
      <c r="G781" s="40">
        <v>2.62</v>
      </c>
      <c r="H781" s="40">
        <v>2.0299999999999998</v>
      </c>
      <c r="I781" s="40">
        <v>19301455.359999999</v>
      </c>
      <c r="J781" s="40">
        <v>-8717279.1899999995</v>
      </c>
      <c r="K781" s="38">
        <v>1</v>
      </c>
      <c r="L781" s="40">
        <v>-5382000.0300000003</v>
      </c>
      <c r="M781" s="40">
        <v>10353516.460000001</v>
      </c>
      <c r="N781" s="38" t="b">
        <f t="shared" si="24"/>
        <v>1</v>
      </c>
      <c r="O781" s="38" t="b">
        <f>C781=คำนวณเงินลงทุนส่วนเกิน!D788</f>
        <v>1</v>
      </c>
      <c r="P781" s="38" t="b">
        <f t="shared" si="25"/>
        <v>1</v>
      </c>
      <c r="Q781" s="14" t="s">
        <v>1625</v>
      </c>
      <c r="R781" s="49">
        <v>-8717279.1899999995</v>
      </c>
      <c r="S781" s="43">
        <v>1</v>
      </c>
    </row>
    <row r="782" spans="1:19" ht="24.6" x14ac:dyDescent="0.7">
      <c r="A782" s="38">
        <v>11</v>
      </c>
      <c r="B782" s="38" t="s">
        <v>1587</v>
      </c>
      <c r="C782" s="38" t="s">
        <v>1626</v>
      </c>
      <c r="D782" s="38" t="s">
        <v>1627</v>
      </c>
      <c r="E782" s="38" t="s">
        <v>8</v>
      </c>
      <c r="F782" s="40">
        <v>2.54</v>
      </c>
      <c r="G782" s="40">
        <v>2.42</v>
      </c>
      <c r="H782" s="40">
        <v>1.92</v>
      </c>
      <c r="I782" s="40">
        <v>24448744.859999999</v>
      </c>
      <c r="J782" s="40">
        <v>14396216.16</v>
      </c>
      <c r="K782" s="38">
        <v>0</v>
      </c>
      <c r="L782" s="40">
        <v>19137837.170000002</v>
      </c>
      <c r="M782" s="40">
        <v>14578136.140000001</v>
      </c>
      <c r="N782" s="38" t="b">
        <f t="shared" si="24"/>
        <v>0</v>
      </c>
      <c r="O782" s="38" t="b">
        <f>C782=คำนวณเงินลงทุนส่วนเกิน!D789</f>
        <v>1</v>
      </c>
      <c r="P782" s="38" t="b">
        <f t="shared" si="25"/>
        <v>1</v>
      </c>
      <c r="Q782" s="14" t="s">
        <v>1626</v>
      </c>
      <c r="R782" s="49">
        <v>-16681982.82</v>
      </c>
      <c r="S782" s="43">
        <v>1</v>
      </c>
    </row>
    <row r="783" spans="1:19" ht="24.6" x14ac:dyDescent="0.7">
      <c r="A783" s="38">
        <v>11</v>
      </c>
      <c r="B783" s="38" t="s">
        <v>1587</v>
      </c>
      <c r="C783" s="38" t="s">
        <v>1628</v>
      </c>
      <c r="D783" s="38" t="s">
        <v>1629</v>
      </c>
      <c r="E783" s="38" t="s">
        <v>8</v>
      </c>
      <c r="F783" s="40">
        <v>5.2</v>
      </c>
      <c r="G783" s="40">
        <v>4.8499999999999996</v>
      </c>
      <c r="H783" s="40">
        <v>4.75</v>
      </c>
      <c r="I783" s="40">
        <v>49995000.310000002</v>
      </c>
      <c r="J783" s="40">
        <v>17988436.73</v>
      </c>
      <c r="K783" s="38">
        <v>0</v>
      </c>
      <c r="L783" s="40">
        <v>19148880.859999999</v>
      </c>
      <c r="M783" s="40">
        <v>44717029.689999998</v>
      </c>
      <c r="N783" s="38" t="b">
        <f t="shared" si="24"/>
        <v>1</v>
      </c>
      <c r="O783" s="38" t="b">
        <f>C783=คำนวณเงินลงทุนส่วนเกิน!D790</f>
        <v>1</v>
      </c>
      <c r="P783" s="38" t="b">
        <f t="shared" si="25"/>
        <v>1</v>
      </c>
      <c r="Q783" s="14" t="s">
        <v>1628</v>
      </c>
      <c r="R783" s="49">
        <v>17988436.73</v>
      </c>
      <c r="S783" s="43">
        <v>0</v>
      </c>
    </row>
    <row r="784" spans="1:19" ht="24.6" x14ac:dyDescent="0.7">
      <c r="A784" s="38">
        <v>11</v>
      </c>
      <c r="B784" s="38" t="s">
        <v>1587</v>
      </c>
      <c r="C784" s="38" t="s">
        <v>1630</v>
      </c>
      <c r="D784" s="38" t="s">
        <v>1631</v>
      </c>
      <c r="E784" s="38" t="s">
        <v>8</v>
      </c>
      <c r="F784" s="40">
        <v>14.31</v>
      </c>
      <c r="G784" s="40">
        <v>13.67</v>
      </c>
      <c r="H784" s="40">
        <v>13.06</v>
      </c>
      <c r="I784" s="40">
        <v>102242737.23</v>
      </c>
      <c r="J784" s="40">
        <v>27001407.010000002</v>
      </c>
      <c r="K784" s="38">
        <v>0</v>
      </c>
      <c r="L784" s="40">
        <v>31297799.149999999</v>
      </c>
      <c r="M784" s="40">
        <v>92619859.010000005</v>
      </c>
      <c r="N784" s="38" t="b">
        <f t="shared" si="24"/>
        <v>1</v>
      </c>
      <c r="O784" s="38" t="b">
        <f>C784=คำนวณเงินลงทุนส่วนเกิน!D791</f>
        <v>1</v>
      </c>
      <c r="P784" s="38" t="b">
        <f t="shared" si="25"/>
        <v>1</v>
      </c>
      <c r="Q784" s="14" t="s">
        <v>1630</v>
      </c>
      <c r="R784" s="49">
        <v>27001407.010000002</v>
      </c>
      <c r="S784" s="43">
        <v>0</v>
      </c>
    </row>
    <row r="785" spans="1:19" ht="24.6" x14ac:dyDescent="0.7">
      <c r="A785" s="38">
        <v>11</v>
      </c>
      <c r="B785" s="38" t="s">
        <v>1632</v>
      </c>
      <c r="C785" s="38" t="s">
        <v>1633</v>
      </c>
      <c r="D785" s="38" t="s">
        <v>1634</v>
      </c>
      <c r="E785" s="38" t="s">
        <v>46</v>
      </c>
      <c r="F785" s="40">
        <v>2.83</v>
      </c>
      <c r="G785" s="40">
        <v>2.56</v>
      </c>
      <c r="H785" s="40">
        <v>1.34</v>
      </c>
      <c r="I785" s="40">
        <v>123485352.38</v>
      </c>
      <c r="J785" s="40">
        <v>-38016816.32</v>
      </c>
      <c r="K785" s="38">
        <v>1</v>
      </c>
      <c r="L785" s="40">
        <v>20216340.59</v>
      </c>
      <c r="M785" s="40">
        <v>22933056.350000001</v>
      </c>
      <c r="N785" s="38" t="b">
        <f t="shared" si="24"/>
        <v>1</v>
      </c>
      <c r="O785" s="38" t="b">
        <f>C785=คำนวณเงินลงทุนส่วนเกิน!D792</f>
        <v>1</v>
      </c>
      <c r="P785" s="38" t="b">
        <f t="shared" si="25"/>
        <v>1</v>
      </c>
      <c r="Q785" s="14" t="s">
        <v>1633</v>
      </c>
      <c r="R785" s="49">
        <v>-46350527.890000001</v>
      </c>
      <c r="S785" s="43">
        <v>1</v>
      </c>
    </row>
    <row r="786" spans="1:19" ht="24.6" x14ac:dyDescent="0.7">
      <c r="A786" s="38">
        <v>11</v>
      </c>
      <c r="B786" s="38" t="s">
        <v>1632</v>
      </c>
      <c r="C786" s="38" t="s">
        <v>1635</v>
      </c>
      <c r="D786" s="38" t="s">
        <v>1636</v>
      </c>
      <c r="E786" s="38" t="s">
        <v>46</v>
      </c>
      <c r="F786" s="40">
        <v>3.76</v>
      </c>
      <c r="G786" s="40">
        <v>3.57</v>
      </c>
      <c r="H786" s="40">
        <v>1.31</v>
      </c>
      <c r="I786" s="40">
        <v>144327386.34</v>
      </c>
      <c r="J786" s="40">
        <v>-48144839.369999997</v>
      </c>
      <c r="K786" s="38">
        <v>1</v>
      </c>
      <c r="L786" s="40">
        <v>-21512654.620000001</v>
      </c>
      <c r="M786" s="40">
        <v>16217097.460000001</v>
      </c>
      <c r="N786" s="38" t="b">
        <f t="shared" si="24"/>
        <v>1</v>
      </c>
      <c r="O786" s="38" t="b">
        <f>C786=คำนวณเงินลงทุนส่วนเกิน!D793</f>
        <v>1</v>
      </c>
      <c r="P786" s="38" t="b">
        <f t="shared" si="25"/>
        <v>1</v>
      </c>
      <c r="Q786" s="14" t="s">
        <v>1635</v>
      </c>
      <c r="R786" s="49">
        <v>-48144839.369999997</v>
      </c>
      <c r="S786" s="43">
        <v>1</v>
      </c>
    </row>
    <row r="787" spans="1:19" ht="24.6" x14ac:dyDescent="0.7">
      <c r="A787" s="38">
        <v>11</v>
      </c>
      <c r="B787" s="38" t="s">
        <v>1632</v>
      </c>
      <c r="C787" s="38" t="s">
        <v>1637</v>
      </c>
      <c r="D787" s="38" t="s">
        <v>1638</v>
      </c>
      <c r="E787" s="38" t="s">
        <v>8</v>
      </c>
      <c r="F787" s="40">
        <v>12.81</v>
      </c>
      <c r="G787" s="40">
        <v>12.29</v>
      </c>
      <c r="H787" s="40">
        <v>10.66</v>
      </c>
      <c r="I787" s="40">
        <v>38677385.670000002</v>
      </c>
      <c r="J787" s="40">
        <v>-18965700.390000001</v>
      </c>
      <c r="K787" s="38">
        <v>1</v>
      </c>
      <c r="L787" s="40">
        <v>-6333740.25</v>
      </c>
      <c r="M787" s="40">
        <v>31650680.440000001</v>
      </c>
      <c r="N787" s="38" t="b">
        <f t="shared" si="24"/>
        <v>1</v>
      </c>
      <c r="O787" s="38" t="b">
        <f>C787=คำนวณเงินลงทุนส่วนเกิน!D794</f>
        <v>1</v>
      </c>
      <c r="P787" s="38" t="b">
        <f t="shared" si="25"/>
        <v>1</v>
      </c>
      <c r="Q787" s="14" t="s">
        <v>1637</v>
      </c>
      <c r="R787" s="49">
        <v>-18995223.879999999</v>
      </c>
      <c r="S787" s="43">
        <v>1</v>
      </c>
    </row>
    <row r="788" spans="1:19" ht="24.6" x14ac:dyDescent="0.7">
      <c r="A788" s="38">
        <v>11</v>
      </c>
      <c r="B788" s="38" t="s">
        <v>1632</v>
      </c>
      <c r="C788" s="38" t="s">
        <v>1639</v>
      </c>
      <c r="D788" s="38" t="s">
        <v>1640</v>
      </c>
      <c r="E788" s="38" t="s">
        <v>8</v>
      </c>
      <c r="F788" s="40">
        <v>2.4300000000000002</v>
      </c>
      <c r="G788" s="40">
        <v>2.2999999999999998</v>
      </c>
      <c r="H788" s="40">
        <v>1.35</v>
      </c>
      <c r="I788" s="40">
        <v>21165925.559999999</v>
      </c>
      <c r="J788" s="40">
        <v>-4453461.49</v>
      </c>
      <c r="K788" s="38">
        <v>1</v>
      </c>
      <c r="L788" s="40">
        <v>-529855.78</v>
      </c>
      <c r="M788" s="40">
        <v>5113327.59</v>
      </c>
      <c r="N788" s="38" t="b">
        <f t="shared" si="24"/>
        <v>1</v>
      </c>
      <c r="O788" s="38" t="b">
        <f>C788=คำนวณเงินลงทุนส่วนเกิน!D795</f>
        <v>1</v>
      </c>
      <c r="P788" s="38" t="b">
        <f t="shared" si="25"/>
        <v>1</v>
      </c>
      <c r="Q788" s="14" t="s">
        <v>1639</v>
      </c>
      <c r="R788" s="49">
        <v>-4453461.49</v>
      </c>
      <c r="S788" s="43">
        <v>1</v>
      </c>
    </row>
    <row r="789" spans="1:19" ht="24.6" x14ac:dyDescent="0.7">
      <c r="A789" s="38">
        <v>11</v>
      </c>
      <c r="B789" s="38" t="s">
        <v>1632</v>
      </c>
      <c r="C789" s="38" t="s">
        <v>1641</v>
      </c>
      <c r="D789" s="38" t="s">
        <v>1642</v>
      </c>
      <c r="E789" s="38" t="s">
        <v>8</v>
      </c>
      <c r="F789" s="40">
        <v>2.8</v>
      </c>
      <c r="G789" s="40">
        <v>2.62</v>
      </c>
      <c r="H789" s="40">
        <v>2.1800000000000002</v>
      </c>
      <c r="I789" s="40">
        <v>30611821.34</v>
      </c>
      <c r="J789" s="40">
        <v>16702945.890000001</v>
      </c>
      <c r="K789" s="38">
        <v>0</v>
      </c>
      <c r="L789" s="40">
        <v>15414267.32</v>
      </c>
      <c r="M789" s="40">
        <v>20141826.010000002</v>
      </c>
      <c r="N789" s="38" t="b">
        <f t="shared" si="24"/>
        <v>1</v>
      </c>
      <c r="O789" s="38" t="b">
        <f>C789=คำนวณเงินลงทุนส่วนเกิน!D796</f>
        <v>1</v>
      </c>
      <c r="P789" s="38" t="b">
        <f t="shared" si="25"/>
        <v>1</v>
      </c>
      <c r="Q789" s="14" t="s">
        <v>1641</v>
      </c>
      <c r="R789" s="49">
        <v>10495193.810000001</v>
      </c>
      <c r="S789" s="43">
        <v>0</v>
      </c>
    </row>
    <row r="790" spans="1:19" ht="24.6" x14ac:dyDescent="0.7">
      <c r="A790" s="38">
        <v>11</v>
      </c>
      <c r="B790" s="38" t="s">
        <v>1632</v>
      </c>
      <c r="C790" s="38" t="s">
        <v>1643</v>
      </c>
      <c r="D790" s="38" t="s">
        <v>480</v>
      </c>
      <c r="E790" s="38" t="s">
        <v>8</v>
      </c>
      <c r="F790" s="40">
        <v>2.17</v>
      </c>
      <c r="G790" s="40">
        <v>2.11</v>
      </c>
      <c r="H790" s="40">
        <v>1.86</v>
      </c>
      <c r="I790" s="40">
        <v>11482193.02</v>
      </c>
      <c r="J790" s="40">
        <v>-1897280.17</v>
      </c>
      <c r="K790" s="38">
        <v>1</v>
      </c>
      <c r="L790" s="40">
        <v>-170165.15</v>
      </c>
      <c r="M790" s="40">
        <v>8489698.1699999999</v>
      </c>
      <c r="N790" s="38" t="b">
        <f t="shared" si="24"/>
        <v>1</v>
      </c>
      <c r="O790" s="38" t="b">
        <f>C790=คำนวณเงินลงทุนส่วนเกิน!D797</f>
        <v>1</v>
      </c>
      <c r="P790" s="38" t="b">
        <f t="shared" si="25"/>
        <v>1</v>
      </c>
      <c r="Q790" s="14" t="s">
        <v>1643</v>
      </c>
      <c r="R790" s="49">
        <v>-1897280.17</v>
      </c>
      <c r="S790" s="43">
        <v>1</v>
      </c>
    </row>
    <row r="791" spans="1:19" ht="24.6" x14ac:dyDescent="0.7">
      <c r="A791" s="38">
        <v>11</v>
      </c>
      <c r="B791" s="38" t="s">
        <v>1632</v>
      </c>
      <c r="C791" s="38" t="s">
        <v>1644</v>
      </c>
      <c r="D791" s="38" t="s">
        <v>1645</v>
      </c>
      <c r="E791" s="38" t="s">
        <v>8</v>
      </c>
      <c r="F791" s="40">
        <v>3.25</v>
      </c>
      <c r="G791" s="40">
        <v>3.1</v>
      </c>
      <c r="H791" s="40">
        <v>2.37</v>
      </c>
      <c r="I791" s="40">
        <v>46309717.770000003</v>
      </c>
      <c r="J791" s="40">
        <v>-17675763.73</v>
      </c>
      <c r="K791" s="38">
        <v>1</v>
      </c>
      <c r="L791" s="40">
        <v>-10645689.68</v>
      </c>
      <c r="M791" s="40">
        <v>28201678.300000001</v>
      </c>
      <c r="N791" s="38" t="b">
        <f t="shared" si="24"/>
        <v>1</v>
      </c>
      <c r="O791" s="38" t="b">
        <f>C791=คำนวณเงินลงทุนส่วนเกิน!D798</f>
        <v>1</v>
      </c>
      <c r="P791" s="38" t="b">
        <f t="shared" si="25"/>
        <v>1</v>
      </c>
      <c r="Q791" s="14" t="s">
        <v>1644</v>
      </c>
      <c r="R791" s="49">
        <v>-17675763.73</v>
      </c>
      <c r="S791" s="43">
        <v>1</v>
      </c>
    </row>
    <row r="792" spans="1:19" ht="24.6" x14ac:dyDescent="0.7">
      <c r="A792" s="38">
        <v>11</v>
      </c>
      <c r="B792" s="38" t="s">
        <v>1632</v>
      </c>
      <c r="C792" s="38" t="s">
        <v>1646</v>
      </c>
      <c r="D792" s="38" t="s">
        <v>1647</v>
      </c>
      <c r="E792" s="38" t="s">
        <v>8</v>
      </c>
      <c r="F792" s="40">
        <v>7.65</v>
      </c>
      <c r="G792" s="40">
        <v>7.21</v>
      </c>
      <c r="H792" s="40">
        <v>5.12</v>
      </c>
      <c r="I792" s="40">
        <v>55076801.399999999</v>
      </c>
      <c r="J792" s="40">
        <v>8852079.2799999993</v>
      </c>
      <c r="K792" s="38">
        <v>0</v>
      </c>
      <c r="L792" s="40">
        <v>8533781.9299999997</v>
      </c>
      <c r="M792" s="40">
        <v>34116743.390000001</v>
      </c>
      <c r="N792" s="38" t="b">
        <f t="shared" si="24"/>
        <v>1</v>
      </c>
      <c r="O792" s="38" t="b">
        <f>C792=คำนวณเงินลงทุนส่วนเกิน!D799</f>
        <v>1</v>
      </c>
      <c r="P792" s="38" t="b">
        <f t="shared" si="25"/>
        <v>1</v>
      </c>
      <c r="Q792" s="14" t="s">
        <v>1646</v>
      </c>
      <c r="R792" s="49">
        <v>8852079.2799999993</v>
      </c>
      <c r="S792" s="43">
        <v>0</v>
      </c>
    </row>
    <row r="793" spans="1:19" ht="24.6" x14ac:dyDescent="0.7">
      <c r="A793" s="38">
        <v>11</v>
      </c>
      <c r="B793" s="38" t="s">
        <v>1632</v>
      </c>
      <c r="C793" s="38" t="s">
        <v>1648</v>
      </c>
      <c r="D793" s="38" t="s">
        <v>1649</v>
      </c>
      <c r="E793" s="38" t="s">
        <v>8</v>
      </c>
      <c r="F793" s="40">
        <v>2.63</v>
      </c>
      <c r="G793" s="40">
        <v>2.57</v>
      </c>
      <c r="H793" s="40">
        <v>1.92</v>
      </c>
      <c r="I793" s="40">
        <v>59817842.890000001</v>
      </c>
      <c r="J793" s="40">
        <v>8123810.71</v>
      </c>
      <c r="K793" s="38">
        <v>0</v>
      </c>
      <c r="L793" s="40">
        <v>9739908.1899999995</v>
      </c>
      <c r="M793" s="40">
        <v>33190224.469999999</v>
      </c>
      <c r="N793" s="38" t="b">
        <f t="shared" si="24"/>
        <v>0</v>
      </c>
      <c r="O793" s="38" t="b">
        <f>C793=คำนวณเงินลงทุนส่วนเกิน!D800</f>
        <v>1</v>
      </c>
      <c r="P793" s="38" t="b">
        <f t="shared" si="25"/>
        <v>1</v>
      </c>
      <c r="Q793" s="14" t="s">
        <v>1648</v>
      </c>
      <c r="R793" s="49">
        <v>-5879329.6200000001</v>
      </c>
      <c r="S793" s="43">
        <v>1</v>
      </c>
    </row>
    <row r="794" spans="1:19" ht="24.6" x14ac:dyDescent="0.7">
      <c r="A794" s="38">
        <v>11</v>
      </c>
      <c r="B794" s="38" t="s">
        <v>1650</v>
      </c>
      <c r="C794" s="38" t="s">
        <v>1651</v>
      </c>
      <c r="D794" s="38" t="s">
        <v>1652</v>
      </c>
      <c r="E794" s="38" t="s">
        <v>5</v>
      </c>
      <c r="F794" s="40">
        <v>2.7</v>
      </c>
      <c r="G794" s="40">
        <v>2.62</v>
      </c>
      <c r="H794" s="40">
        <v>1.78</v>
      </c>
      <c r="I794" s="40">
        <v>834515770.64999998</v>
      </c>
      <c r="J794" s="40">
        <v>239492581.41</v>
      </c>
      <c r="K794" s="38">
        <v>0</v>
      </c>
      <c r="L794" s="40">
        <v>237968470.94999999</v>
      </c>
      <c r="M794" s="40">
        <v>381318245.41000003</v>
      </c>
      <c r="N794" s="38" t="b">
        <f t="shared" si="24"/>
        <v>1</v>
      </c>
      <c r="O794" s="38" t="b">
        <f>C794=คำนวณเงินลงทุนส่วนเกิน!D801</f>
        <v>1</v>
      </c>
      <c r="P794" s="38" t="b">
        <f t="shared" si="25"/>
        <v>1</v>
      </c>
      <c r="Q794" s="14" t="s">
        <v>1651</v>
      </c>
      <c r="R794" s="49">
        <v>239492581.41</v>
      </c>
      <c r="S794" s="43">
        <v>0</v>
      </c>
    </row>
    <row r="795" spans="1:19" ht="24.6" x14ac:dyDescent="0.7">
      <c r="A795" s="38">
        <v>11</v>
      </c>
      <c r="B795" s="38" t="s">
        <v>1650</v>
      </c>
      <c r="C795" s="38" t="s">
        <v>1653</v>
      </c>
      <c r="D795" s="38" t="s">
        <v>1654</v>
      </c>
      <c r="E795" s="38" t="s">
        <v>8</v>
      </c>
      <c r="F795" s="40">
        <v>4.82</v>
      </c>
      <c r="G795" s="40">
        <v>4.66</v>
      </c>
      <c r="H795" s="40">
        <v>3.98</v>
      </c>
      <c r="I795" s="40">
        <v>158314024.25</v>
      </c>
      <c r="J795" s="40">
        <v>3159878.47</v>
      </c>
      <c r="K795" s="38">
        <v>0</v>
      </c>
      <c r="L795" s="40">
        <v>20055901.579999998</v>
      </c>
      <c r="M795" s="40">
        <v>123396887.03</v>
      </c>
      <c r="N795" s="38" t="b">
        <f t="shared" si="24"/>
        <v>1</v>
      </c>
      <c r="O795" s="38" t="b">
        <f>C795=คำนวณเงินลงทุนส่วนเกิน!D802</f>
        <v>1</v>
      </c>
      <c r="P795" s="38" t="b">
        <f t="shared" si="25"/>
        <v>1</v>
      </c>
      <c r="Q795" s="14" t="s">
        <v>1653</v>
      </c>
      <c r="R795" s="49">
        <v>3159878.47</v>
      </c>
      <c r="S795" s="43">
        <v>0</v>
      </c>
    </row>
    <row r="796" spans="1:19" ht="24.6" x14ac:dyDescent="0.7">
      <c r="A796" s="38">
        <v>11</v>
      </c>
      <c r="B796" s="38" t="s">
        <v>1650</v>
      </c>
      <c r="C796" s="38" t="s">
        <v>1655</v>
      </c>
      <c r="D796" s="38" t="s">
        <v>1656</v>
      </c>
      <c r="E796" s="38" t="s">
        <v>8</v>
      </c>
      <c r="F796" s="40">
        <v>3.62</v>
      </c>
      <c r="G796" s="40">
        <v>3.47</v>
      </c>
      <c r="H796" s="40">
        <v>3.03</v>
      </c>
      <c r="I796" s="40">
        <v>86728631.319999993</v>
      </c>
      <c r="J796" s="40">
        <v>-20461938.739999998</v>
      </c>
      <c r="K796" s="38">
        <v>1</v>
      </c>
      <c r="L796" s="40">
        <v>-21533604.57</v>
      </c>
      <c r="M796" s="40">
        <v>71443454.629999995</v>
      </c>
      <c r="N796" s="38" t="b">
        <f t="shared" si="24"/>
        <v>1</v>
      </c>
      <c r="O796" s="38" t="b">
        <f>C796=คำนวณเงินลงทุนส่วนเกิน!D803</f>
        <v>1</v>
      </c>
      <c r="P796" s="38" t="b">
        <f t="shared" si="25"/>
        <v>1</v>
      </c>
      <c r="Q796" s="14" t="s">
        <v>1655</v>
      </c>
      <c r="R796" s="49">
        <v>-20461938.739999998</v>
      </c>
      <c r="S796" s="43">
        <v>1</v>
      </c>
    </row>
    <row r="797" spans="1:19" ht="24.6" x14ac:dyDescent="0.7">
      <c r="A797" s="38">
        <v>11</v>
      </c>
      <c r="B797" s="38" t="s">
        <v>1650</v>
      </c>
      <c r="C797" s="38" t="s">
        <v>1657</v>
      </c>
      <c r="D797" s="38" t="s">
        <v>1658</v>
      </c>
      <c r="E797" s="38" t="s">
        <v>8</v>
      </c>
      <c r="F797" s="40">
        <v>7.86</v>
      </c>
      <c r="G797" s="40">
        <v>7.39</v>
      </c>
      <c r="H797" s="40">
        <v>6.68</v>
      </c>
      <c r="I797" s="40">
        <v>99183201.769999996</v>
      </c>
      <c r="J797" s="40">
        <v>4755076.74</v>
      </c>
      <c r="K797" s="38">
        <v>0</v>
      </c>
      <c r="L797" s="40">
        <v>12175792.52</v>
      </c>
      <c r="M797" s="40">
        <v>82066336.030000001</v>
      </c>
      <c r="N797" s="38" t="b">
        <f t="shared" si="24"/>
        <v>1</v>
      </c>
      <c r="O797" s="38" t="b">
        <f>C797=คำนวณเงินลงทุนส่วนเกิน!D804</f>
        <v>1</v>
      </c>
      <c r="P797" s="38" t="b">
        <f t="shared" si="25"/>
        <v>1</v>
      </c>
      <c r="Q797" s="14" t="s">
        <v>1657</v>
      </c>
      <c r="R797" s="49">
        <v>4755076.74</v>
      </c>
      <c r="S797" s="43">
        <v>0</v>
      </c>
    </row>
    <row r="798" spans="1:19" ht="24.6" x14ac:dyDescent="0.7">
      <c r="A798" s="38">
        <v>11</v>
      </c>
      <c r="B798" s="38" t="s">
        <v>1659</v>
      </c>
      <c r="C798" s="38" t="s">
        <v>1660</v>
      </c>
      <c r="D798" s="38" t="s">
        <v>1661</v>
      </c>
      <c r="E798" s="38" t="s">
        <v>46</v>
      </c>
      <c r="F798" s="40">
        <v>1</v>
      </c>
      <c r="G798" s="40">
        <v>0.88</v>
      </c>
      <c r="H798" s="40">
        <v>0.46</v>
      </c>
      <c r="I798" s="40">
        <v>298733.59999999998</v>
      </c>
      <c r="J798" s="40">
        <v>-48340351.890000001</v>
      </c>
      <c r="K798" s="38">
        <v>6</v>
      </c>
      <c r="L798" s="40">
        <v>-44247451.729999997</v>
      </c>
      <c r="M798" s="40">
        <v>-106512562.37</v>
      </c>
      <c r="N798" s="38" t="b">
        <f t="shared" si="24"/>
        <v>1</v>
      </c>
      <c r="O798" s="38" t="b">
        <f>C798=คำนวณเงินลงทุนส่วนเกิน!D805</f>
        <v>1</v>
      </c>
      <c r="P798" s="38" t="b">
        <f t="shared" si="25"/>
        <v>1</v>
      </c>
      <c r="Q798" s="14" t="s">
        <v>1660</v>
      </c>
      <c r="R798" s="49">
        <v>-59214481.130000003</v>
      </c>
      <c r="S798" s="43">
        <v>6</v>
      </c>
    </row>
    <row r="799" spans="1:19" ht="24.6" x14ac:dyDescent="0.7">
      <c r="A799" s="38">
        <v>11</v>
      </c>
      <c r="B799" s="38" t="s">
        <v>1659</v>
      </c>
      <c r="C799" s="38" t="s">
        <v>1662</v>
      </c>
      <c r="D799" s="38" t="s">
        <v>1663</v>
      </c>
      <c r="E799" s="38" t="s">
        <v>8</v>
      </c>
      <c r="F799" s="40">
        <v>2.5299999999999998</v>
      </c>
      <c r="G799" s="40">
        <v>2.39</v>
      </c>
      <c r="H799" s="40">
        <v>1.48</v>
      </c>
      <c r="I799" s="40">
        <v>9214233.2400000002</v>
      </c>
      <c r="J799" s="40">
        <v>-13062627.390000001</v>
      </c>
      <c r="K799" s="38">
        <v>1</v>
      </c>
      <c r="L799" s="40">
        <v>-10492923.18</v>
      </c>
      <c r="M799" s="40">
        <v>2859274.83</v>
      </c>
      <c r="N799" s="38" t="b">
        <f t="shared" si="24"/>
        <v>1</v>
      </c>
      <c r="O799" s="38" t="b">
        <f>C799=คำนวณเงินลงทุนส่วนเกิน!D806</f>
        <v>1</v>
      </c>
      <c r="P799" s="38" t="b">
        <f t="shared" si="25"/>
        <v>1</v>
      </c>
      <c r="Q799" s="14" t="s">
        <v>1662</v>
      </c>
      <c r="R799" s="49">
        <v>-13062627.390000001</v>
      </c>
      <c r="S799" s="43">
        <v>1</v>
      </c>
    </row>
    <row r="800" spans="1:19" ht="24.6" x14ac:dyDescent="0.7">
      <c r="A800" s="38">
        <v>11</v>
      </c>
      <c r="B800" s="38" t="s">
        <v>1659</v>
      </c>
      <c r="C800" s="38" t="s">
        <v>1664</v>
      </c>
      <c r="D800" s="38" t="s">
        <v>1665</v>
      </c>
      <c r="E800" s="38" t="s">
        <v>8</v>
      </c>
      <c r="F800" s="40">
        <v>3.82</v>
      </c>
      <c r="G800" s="40">
        <v>3.71</v>
      </c>
      <c r="H800" s="40">
        <v>1.53</v>
      </c>
      <c r="I800" s="40">
        <v>23781022.420000002</v>
      </c>
      <c r="J800" s="40">
        <v>2860538.22</v>
      </c>
      <c r="K800" s="38">
        <v>0</v>
      </c>
      <c r="L800" s="40">
        <v>3772416.44</v>
      </c>
      <c r="M800" s="40">
        <v>4456576.0999999996</v>
      </c>
      <c r="N800" s="38" t="b">
        <f t="shared" si="24"/>
        <v>0</v>
      </c>
      <c r="O800" s="38" t="b">
        <f>C800=คำนวณเงินลงทุนส่วนเกิน!D807</f>
        <v>1</v>
      </c>
      <c r="P800" s="38" t="b">
        <f t="shared" si="25"/>
        <v>1</v>
      </c>
      <c r="Q800" s="14" t="s">
        <v>1664</v>
      </c>
      <c r="R800" s="49">
        <v>-9107519.1799999997</v>
      </c>
      <c r="S800" s="43">
        <v>1</v>
      </c>
    </row>
    <row r="801" spans="1:19" ht="24.6" x14ac:dyDescent="0.7">
      <c r="A801" s="38">
        <v>11</v>
      </c>
      <c r="B801" s="38" t="s">
        <v>1659</v>
      </c>
      <c r="C801" s="38" t="s">
        <v>1666</v>
      </c>
      <c r="D801" s="38" t="s">
        <v>1667</v>
      </c>
      <c r="E801" s="38" t="s">
        <v>8</v>
      </c>
      <c r="F801" s="40">
        <v>5.62</v>
      </c>
      <c r="G801" s="40">
        <v>5.16</v>
      </c>
      <c r="H801" s="40">
        <v>3.93</v>
      </c>
      <c r="I801" s="40">
        <v>53623739.509999998</v>
      </c>
      <c r="J801" s="40">
        <v>10671694.439999999</v>
      </c>
      <c r="K801" s="38">
        <v>0</v>
      </c>
      <c r="L801" s="40">
        <v>13248085.710000001</v>
      </c>
      <c r="M801" s="40">
        <v>34059106.520000003</v>
      </c>
      <c r="N801" s="38" t="b">
        <f t="shared" si="24"/>
        <v>0</v>
      </c>
      <c r="O801" s="38" t="b">
        <f>C801=คำนวณเงินลงทุนส่วนเกิน!D808</f>
        <v>1</v>
      </c>
      <c r="P801" s="38" t="b">
        <f t="shared" si="25"/>
        <v>1</v>
      </c>
      <c r="Q801" s="14" t="s">
        <v>1666</v>
      </c>
      <c r="R801" s="49">
        <v>-4098458.76</v>
      </c>
      <c r="S801" s="43">
        <v>1</v>
      </c>
    </row>
    <row r="802" spans="1:19" ht="24.6" x14ac:dyDescent="0.7">
      <c r="A802" s="38">
        <v>11</v>
      </c>
      <c r="B802" s="38" t="s">
        <v>1659</v>
      </c>
      <c r="C802" s="38" t="s">
        <v>1668</v>
      </c>
      <c r="D802" s="38" t="s">
        <v>1669</v>
      </c>
      <c r="E802" s="38" t="s">
        <v>8</v>
      </c>
      <c r="F802" s="40">
        <v>1.01</v>
      </c>
      <c r="G802" s="40">
        <v>0.85</v>
      </c>
      <c r="H802" s="40">
        <v>0.37</v>
      </c>
      <c r="I802" s="40">
        <v>76328.45</v>
      </c>
      <c r="J802" s="40">
        <v>-8710581.8900000006</v>
      </c>
      <c r="K802" s="38">
        <v>6</v>
      </c>
      <c r="L802" s="40">
        <v>-6367672.3700000001</v>
      </c>
      <c r="M802" s="40">
        <v>-3809472.79</v>
      </c>
      <c r="N802" s="38" t="b">
        <f t="shared" si="24"/>
        <v>1</v>
      </c>
      <c r="O802" s="38" t="b">
        <f>C802=คำนวณเงินลงทุนส่วนเกิน!D809</f>
        <v>1</v>
      </c>
      <c r="P802" s="38" t="b">
        <f t="shared" si="25"/>
        <v>1</v>
      </c>
      <c r="Q802" s="14" t="s">
        <v>1668</v>
      </c>
      <c r="R802" s="49">
        <v>-8710581.8900000006</v>
      </c>
      <c r="S802" s="43">
        <v>6</v>
      </c>
    </row>
    <row r="803" spans="1:19" ht="24.6" x14ac:dyDescent="0.7">
      <c r="A803" s="38">
        <v>11</v>
      </c>
      <c r="B803" s="38" t="s">
        <v>1670</v>
      </c>
      <c r="C803" s="38" t="s">
        <v>1671</v>
      </c>
      <c r="D803" s="38" t="s">
        <v>1672</v>
      </c>
      <c r="E803" s="38" t="s">
        <v>8</v>
      </c>
      <c r="F803" s="40">
        <v>4.9000000000000004</v>
      </c>
      <c r="G803" s="40">
        <v>4.1100000000000003</v>
      </c>
      <c r="H803" s="40">
        <v>2.52</v>
      </c>
      <c r="I803" s="40">
        <v>23453930.559999999</v>
      </c>
      <c r="J803" s="40">
        <v>1560358.38</v>
      </c>
      <c r="K803" s="38">
        <v>0</v>
      </c>
      <c r="L803" s="40">
        <v>4607197.2300000004</v>
      </c>
      <c r="M803" s="40">
        <v>9150067.8800000008</v>
      </c>
      <c r="N803" s="38" t="b">
        <f t="shared" si="24"/>
        <v>0</v>
      </c>
      <c r="O803" s="38" t="b">
        <f>C803=คำนวณเงินลงทุนส่วนเกิน!D810</f>
        <v>1</v>
      </c>
      <c r="P803" s="38" t="b">
        <f t="shared" si="25"/>
        <v>1</v>
      </c>
      <c r="Q803" s="14" t="s">
        <v>1671</v>
      </c>
      <c r="R803" s="49">
        <v>-443043.62</v>
      </c>
      <c r="S803" s="43">
        <v>1</v>
      </c>
    </row>
    <row r="804" spans="1:19" ht="24.6" x14ac:dyDescent="0.7">
      <c r="A804" s="38">
        <v>11</v>
      </c>
      <c r="B804" s="38" t="s">
        <v>1670</v>
      </c>
      <c r="C804" s="38" t="s">
        <v>1673</v>
      </c>
      <c r="D804" s="38" t="s">
        <v>1674</v>
      </c>
      <c r="E804" s="38" t="s">
        <v>5</v>
      </c>
      <c r="F804" s="40">
        <v>2.5</v>
      </c>
      <c r="G804" s="40">
        <v>2.31</v>
      </c>
      <c r="H804" s="40">
        <v>1.34</v>
      </c>
      <c r="I804" s="40">
        <v>857694826.20000005</v>
      </c>
      <c r="J804" s="40">
        <v>70320155.75</v>
      </c>
      <c r="K804" s="38">
        <v>0</v>
      </c>
      <c r="L804" s="40">
        <v>236389461.69999999</v>
      </c>
      <c r="M804" s="40">
        <v>194761014.75</v>
      </c>
      <c r="N804" s="38" t="b">
        <f t="shared" si="24"/>
        <v>1</v>
      </c>
      <c r="O804" s="38" t="b">
        <f>C804=คำนวณเงินลงทุนส่วนเกิน!D811</f>
        <v>1</v>
      </c>
      <c r="P804" s="38" t="b">
        <f t="shared" si="25"/>
        <v>1</v>
      </c>
      <c r="Q804" s="14" t="s">
        <v>1673</v>
      </c>
      <c r="R804" s="49">
        <v>50758807.07</v>
      </c>
      <c r="S804" s="43">
        <v>0</v>
      </c>
    </row>
    <row r="805" spans="1:19" ht="24.6" x14ac:dyDescent="0.7">
      <c r="A805" s="38">
        <v>11</v>
      </c>
      <c r="B805" s="38" t="s">
        <v>1670</v>
      </c>
      <c r="C805" s="38" t="s">
        <v>1675</v>
      </c>
      <c r="D805" s="38" t="s">
        <v>1676</v>
      </c>
      <c r="E805" s="38" t="s">
        <v>46</v>
      </c>
      <c r="F805" s="40">
        <v>2.19</v>
      </c>
      <c r="G805" s="40">
        <v>2.11</v>
      </c>
      <c r="H805" s="40">
        <v>1.34</v>
      </c>
      <c r="I805" s="40">
        <v>225122823.06999999</v>
      </c>
      <c r="J805" s="40">
        <v>-21056993.690000001</v>
      </c>
      <c r="K805" s="38">
        <v>1</v>
      </c>
      <c r="L805" s="40">
        <v>-3399686.09</v>
      </c>
      <c r="M805" s="40">
        <v>68109831.040000007</v>
      </c>
      <c r="N805" s="38" t="b">
        <f t="shared" si="24"/>
        <v>1</v>
      </c>
      <c r="O805" s="38" t="b">
        <f>C805=คำนวณเงินลงทุนส่วนเกิน!D812</f>
        <v>1</v>
      </c>
      <c r="P805" s="38" t="b">
        <f t="shared" si="25"/>
        <v>1</v>
      </c>
      <c r="Q805" s="14" t="s">
        <v>1675</v>
      </c>
      <c r="R805" s="49">
        <v>-65037479.509999998</v>
      </c>
      <c r="S805" s="43">
        <v>1</v>
      </c>
    </row>
    <row r="806" spans="1:19" ht="24.6" x14ac:dyDescent="0.7">
      <c r="A806" s="38">
        <v>11</v>
      </c>
      <c r="B806" s="38" t="s">
        <v>1670</v>
      </c>
      <c r="C806" s="38" t="s">
        <v>1677</v>
      </c>
      <c r="D806" s="38" t="s">
        <v>1678</v>
      </c>
      <c r="E806" s="38" t="s">
        <v>8</v>
      </c>
      <c r="F806" s="40">
        <v>3.29</v>
      </c>
      <c r="G806" s="40">
        <v>3.04</v>
      </c>
      <c r="H806" s="40">
        <v>1.91</v>
      </c>
      <c r="I806" s="40">
        <v>120928975.44</v>
      </c>
      <c r="J806" s="40">
        <v>-23261365.010000002</v>
      </c>
      <c r="K806" s="38">
        <v>1</v>
      </c>
      <c r="L806" s="40">
        <v>-8219706.5999999996</v>
      </c>
      <c r="M806" s="40">
        <v>48067506.649999999</v>
      </c>
      <c r="N806" s="38" t="b">
        <f t="shared" si="24"/>
        <v>1</v>
      </c>
      <c r="O806" s="38" t="b">
        <f>C806=คำนวณเงินลงทุนส่วนเกิน!D813</f>
        <v>1</v>
      </c>
      <c r="P806" s="38" t="b">
        <f t="shared" si="25"/>
        <v>1</v>
      </c>
      <c r="Q806" s="14" t="s">
        <v>1677</v>
      </c>
      <c r="R806" s="49">
        <v>-23261365.010000002</v>
      </c>
      <c r="S806" s="43">
        <v>1</v>
      </c>
    </row>
    <row r="807" spans="1:19" ht="24.6" x14ac:dyDescent="0.7">
      <c r="A807" s="38">
        <v>11</v>
      </c>
      <c r="B807" s="38" t="s">
        <v>1670</v>
      </c>
      <c r="C807" s="38" t="s">
        <v>1679</v>
      </c>
      <c r="D807" s="38" t="s">
        <v>1680</v>
      </c>
      <c r="E807" s="38" t="s">
        <v>8</v>
      </c>
      <c r="F807" s="40">
        <v>3.2</v>
      </c>
      <c r="G807" s="40">
        <v>3.08</v>
      </c>
      <c r="H807" s="40">
        <v>2.77</v>
      </c>
      <c r="I807" s="40">
        <v>60929480.159999996</v>
      </c>
      <c r="J807" s="40">
        <v>-1282833.8899999999</v>
      </c>
      <c r="K807" s="38">
        <v>1</v>
      </c>
      <c r="L807" s="40">
        <v>-71199.55</v>
      </c>
      <c r="M807" s="40">
        <v>49016337.770000003</v>
      </c>
      <c r="N807" s="38" t="b">
        <f t="shared" si="24"/>
        <v>1</v>
      </c>
      <c r="O807" s="38" t="b">
        <f>C807=คำนวณเงินลงทุนส่วนเกิน!D814</f>
        <v>1</v>
      </c>
      <c r="P807" s="38" t="b">
        <f t="shared" si="25"/>
        <v>1</v>
      </c>
      <c r="Q807" s="14" t="s">
        <v>1679</v>
      </c>
      <c r="R807" s="49">
        <v>-1282833.8899999999</v>
      </c>
      <c r="S807" s="43">
        <v>1</v>
      </c>
    </row>
    <row r="808" spans="1:19" ht="24.6" x14ac:dyDescent="0.7">
      <c r="A808" s="38">
        <v>11</v>
      </c>
      <c r="B808" s="38" t="s">
        <v>1670</v>
      </c>
      <c r="C808" s="38" t="s">
        <v>1681</v>
      </c>
      <c r="D808" s="38" t="s">
        <v>1682</v>
      </c>
      <c r="E808" s="38" t="s">
        <v>8</v>
      </c>
      <c r="F808" s="40">
        <v>5.21</v>
      </c>
      <c r="G808" s="40">
        <v>4.8899999999999997</v>
      </c>
      <c r="H808" s="40">
        <v>2.83</v>
      </c>
      <c r="I808" s="40">
        <v>66742280.280000001</v>
      </c>
      <c r="J808" s="40">
        <v>-10302832.99</v>
      </c>
      <c r="K808" s="38">
        <v>1</v>
      </c>
      <c r="L808" s="40">
        <v>-6918988.0899999999</v>
      </c>
      <c r="M808" s="40">
        <v>28966360.899999999</v>
      </c>
      <c r="N808" s="38" t="b">
        <f t="shared" si="24"/>
        <v>1</v>
      </c>
      <c r="O808" s="38" t="b">
        <f>C808=คำนวณเงินลงทุนส่วนเกิน!D815</f>
        <v>1</v>
      </c>
      <c r="P808" s="38" t="b">
        <f t="shared" si="25"/>
        <v>1</v>
      </c>
      <c r="Q808" s="14" t="s">
        <v>1681</v>
      </c>
      <c r="R808" s="49">
        <v>-11736522.99</v>
      </c>
      <c r="S808" s="43">
        <v>1</v>
      </c>
    </row>
    <row r="809" spans="1:19" ht="24.6" x14ac:dyDescent="0.7">
      <c r="A809" s="38">
        <v>11</v>
      </c>
      <c r="B809" s="38" t="s">
        <v>1670</v>
      </c>
      <c r="C809" s="38" t="s">
        <v>1683</v>
      </c>
      <c r="D809" s="38" t="s">
        <v>1684</v>
      </c>
      <c r="E809" s="38" t="s">
        <v>8</v>
      </c>
      <c r="F809" s="40">
        <v>3.33</v>
      </c>
      <c r="G809" s="40">
        <v>3.15</v>
      </c>
      <c r="H809" s="40">
        <v>2.0499999999999998</v>
      </c>
      <c r="I809" s="40">
        <v>81183451.709999993</v>
      </c>
      <c r="J809" s="40">
        <v>-38881630.829999998</v>
      </c>
      <c r="K809" s="38">
        <v>1</v>
      </c>
      <c r="L809" s="40">
        <v>-36607664.479999997</v>
      </c>
      <c r="M809" s="40">
        <v>36423877.18</v>
      </c>
      <c r="N809" s="38" t="b">
        <f t="shared" si="24"/>
        <v>1</v>
      </c>
      <c r="O809" s="38" t="b">
        <f>C809=คำนวณเงินลงทุนส่วนเกิน!D816</f>
        <v>1</v>
      </c>
      <c r="P809" s="38" t="b">
        <f t="shared" si="25"/>
        <v>1</v>
      </c>
      <c r="Q809" s="14" t="s">
        <v>1683</v>
      </c>
      <c r="R809" s="49">
        <v>-38888370.829999998</v>
      </c>
      <c r="S809" s="43">
        <v>1</v>
      </c>
    </row>
    <row r="810" spans="1:19" ht="24.6" x14ac:dyDescent="0.7">
      <c r="A810" s="38">
        <v>11</v>
      </c>
      <c r="B810" s="38" t="s">
        <v>1670</v>
      </c>
      <c r="C810" s="38" t="s">
        <v>1685</v>
      </c>
      <c r="D810" s="38" t="s">
        <v>1686</v>
      </c>
      <c r="E810" s="38" t="s">
        <v>8</v>
      </c>
      <c r="F810" s="40">
        <v>4.21</v>
      </c>
      <c r="G810" s="40">
        <v>4.01</v>
      </c>
      <c r="H810" s="40">
        <v>3.58</v>
      </c>
      <c r="I810" s="40">
        <v>85185570.709999993</v>
      </c>
      <c r="J810" s="40">
        <v>-11091644</v>
      </c>
      <c r="K810" s="38">
        <v>1</v>
      </c>
      <c r="L810" s="40">
        <v>-4519350.22</v>
      </c>
      <c r="M810" s="40">
        <v>67706749.540000007</v>
      </c>
      <c r="N810" s="38" t="b">
        <f t="shared" si="24"/>
        <v>1</v>
      </c>
      <c r="O810" s="38" t="b">
        <f>C810=คำนวณเงินลงทุนส่วนเกิน!D817</f>
        <v>1</v>
      </c>
      <c r="P810" s="38" t="b">
        <f t="shared" si="25"/>
        <v>1</v>
      </c>
      <c r="Q810" s="14" t="s">
        <v>1685</v>
      </c>
      <c r="R810" s="49">
        <v>-11091644</v>
      </c>
      <c r="S810" s="43">
        <v>1</v>
      </c>
    </row>
    <row r="811" spans="1:19" ht="24.6" x14ac:dyDescent="0.7">
      <c r="A811" s="38">
        <v>11</v>
      </c>
      <c r="B811" s="38" t="s">
        <v>1670</v>
      </c>
      <c r="C811" s="38" t="s">
        <v>1687</v>
      </c>
      <c r="D811" s="38" t="s">
        <v>1688</v>
      </c>
      <c r="E811" s="38" t="s">
        <v>8</v>
      </c>
      <c r="F811" s="40">
        <v>2.06</v>
      </c>
      <c r="G811" s="40">
        <v>1.8</v>
      </c>
      <c r="H811" s="40">
        <v>1.17</v>
      </c>
      <c r="I811" s="40">
        <v>24830249.620000001</v>
      </c>
      <c r="J811" s="40">
        <v>-19196043.710000001</v>
      </c>
      <c r="K811" s="38">
        <v>1</v>
      </c>
      <c r="L811" s="40">
        <v>-12756908.789999999</v>
      </c>
      <c r="M811" s="40">
        <v>3859260.46</v>
      </c>
      <c r="N811" s="38" t="b">
        <f t="shared" si="24"/>
        <v>1</v>
      </c>
      <c r="O811" s="38" t="b">
        <f>C811=คำนวณเงินลงทุนส่วนเกิน!D818</f>
        <v>1</v>
      </c>
      <c r="P811" s="38" t="b">
        <f t="shared" si="25"/>
        <v>1</v>
      </c>
      <c r="Q811" s="14" t="s">
        <v>1687</v>
      </c>
      <c r="R811" s="49">
        <v>-19196043.710000001</v>
      </c>
      <c r="S811" s="43">
        <v>1</v>
      </c>
    </row>
    <row r="812" spans="1:19" ht="24.6" x14ac:dyDescent="0.7">
      <c r="A812" s="38">
        <v>11</v>
      </c>
      <c r="B812" s="38" t="s">
        <v>1670</v>
      </c>
      <c r="C812" s="38" t="s">
        <v>1689</v>
      </c>
      <c r="D812" s="38" t="s">
        <v>1690</v>
      </c>
      <c r="E812" s="38" t="s">
        <v>8</v>
      </c>
      <c r="F812" s="40">
        <v>2</v>
      </c>
      <c r="G812" s="40">
        <v>1.81</v>
      </c>
      <c r="H812" s="40">
        <v>1.1200000000000001</v>
      </c>
      <c r="I812" s="40">
        <v>13730393.060000001</v>
      </c>
      <c r="J812" s="40">
        <v>-18899590.609999999</v>
      </c>
      <c r="K812" s="38">
        <v>1</v>
      </c>
      <c r="L812" s="40">
        <v>-11294044.08</v>
      </c>
      <c r="M812" s="40">
        <v>1452897.69</v>
      </c>
      <c r="N812" s="38" t="b">
        <f t="shared" si="24"/>
        <v>1</v>
      </c>
      <c r="O812" s="38" t="b">
        <f>C812=คำนวณเงินลงทุนส่วนเกิน!D819</f>
        <v>1</v>
      </c>
      <c r="P812" s="38" t="b">
        <f t="shared" si="25"/>
        <v>1</v>
      </c>
      <c r="Q812" s="14" t="s">
        <v>1689</v>
      </c>
      <c r="R812" s="49">
        <v>-18900400.609999999</v>
      </c>
      <c r="S812" s="43">
        <v>1</v>
      </c>
    </row>
    <row r="813" spans="1:19" ht="24.6" x14ac:dyDescent="0.7">
      <c r="A813" s="38">
        <v>11</v>
      </c>
      <c r="B813" s="38" t="s">
        <v>1670</v>
      </c>
      <c r="C813" s="38" t="s">
        <v>1691</v>
      </c>
      <c r="D813" s="38" t="s">
        <v>1692</v>
      </c>
      <c r="E813" s="38" t="s">
        <v>8</v>
      </c>
      <c r="F813" s="40">
        <v>7.45</v>
      </c>
      <c r="G813" s="40">
        <v>7.28</v>
      </c>
      <c r="H813" s="40">
        <v>6.49</v>
      </c>
      <c r="I813" s="40">
        <v>98302546.909999996</v>
      </c>
      <c r="J813" s="40">
        <v>-18569588.5</v>
      </c>
      <c r="K813" s="38">
        <v>1</v>
      </c>
      <c r="L813" s="40">
        <v>-14754066.619999999</v>
      </c>
      <c r="M813" s="40">
        <v>83606608.129999995</v>
      </c>
      <c r="N813" s="38" t="b">
        <f t="shared" si="24"/>
        <v>1</v>
      </c>
      <c r="O813" s="38" t="b">
        <f>C813=คำนวณเงินลงทุนส่วนเกิน!D820</f>
        <v>1</v>
      </c>
      <c r="P813" s="38" t="b">
        <f t="shared" si="25"/>
        <v>1</v>
      </c>
      <c r="Q813" s="14" t="s">
        <v>1691</v>
      </c>
      <c r="R813" s="49">
        <v>-18569588.5</v>
      </c>
      <c r="S813" s="43">
        <v>1</v>
      </c>
    </row>
    <row r="814" spans="1:19" ht="24.6" x14ac:dyDescent="0.7">
      <c r="A814" s="38">
        <v>11</v>
      </c>
      <c r="B814" s="38" t="s">
        <v>1670</v>
      </c>
      <c r="C814" s="38" t="s">
        <v>1693</v>
      </c>
      <c r="D814" s="38" t="s">
        <v>1694</v>
      </c>
      <c r="E814" s="38" t="s">
        <v>8</v>
      </c>
      <c r="F814" s="40">
        <v>3.16</v>
      </c>
      <c r="G814" s="40">
        <v>2.96</v>
      </c>
      <c r="H814" s="40">
        <v>1.98</v>
      </c>
      <c r="I814" s="40">
        <v>44378370.850000001</v>
      </c>
      <c r="J814" s="40">
        <v>-4601719.16</v>
      </c>
      <c r="K814" s="38">
        <v>1</v>
      </c>
      <c r="L814" s="40">
        <v>-1956225.11</v>
      </c>
      <c r="M814" s="40">
        <v>20128786.23</v>
      </c>
      <c r="N814" s="38" t="b">
        <f t="shared" si="24"/>
        <v>1</v>
      </c>
      <c r="O814" s="38" t="b">
        <f>C814=คำนวณเงินลงทุนส่วนเกิน!D821</f>
        <v>1</v>
      </c>
      <c r="P814" s="38" t="b">
        <f t="shared" si="25"/>
        <v>1</v>
      </c>
      <c r="Q814" s="14" t="s">
        <v>1693</v>
      </c>
      <c r="R814" s="49">
        <v>-22719742.640000001</v>
      </c>
      <c r="S814" s="43">
        <v>1</v>
      </c>
    </row>
    <row r="815" spans="1:19" ht="24.6" x14ac:dyDescent="0.7">
      <c r="A815" s="38">
        <v>11</v>
      </c>
      <c r="B815" s="38" t="s">
        <v>1670</v>
      </c>
      <c r="C815" s="38" t="s">
        <v>1695</v>
      </c>
      <c r="D815" s="38" t="s">
        <v>1696</v>
      </c>
      <c r="E815" s="38" t="s">
        <v>8</v>
      </c>
      <c r="F815" s="40">
        <v>5.22</v>
      </c>
      <c r="G815" s="40">
        <v>5.08</v>
      </c>
      <c r="H815" s="40">
        <v>3.72</v>
      </c>
      <c r="I815" s="40">
        <v>163241476.59999999</v>
      </c>
      <c r="J815" s="40">
        <v>-2759040.36</v>
      </c>
      <c r="K815" s="38">
        <v>1</v>
      </c>
      <c r="L815" s="40">
        <v>5967749.2400000002</v>
      </c>
      <c r="M815" s="40">
        <v>105008279.42</v>
      </c>
      <c r="N815" s="38" t="b">
        <f t="shared" si="24"/>
        <v>1</v>
      </c>
      <c r="O815" s="38" t="b">
        <f>C815=คำนวณเงินลงทุนส่วนเกิน!D822</f>
        <v>1</v>
      </c>
      <c r="P815" s="38" t="b">
        <f t="shared" si="25"/>
        <v>1</v>
      </c>
      <c r="Q815" s="14" t="s">
        <v>1695</v>
      </c>
      <c r="R815" s="49">
        <v>-2589318.5</v>
      </c>
      <c r="S815" s="43">
        <v>1</v>
      </c>
    </row>
    <row r="816" spans="1:19" ht="24.6" x14ac:dyDescent="0.7">
      <c r="A816" s="38">
        <v>11</v>
      </c>
      <c r="B816" s="38" t="s">
        <v>1670</v>
      </c>
      <c r="C816" s="38" t="s">
        <v>1697</v>
      </c>
      <c r="D816" s="38" t="s">
        <v>1698</v>
      </c>
      <c r="E816" s="38" t="s">
        <v>8</v>
      </c>
      <c r="F816" s="40">
        <v>4.1900000000000004</v>
      </c>
      <c r="G816" s="40">
        <v>4.04</v>
      </c>
      <c r="H816" s="40">
        <v>3.41</v>
      </c>
      <c r="I816" s="40">
        <v>43151501.170000002</v>
      </c>
      <c r="J816" s="40">
        <v>14693200.050000001</v>
      </c>
      <c r="K816" s="38">
        <v>0</v>
      </c>
      <c r="L816" s="40">
        <v>17935333.239999998</v>
      </c>
      <c r="M816" s="40">
        <v>32390384.949999999</v>
      </c>
      <c r="N816" s="38" t="b">
        <f t="shared" si="24"/>
        <v>0</v>
      </c>
      <c r="O816" s="38" t="b">
        <f>C816=คำนวณเงินลงทุนส่วนเกิน!D823</f>
        <v>1</v>
      </c>
      <c r="P816" s="38" t="b">
        <f t="shared" si="25"/>
        <v>1</v>
      </c>
      <c r="Q816" s="14" t="s">
        <v>1697</v>
      </c>
      <c r="R816" s="49">
        <v>-13576964.01</v>
      </c>
      <c r="S816" s="43">
        <v>1</v>
      </c>
    </row>
    <row r="817" spans="1:19" ht="24.6" x14ac:dyDescent="0.7">
      <c r="A817" s="38">
        <v>11</v>
      </c>
      <c r="B817" s="38" t="s">
        <v>1670</v>
      </c>
      <c r="C817" s="38" t="s">
        <v>1699</v>
      </c>
      <c r="D817" s="38" t="s">
        <v>1700</v>
      </c>
      <c r="E817" s="38" t="s">
        <v>8</v>
      </c>
      <c r="F817" s="40">
        <v>2.39</v>
      </c>
      <c r="G817" s="40">
        <v>2.23</v>
      </c>
      <c r="H817" s="40">
        <v>1.62</v>
      </c>
      <c r="I817" s="40">
        <v>40144810.82</v>
      </c>
      <c r="J817" s="40">
        <v>-24728716.140000001</v>
      </c>
      <c r="K817" s="38">
        <v>1</v>
      </c>
      <c r="L817" s="40">
        <v>-20733308.82</v>
      </c>
      <c r="M817" s="40">
        <v>17783523.670000002</v>
      </c>
      <c r="N817" s="38" t="b">
        <f t="shared" si="24"/>
        <v>1</v>
      </c>
      <c r="O817" s="38" t="b">
        <f>C817=คำนวณเงินลงทุนส่วนเกิน!D824</f>
        <v>1</v>
      </c>
      <c r="P817" s="38" t="b">
        <f t="shared" si="25"/>
        <v>1</v>
      </c>
      <c r="Q817" s="14" t="s">
        <v>1699</v>
      </c>
      <c r="R817" s="49">
        <v>-52856158.299999997</v>
      </c>
      <c r="S817" s="43">
        <v>1</v>
      </c>
    </row>
    <row r="818" spans="1:19" ht="24.6" x14ac:dyDescent="0.7">
      <c r="A818" s="38">
        <v>11</v>
      </c>
      <c r="B818" s="38" t="s">
        <v>1670</v>
      </c>
      <c r="C818" s="38" t="s">
        <v>1701</v>
      </c>
      <c r="D818" s="38" t="s">
        <v>1702</v>
      </c>
      <c r="E818" s="38" t="s">
        <v>8</v>
      </c>
      <c r="F818" s="40">
        <v>5.15</v>
      </c>
      <c r="G818" s="40">
        <v>4.8899999999999997</v>
      </c>
      <c r="H818" s="40">
        <v>4.33</v>
      </c>
      <c r="I818" s="40">
        <v>94880322.379999995</v>
      </c>
      <c r="J818" s="40">
        <v>-46083871.810000002</v>
      </c>
      <c r="K818" s="38">
        <v>1</v>
      </c>
      <c r="L818" s="40">
        <v>-40558016.990000002</v>
      </c>
      <c r="M818" s="40">
        <v>76232869.670000002</v>
      </c>
      <c r="N818" s="38" t="b">
        <f t="shared" si="24"/>
        <v>1</v>
      </c>
      <c r="O818" s="38" t="b">
        <f>C818=คำนวณเงินลงทุนส่วนเกิน!D825</f>
        <v>1</v>
      </c>
      <c r="P818" s="38" t="b">
        <f t="shared" si="25"/>
        <v>1</v>
      </c>
      <c r="Q818" s="14" t="s">
        <v>1701</v>
      </c>
      <c r="R818" s="49">
        <v>-46083871.810000002</v>
      </c>
      <c r="S818" s="43">
        <v>1</v>
      </c>
    </row>
    <row r="819" spans="1:19" ht="24.6" x14ac:dyDescent="0.7">
      <c r="A819" s="38">
        <v>11</v>
      </c>
      <c r="B819" s="38" t="s">
        <v>1670</v>
      </c>
      <c r="C819" s="38" t="s">
        <v>1703</v>
      </c>
      <c r="D819" s="38" t="s">
        <v>1704</v>
      </c>
      <c r="E819" s="38" t="s">
        <v>8</v>
      </c>
      <c r="F819" s="40">
        <v>7.07</v>
      </c>
      <c r="G819" s="40">
        <v>6.89</v>
      </c>
      <c r="H819" s="40">
        <v>6.32</v>
      </c>
      <c r="I819" s="40">
        <v>153764800.93000001</v>
      </c>
      <c r="J819" s="40">
        <v>1317257.1200000001</v>
      </c>
      <c r="K819" s="38">
        <v>0</v>
      </c>
      <c r="L819" s="40">
        <v>9435415.7300000004</v>
      </c>
      <c r="M819" s="40">
        <v>134060949.58</v>
      </c>
      <c r="N819" s="38" t="b">
        <f t="shared" si="24"/>
        <v>1</v>
      </c>
      <c r="O819" s="38" t="b">
        <f>C819=คำนวณเงินลงทุนส่วนเกิน!D826</f>
        <v>1</v>
      </c>
      <c r="P819" s="38" t="b">
        <f t="shared" si="25"/>
        <v>1</v>
      </c>
      <c r="Q819" s="14" t="s">
        <v>1703</v>
      </c>
      <c r="R819" s="49">
        <v>1215257.1200000001</v>
      </c>
      <c r="S819" s="43">
        <v>0</v>
      </c>
    </row>
    <row r="820" spans="1:19" ht="24.6" x14ac:dyDescent="0.7">
      <c r="A820" s="38">
        <v>11</v>
      </c>
      <c r="B820" s="38" t="s">
        <v>1670</v>
      </c>
      <c r="C820" s="38" t="s">
        <v>1705</v>
      </c>
      <c r="D820" s="38" t="s">
        <v>1706</v>
      </c>
      <c r="E820" s="38" t="s">
        <v>8</v>
      </c>
      <c r="F820" s="40">
        <v>2.56</v>
      </c>
      <c r="G820" s="40">
        <v>2.44</v>
      </c>
      <c r="H820" s="40">
        <v>2.14</v>
      </c>
      <c r="I820" s="40">
        <v>31245606.309999999</v>
      </c>
      <c r="J820" s="40">
        <v>-14659177.51</v>
      </c>
      <c r="K820" s="38">
        <v>1</v>
      </c>
      <c r="L820" s="40">
        <v>-10411177.550000001</v>
      </c>
      <c r="M820" s="40">
        <v>22818822.780000001</v>
      </c>
      <c r="N820" s="38" t="b">
        <f t="shared" si="24"/>
        <v>1</v>
      </c>
      <c r="O820" s="38" t="b">
        <f>C820=คำนวณเงินลงทุนส่วนเกิน!D827</f>
        <v>1</v>
      </c>
      <c r="P820" s="38" t="b">
        <f t="shared" si="25"/>
        <v>1</v>
      </c>
      <c r="Q820" s="14" t="s">
        <v>1705</v>
      </c>
      <c r="R820" s="49">
        <v>-14659177.51</v>
      </c>
      <c r="S820" s="43">
        <v>1</v>
      </c>
    </row>
    <row r="821" spans="1:19" ht="24.6" x14ac:dyDescent="0.7">
      <c r="A821" s="38">
        <v>11</v>
      </c>
      <c r="B821" s="38" t="s">
        <v>1670</v>
      </c>
      <c r="C821" s="38" t="s">
        <v>1707</v>
      </c>
      <c r="D821" s="38" t="s">
        <v>1708</v>
      </c>
      <c r="E821" s="38" t="s">
        <v>8</v>
      </c>
      <c r="F821" s="40">
        <v>2.19</v>
      </c>
      <c r="G821" s="40">
        <v>2.0299999999999998</v>
      </c>
      <c r="H821" s="40">
        <v>1.27</v>
      </c>
      <c r="I821" s="40">
        <v>81965017.659999996</v>
      </c>
      <c r="J821" s="40">
        <v>-25185833.109999999</v>
      </c>
      <c r="K821" s="38">
        <v>1</v>
      </c>
      <c r="L821" s="40">
        <v>-10042811.960000001</v>
      </c>
      <c r="M821" s="40">
        <v>18778414.68</v>
      </c>
      <c r="N821" s="38" t="b">
        <f t="shared" si="24"/>
        <v>1</v>
      </c>
      <c r="O821" s="38" t="b">
        <f>C821=คำนวณเงินลงทุนส่วนเกิน!D828</f>
        <v>1</v>
      </c>
      <c r="P821" s="38" t="b">
        <f t="shared" si="25"/>
        <v>1</v>
      </c>
      <c r="Q821" s="14" t="s">
        <v>1707</v>
      </c>
      <c r="R821" s="49">
        <v>-25185833.109999999</v>
      </c>
      <c r="S821" s="43">
        <v>1</v>
      </c>
    </row>
    <row r="822" spans="1:19" ht="24.6" x14ac:dyDescent="0.7">
      <c r="A822" s="38">
        <v>11</v>
      </c>
      <c r="B822" s="38" t="s">
        <v>1670</v>
      </c>
      <c r="C822" s="38" t="s">
        <v>1709</v>
      </c>
      <c r="D822" s="38" t="s">
        <v>1710</v>
      </c>
      <c r="E822" s="38" t="s">
        <v>8</v>
      </c>
      <c r="F822" s="40">
        <v>8.73</v>
      </c>
      <c r="G822" s="40">
        <v>8.1999999999999993</v>
      </c>
      <c r="H822" s="40">
        <v>7.04</v>
      </c>
      <c r="I822" s="40">
        <v>22561393.140000001</v>
      </c>
      <c r="J822" s="40">
        <v>-4347764.18</v>
      </c>
      <c r="K822" s="38">
        <v>1</v>
      </c>
      <c r="L822" s="40">
        <v>-6924575.6299999999</v>
      </c>
      <c r="M822" s="40">
        <v>17618836.989999998</v>
      </c>
      <c r="N822" s="38" t="b">
        <f t="shared" si="24"/>
        <v>1</v>
      </c>
      <c r="O822" s="38" t="b">
        <f>C822=คำนวณเงินลงทุนส่วนเกิน!D829</f>
        <v>1</v>
      </c>
      <c r="P822" s="38" t="b">
        <f t="shared" si="25"/>
        <v>1</v>
      </c>
      <c r="Q822" s="14" t="s">
        <v>1709</v>
      </c>
      <c r="R822" s="49">
        <v>-4347764.18</v>
      </c>
      <c r="S822" s="43">
        <v>1</v>
      </c>
    </row>
    <row r="823" spans="1:19" ht="24.6" x14ac:dyDescent="0.7">
      <c r="A823" s="38">
        <v>11</v>
      </c>
      <c r="B823" s="38" t="s">
        <v>1670</v>
      </c>
      <c r="C823" s="38" t="s">
        <v>1711</v>
      </c>
      <c r="D823" s="38" t="s">
        <v>1712</v>
      </c>
      <c r="E823" s="38" t="s">
        <v>8</v>
      </c>
      <c r="F823" s="40">
        <v>2.86</v>
      </c>
      <c r="G823" s="40">
        <v>2.68</v>
      </c>
      <c r="H823" s="40">
        <v>1.68</v>
      </c>
      <c r="I823" s="40">
        <v>97066533.930000007</v>
      </c>
      <c r="J823" s="40">
        <v>-27134818.469999999</v>
      </c>
      <c r="K823" s="38">
        <v>1</v>
      </c>
      <c r="L823" s="40">
        <v>-8694258.2599999998</v>
      </c>
      <c r="M823" s="40">
        <v>35459663.899999999</v>
      </c>
      <c r="N823" s="38" t="b">
        <f t="shared" si="24"/>
        <v>1</v>
      </c>
      <c r="O823" s="38" t="b">
        <f>C823=คำนวณเงินลงทุนส่วนเกิน!D830</f>
        <v>1</v>
      </c>
      <c r="P823" s="38" t="b">
        <f t="shared" si="25"/>
        <v>1</v>
      </c>
      <c r="Q823" s="14" t="s">
        <v>1711</v>
      </c>
      <c r="R823" s="49">
        <v>-27134818.469999999</v>
      </c>
      <c r="S823" s="43">
        <v>1</v>
      </c>
    </row>
    <row r="824" spans="1:19" ht="24.6" x14ac:dyDescent="0.7">
      <c r="A824" s="38">
        <v>12</v>
      </c>
      <c r="B824" s="38" t="s">
        <v>1713</v>
      </c>
      <c r="C824" s="38" t="s">
        <v>1714</v>
      </c>
      <c r="D824" s="38" t="s">
        <v>1715</v>
      </c>
      <c r="E824" s="38" t="s">
        <v>5</v>
      </c>
      <c r="F824" s="40">
        <v>4.3600000000000003</v>
      </c>
      <c r="G824" s="40">
        <v>3.94</v>
      </c>
      <c r="H824" s="40">
        <v>2.59</v>
      </c>
      <c r="I824" s="40">
        <v>827926750.36000001</v>
      </c>
      <c r="J824" s="40">
        <v>190319876.30000001</v>
      </c>
      <c r="K824" s="38">
        <v>0</v>
      </c>
      <c r="L824" s="40">
        <v>64746416.200000003</v>
      </c>
      <c r="M824" s="40">
        <v>392636925.44999999</v>
      </c>
      <c r="N824" s="38" t="b">
        <f t="shared" si="24"/>
        <v>1</v>
      </c>
      <c r="O824" s="38" t="b">
        <f>C824=คำนวณเงินลงทุนส่วนเกิน!D831</f>
        <v>1</v>
      </c>
      <c r="P824" s="38" t="b">
        <f t="shared" si="25"/>
        <v>1</v>
      </c>
      <c r="Q824" s="14" t="s">
        <v>1714</v>
      </c>
      <c r="R824" s="49">
        <v>190319876.30000001</v>
      </c>
      <c r="S824" s="43">
        <v>0</v>
      </c>
    </row>
    <row r="825" spans="1:19" ht="24.6" x14ac:dyDescent="0.7">
      <c r="A825" s="38">
        <v>12</v>
      </c>
      <c r="B825" s="38" t="s">
        <v>1713</v>
      </c>
      <c r="C825" s="38" t="s">
        <v>1716</v>
      </c>
      <c r="D825" s="38" t="s">
        <v>1717</v>
      </c>
      <c r="E825" s="38" t="s">
        <v>8</v>
      </c>
      <c r="F825" s="40">
        <v>5.92</v>
      </c>
      <c r="G825" s="40">
        <v>5.43</v>
      </c>
      <c r="H825" s="40">
        <v>4.6900000000000004</v>
      </c>
      <c r="I825" s="40">
        <v>117828396.02</v>
      </c>
      <c r="J825" s="40">
        <v>-22434219.41</v>
      </c>
      <c r="K825" s="38">
        <v>1</v>
      </c>
      <c r="L825" s="40">
        <v>-20822052.489999998</v>
      </c>
      <c r="M825" s="40">
        <v>88291345.560000002</v>
      </c>
      <c r="N825" s="38" t="b">
        <f t="shared" si="24"/>
        <v>1</v>
      </c>
      <c r="O825" s="38" t="b">
        <f>C825=คำนวณเงินลงทุนส่วนเกิน!D832</f>
        <v>1</v>
      </c>
      <c r="P825" s="38" t="b">
        <f t="shared" si="25"/>
        <v>1</v>
      </c>
      <c r="Q825" s="14" t="s">
        <v>1716</v>
      </c>
      <c r="R825" s="49">
        <v>-22434219.41</v>
      </c>
      <c r="S825" s="43">
        <v>1</v>
      </c>
    </row>
    <row r="826" spans="1:19" ht="24.6" x14ac:dyDescent="0.7">
      <c r="A826" s="38">
        <v>12</v>
      </c>
      <c r="B826" s="38" t="s">
        <v>1713</v>
      </c>
      <c r="C826" s="38" t="s">
        <v>1718</v>
      </c>
      <c r="D826" s="38" t="s">
        <v>1719</v>
      </c>
      <c r="E826" s="38" t="s">
        <v>8</v>
      </c>
      <c r="F826" s="40">
        <v>4.01</v>
      </c>
      <c r="G826" s="40">
        <v>3.69</v>
      </c>
      <c r="H826" s="40">
        <v>3.09</v>
      </c>
      <c r="I826" s="40">
        <v>88139252.700000003</v>
      </c>
      <c r="J826" s="40">
        <v>-51249776.810000002</v>
      </c>
      <c r="K826" s="38">
        <v>1</v>
      </c>
      <c r="L826" s="40">
        <v>-36379691.060000002</v>
      </c>
      <c r="M826" s="40">
        <v>61329145.270000003</v>
      </c>
      <c r="N826" s="38" t="b">
        <f t="shared" si="24"/>
        <v>1</v>
      </c>
      <c r="O826" s="38" t="b">
        <f>C826=คำนวณเงินลงทุนส่วนเกิน!D833</f>
        <v>1</v>
      </c>
      <c r="P826" s="38" t="b">
        <f t="shared" si="25"/>
        <v>1</v>
      </c>
      <c r="Q826" s="14" t="s">
        <v>1718</v>
      </c>
      <c r="R826" s="49">
        <v>-51249776.810000002</v>
      </c>
      <c r="S826" s="43">
        <v>1</v>
      </c>
    </row>
    <row r="827" spans="1:19" ht="24.6" x14ac:dyDescent="0.7">
      <c r="A827" s="38">
        <v>12</v>
      </c>
      <c r="B827" s="38" t="s">
        <v>1713</v>
      </c>
      <c r="C827" s="38" t="s">
        <v>1720</v>
      </c>
      <c r="D827" s="38" t="s">
        <v>1721</v>
      </c>
      <c r="E827" s="38" t="s">
        <v>8</v>
      </c>
      <c r="F827" s="40">
        <v>1.83</v>
      </c>
      <c r="G827" s="40">
        <v>1.55</v>
      </c>
      <c r="H827" s="40">
        <v>1.02</v>
      </c>
      <c r="I827" s="40">
        <v>17130593.039999999</v>
      </c>
      <c r="J827" s="40">
        <v>-23347847.649999999</v>
      </c>
      <c r="K827" s="38">
        <v>1</v>
      </c>
      <c r="L827" s="40">
        <v>-18509375.800000001</v>
      </c>
      <c r="M827" s="40">
        <v>330480.17</v>
      </c>
      <c r="N827" s="38" t="b">
        <f t="shared" si="24"/>
        <v>1</v>
      </c>
      <c r="O827" s="38" t="b">
        <f>C827=คำนวณเงินลงทุนส่วนเกิน!D834</f>
        <v>1</v>
      </c>
      <c r="P827" s="38" t="b">
        <f t="shared" si="25"/>
        <v>1</v>
      </c>
      <c r="Q827" s="14" t="s">
        <v>1720</v>
      </c>
      <c r="R827" s="49">
        <v>-23347847.649999999</v>
      </c>
      <c r="S827" s="43">
        <v>1</v>
      </c>
    </row>
    <row r="828" spans="1:19" ht="24.6" x14ac:dyDescent="0.7">
      <c r="A828" s="38">
        <v>12</v>
      </c>
      <c r="B828" s="38" t="s">
        <v>1713</v>
      </c>
      <c r="C828" s="38" t="s">
        <v>1722</v>
      </c>
      <c r="D828" s="38" t="s">
        <v>1723</v>
      </c>
      <c r="E828" s="38" t="s">
        <v>8</v>
      </c>
      <c r="F828" s="40">
        <v>3.29</v>
      </c>
      <c r="G828" s="40">
        <v>3.05</v>
      </c>
      <c r="H828" s="40">
        <v>2.39</v>
      </c>
      <c r="I828" s="40">
        <v>42233989.340000004</v>
      </c>
      <c r="J828" s="40">
        <v>-3543448.56</v>
      </c>
      <c r="K828" s="38">
        <v>1</v>
      </c>
      <c r="L828" s="40">
        <v>-1113205.78</v>
      </c>
      <c r="M828" s="40">
        <v>25596048.510000002</v>
      </c>
      <c r="N828" s="38" t="b">
        <f t="shared" si="24"/>
        <v>1</v>
      </c>
      <c r="O828" s="38" t="b">
        <f>C828=คำนวณเงินลงทุนส่วนเกิน!D835</f>
        <v>1</v>
      </c>
      <c r="P828" s="38" t="b">
        <f t="shared" si="25"/>
        <v>1</v>
      </c>
      <c r="Q828" s="14" t="s">
        <v>1722</v>
      </c>
      <c r="R828" s="49">
        <v>-3543448.56</v>
      </c>
      <c r="S828" s="43">
        <v>1</v>
      </c>
    </row>
    <row r="829" spans="1:19" ht="24.6" x14ac:dyDescent="0.7">
      <c r="A829" s="38">
        <v>12</v>
      </c>
      <c r="B829" s="38" t="s">
        <v>1713</v>
      </c>
      <c r="C829" s="38" t="s">
        <v>1724</v>
      </c>
      <c r="D829" s="38" t="s">
        <v>1725</v>
      </c>
      <c r="E829" s="38" t="s">
        <v>8</v>
      </c>
      <c r="F829" s="40">
        <v>1.58</v>
      </c>
      <c r="G829" s="40">
        <v>1.39</v>
      </c>
      <c r="H829" s="40">
        <v>0.89</v>
      </c>
      <c r="I829" s="40">
        <v>41063087.450000003</v>
      </c>
      <c r="J829" s="40">
        <v>-27267708.789999999</v>
      </c>
      <c r="K829" s="38">
        <v>1</v>
      </c>
      <c r="L829" s="40">
        <v>-11428025.859999999</v>
      </c>
      <c r="M829" s="40">
        <v>-7515285.04</v>
      </c>
      <c r="N829" s="38" t="b">
        <f t="shared" si="24"/>
        <v>1</v>
      </c>
      <c r="O829" s="38" t="b">
        <f>C829=คำนวณเงินลงทุนส่วนเกิน!D836</f>
        <v>1</v>
      </c>
      <c r="P829" s="38" t="b">
        <f t="shared" si="25"/>
        <v>1</v>
      </c>
      <c r="Q829" s="14" t="s">
        <v>1724</v>
      </c>
      <c r="R829" s="49">
        <v>-42848644.479999997</v>
      </c>
      <c r="S829" s="43">
        <v>1</v>
      </c>
    </row>
    <row r="830" spans="1:19" ht="24.6" x14ac:dyDescent="0.7">
      <c r="A830" s="38">
        <v>12</v>
      </c>
      <c r="B830" s="38" t="s">
        <v>1713</v>
      </c>
      <c r="C830" s="38" t="s">
        <v>1726</v>
      </c>
      <c r="D830" s="38" t="s">
        <v>1727</v>
      </c>
      <c r="E830" s="38" t="s">
        <v>8</v>
      </c>
      <c r="F830" s="40">
        <v>2.37</v>
      </c>
      <c r="G830" s="40">
        <v>2.16</v>
      </c>
      <c r="H830" s="40">
        <v>1.8</v>
      </c>
      <c r="I830" s="40">
        <v>21870345.850000001</v>
      </c>
      <c r="J830" s="40">
        <v>-13351090.359999999</v>
      </c>
      <c r="K830" s="38">
        <v>1</v>
      </c>
      <c r="L830" s="40">
        <v>-7342360.0800000001</v>
      </c>
      <c r="M830" s="40">
        <v>12707903</v>
      </c>
      <c r="N830" s="38" t="b">
        <f t="shared" si="24"/>
        <v>1</v>
      </c>
      <c r="O830" s="38" t="b">
        <f>C830=คำนวณเงินลงทุนส่วนเกิน!D837</f>
        <v>1</v>
      </c>
      <c r="P830" s="38" t="b">
        <f t="shared" si="25"/>
        <v>1</v>
      </c>
      <c r="Q830" s="14" t="s">
        <v>1726</v>
      </c>
      <c r="R830" s="49">
        <v>-14358592.08</v>
      </c>
      <c r="S830" s="43">
        <v>1</v>
      </c>
    </row>
    <row r="831" spans="1:19" ht="24.6" x14ac:dyDescent="0.7">
      <c r="A831" s="38">
        <v>12</v>
      </c>
      <c r="B831" s="38" t="s">
        <v>1713</v>
      </c>
      <c r="C831" s="38" t="s">
        <v>1728</v>
      </c>
      <c r="D831" s="38" t="s">
        <v>1729</v>
      </c>
      <c r="E831" s="38" t="s">
        <v>8</v>
      </c>
      <c r="F831" s="40">
        <v>1.37</v>
      </c>
      <c r="G831" s="40">
        <v>1.1499999999999999</v>
      </c>
      <c r="H831" s="40">
        <v>0.6</v>
      </c>
      <c r="I831" s="40">
        <v>8751557.8200000003</v>
      </c>
      <c r="J831" s="40">
        <v>-12719525.6</v>
      </c>
      <c r="K831" s="38">
        <v>3</v>
      </c>
      <c r="L831" s="40">
        <v>-11141939.859999999</v>
      </c>
      <c r="M831" s="40">
        <v>-9308070.1500000004</v>
      </c>
      <c r="N831" s="38" t="b">
        <f t="shared" si="24"/>
        <v>1</v>
      </c>
      <c r="O831" s="38" t="b">
        <f>C831=คำนวณเงินลงทุนส่วนเกิน!D838</f>
        <v>1</v>
      </c>
      <c r="P831" s="38" t="b">
        <f t="shared" si="25"/>
        <v>1</v>
      </c>
      <c r="Q831" s="14" t="s">
        <v>1728</v>
      </c>
      <c r="R831" s="49">
        <v>-12719525.6</v>
      </c>
      <c r="S831" s="43">
        <v>3</v>
      </c>
    </row>
    <row r="832" spans="1:19" ht="24.6" x14ac:dyDescent="0.7">
      <c r="A832" s="38">
        <v>12</v>
      </c>
      <c r="B832" s="38" t="s">
        <v>1713</v>
      </c>
      <c r="C832" s="38" t="s">
        <v>1730</v>
      </c>
      <c r="D832" s="38" t="s">
        <v>1731</v>
      </c>
      <c r="E832" s="38" t="s">
        <v>8</v>
      </c>
      <c r="F832" s="40">
        <v>1.1000000000000001</v>
      </c>
      <c r="G832" s="40">
        <v>0.89</v>
      </c>
      <c r="H832" s="40">
        <v>0.36</v>
      </c>
      <c r="I832" s="40">
        <v>1890755.23</v>
      </c>
      <c r="J832" s="40">
        <v>-10119382.35</v>
      </c>
      <c r="K832" s="38">
        <v>6</v>
      </c>
      <c r="L832" s="40">
        <v>-7167002.1399999997</v>
      </c>
      <c r="M832" s="40">
        <v>-12428522.23</v>
      </c>
      <c r="N832" s="38" t="b">
        <f t="shared" si="24"/>
        <v>1</v>
      </c>
      <c r="O832" s="38" t="b">
        <f>C832=คำนวณเงินลงทุนส่วนเกิน!D839</f>
        <v>1</v>
      </c>
      <c r="P832" s="38" t="b">
        <f t="shared" si="25"/>
        <v>1</v>
      </c>
      <c r="Q832" s="14" t="s">
        <v>1730</v>
      </c>
      <c r="R832" s="49">
        <v>-10119382.35</v>
      </c>
      <c r="S832" s="43">
        <v>6</v>
      </c>
    </row>
    <row r="833" spans="1:19" ht="24.6" x14ac:dyDescent="0.7">
      <c r="A833" s="38">
        <v>12</v>
      </c>
      <c r="B833" s="38" t="s">
        <v>1713</v>
      </c>
      <c r="C833" s="38" t="s">
        <v>1732</v>
      </c>
      <c r="D833" s="38" t="s">
        <v>1733</v>
      </c>
      <c r="E833" s="38" t="s">
        <v>8</v>
      </c>
      <c r="F833" s="40">
        <v>1.08</v>
      </c>
      <c r="G833" s="40">
        <v>0.94</v>
      </c>
      <c r="H833" s="40">
        <v>0.65</v>
      </c>
      <c r="I833" s="40">
        <v>1218352.1299999999</v>
      </c>
      <c r="J833" s="40">
        <v>-6947928.6699999999</v>
      </c>
      <c r="K833" s="38">
        <v>6</v>
      </c>
      <c r="L833" s="40">
        <v>-6204891.2300000004</v>
      </c>
      <c r="M833" s="40">
        <v>-5458364.5499999998</v>
      </c>
      <c r="N833" s="38" t="b">
        <f t="shared" si="24"/>
        <v>1</v>
      </c>
      <c r="O833" s="38" t="b">
        <f>C833=คำนวณเงินลงทุนส่วนเกิน!D840</f>
        <v>1</v>
      </c>
      <c r="P833" s="38" t="b">
        <f t="shared" si="25"/>
        <v>1</v>
      </c>
      <c r="Q833" s="14" t="s">
        <v>1732</v>
      </c>
      <c r="R833" s="49">
        <v>-6947928.6699999999</v>
      </c>
      <c r="S833" s="43">
        <v>6</v>
      </c>
    </row>
    <row r="834" spans="1:19" ht="24.6" x14ac:dyDescent="0.7">
      <c r="A834" s="38">
        <v>12</v>
      </c>
      <c r="B834" s="38" t="s">
        <v>1734</v>
      </c>
      <c r="C834" s="38" t="s">
        <v>1735</v>
      </c>
      <c r="D834" s="38" t="s">
        <v>1736</v>
      </c>
      <c r="E834" s="38" t="s">
        <v>46</v>
      </c>
      <c r="F834" s="40">
        <v>5.04</v>
      </c>
      <c r="G834" s="40">
        <v>4.75</v>
      </c>
      <c r="H834" s="40">
        <v>3.73</v>
      </c>
      <c r="I834" s="40">
        <v>458400557.02999997</v>
      </c>
      <c r="J834" s="40">
        <v>-58019786.990000002</v>
      </c>
      <c r="K834" s="38">
        <v>1</v>
      </c>
      <c r="L834" s="40">
        <v>40118606.700000003</v>
      </c>
      <c r="M834" s="40">
        <v>307566243.37</v>
      </c>
      <c r="N834" s="38" t="b">
        <f t="shared" si="24"/>
        <v>1</v>
      </c>
      <c r="O834" s="38" t="b">
        <f>C834=คำนวณเงินลงทุนส่วนเกิน!D841</f>
        <v>1</v>
      </c>
      <c r="P834" s="38" t="b">
        <f t="shared" si="25"/>
        <v>1</v>
      </c>
      <c r="Q834" s="14" t="s">
        <v>1735</v>
      </c>
      <c r="R834" s="49">
        <v>-86331512.129999995</v>
      </c>
      <c r="S834" s="43">
        <v>1</v>
      </c>
    </row>
    <row r="835" spans="1:19" ht="24.6" x14ac:dyDescent="0.7">
      <c r="A835" s="38">
        <v>12</v>
      </c>
      <c r="B835" s="38" t="s">
        <v>1734</v>
      </c>
      <c r="C835" s="38" t="s">
        <v>1737</v>
      </c>
      <c r="D835" s="38" t="s">
        <v>1738</v>
      </c>
      <c r="E835" s="38" t="s">
        <v>46</v>
      </c>
      <c r="F835" s="40">
        <v>7.26</v>
      </c>
      <c r="G835" s="40">
        <v>6.68</v>
      </c>
      <c r="H835" s="40">
        <v>4.8499999999999996</v>
      </c>
      <c r="I835" s="40">
        <v>255339552.12</v>
      </c>
      <c r="J835" s="40">
        <v>-35752584.869999997</v>
      </c>
      <c r="K835" s="38">
        <v>1</v>
      </c>
      <c r="L835" s="40">
        <v>5026953.91</v>
      </c>
      <c r="M835" s="40">
        <v>170234658.77000001</v>
      </c>
      <c r="N835" s="38" t="b">
        <f t="shared" si="24"/>
        <v>1</v>
      </c>
      <c r="O835" s="38" t="b">
        <f>C835=คำนวณเงินลงทุนส่วนเกิน!D842</f>
        <v>1</v>
      </c>
      <c r="P835" s="38" t="b">
        <f t="shared" si="25"/>
        <v>1</v>
      </c>
      <c r="Q835" s="14" t="s">
        <v>1737</v>
      </c>
      <c r="R835" s="49">
        <v>-35781264.869999997</v>
      </c>
      <c r="S835" s="43">
        <v>1</v>
      </c>
    </row>
    <row r="836" spans="1:19" ht="24.6" x14ac:dyDescent="0.7">
      <c r="A836" s="38">
        <v>12</v>
      </c>
      <c r="B836" s="38" t="s">
        <v>1734</v>
      </c>
      <c r="C836" s="38" t="s">
        <v>1739</v>
      </c>
      <c r="D836" s="38" t="s">
        <v>1740</v>
      </c>
      <c r="E836" s="38" t="s">
        <v>8</v>
      </c>
      <c r="F836" s="40">
        <v>2.99</v>
      </c>
      <c r="G836" s="40">
        <v>2.66</v>
      </c>
      <c r="H836" s="40">
        <v>2.2599999999999998</v>
      </c>
      <c r="I836" s="40">
        <v>62028341.490000002</v>
      </c>
      <c r="J836" s="40">
        <v>-27128142.210000001</v>
      </c>
      <c r="K836" s="38">
        <v>1</v>
      </c>
      <c r="L836" s="40">
        <v>-12764832.300000001</v>
      </c>
      <c r="M836" s="40">
        <v>39164437.399999999</v>
      </c>
      <c r="N836" s="38" t="b">
        <f t="shared" ref="N836:N899" si="26">K836=S836</f>
        <v>1</v>
      </c>
      <c r="O836" s="38" t="b">
        <f>C836=คำนวณเงินลงทุนส่วนเกิน!D843</f>
        <v>1</v>
      </c>
      <c r="P836" s="38" t="b">
        <f t="shared" ref="P836:P899" si="27">Q836=C836</f>
        <v>1</v>
      </c>
      <c r="Q836" s="14" t="s">
        <v>1739</v>
      </c>
      <c r="R836" s="49">
        <v>-31709343.5</v>
      </c>
      <c r="S836" s="43">
        <v>1</v>
      </c>
    </row>
    <row r="837" spans="1:19" ht="24.6" x14ac:dyDescent="0.7">
      <c r="A837" s="38">
        <v>12</v>
      </c>
      <c r="B837" s="38" t="s">
        <v>1734</v>
      </c>
      <c r="C837" s="38" t="s">
        <v>1741</v>
      </c>
      <c r="D837" s="38" t="s">
        <v>1742</v>
      </c>
      <c r="E837" s="38" t="s">
        <v>8</v>
      </c>
      <c r="F837" s="40">
        <v>3.15</v>
      </c>
      <c r="G837" s="40">
        <v>2.92</v>
      </c>
      <c r="H837" s="40">
        <v>2.41</v>
      </c>
      <c r="I837" s="40">
        <v>41427433.689999998</v>
      </c>
      <c r="J837" s="40">
        <v>-23251820.690000001</v>
      </c>
      <c r="K837" s="38">
        <v>1</v>
      </c>
      <c r="L837" s="40">
        <v>-15959554.93</v>
      </c>
      <c r="M837" s="40">
        <v>27307405.829999998</v>
      </c>
      <c r="N837" s="38" t="b">
        <f t="shared" si="26"/>
        <v>1</v>
      </c>
      <c r="O837" s="38" t="b">
        <f>C837=คำนวณเงินลงทุนส่วนเกิน!D844</f>
        <v>1</v>
      </c>
      <c r="P837" s="38" t="b">
        <f t="shared" si="27"/>
        <v>1</v>
      </c>
      <c r="Q837" s="14" t="s">
        <v>1741</v>
      </c>
      <c r="R837" s="49">
        <v>-26434078.780000001</v>
      </c>
      <c r="S837" s="43">
        <v>1</v>
      </c>
    </row>
    <row r="838" spans="1:19" ht="24.6" x14ac:dyDescent="0.7">
      <c r="A838" s="38">
        <v>12</v>
      </c>
      <c r="B838" s="38" t="s">
        <v>1734</v>
      </c>
      <c r="C838" s="38" t="s">
        <v>1743</v>
      </c>
      <c r="D838" s="38" t="s">
        <v>1744</v>
      </c>
      <c r="E838" s="38" t="s">
        <v>8</v>
      </c>
      <c r="F838" s="40">
        <v>6.44</v>
      </c>
      <c r="G838" s="40">
        <v>6.22</v>
      </c>
      <c r="H838" s="40">
        <v>5.74</v>
      </c>
      <c r="I838" s="40">
        <v>192225346.53999999</v>
      </c>
      <c r="J838" s="40">
        <v>-15105455.77</v>
      </c>
      <c r="K838" s="38">
        <v>1</v>
      </c>
      <c r="L838" s="40">
        <v>-5843221.3099999996</v>
      </c>
      <c r="M838" s="40">
        <v>167358293.52000001</v>
      </c>
      <c r="N838" s="38" t="b">
        <f t="shared" si="26"/>
        <v>1</v>
      </c>
      <c r="O838" s="38" t="b">
        <f>C838=คำนวณเงินลงทุนส่วนเกิน!D845</f>
        <v>1</v>
      </c>
      <c r="P838" s="38" t="b">
        <f t="shared" si="27"/>
        <v>1</v>
      </c>
      <c r="Q838" s="14" t="s">
        <v>1743</v>
      </c>
      <c r="R838" s="49">
        <v>-26265366.530000001</v>
      </c>
      <c r="S838" s="43">
        <v>1</v>
      </c>
    </row>
    <row r="839" spans="1:19" ht="24.6" x14ac:dyDescent="0.7">
      <c r="A839" s="38">
        <v>12</v>
      </c>
      <c r="B839" s="38" t="s">
        <v>1734</v>
      </c>
      <c r="C839" s="38" t="s">
        <v>1745</v>
      </c>
      <c r="D839" s="38" t="s">
        <v>1746</v>
      </c>
      <c r="E839" s="38" t="s">
        <v>8</v>
      </c>
      <c r="F839" s="40">
        <v>3.21</v>
      </c>
      <c r="G839" s="40">
        <v>2.97</v>
      </c>
      <c r="H839" s="40">
        <v>2.0499999999999998</v>
      </c>
      <c r="I839" s="40">
        <v>66439000.409999996</v>
      </c>
      <c r="J839" s="40">
        <v>-29660445.039999999</v>
      </c>
      <c r="K839" s="38">
        <v>1</v>
      </c>
      <c r="L839" s="40">
        <v>-24230462.649999999</v>
      </c>
      <c r="M839" s="40">
        <v>31541314.010000002</v>
      </c>
      <c r="N839" s="38" t="b">
        <f t="shared" si="26"/>
        <v>1</v>
      </c>
      <c r="O839" s="38" t="b">
        <f>C839=คำนวณเงินลงทุนส่วนเกิน!D846</f>
        <v>1</v>
      </c>
      <c r="P839" s="38" t="b">
        <f t="shared" si="27"/>
        <v>1</v>
      </c>
      <c r="Q839" s="14" t="s">
        <v>1745</v>
      </c>
      <c r="R839" s="49">
        <v>-29660445.039999999</v>
      </c>
      <c r="S839" s="43">
        <v>1</v>
      </c>
    </row>
    <row r="840" spans="1:19" ht="24.6" x14ac:dyDescent="0.7">
      <c r="A840" s="38">
        <v>12</v>
      </c>
      <c r="B840" s="38" t="s">
        <v>1734</v>
      </c>
      <c r="C840" s="38" t="s">
        <v>1747</v>
      </c>
      <c r="D840" s="38" t="s">
        <v>1748</v>
      </c>
      <c r="E840" s="38" t="s">
        <v>8</v>
      </c>
      <c r="F840" s="40">
        <v>1.68</v>
      </c>
      <c r="G840" s="40">
        <v>1.53</v>
      </c>
      <c r="H840" s="40">
        <v>1.39</v>
      </c>
      <c r="I840" s="40">
        <v>14449758.390000001</v>
      </c>
      <c r="J840" s="40">
        <v>-19111325.649999999</v>
      </c>
      <c r="K840" s="38">
        <v>1</v>
      </c>
      <c r="L840" s="40">
        <v>-17141325.370000001</v>
      </c>
      <c r="M840" s="40">
        <v>8262474.7699999996</v>
      </c>
      <c r="N840" s="38" t="b">
        <f t="shared" si="26"/>
        <v>1</v>
      </c>
      <c r="O840" s="38" t="b">
        <f>C840=คำนวณเงินลงทุนส่วนเกิน!D847</f>
        <v>1</v>
      </c>
      <c r="P840" s="38" t="b">
        <f t="shared" si="27"/>
        <v>1</v>
      </c>
      <c r="Q840" s="14" t="s">
        <v>1747</v>
      </c>
      <c r="R840" s="49">
        <v>-19121155.649999999</v>
      </c>
      <c r="S840" s="43">
        <v>1</v>
      </c>
    </row>
    <row r="841" spans="1:19" ht="24.6" x14ac:dyDescent="0.7">
      <c r="A841" s="38">
        <v>12</v>
      </c>
      <c r="B841" s="38" t="s">
        <v>1734</v>
      </c>
      <c r="C841" s="38" t="s">
        <v>1749</v>
      </c>
      <c r="D841" s="38" t="s">
        <v>1750</v>
      </c>
      <c r="E841" s="38" t="s">
        <v>8</v>
      </c>
      <c r="F841" s="40">
        <v>1.49</v>
      </c>
      <c r="G841" s="40">
        <v>1.25</v>
      </c>
      <c r="H841" s="40">
        <v>0.91</v>
      </c>
      <c r="I841" s="40">
        <v>10171113.24</v>
      </c>
      <c r="J841" s="40">
        <v>-16302039.130000001</v>
      </c>
      <c r="K841" s="38">
        <v>2</v>
      </c>
      <c r="L841" s="40">
        <v>-10804428.73</v>
      </c>
      <c r="M841" s="40">
        <v>-1824009.36</v>
      </c>
      <c r="N841" s="38" t="b">
        <f t="shared" si="26"/>
        <v>1</v>
      </c>
      <c r="O841" s="38" t="b">
        <f>C841=คำนวณเงินลงทุนส่วนเกิน!D848</f>
        <v>1</v>
      </c>
      <c r="P841" s="38" t="b">
        <f t="shared" si="27"/>
        <v>1</v>
      </c>
      <c r="Q841" s="14" t="s">
        <v>1749</v>
      </c>
      <c r="R841" s="49">
        <v>-16753649.130000001</v>
      </c>
      <c r="S841" s="43">
        <v>2</v>
      </c>
    </row>
    <row r="842" spans="1:19" ht="24.6" x14ac:dyDescent="0.7">
      <c r="A842" s="38">
        <v>12</v>
      </c>
      <c r="B842" s="38" t="s">
        <v>1734</v>
      </c>
      <c r="C842" s="38" t="s">
        <v>1751</v>
      </c>
      <c r="D842" s="38" t="s">
        <v>1752</v>
      </c>
      <c r="E842" s="38" t="s">
        <v>8</v>
      </c>
      <c r="F842" s="40">
        <v>4.28</v>
      </c>
      <c r="G842" s="40">
        <v>4.1100000000000003</v>
      </c>
      <c r="H842" s="40">
        <v>3.94</v>
      </c>
      <c r="I842" s="40">
        <v>53720961.729999997</v>
      </c>
      <c r="J842" s="40">
        <v>-20419051.460000001</v>
      </c>
      <c r="K842" s="38">
        <v>1</v>
      </c>
      <c r="L842" s="40">
        <v>-15945061.52</v>
      </c>
      <c r="M842" s="40">
        <v>48012305.759999998</v>
      </c>
      <c r="N842" s="38" t="b">
        <f t="shared" si="26"/>
        <v>1</v>
      </c>
      <c r="O842" s="38" t="b">
        <f>C842=คำนวณเงินลงทุนส่วนเกิน!D849</f>
        <v>1</v>
      </c>
      <c r="P842" s="38" t="b">
        <f t="shared" si="27"/>
        <v>1</v>
      </c>
      <c r="Q842" s="14" t="s">
        <v>1751</v>
      </c>
      <c r="R842" s="49">
        <v>-20419051.460000001</v>
      </c>
      <c r="S842" s="43">
        <v>1</v>
      </c>
    </row>
    <row r="843" spans="1:19" ht="24.6" x14ac:dyDescent="0.7">
      <c r="A843" s="38">
        <v>12</v>
      </c>
      <c r="B843" s="38" t="s">
        <v>1734</v>
      </c>
      <c r="C843" s="38" t="s">
        <v>1753</v>
      </c>
      <c r="D843" s="38" t="s">
        <v>1754</v>
      </c>
      <c r="E843" s="38" t="s">
        <v>8</v>
      </c>
      <c r="F843" s="40">
        <v>3.79</v>
      </c>
      <c r="G843" s="40">
        <v>3.59</v>
      </c>
      <c r="H843" s="40">
        <v>3.24</v>
      </c>
      <c r="I843" s="40">
        <v>55675402.329999998</v>
      </c>
      <c r="J843" s="40">
        <v>-19926105.690000001</v>
      </c>
      <c r="K843" s="38">
        <v>1</v>
      </c>
      <c r="L843" s="40">
        <v>-13478995.210000001</v>
      </c>
      <c r="M843" s="40">
        <v>44681756.700000003</v>
      </c>
      <c r="N843" s="38" t="b">
        <f t="shared" si="26"/>
        <v>1</v>
      </c>
      <c r="O843" s="38" t="b">
        <f>C843=คำนวณเงินลงทุนส่วนเกิน!D850</f>
        <v>1</v>
      </c>
      <c r="P843" s="38" t="b">
        <f t="shared" si="27"/>
        <v>1</v>
      </c>
      <c r="Q843" s="14" t="s">
        <v>1753</v>
      </c>
      <c r="R843" s="49">
        <v>-21536951.260000002</v>
      </c>
      <c r="S843" s="43">
        <v>1</v>
      </c>
    </row>
    <row r="844" spans="1:19" ht="24.6" x14ac:dyDescent="0.7">
      <c r="A844" s="38">
        <v>12</v>
      </c>
      <c r="B844" s="38" t="s">
        <v>1734</v>
      </c>
      <c r="C844" s="38" t="s">
        <v>1755</v>
      </c>
      <c r="D844" s="38" t="s">
        <v>1756</v>
      </c>
      <c r="E844" s="38" t="s">
        <v>8</v>
      </c>
      <c r="F844" s="40">
        <v>1.64</v>
      </c>
      <c r="G844" s="40">
        <v>1.33</v>
      </c>
      <c r="H844" s="40">
        <v>0.46</v>
      </c>
      <c r="I844" s="40">
        <v>9281491.7400000002</v>
      </c>
      <c r="J844" s="40">
        <v>-32623576.260000002</v>
      </c>
      <c r="K844" s="38">
        <v>3</v>
      </c>
      <c r="L844" s="40">
        <v>-26156407.969999999</v>
      </c>
      <c r="M844" s="40">
        <v>-7820229.5099999998</v>
      </c>
      <c r="N844" s="38" t="b">
        <f t="shared" si="26"/>
        <v>1</v>
      </c>
      <c r="O844" s="38" t="b">
        <f>C844=คำนวณเงินลงทุนส่วนเกิน!D851</f>
        <v>1</v>
      </c>
      <c r="P844" s="38" t="b">
        <f t="shared" si="27"/>
        <v>1</v>
      </c>
      <c r="Q844" s="14" t="s">
        <v>1755</v>
      </c>
      <c r="R844" s="49">
        <v>-32770842.260000002</v>
      </c>
      <c r="S844" s="43">
        <v>3</v>
      </c>
    </row>
    <row r="845" spans="1:19" ht="24.6" x14ac:dyDescent="0.7">
      <c r="A845" s="38">
        <v>12</v>
      </c>
      <c r="B845" s="38" t="s">
        <v>1734</v>
      </c>
      <c r="C845" s="38" t="s">
        <v>1757</v>
      </c>
      <c r="D845" s="38" t="s">
        <v>1758</v>
      </c>
      <c r="E845" s="38" t="s">
        <v>8</v>
      </c>
      <c r="F845" s="40">
        <v>2.81</v>
      </c>
      <c r="G845" s="40">
        <v>2.5099999999999998</v>
      </c>
      <c r="H845" s="40">
        <v>1.98</v>
      </c>
      <c r="I845" s="40">
        <v>32555027.170000002</v>
      </c>
      <c r="J845" s="40">
        <v>-22764406.550000001</v>
      </c>
      <c r="K845" s="38">
        <v>1</v>
      </c>
      <c r="L845" s="40">
        <v>-16505635.98</v>
      </c>
      <c r="M845" s="40">
        <v>17557015.84</v>
      </c>
      <c r="N845" s="38" t="b">
        <f t="shared" si="26"/>
        <v>1</v>
      </c>
      <c r="O845" s="38" t="b">
        <f>C845=คำนวณเงินลงทุนส่วนเกิน!D852</f>
        <v>1</v>
      </c>
      <c r="P845" s="38" t="b">
        <f t="shared" si="27"/>
        <v>1</v>
      </c>
      <c r="Q845" s="14" t="s">
        <v>1757</v>
      </c>
      <c r="R845" s="49">
        <v>-22764406.550000001</v>
      </c>
      <c r="S845" s="43">
        <v>1</v>
      </c>
    </row>
    <row r="846" spans="1:19" ht="24.6" x14ac:dyDescent="0.7">
      <c r="A846" s="38">
        <v>12</v>
      </c>
      <c r="B846" s="38" t="s">
        <v>1734</v>
      </c>
      <c r="C846" s="38" t="s">
        <v>1759</v>
      </c>
      <c r="D846" s="38" t="s">
        <v>1760</v>
      </c>
      <c r="E846" s="38" t="s">
        <v>8</v>
      </c>
      <c r="F846" s="40">
        <v>4.3499999999999996</v>
      </c>
      <c r="G846" s="40">
        <v>4.16</v>
      </c>
      <c r="H846" s="40">
        <v>3.42</v>
      </c>
      <c r="I846" s="40">
        <v>66164959.079999998</v>
      </c>
      <c r="J846" s="40">
        <v>-5220584.5</v>
      </c>
      <c r="K846" s="38">
        <v>1</v>
      </c>
      <c r="L846" s="40">
        <v>8733688.4299999997</v>
      </c>
      <c r="M846" s="40">
        <v>47697026.310000002</v>
      </c>
      <c r="N846" s="38" t="b">
        <f t="shared" si="26"/>
        <v>1</v>
      </c>
      <c r="O846" s="38" t="b">
        <f>C846=คำนวณเงินลงทุนส่วนเกิน!D853</f>
        <v>1</v>
      </c>
      <c r="P846" s="38" t="b">
        <f t="shared" si="27"/>
        <v>1</v>
      </c>
      <c r="Q846" s="14" t="s">
        <v>1759</v>
      </c>
      <c r="R846" s="49">
        <v>-15023988.050000001</v>
      </c>
      <c r="S846" s="43">
        <v>1</v>
      </c>
    </row>
    <row r="847" spans="1:19" ht="24.6" x14ac:dyDescent="0.7">
      <c r="A847" s="38">
        <v>12</v>
      </c>
      <c r="B847" s="38" t="s">
        <v>1761</v>
      </c>
      <c r="C847" s="38" t="s">
        <v>1762</v>
      </c>
      <c r="D847" s="38" t="s">
        <v>1763</v>
      </c>
      <c r="E847" s="38" t="s">
        <v>46</v>
      </c>
      <c r="F847" s="40">
        <v>2.88</v>
      </c>
      <c r="G847" s="40">
        <v>2.69</v>
      </c>
      <c r="H847" s="40">
        <v>2.27</v>
      </c>
      <c r="I847" s="40">
        <v>606707611.67999995</v>
      </c>
      <c r="J847" s="40">
        <v>-143414794.41999999</v>
      </c>
      <c r="K847" s="38">
        <v>1</v>
      </c>
      <c r="L847" s="40">
        <v>-64751552.979999997</v>
      </c>
      <c r="M847" s="40">
        <v>410999584.19999999</v>
      </c>
      <c r="N847" s="38" t="b">
        <f t="shared" si="26"/>
        <v>1</v>
      </c>
      <c r="O847" s="38" t="b">
        <f>C847=คำนวณเงินลงทุนส่วนเกิน!D854</f>
        <v>1</v>
      </c>
      <c r="P847" s="38" t="b">
        <f t="shared" si="27"/>
        <v>1</v>
      </c>
      <c r="Q847" s="14" t="s">
        <v>1762</v>
      </c>
      <c r="R847" s="49">
        <v>-143414794.41999999</v>
      </c>
      <c r="S847" s="43">
        <v>1</v>
      </c>
    </row>
    <row r="848" spans="1:19" ht="24.6" x14ac:dyDescent="0.7">
      <c r="A848" s="38">
        <v>12</v>
      </c>
      <c r="B848" s="38" t="s">
        <v>1761</v>
      </c>
      <c r="C848" s="38" t="s">
        <v>1764</v>
      </c>
      <c r="D848" s="38" t="s">
        <v>1765</v>
      </c>
      <c r="E848" s="38" t="s">
        <v>8</v>
      </c>
      <c r="F848" s="40">
        <v>3.77</v>
      </c>
      <c r="G848" s="40">
        <v>3.65</v>
      </c>
      <c r="H848" s="40">
        <v>2.99</v>
      </c>
      <c r="I848" s="40">
        <v>71808466.310000002</v>
      </c>
      <c r="J848" s="40">
        <v>-41444052.82</v>
      </c>
      <c r="K848" s="38">
        <v>1</v>
      </c>
      <c r="L848" s="40">
        <v>-35022606.890000001</v>
      </c>
      <c r="M848" s="40">
        <v>51675519.579999998</v>
      </c>
      <c r="N848" s="38" t="b">
        <f t="shared" si="26"/>
        <v>1</v>
      </c>
      <c r="O848" s="38" t="b">
        <f>C848=คำนวณเงินลงทุนส่วนเกิน!D855</f>
        <v>1</v>
      </c>
      <c r="P848" s="38" t="b">
        <f t="shared" si="27"/>
        <v>1</v>
      </c>
      <c r="Q848" s="14" t="s">
        <v>1764</v>
      </c>
      <c r="R848" s="49">
        <v>-41444052.82</v>
      </c>
      <c r="S848" s="43">
        <v>1</v>
      </c>
    </row>
    <row r="849" spans="1:19" ht="24.6" x14ac:dyDescent="0.7">
      <c r="A849" s="38">
        <v>12</v>
      </c>
      <c r="B849" s="38" t="s">
        <v>1761</v>
      </c>
      <c r="C849" s="38" t="s">
        <v>1766</v>
      </c>
      <c r="D849" s="38" t="s">
        <v>1767</v>
      </c>
      <c r="E849" s="38" t="s">
        <v>8</v>
      </c>
      <c r="F849" s="40">
        <v>8.3000000000000007</v>
      </c>
      <c r="G849" s="40">
        <v>8.14</v>
      </c>
      <c r="H849" s="40">
        <v>7.84</v>
      </c>
      <c r="I849" s="40">
        <v>130350881.83</v>
      </c>
      <c r="J849" s="40">
        <v>-14365957.65</v>
      </c>
      <c r="K849" s="38">
        <v>1</v>
      </c>
      <c r="L849" s="40">
        <v>-13802782.15</v>
      </c>
      <c r="M849" s="40">
        <v>122046491.75</v>
      </c>
      <c r="N849" s="38" t="b">
        <f t="shared" si="26"/>
        <v>1</v>
      </c>
      <c r="O849" s="38" t="b">
        <f>C849=คำนวณเงินลงทุนส่วนเกิน!D856</f>
        <v>1</v>
      </c>
      <c r="P849" s="38" t="b">
        <f t="shared" si="27"/>
        <v>1</v>
      </c>
      <c r="Q849" s="14" t="s">
        <v>1766</v>
      </c>
      <c r="R849" s="49">
        <v>-14365957.65</v>
      </c>
      <c r="S849" s="43">
        <v>1</v>
      </c>
    </row>
    <row r="850" spans="1:19" ht="24.6" x14ac:dyDescent="0.7">
      <c r="A850" s="38">
        <v>12</v>
      </c>
      <c r="B850" s="38" t="s">
        <v>1761</v>
      </c>
      <c r="C850" s="38" t="s">
        <v>1768</v>
      </c>
      <c r="D850" s="38" t="s">
        <v>1769</v>
      </c>
      <c r="E850" s="38" t="s">
        <v>8</v>
      </c>
      <c r="F850" s="40">
        <v>5.69</v>
      </c>
      <c r="G850" s="40">
        <v>5.49</v>
      </c>
      <c r="H850" s="40">
        <v>4.8</v>
      </c>
      <c r="I850" s="40">
        <v>54023569.950000003</v>
      </c>
      <c r="J850" s="40">
        <v>-22842142.289999999</v>
      </c>
      <c r="K850" s="38">
        <v>1</v>
      </c>
      <c r="L850" s="40">
        <v>-18151988.949999999</v>
      </c>
      <c r="M850" s="40">
        <v>43774113.020000003</v>
      </c>
      <c r="N850" s="38" t="b">
        <f t="shared" si="26"/>
        <v>1</v>
      </c>
      <c r="O850" s="38" t="b">
        <f>C850=คำนวณเงินลงทุนส่วนเกิน!D857</f>
        <v>1</v>
      </c>
      <c r="P850" s="38" t="b">
        <f t="shared" si="27"/>
        <v>1</v>
      </c>
      <c r="Q850" s="14" t="s">
        <v>1768</v>
      </c>
      <c r="R850" s="49">
        <v>-22882872.289999999</v>
      </c>
      <c r="S850" s="43">
        <v>1</v>
      </c>
    </row>
    <row r="851" spans="1:19" ht="24.6" x14ac:dyDescent="0.7">
      <c r="A851" s="38">
        <v>12</v>
      </c>
      <c r="B851" s="38" t="s">
        <v>1761</v>
      </c>
      <c r="C851" s="38" t="s">
        <v>1770</v>
      </c>
      <c r="D851" s="38" t="s">
        <v>1771</v>
      </c>
      <c r="E851" s="38" t="s">
        <v>8</v>
      </c>
      <c r="F851" s="40">
        <v>4.05</v>
      </c>
      <c r="G851" s="40">
        <v>3.86</v>
      </c>
      <c r="H851" s="40">
        <v>3.53</v>
      </c>
      <c r="I851" s="40">
        <v>53929674.399999999</v>
      </c>
      <c r="J851" s="40">
        <v>-18300035.390000001</v>
      </c>
      <c r="K851" s="38">
        <v>1</v>
      </c>
      <c r="L851" s="40">
        <v>-16340749.41</v>
      </c>
      <c r="M851" s="40">
        <v>44738141.770000003</v>
      </c>
      <c r="N851" s="38" t="b">
        <f t="shared" si="26"/>
        <v>1</v>
      </c>
      <c r="O851" s="38" t="b">
        <f>C851=คำนวณเงินลงทุนส่วนเกิน!D858</f>
        <v>1</v>
      </c>
      <c r="P851" s="38" t="b">
        <f t="shared" si="27"/>
        <v>1</v>
      </c>
      <c r="Q851" s="14" t="s">
        <v>1770</v>
      </c>
      <c r="R851" s="49">
        <v>-18300035.390000001</v>
      </c>
      <c r="S851" s="43">
        <v>1</v>
      </c>
    </row>
    <row r="852" spans="1:19" ht="24.6" x14ac:dyDescent="0.7">
      <c r="A852" s="38">
        <v>12</v>
      </c>
      <c r="B852" s="38" t="s">
        <v>1761</v>
      </c>
      <c r="C852" s="38" t="s">
        <v>1772</v>
      </c>
      <c r="D852" s="38" t="s">
        <v>1773</v>
      </c>
      <c r="E852" s="38" t="s">
        <v>8</v>
      </c>
      <c r="F852" s="40">
        <v>4.6399999999999997</v>
      </c>
      <c r="G852" s="40">
        <v>4.4800000000000004</v>
      </c>
      <c r="H852" s="40">
        <v>3.96</v>
      </c>
      <c r="I852" s="40">
        <v>44923385.409999996</v>
      </c>
      <c r="J852" s="40">
        <v>-10928803.689999999</v>
      </c>
      <c r="K852" s="38">
        <v>1</v>
      </c>
      <c r="L852" s="40">
        <v>-5897653.0300000003</v>
      </c>
      <c r="M852" s="40">
        <v>36468788.18</v>
      </c>
      <c r="N852" s="38" t="b">
        <f t="shared" si="26"/>
        <v>1</v>
      </c>
      <c r="O852" s="38" t="b">
        <f>C852=คำนวณเงินลงทุนส่วนเกิน!D859</f>
        <v>1</v>
      </c>
      <c r="P852" s="38" t="b">
        <f t="shared" si="27"/>
        <v>1</v>
      </c>
      <c r="Q852" s="14" t="s">
        <v>1772</v>
      </c>
      <c r="R852" s="49">
        <v>-10928803.689999999</v>
      </c>
      <c r="S852" s="43">
        <v>1</v>
      </c>
    </row>
    <row r="853" spans="1:19" ht="24.6" x14ac:dyDescent="0.7">
      <c r="A853" s="38">
        <v>12</v>
      </c>
      <c r="B853" s="38" t="s">
        <v>1761</v>
      </c>
      <c r="C853" s="38" t="s">
        <v>1774</v>
      </c>
      <c r="D853" s="38" t="s">
        <v>1775</v>
      </c>
      <c r="E853" s="38" t="s">
        <v>8</v>
      </c>
      <c r="F853" s="40">
        <v>5.5</v>
      </c>
      <c r="G853" s="40">
        <v>5.27</v>
      </c>
      <c r="H853" s="40">
        <v>4.57</v>
      </c>
      <c r="I853" s="40">
        <v>48401260.280000001</v>
      </c>
      <c r="J853" s="40">
        <v>-1993304.68</v>
      </c>
      <c r="K853" s="38">
        <v>1</v>
      </c>
      <c r="L853" s="40">
        <v>-713592.72</v>
      </c>
      <c r="M853" s="40">
        <v>38360509.060000002</v>
      </c>
      <c r="N853" s="38" t="b">
        <f t="shared" si="26"/>
        <v>1</v>
      </c>
      <c r="O853" s="38" t="b">
        <f>C853=คำนวณเงินลงทุนส่วนเกิน!D860</f>
        <v>1</v>
      </c>
      <c r="P853" s="38" t="b">
        <f t="shared" si="27"/>
        <v>1</v>
      </c>
      <c r="Q853" s="14" t="s">
        <v>1774</v>
      </c>
      <c r="R853" s="49">
        <v>-1993304.68</v>
      </c>
      <c r="S853" s="43">
        <v>1</v>
      </c>
    </row>
    <row r="854" spans="1:19" ht="24.6" x14ac:dyDescent="0.7">
      <c r="A854" s="38">
        <v>12</v>
      </c>
      <c r="B854" s="38" t="s">
        <v>1761</v>
      </c>
      <c r="C854" s="38" t="s">
        <v>1776</v>
      </c>
      <c r="D854" s="38" t="s">
        <v>1777</v>
      </c>
      <c r="E854" s="38" t="s">
        <v>8</v>
      </c>
      <c r="F854" s="40">
        <v>7.15</v>
      </c>
      <c r="G854" s="40">
        <v>6.96</v>
      </c>
      <c r="H854" s="40">
        <v>6.53</v>
      </c>
      <c r="I854" s="40">
        <v>143098102.56999999</v>
      </c>
      <c r="J854" s="40">
        <v>-27152053.960000001</v>
      </c>
      <c r="K854" s="38">
        <v>1</v>
      </c>
      <c r="L854" s="40">
        <v>-17588311.309999999</v>
      </c>
      <c r="M854" s="40">
        <v>128565641.45999999</v>
      </c>
      <c r="N854" s="38" t="b">
        <f t="shared" si="26"/>
        <v>1</v>
      </c>
      <c r="O854" s="38" t="b">
        <f>C854=คำนวณเงินลงทุนส่วนเกิน!D861</f>
        <v>1</v>
      </c>
      <c r="P854" s="38" t="b">
        <f t="shared" si="27"/>
        <v>1</v>
      </c>
      <c r="Q854" s="14" t="s">
        <v>1776</v>
      </c>
      <c r="R854" s="49">
        <v>-27152053.960000001</v>
      </c>
      <c r="S854" s="43">
        <v>1</v>
      </c>
    </row>
    <row r="855" spans="1:19" ht="24.6" x14ac:dyDescent="0.7">
      <c r="A855" s="38">
        <v>12</v>
      </c>
      <c r="B855" s="38" t="s">
        <v>1761</v>
      </c>
      <c r="C855" s="38" t="s">
        <v>1778</v>
      </c>
      <c r="D855" s="38" t="s">
        <v>1779</v>
      </c>
      <c r="E855" s="38" t="s">
        <v>8</v>
      </c>
      <c r="F855" s="40">
        <v>5.85</v>
      </c>
      <c r="G855" s="40">
        <v>5.6</v>
      </c>
      <c r="H855" s="40">
        <v>5.0599999999999996</v>
      </c>
      <c r="I855" s="40">
        <v>77393785.569999993</v>
      </c>
      <c r="J855" s="40">
        <v>-23217518.899999999</v>
      </c>
      <c r="K855" s="38">
        <v>1</v>
      </c>
      <c r="L855" s="40">
        <v>-16689823.24</v>
      </c>
      <c r="M855" s="40">
        <v>64810579.359999999</v>
      </c>
      <c r="N855" s="38" t="b">
        <f t="shared" si="26"/>
        <v>1</v>
      </c>
      <c r="O855" s="38" t="b">
        <f>C855=คำนวณเงินลงทุนส่วนเกิน!D862</f>
        <v>1</v>
      </c>
      <c r="P855" s="38" t="b">
        <f t="shared" si="27"/>
        <v>1</v>
      </c>
      <c r="Q855" s="14" t="s">
        <v>1778</v>
      </c>
      <c r="R855" s="49">
        <v>-23217518.899999999</v>
      </c>
      <c r="S855" s="43">
        <v>1</v>
      </c>
    </row>
    <row r="856" spans="1:19" ht="24.6" x14ac:dyDescent="0.7">
      <c r="A856" s="38">
        <v>12</v>
      </c>
      <c r="B856" s="38" t="s">
        <v>1761</v>
      </c>
      <c r="C856" s="38" t="s">
        <v>1780</v>
      </c>
      <c r="D856" s="38" t="s">
        <v>1781</v>
      </c>
      <c r="E856" s="38" t="s">
        <v>8</v>
      </c>
      <c r="F856" s="40">
        <v>2.64</v>
      </c>
      <c r="G856" s="40">
        <v>2.44</v>
      </c>
      <c r="H856" s="40">
        <v>2.15</v>
      </c>
      <c r="I856" s="40">
        <v>21004967.5</v>
      </c>
      <c r="J856" s="40">
        <v>-9996787.0600000005</v>
      </c>
      <c r="K856" s="38">
        <v>1</v>
      </c>
      <c r="L856" s="40">
        <v>-4880625.42</v>
      </c>
      <c r="M856" s="40">
        <v>14787243.66</v>
      </c>
      <c r="N856" s="38" t="b">
        <f t="shared" si="26"/>
        <v>1</v>
      </c>
      <c r="O856" s="38" t="b">
        <f>C856=คำนวณเงินลงทุนส่วนเกิน!D863</f>
        <v>1</v>
      </c>
      <c r="P856" s="38" t="b">
        <f t="shared" si="27"/>
        <v>1</v>
      </c>
      <c r="Q856" s="14" t="s">
        <v>1780</v>
      </c>
      <c r="R856" s="49">
        <v>-9996787.0600000005</v>
      </c>
      <c r="S856" s="43">
        <v>1</v>
      </c>
    </row>
    <row r="857" spans="1:19" ht="24.6" x14ac:dyDescent="0.7">
      <c r="A857" s="38">
        <v>12</v>
      </c>
      <c r="B857" s="38" t="s">
        <v>1761</v>
      </c>
      <c r="C857" s="38" t="s">
        <v>1782</v>
      </c>
      <c r="D857" s="38" t="s">
        <v>1783</v>
      </c>
      <c r="E857" s="38" t="s">
        <v>8</v>
      </c>
      <c r="F857" s="40">
        <v>5.42</v>
      </c>
      <c r="G857" s="40">
        <v>5.24</v>
      </c>
      <c r="H857" s="40">
        <v>4.68</v>
      </c>
      <c r="I857" s="40">
        <v>187742361.63999999</v>
      </c>
      <c r="J857" s="40">
        <v>-29727475.34</v>
      </c>
      <c r="K857" s="38">
        <v>1</v>
      </c>
      <c r="L857" s="40">
        <v>-14497260.880000001</v>
      </c>
      <c r="M857" s="40">
        <v>156457345.05000001</v>
      </c>
      <c r="N857" s="38" t="b">
        <f t="shared" si="26"/>
        <v>1</v>
      </c>
      <c r="O857" s="38" t="b">
        <f>C857=คำนวณเงินลงทุนส่วนเกิน!D864</f>
        <v>1</v>
      </c>
      <c r="P857" s="38" t="b">
        <f t="shared" si="27"/>
        <v>1</v>
      </c>
      <c r="Q857" s="14" t="s">
        <v>1782</v>
      </c>
      <c r="R857" s="49">
        <v>-29727475.34</v>
      </c>
      <c r="S857" s="43">
        <v>1</v>
      </c>
    </row>
    <row r="858" spans="1:19" ht="24.6" x14ac:dyDescent="0.7">
      <c r="A858" s="38">
        <v>12</v>
      </c>
      <c r="B858" s="38" t="s">
        <v>1761</v>
      </c>
      <c r="C858" s="38" t="s">
        <v>1784</v>
      </c>
      <c r="D858" s="38" t="s">
        <v>1785</v>
      </c>
      <c r="E858" s="38" t="s">
        <v>8</v>
      </c>
      <c r="F858" s="40">
        <v>5.67</v>
      </c>
      <c r="G858" s="40">
        <v>5.5</v>
      </c>
      <c r="H858" s="40">
        <v>4.8</v>
      </c>
      <c r="I858" s="40">
        <v>63639608.5</v>
      </c>
      <c r="J858" s="40">
        <v>-16542674.07</v>
      </c>
      <c r="K858" s="38">
        <v>1</v>
      </c>
      <c r="L858" s="40">
        <v>-10970709.619999999</v>
      </c>
      <c r="M858" s="40">
        <v>51797014.75</v>
      </c>
      <c r="N858" s="38" t="b">
        <f t="shared" si="26"/>
        <v>1</v>
      </c>
      <c r="O858" s="38" t="b">
        <f>C858=คำนวณเงินลงทุนส่วนเกิน!D865</f>
        <v>1</v>
      </c>
      <c r="P858" s="38" t="b">
        <f t="shared" si="27"/>
        <v>1</v>
      </c>
      <c r="Q858" s="14" t="s">
        <v>1784</v>
      </c>
      <c r="R858" s="49">
        <v>-16542674.07</v>
      </c>
      <c r="S858" s="43">
        <v>1</v>
      </c>
    </row>
    <row r="859" spans="1:19" ht="24.6" x14ac:dyDescent="0.7">
      <c r="A859" s="38">
        <v>12</v>
      </c>
      <c r="B859" s="38" t="s">
        <v>1786</v>
      </c>
      <c r="C859" s="38" t="s">
        <v>1787</v>
      </c>
      <c r="D859" s="38" t="s">
        <v>1788</v>
      </c>
      <c r="E859" s="38" t="s">
        <v>46</v>
      </c>
      <c r="F859" s="40">
        <v>3.81</v>
      </c>
      <c r="G859" s="40">
        <v>3.69</v>
      </c>
      <c r="H859" s="40">
        <v>2.76</v>
      </c>
      <c r="I859" s="40">
        <v>751614055.96000004</v>
      </c>
      <c r="J859" s="40">
        <v>-74531735.189999998</v>
      </c>
      <c r="K859" s="38">
        <v>1</v>
      </c>
      <c r="L859" s="40">
        <v>-401753.1</v>
      </c>
      <c r="M859" s="40">
        <v>469103239.87</v>
      </c>
      <c r="N859" s="38" t="b">
        <f t="shared" si="26"/>
        <v>1</v>
      </c>
      <c r="O859" s="38" t="b">
        <f>C859=คำนวณเงินลงทุนส่วนเกิน!D866</f>
        <v>1</v>
      </c>
      <c r="P859" s="38" t="b">
        <f t="shared" si="27"/>
        <v>1</v>
      </c>
      <c r="Q859" s="14" t="s">
        <v>1787</v>
      </c>
      <c r="R859" s="49">
        <v>-74531735.189999998</v>
      </c>
      <c r="S859" s="43">
        <v>1</v>
      </c>
    </row>
    <row r="860" spans="1:19" ht="24.6" x14ac:dyDescent="0.7">
      <c r="A860" s="38">
        <v>12</v>
      </c>
      <c r="B860" s="38" t="s">
        <v>1786</v>
      </c>
      <c r="C860" s="38" t="s">
        <v>1789</v>
      </c>
      <c r="D860" s="38" t="s">
        <v>1790</v>
      </c>
      <c r="E860" s="38" t="s">
        <v>8</v>
      </c>
      <c r="F860" s="40">
        <v>12.54</v>
      </c>
      <c r="G860" s="40">
        <v>12.38</v>
      </c>
      <c r="H860" s="40">
        <v>12.04</v>
      </c>
      <c r="I860" s="40">
        <v>168375385.03999999</v>
      </c>
      <c r="J860" s="40">
        <v>-17007862.199999999</v>
      </c>
      <c r="K860" s="38">
        <v>1</v>
      </c>
      <c r="L860" s="40">
        <v>-8588100.5099999998</v>
      </c>
      <c r="M860" s="40">
        <v>161128149.11000001</v>
      </c>
      <c r="N860" s="38" t="b">
        <f t="shared" si="26"/>
        <v>1</v>
      </c>
      <c r="O860" s="38" t="b">
        <f>C860=คำนวณเงินลงทุนส่วนเกิน!D867</f>
        <v>1</v>
      </c>
      <c r="P860" s="38" t="b">
        <f t="shared" si="27"/>
        <v>1</v>
      </c>
      <c r="Q860" s="14" t="s">
        <v>1789</v>
      </c>
      <c r="R860" s="49">
        <v>-17007862.199999999</v>
      </c>
      <c r="S860" s="43">
        <v>1</v>
      </c>
    </row>
    <row r="861" spans="1:19" ht="24.6" x14ac:dyDescent="0.7">
      <c r="A861" s="38">
        <v>12</v>
      </c>
      <c r="B861" s="38" t="s">
        <v>1786</v>
      </c>
      <c r="C861" s="38" t="s">
        <v>1791</v>
      </c>
      <c r="D861" s="38" t="s">
        <v>1792</v>
      </c>
      <c r="E861" s="38" t="s">
        <v>8</v>
      </c>
      <c r="F861" s="40">
        <v>7.76</v>
      </c>
      <c r="G861" s="40">
        <v>7.46</v>
      </c>
      <c r="H861" s="40">
        <v>6.75</v>
      </c>
      <c r="I861" s="40">
        <v>68776551.390000001</v>
      </c>
      <c r="J861" s="40">
        <v>-22151013.960000001</v>
      </c>
      <c r="K861" s="38">
        <v>1</v>
      </c>
      <c r="L861" s="40">
        <v>-17370763.890000001</v>
      </c>
      <c r="M861" s="40">
        <v>58535498.649999999</v>
      </c>
      <c r="N861" s="38" t="b">
        <f t="shared" si="26"/>
        <v>1</v>
      </c>
      <c r="O861" s="38" t="b">
        <f>C861=คำนวณเงินลงทุนส่วนเกิน!D868</f>
        <v>1</v>
      </c>
      <c r="P861" s="38" t="b">
        <f t="shared" si="27"/>
        <v>1</v>
      </c>
      <c r="Q861" s="14" t="s">
        <v>1791</v>
      </c>
      <c r="R861" s="49">
        <v>-22151013.960000001</v>
      </c>
      <c r="S861" s="43">
        <v>1</v>
      </c>
    </row>
    <row r="862" spans="1:19" ht="24.6" x14ac:dyDescent="0.7">
      <c r="A862" s="38">
        <v>12</v>
      </c>
      <c r="B862" s="38" t="s">
        <v>1786</v>
      </c>
      <c r="C862" s="38" t="s">
        <v>1793</v>
      </c>
      <c r="D862" s="38" t="s">
        <v>1794</v>
      </c>
      <c r="E862" s="38" t="s">
        <v>8</v>
      </c>
      <c r="F862" s="40">
        <v>11.99</v>
      </c>
      <c r="G862" s="40">
        <v>11.74</v>
      </c>
      <c r="H862" s="40">
        <v>10.95</v>
      </c>
      <c r="I862" s="40">
        <v>99179966.189999998</v>
      </c>
      <c r="J862" s="40">
        <v>-19029074.260000002</v>
      </c>
      <c r="K862" s="38">
        <v>1</v>
      </c>
      <c r="L862" s="40">
        <v>-14843064.18</v>
      </c>
      <c r="M862" s="40">
        <v>89770844.209999993</v>
      </c>
      <c r="N862" s="38" t="b">
        <f t="shared" si="26"/>
        <v>1</v>
      </c>
      <c r="O862" s="38" t="b">
        <f>C862=คำนวณเงินลงทุนส่วนเกิน!D869</f>
        <v>1</v>
      </c>
      <c r="P862" s="38" t="b">
        <f t="shared" si="27"/>
        <v>1</v>
      </c>
      <c r="Q862" s="14" t="s">
        <v>1793</v>
      </c>
      <c r="R862" s="49">
        <v>-19029074.260000002</v>
      </c>
      <c r="S862" s="43">
        <v>1</v>
      </c>
    </row>
    <row r="863" spans="1:19" ht="24.6" x14ac:dyDescent="0.7">
      <c r="A863" s="38">
        <v>12</v>
      </c>
      <c r="B863" s="38" t="s">
        <v>1786</v>
      </c>
      <c r="C863" s="38" t="s">
        <v>1795</v>
      </c>
      <c r="D863" s="38" t="s">
        <v>1796</v>
      </c>
      <c r="E863" s="38" t="s">
        <v>8</v>
      </c>
      <c r="F863" s="40">
        <v>5.42</v>
      </c>
      <c r="G863" s="40">
        <v>5.22</v>
      </c>
      <c r="H863" s="40">
        <v>3.98</v>
      </c>
      <c r="I863" s="40">
        <v>187215599.13999999</v>
      </c>
      <c r="J863" s="40">
        <v>-51513270.539999999</v>
      </c>
      <c r="K863" s="38">
        <v>1</v>
      </c>
      <c r="L863" s="40">
        <v>-39388020.469999999</v>
      </c>
      <c r="M863" s="40">
        <v>126089128.31999999</v>
      </c>
      <c r="N863" s="38" t="b">
        <f t="shared" si="26"/>
        <v>1</v>
      </c>
      <c r="O863" s="38" t="b">
        <f>C863=คำนวณเงินลงทุนส่วนเกิน!D870</f>
        <v>1</v>
      </c>
      <c r="P863" s="38" t="b">
        <f t="shared" si="27"/>
        <v>1</v>
      </c>
      <c r="Q863" s="14" t="s">
        <v>1795</v>
      </c>
      <c r="R863" s="49">
        <v>-51513270.539999999</v>
      </c>
      <c r="S863" s="43">
        <v>1</v>
      </c>
    </row>
    <row r="864" spans="1:19" ht="24.6" x14ac:dyDescent="0.7">
      <c r="A864" s="38">
        <v>12</v>
      </c>
      <c r="B864" s="38" t="s">
        <v>1786</v>
      </c>
      <c r="C864" s="38" t="s">
        <v>1797</v>
      </c>
      <c r="D864" s="38" t="s">
        <v>1798</v>
      </c>
      <c r="E864" s="38" t="s">
        <v>8</v>
      </c>
      <c r="F864" s="40">
        <v>6.96</v>
      </c>
      <c r="G864" s="40">
        <v>6.7</v>
      </c>
      <c r="H864" s="40">
        <v>6.03</v>
      </c>
      <c r="I864" s="40">
        <v>80218146.730000004</v>
      </c>
      <c r="J864" s="40">
        <v>-16131992</v>
      </c>
      <c r="K864" s="38">
        <v>1</v>
      </c>
      <c r="L864" s="40">
        <v>-11345856.199999999</v>
      </c>
      <c r="M864" s="40">
        <v>67720410.290000007</v>
      </c>
      <c r="N864" s="38" t="b">
        <f t="shared" si="26"/>
        <v>1</v>
      </c>
      <c r="O864" s="38" t="b">
        <f>C864=คำนวณเงินลงทุนส่วนเกิน!D871</f>
        <v>1</v>
      </c>
      <c r="P864" s="38" t="b">
        <f t="shared" si="27"/>
        <v>1</v>
      </c>
      <c r="Q864" s="14" t="s">
        <v>1797</v>
      </c>
      <c r="R864" s="49">
        <v>-16131992</v>
      </c>
      <c r="S864" s="43">
        <v>1</v>
      </c>
    </row>
    <row r="865" spans="1:19" ht="24.6" x14ac:dyDescent="0.7">
      <c r="A865" s="38">
        <v>12</v>
      </c>
      <c r="B865" s="38" t="s">
        <v>1786</v>
      </c>
      <c r="C865" s="38" t="s">
        <v>1799</v>
      </c>
      <c r="D865" s="38" t="s">
        <v>1800</v>
      </c>
      <c r="E865" s="38" t="s">
        <v>8</v>
      </c>
      <c r="F865" s="40">
        <v>7.44</v>
      </c>
      <c r="G865" s="40">
        <v>7.22</v>
      </c>
      <c r="H865" s="40">
        <v>6.56</v>
      </c>
      <c r="I865" s="40">
        <v>51097096.899999999</v>
      </c>
      <c r="J865" s="40">
        <v>-11821043.66</v>
      </c>
      <c r="K865" s="38">
        <v>1</v>
      </c>
      <c r="L865" s="40">
        <v>-8642562.4800000004</v>
      </c>
      <c r="M865" s="40">
        <v>44136513.18</v>
      </c>
      <c r="N865" s="38" t="b">
        <f t="shared" si="26"/>
        <v>1</v>
      </c>
      <c r="O865" s="38" t="b">
        <f>C865=คำนวณเงินลงทุนส่วนเกิน!D872</f>
        <v>1</v>
      </c>
      <c r="P865" s="38" t="b">
        <f t="shared" si="27"/>
        <v>1</v>
      </c>
      <c r="Q865" s="14" t="s">
        <v>1799</v>
      </c>
      <c r="R865" s="49">
        <v>-11821043.66</v>
      </c>
      <c r="S865" s="43">
        <v>1</v>
      </c>
    </row>
    <row r="866" spans="1:19" ht="24.6" x14ac:dyDescent="0.7">
      <c r="A866" s="38">
        <v>12</v>
      </c>
      <c r="B866" s="38" t="s">
        <v>1786</v>
      </c>
      <c r="C866" s="38" t="s">
        <v>1801</v>
      </c>
      <c r="D866" s="38" t="s">
        <v>1802</v>
      </c>
      <c r="E866" s="38" t="s">
        <v>8</v>
      </c>
      <c r="F866" s="40">
        <v>5.57</v>
      </c>
      <c r="G866" s="40">
        <v>5.36</v>
      </c>
      <c r="H866" s="40">
        <v>4.8600000000000003</v>
      </c>
      <c r="I866" s="40">
        <v>58912646.210000001</v>
      </c>
      <c r="J866" s="40">
        <v>-11219655.869999999</v>
      </c>
      <c r="K866" s="38">
        <v>1</v>
      </c>
      <c r="L866" s="40">
        <v>-10132131.92</v>
      </c>
      <c r="M866" s="40">
        <v>49839796.969999999</v>
      </c>
      <c r="N866" s="38" t="b">
        <f t="shared" si="26"/>
        <v>1</v>
      </c>
      <c r="O866" s="38" t="b">
        <f>C866=คำนวณเงินลงทุนส่วนเกิน!D873</f>
        <v>1</v>
      </c>
      <c r="P866" s="38" t="b">
        <f t="shared" si="27"/>
        <v>1</v>
      </c>
      <c r="Q866" s="14" t="s">
        <v>1801</v>
      </c>
      <c r="R866" s="49">
        <v>-11219655.869999999</v>
      </c>
      <c r="S866" s="43">
        <v>1</v>
      </c>
    </row>
    <row r="867" spans="1:19" ht="24.6" x14ac:dyDescent="0.7">
      <c r="A867" s="38">
        <v>12</v>
      </c>
      <c r="B867" s="38" t="s">
        <v>1786</v>
      </c>
      <c r="C867" s="38" t="s">
        <v>1803</v>
      </c>
      <c r="D867" s="38" t="s">
        <v>1804</v>
      </c>
      <c r="E867" s="38" t="s">
        <v>8</v>
      </c>
      <c r="F867" s="40">
        <v>7.48</v>
      </c>
      <c r="G867" s="40">
        <v>7.12</v>
      </c>
      <c r="H867" s="40">
        <v>6.55</v>
      </c>
      <c r="I867" s="40">
        <v>49340129.490000002</v>
      </c>
      <c r="J867" s="40">
        <v>-9512195.8800000008</v>
      </c>
      <c r="K867" s="38">
        <v>1</v>
      </c>
      <c r="L867" s="40">
        <v>-7311615.8499999996</v>
      </c>
      <c r="M867" s="40">
        <v>42213480.939999998</v>
      </c>
      <c r="N867" s="38" t="b">
        <f t="shared" si="26"/>
        <v>1</v>
      </c>
      <c r="O867" s="38" t="b">
        <f>C867=คำนวณเงินลงทุนส่วนเกิน!D874</f>
        <v>1</v>
      </c>
      <c r="P867" s="38" t="b">
        <f t="shared" si="27"/>
        <v>1</v>
      </c>
      <c r="Q867" s="14" t="s">
        <v>1803</v>
      </c>
      <c r="R867" s="49">
        <v>-9512195.8800000008</v>
      </c>
      <c r="S867" s="43">
        <v>1</v>
      </c>
    </row>
    <row r="868" spans="1:19" ht="24.6" x14ac:dyDescent="0.7">
      <c r="A868" s="38">
        <v>12</v>
      </c>
      <c r="B868" s="38" t="s">
        <v>1786</v>
      </c>
      <c r="C868" s="38" t="s">
        <v>1805</v>
      </c>
      <c r="D868" s="38" t="s">
        <v>1806</v>
      </c>
      <c r="E868" s="38" t="s">
        <v>8</v>
      </c>
      <c r="F868" s="40">
        <v>4.1100000000000003</v>
      </c>
      <c r="G868" s="40">
        <v>3.94</v>
      </c>
      <c r="H868" s="40">
        <v>3.56</v>
      </c>
      <c r="I868" s="40">
        <v>53948367.520000003</v>
      </c>
      <c r="J868" s="40">
        <v>-12951401.609999999</v>
      </c>
      <c r="K868" s="38">
        <v>1</v>
      </c>
      <c r="L868" s="40">
        <v>-9034422.1099999994</v>
      </c>
      <c r="M868" s="40">
        <v>44389090.43</v>
      </c>
      <c r="N868" s="38" t="b">
        <f t="shared" si="26"/>
        <v>1</v>
      </c>
      <c r="O868" s="38" t="b">
        <f>C868=คำนวณเงินลงทุนส่วนเกิน!D875</f>
        <v>1</v>
      </c>
      <c r="P868" s="38" t="b">
        <f t="shared" si="27"/>
        <v>1</v>
      </c>
      <c r="Q868" s="14" t="s">
        <v>1805</v>
      </c>
      <c r="R868" s="49">
        <v>-12951401.609999999</v>
      </c>
      <c r="S868" s="43">
        <v>1</v>
      </c>
    </row>
    <row r="869" spans="1:19" ht="24.6" x14ac:dyDescent="0.7">
      <c r="A869" s="38">
        <v>12</v>
      </c>
      <c r="B869" s="38" t="s">
        <v>1786</v>
      </c>
      <c r="C869" s="38" t="s">
        <v>1807</v>
      </c>
      <c r="D869" s="38" t="s">
        <v>1808</v>
      </c>
      <c r="E869" s="38" t="s">
        <v>8</v>
      </c>
      <c r="F869" s="40">
        <v>5.04</v>
      </c>
      <c r="G869" s="40">
        <v>4.8499999999999996</v>
      </c>
      <c r="H869" s="40">
        <v>4.3899999999999997</v>
      </c>
      <c r="I869" s="40">
        <v>47612981.549999997</v>
      </c>
      <c r="J869" s="40">
        <v>-11466032.27</v>
      </c>
      <c r="K869" s="38">
        <v>1</v>
      </c>
      <c r="L869" s="40">
        <v>-2942333.76</v>
      </c>
      <c r="M869" s="40">
        <v>39918184.359999999</v>
      </c>
      <c r="N869" s="38" t="b">
        <f t="shared" si="26"/>
        <v>1</v>
      </c>
      <c r="O869" s="38" t="b">
        <f>C869=คำนวณเงินลงทุนส่วนเกิน!D876</f>
        <v>1</v>
      </c>
      <c r="P869" s="38" t="b">
        <f t="shared" si="27"/>
        <v>1</v>
      </c>
      <c r="Q869" s="14" t="s">
        <v>1807</v>
      </c>
      <c r="R869" s="49">
        <v>-11466032.27</v>
      </c>
      <c r="S869" s="43">
        <v>1</v>
      </c>
    </row>
    <row r="870" spans="1:19" ht="24.6" x14ac:dyDescent="0.7">
      <c r="A870" s="38">
        <v>12</v>
      </c>
      <c r="B870" s="38" t="s">
        <v>1809</v>
      </c>
      <c r="C870" s="38" t="s">
        <v>1810</v>
      </c>
      <c r="D870" s="38" t="s">
        <v>1811</v>
      </c>
      <c r="E870" s="38" t="s">
        <v>5</v>
      </c>
      <c r="F870" s="40">
        <v>6.46</v>
      </c>
      <c r="G870" s="40">
        <v>6.29</v>
      </c>
      <c r="H870" s="40">
        <v>5.34</v>
      </c>
      <c r="I870" s="40">
        <v>977568912.00999999</v>
      </c>
      <c r="J870" s="40">
        <v>-32096674.620000001</v>
      </c>
      <c r="K870" s="38">
        <v>1</v>
      </c>
      <c r="L870" s="40">
        <v>98532540.099999994</v>
      </c>
      <c r="M870" s="40">
        <v>777199578.87</v>
      </c>
      <c r="N870" s="38" t="b">
        <f t="shared" si="26"/>
        <v>1</v>
      </c>
      <c r="O870" s="38" t="b">
        <f>C870=คำนวณเงินลงทุนส่วนเกิน!D877</f>
        <v>1</v>
      </c>
      <c r="P870" s="38" t="b">
        <f t="shared" si="27"/>
        <v>1</v>
      </c>
      <c r="Q870" s="14" t="s">
        <v>1810</v>
      </c>
      <c r="R870" s="49">
        <v>-32096674.620000001</v>
      </c>
      <c r="S870" s="43">
        <v>1</v>
      </c>
    </row>
    <row r="871" spans="1:19" ht="24.6" x14ac:dyDescent="0.7">
      <c r="A871" s="38">
        <v>12</v>
      </c>
      <c r="B871" s="38" t="s">
        <v>1809</v>
      </c>
      <c r="C871" s="38" t="s">
        <v>1812</v>
      </c>
      <c r="D871" s="38" t="s">
        <v>1813</v>
      </c>
      <c r="E871" s="38" t="s">
        <v>46</v>
      </c>
      <c r="F871" s="40">
        <v>3.16</v>
      </c>
      <c r="G871" s="40">
        <v>2.95</v>
      </c>
      <c r="H871" s="40">
        <v>2.25</v>
      </c>
      <c r="I871" s="40">
        <v>93009891.090000004</v>
      </c>
      <c r="J871" s="40">
        <v>-58564411.780000001</v>
      </c>
      <c r="K871" s="38">
        <v>1</v>
      </c>
      <c r="L871" s="40">
        <v>-24662429.620000001</v>
      </c>
      <c r="M871" s="40">
        <v>53596909.340000004</v>
      </c>
      <c r="N871" s="38" t="b">
        <f t="shared" si="26"/>
        <v>1</v>
      </c>
      <c r="O871" s="38" t="b">
        <f>C871=คำนวณเงินลงทุนส่วนเกิน!D878</f>
        <v>1</v>
      </c>
      <c r="P871" s="38" t="b">
        <f t="shared" si="27"/>
        <v>1</v>
      </c>
      <c r="Q871" s="14" t="s">
        <v>1812</v>
      </c>
      <c r="R871" s="49">
        <v>-66711437.100000001</v>
      </c>
      <c r="S871" s="43">
        <v>1</v>
      </c>
    </row>
    <row r="872" spans="1:19" ht="24.6" x14ac:dyDescent="0.7">
      <c r="A872" s="38">
        <v>12</v>
      </c>
      <c r="B872" s="38" t="s">
        <v>1809</v>
      </c>
      <c r="C872" s="38" t="s">
        <v>1814</v>
      </c>
      <c r="D872" s="38" t="s">
        <v>1815</v>
      </c>
      <c r="E872" s="38" t="s">
        <v>8</v>
      </c>
      <c r="F872" s="40">
        <v>15.34</v>
      </c>
      <c r="G872" s="40">
        <v>15.08</v>
      </c>
      <c r="H872" s="40">
        <v>14.1</v>
      </c>
      <c r="I872" s="40">
        <v>214114965.47999999</v>
      </c>
      <c r="J872" s="40">
        <v>-20475045.23</v>
      </c>
      <c r="K872" s="38">
        <v>1</v>
      </c>
      <c r="L872" s="40">
        <v>-14997913.4</v>
      </c>
      <c r="M872" s="40">
        <v>195543225.19999999</v>
      </c>
      <c r="N872" s="38" t="b">
        <f t="shared" si="26"/>
        <v>1</v>
      </c>
      <c r="O872" s="38" t="b">
        <f>C872=คำนวณเงินลงทุนส่วนเกิน!D879</f>
        <v>1</v>
      </c>
      <c r="P872" s="38" t="b">
        <f t="shared" si="27"/>
        <v>1</v>
      </c>
      <c r="Q872" s="14" t="s">
        <v>1814</v>
      </c>
      <c r="R872" s="49">
        <v>-20475045.23</v>
      </c>
      <c r="S872" s="43">
        <v>1</v>
      </c>
    </row>
    <row r="873" spans="1:19" ht="24.6" x14ac:dyDescent="0.7">
      <c r="A873" s="38">
        <v>12</v>
      </c>
      <c r="B873" s="38" t="s">
        <v>1809</v>
      </c>
      <c r="C873" s="38" t="s">
        <v>1816</v>
      </c>
      <c r="D873" s="38" t="s">
        <v>1817</v>
      </c>
      <c r="E873" s="38" t="s">
        <v>8</v>
      </c>
      <c r="F873" s="40">
        <v>2.52</v>
      </c>
      <c r="G873" s="40">
        <v>2.39</v>
      </c>
      <c r="H873" s="40">
        <v>2.1</v>
      </c>
      <c r="I873" s="40">
        <v>22451441.75</v>
      </c>
      <c r="J873" s="40">
        <v>-17309266.489999998</v>
      </c>
      <c r="K873" s="38">
        <v>1</v>
      </c>
      <c r="L873" s="40">
        <v>-12902879.439999999</v>
      </c>
      <c r="M873" s="40">
        <v>15730313.93</v>
      </c>
      <c r="N873" s="38" t="b">
        <f t="shared" si="26"/>
        <v>1</v>
      </c>
      <c r="O873" s="38" t="b">
        <f>C873=คำนวณเงินลงทุนส่วนเกิน!D880</f>
        <v>1</v>
      </c>
      <c r="P873" s="38" t="b">
        <f t="shared" si="27"/>
        <v>1</v>
      </c>
      <c r="Q873" s="14" t="s">
        <v>1816</v>
      </c>
      <c r="R873" s="49">
        <v>-21297685.120000001</v>
      </c>
      <c r="S873" s="43">
        <v>1</v>
      </c>
    </row>
    <row r="874" spans="1:19" ht="24.6" x14ac:dyDescent="0.7">
      <c r="A874" s="38">
        <v>12</v>
      </c>
      <c r="B874" s="38" t="s">
        <v>1809</v>
      </c>
      <c r="C874" s="38" t="s">
        <v>1818</v>
      </c>
      <c r="D874" s="38" t="s">
        <v>1819</v>
      </c>
      <c r="E874" s="38" t="s">
        <v>8</v>
      </c>
      <c r="F874" s="40">
        <v>8.49</v>
      </c>
      <c r="G874" s="40">
        <v>8.18</v>
      </c>
      <c r="H874" s="40">
        <v>7.34</v>
      </c>
      <c r="I874" s="40">
        <v>214377197.44999999</v>
      </c>
      <c r="J874" s="40">
        <v>-4546007.8099999996</v>
      </c>
      <c r="K874" s="38">
        <v>1</v>
      </c>
      <c r="L874" s="40">
        <v>9685438</v>
      </c>
      <c r="M874" s="40">
        <v>181407188.71000001</v>
      </c>
      <c r="N874" s="38" t="b">
        <f t="shared" si="26"/>
        <v>1</v>
      </c>
      <c r="O874" s="38" t="b">
        <f>C874=คำนวณเงินลงทุนส่วนเกิน!D881</f>
        <v>1</v>
      </c>
      <c r="P874" s="38" t="b">
        <f t="shared" si="27"/>
        <v>1</v>
      </c>
      <c r="Q874" s="14" t="s">
        <v>1818</v>
      </c>
      <c r="R874" s="49">
        <v>-4546007.8099999996</v>
      </c>
      <c r="S874" s="43">
        <v>1</v>
      </c>
    </row>
    <row r="875" spans="1:19" ht="24.6" x14ac:dyDescent="0.7">
      <c r="A875" s="38">
        <v>12</v>
      </c>
      <c r="B875" s="38" t="s">
        <v>1809</v>
      </c>
      <c r="C875" s="38" t="s">
        <v>1820</v>
      </c>
      <c r="D875" s="38" t="s">
        <v>1821</v>
      </c>
      <c r="E875" s="38" t="s">
        <v>8</v>
      </c>
      <c r="F875" s="40">
        <v>5.76</v>
      </c>
      <c r="G875" s="40">
        <v>5.28</v>
      </c>
      <c r="H875" s="40">
        <v>4.7</v>
      </c>
      <c r="I875" s="40">
        <v>94380843.799999997</v>
      </c>
      <c r="J875" s="40">
        <v>-17611046.41</v>
      </c>
      <c r="K875" s="38">
        <v>1</v>
      </c>
      <c r="L875" s="40">
        <v>-11826806.949999999</v>
      </c>
      <c r="M875" s="40">
        <v>73224470.840000004</v>
      </c>
      <c r="N875" s="38" t="b">
        <f t="shared" si="26"/>
        <v>1</v>
      </c>
      <c r="O875" s="38" t="b">
        <f>C875=คำนวณเงินลงทุนส่วนเกิน!D882</f>
        <v>1</v>
      </c>
      <c r="P875" s="38" t="b">
        <f t="shared" si="27"/>
        <v>1</v>
      </c>
      <c r="Q875" s="14" t="s">
        <v>1820</v>
      </c>
      <c r="R875" s="49">
        <v>-17611046.41</v>
      </c>
      <c r="S875" s="43">
        <v>1</v>
      </c>
    </row>
    <row r="876" spans="1:19" ht="24.6" x14ac:dyDescent="0.7">
      <c r="A876" s="38">
        <v>12</v>
      </c>
      <c r="B876" s="38" t="s">
        <v>1809</v>
      </c>
      <c r="C876" s="38" t="s">
        <v>1822</v>
      </c>
      <c r="D876" s="38" t="s">
        <v>1823</v>
      </c>
      <c r="E876" s="38" t="s">
        <v>8</v>
      </c>
      <c r="F876" s="40">
        <v>3.22</v>
      </c>
      <c r="G876" s="40">
        <v>2.97</v>
      </c>
      <c r="H876" s="40">
        <v>2.5</v>
      </c>
      <c r="I876" s="40">
        <v>12825525.359999999</v>
      </c>
      <c r="J876" s="40">
        <v>-4654320.92</v>
      </c>
      <c r="K876" s="38">
        <v>1</v>
      </c>
      <c r="L876" s="40">
        <v>2358036.7400000002</v>
      </c>
      <c r="M876" s="40">
        <v>8677344.2400000002</v>
      </c>
      <c r="N876" s="38" t="b">
        <f t="shared" si="26"/>
        <v>1</v>
      </c>
      <c r="O876" s="38" t="b">
        <f>C876=คำนวณเงินลงทุนส่วนเกิน!D883</f>
        <v>1</v>
      </c>
      <c r="P876" s="38" t="b">
        <f t="shared" si="27"/>
        <v>1</v>
      </c>
      <c r="Q876" s="14" t="s">
        <v>1822</v>
      </c>
      <c r="R876" s="49">
        <v>-4929018.4000000004</v>
      </c>
      <c r="S876" s="43">
        <v>1</v>
      </c>
    </row>
    <row r="877" spans="1:19" ht="24.6" x14ac:dyDescent="0.7">
      <c r="A877" s="38">
        <v>12</v>
      </c>
      <c r="B877" s="38" t="s">
        <v>1809</v>
      </c>
      <c r="C877" s="38" t="s">
        <v>1824</v>
      </c>
      <c r="D877" s="38" t="s">
        <v>1825</v>
      </c>
      <c r="E877" s="38" t="s">
        <v>8</v>
      </c>
      <c r="F877" s="40">
        <v>4.72</v>
      </c>
      <c r="G877" s="40">
        <v>4.5599999999999996</v>
      </c>
      <c r="H877" s="40">
        <v>4.03</v>
      </c>
      <c r="I877" s="40">
        <v>47811530.409999996</v>
      </c>
      <c r="J877" s="40">
        <v>-8395566.1799999997</v>
      </c>
      <c r="K877" s="38">
        <v>1</v>
      </c>
      <c r="L877" s="40">
        <v>-4347905.84</v>
      </c>
      <c r="M877" s="40">
        <v>38901501.060000002</v>
      </c>
      <c r="N877" s="38" t="b">
        <f t="shared" si="26"/>
        <v>1</v>
      </c>
      <c r="O877" s="38" t="b">
        <f>C877=คำนวณเงินลงทุนส่วนเกิน!D884</f>
        <v>1</v>
      </c>
      <c r="P877" s="38" t="b">
        <f t="shared" si="27"/>
        <v>1</v>
      </c>
      <c r="Q877" s="14" t="s">
        <v>1824</v>
      </c>
      <c r="R877" s="49">
        <v>-8395566.1799999997</v>
      </c>
      <c r="S877" s="43">
        <v>1</v>
      </c>
    </row>
    <row r="878" spans="1:19" ht="24.6" x14ac:dyDescent="0.7">
      <c r="A878" s="38">
        <v>12</v>
      </c>
      <c r="B878" s="38" t="s">
        <v>1826</v>
      </c>
      <c r="C878" s="38" t="s">
        <v>1827</v>
      </c>
      <c r="D878" s="38" t="s">
        <v>1828</v>
      </c>
      <c r="E878" s="38" t="s">
        <v>5</v>
      </c>
      <c r="F878" s="40">
        <v>3.89</v>
      </c>
      <c r="G878" s="40">
        <v>3.5</v>
      </c>
      <c r="H878" s="40">
        <v>2.2200000000000002</v>
      </c>
      <c r="I878" s="40">
        <v>1364470877.27</v>
      </c>
      <c r="J878" s="40">
        <v>42381723.299999997</v>
      </c>
      <c r="K878" s="38">
        <v>0</v>
      </c>
      <c r="L878" s="40">
        <v>194269449.38</v>
      </c>
      <c r="M878" s="40">
        <v>575917849.84000003</v>
      </c>
      <c r="N878" s="38" t="b">
        <f t="shared" si="26"/>
        <v>1</v>
      </c>
      <c r="O878" s="38" t="b">
        <f>C878=คำนวณเงินลงทุนส่วนเกิน!D885</f>
        <v>1</v>
      </c>
      <c r="P878" s="38" t="b">
        <f t="shared" si="27"/>
        <v>1</v>
      </c>
      <c r="Q878" s="14" t="s">
        <v>1827</v>
      </c>
      <c r="R878" s="49">
        <v>42274333.299999997</v>
      </c>
      <c r="S878" s="43">
        <v>0</v>
      </c>
    </row>
    <row r="879" spans="1:19" ht="24.6" x14ac:dyDescent="0.7">
      <c r="A879" s="38">
        <v>12</v>
      </c>
      <c r="B879" s="38" t="s">
        <v>1826</v>
      </c>
      <c r="C879" s="38" t="s">
        <v>1829</v>
      </c>
      <c r="D879" s="38" t="s">
        <v>1830</v>
      </c>
      <c r="E879" s="38" t="s">
        <v>46</v>
      </c>
      <c r="F879" s="40">
        <v>3.33</v>
      </c>
      <c r="G879" s="40">
        <v>2.89</v>
      </c>
      <c r="H879" s="40">
        <v>1.74</v>
      </c>
      <c r="I879" s="40">
        <v>575123396.60000002</v>
      </c>
      <c r="J879" s="40">
        <v>-106477419.3</v>
      </c>
      <c r="K879" s="38">
        <v>1</v>
      </c>
      <c r="L879" s="40">
        <v>-82960211.269999996</v>
      </c>
      <c r="M879" s="40">
        <v>181553682.46000001</v>
      </c>
      <c r="N879" s="38" t="b">
        <f t="shared" si="26"/>
        <v>1</v>
      </c>
      <c r="O879" s="38" t="b">
        <f>C879=คำนวณเงินลงทุนส่วนเกิน!D886</f>
        <v>1</v>
      </c>
      <c r="P879" s="38" t="b">
        <f t="shared" si="27"/>
        <v>1</v>
      </c>
      <c r="Q879" s="14" t="s">
        <v>1829</v>
      </c>
      <c r="R879" s="49">
        <v>-106477419.3</v>
      </c>
      <c r="S879" s="43">
        <v>1</v>
      </c>
    </row>
    <row r="880" spans="1:19" ht="24.6" x14ac:dyDescent="0.7">
      <c r="A880" s="38">
        <v>12</v>
      </c>
      <c r="B880" s="38" t="s">
        <v>1826</v>
      </c>
      <c r="C880" s="38" t="s">
        <v>1831</v>
      </c>
      <c r="D880" s="38" t="s">
        <v>1832</v>
      </c>
      <c r="E880" s="38" t="s">
        <v>8</v>
      </c>
      <c r="F880" s="40">
        <v>0.86</v>
      </c>
      <c r="G880" s="40">
        <v>0.71</v>
      </c>
      <c r="H880" s="40">
        <v>0.4</v>
      </c>
      <c r="I880" s="40">
        <v>-3352757.69</v>
      </c>
      <c r="J880" s="40">
        <v>-16957270.670000002</v>
      </c>
      <c r="K880" s="38">
        <v>7</v>
      </c>
      <c r="L880" s="40">
        <v>-15020515.050000001</v>
      </c>
      <c r="M880" s="40">
        <v>-14967010.73</v>
      </c>
      <c r="N880" s="38" t="b">
        <f t="shared" si="26"/>
        <v>1</v>
      </c>
      <c r="O880" s="38" t="b">
        <f>C880=คำนวณเงินลงทุนส่วนเกิน!D887</f>
        <v>1</v>
      </c>
      <c r="P880" s="38" t="b">
        <f t="shared" si="27"/>
        <v>1</v>
      </c>
      <c r="Q880" s="14" t="s">
        <v>1831</v>
      </c>
      <c r="R880" s="49">
        <v>-16957270.670000002</v>
      </c>
      <c r="S880" s="43">
        <v>7</v>
      </c>
    </row>
    <row r="881" spans="1:19" ht="24.6" x14ac:dyDescent="0.7">
      <c r="A881" s="38">
        <v>12</v>
      </c>
      <c r="B881" s="38" t="s">
        <v>1826</v>
      </c>
      <c r="C881" s="38" t="s">
        <v>1833</v>
      </c>
      <c r="D881" s="38" t="s">
        <v>1834</v>
      </c>
      <c r="E881" s="38" t="s">
        <v>8</v>
      </c>
      <c r="F881" s="40">
        <v>6.84</v>
      </c>
      <c r="G881" s="40">
        <v>6.63</v>
      </c>
      <c r="H881" s="40">
        <v>6.22</v>
      </c>
      <c r="I881" s="40">
        <v>182204143.09</v>
      </c>
      <c r="J881" s="40">
        <v>34034743.340000004</v>
      </c>
      <c r="K881" s="38">
        <v>0</v>
      </c>
      <c r="L881" s="40">
        <v>17345137.809999999</v>
      </c>
      <c r="M881" s="40">
        <v>162639598.43000001</v>
      </c>
      <c r="N881" s="38" t="b">
        <f t="shared" si="26"/>
        <v>1</v>
      </c>
      <c r="O881" s="38" t="b">
        <f>C881=คำนวณเงินลงทุนส่วนเกิน!D888</f>
        <v>1</v>
      </c>
      <c r="P881" s="38" t="b">
        <f t="shared" si="27"/>
        <v>1</v>
      </c>
      <c r="Q881" s="14" t="s">
        <v>1833</v>
      </c>
      <c r="R881" s="49">
        <v>26464187.870000001</v>
      </c>
      <c r="S881" s="43">
        <v>0</v>
      </c>
    </row>
    <row r="882" spans="1:19" ht="24.6" x14ac:dyDescent="0.7">
      <c r="A882" s="38">
        <v>12</v>
      </c>
      <c r="B882" s="38" t="s">
        <v>1826</v>
      </c>
      <c r="C882" s="38" t="s">
        <v>1835</v>
      </c>
      <c r="D882" s="38" t="s">
        <v>1836</v>
      </c>
      <c r="E882" s="38" t="s">
        <v>8</v>
      </c>
      <c r="F882" s="40">
        <v>4.1900000000000004</v>
      </c>
      <c r="G882" s="40">
        <v>4</v>
      </c>
      <c r="H882" s="40">
        <v>3.12</v>
      </c>
      <c r="I882" s="40">
        <v>163114342.83000001</v>
      </c>
      <c r="J882" s="40">
        <v>-39202600.109999999</v>
      </c>
      <c r="K882" s="38">
        <v>1</v>
      </c>
      <c r="L882" s="40">
        <v>-16089620.57</v>
      </c>
      <c r="M882" s="40">
        <v>108596173.56</v>
      </c>
      <c r="N882" s="38" t="b">
        <f t="shared" si="26"/>
        <v>1</v>
      </c>
      <c r="O882" s="38" t="b">
        <f>C882=คำนวณเงินลงทุนส่วนเกิน!D889</f>
        <v>1</v>
      </c>
      <c r="P882" s="38" t="b">
        <f t="shared" si="27"/>
        <v>1</v>
      </c>
      <c r="Q882" s="14" t="s">
        <v>1835</v>
      </c>
      <c r="R882" s="49">
        <v>-39202600.109999999</v>
      </c>
      <c r="S882" s="43">
        <v>1</v>
      </c>
    </row>
    <row r="883" spans="1:19" ht="24.6" x14ac:dyDescent="0.7">
      <c r="A883" s="38">
        <v>12</v>
      </c>
      <c r="B883" s="38" t="s">
        <v>1826</v>
      </c>
      <c r="C883" s="38" t="s">
        <v>1837</v>
      </c>
      <c r="D883" s="38" t="s">
        <v>1838</v>
      </c>
      <c r="E883" s="38" t="s">
        <v>8</v>
      </c>
      <c r="F883" s="40">
        <v>8.4600000000000009</v>
      </c>
      <c r="G883" s="40">
        <v>8.0500000000000007</v>
      </c>
      <c r="H883" s="40">
        <v>7.49</v>
      </c>
      <c r="I883" s="40">
        <v>125562642.41</v>
      </c>
      <c r="J883" s="40">
        <v>-55322310.729999997</v>
      </c>
      <c r="K883" s="38">
        <v>1</v>
      </c>
      <c r="L883" s="40">
        <v>-45198968.960000001</v>
      </c>
      <c r="M883" s="40">
        <v>109245235.59</v>
      </c>
      <c r="N883" s="38" t="b">
        <f t="shared" si="26"/>
        <v>1</v>
      </c>
      <c r="O883" s="38" t="b">
        <f>C883=คำนวณเงินลงทุนส่วนเกิน!D890</f>
        <v>1</v>
      </c>
      <c r="P883" s="38" t="b">
        <f t="shared" si="27"/>
        <v>1</v>
      </c>
      <c r="Q883" s="14" t="s">
        <v>1837</v>
      </c>
      <c r="R883" s="49">
        <v>-55322310.729999997</v>
      </c>
      <c r="S883" s="43">
        <v>1</v>
      </c>
    </row>
    <row r="884" spans="1:19" ht="24.6" x14ac:dyDescent="0.7">
      <c r="A884" s="38">
        <v>12</v>
      </c>
      <c r="B884" s="38" t="s">
        <v>1826</v>
      </c>
      <c r="C884" s="38" t="s">
        <v>1839</v>
      </c>
      <c r="D884" s="38" t="s">
        <v>1840</v>
      </c>
      <c r="E884" s="38" t="s">
        <v>8</v>
      </c>
      <c r="F884" s="40">
        <v>1.44</v>
      </c>
      <c r="G884" s="40">
        <v>1.22</v>
      </c>
      <c r="H884" s="40">
        <v>1</v>
      </c>
      <c r="I884" s="40">
        <v>8201007.54</v>
      </c>
      <c r="J884" s="40">
        <v>-24645216.629999999</v>
      </c>
      <c r="K884" s="38">
        <v>3</v>
      </c>
      <c r="L884" s="40">
        <v>-19321410.07</v>
      </c>
      <c r="M884" s="40">
        <v>-255605.13</v>
      </c>
      <c r="N884" s="38" t="b">
        <f t="shared" si="26"/>
        <v>1</v>
      </c>
      <c r="O884" s="38" t="b">
        <f>C884=คำนวณเงินลงทุนส่วนเกิน!D891</f>
        <v>1</v>
      </c>
      <c r="P884" s="38" t="b">
        <f t="shared" si="27"/>
        <v>1</v>
      </c>
      <c r="Q884" s="14" t="s">
        <v>1839</v>
      </c>
      <c r="R884" s="49">
        <v>-24645216.629999999</v>
      </c>
      <c r="S884" s="43">
        <v>3</v>
      </c>
    </row>
    <row r="885" spans="1:19" ht="24.6" x14ac:dyDescent="0.7">
      <c r="A885" s="38">
        <v>12</v>
      </c>
      <c r="B885" s="38" t="s">
        <v>1826</v>
      </c>
      <c r="C885" s="38" t="s">
        <v>1841</v>
      </c>
      <c r="D885" s="38" t="s">
        <v>1842</v>
      </c>
      <c r="E885" s="38" t="s">
        <v>8</v>
      </c>
      <c r="F885" s="40">
        <v>2.4</v>
      </c>
      <c r="G885" s="40">
        <v>2.11</v>
      </c>
      <c r="H885" s="40">
        <v>1.43</v>
      </c>
      <c r="I885" s="40">
        <v>28353610.989999998</v>
      </c>
      <c r="J885" s="40">
        <v>-26038773.18</v>
      </c>
      <c r="K885" s="38">
        <v>1</v>
      </c>
      <c r="L885" s="40">
        <v>-19651687.859999999</v>
      </c>
      <c r="M885" s="40">
        <v>8468435.5</v>
      </c>
      <c r="N885" s="38" t="b">
        <f t="shared" si="26"/>
        <v>1</v>
      </c>
      <c r="O885" s="38" t="b">
        <f>C885=คำนวณเงินลงทุนส่วนเกิน!D892</f>
        <v>1</v>
      </c>
      <c r="P885" s="38" t="b">
        <f t="shared" si="27"/>
        <v>1</v>
      </c>
      <c r="Q885" s="14" t="s">
        <v>1841</v>
      </c>
      <c r="R885" s="49">
        <v>-26038773.18</v>
      </c>
      <c r="S885" s="43">
        <v>1</v>
      </c>
    </row>
    <row r="886" spans="1:19" ht="24.6" x14ac:dyDescent="0.7">
      <c r="A886" s="38">
        <v>12</v>
      </c>
      <c r="B886" s="38" t="s">
        <v>1826</v>
      </c>
      <c r="C886" s="38" t="s">
        <v>1843</v>
      </c>
      <c r="D886" s="38" t="s">
        <v>1844</v>
      </c>
      <c r="E886" s="38" t="s">
        <v>8</v>
      </c>
      <c r="F886" s="40">
        <v>2</v>
      </c>
      <c r="G886" s="40">
        <v>1.86</v>
      </c>
      <c r="H886" s="40">
        <v>1.35</v>
      </c>
      <c r="I886" s="40">
        <v>5713050.9900000002</v>
      </c>
      <c r="J886" s="40">
        <v>-15707892.810000001</v>
      </c>
      <c r="K886" s="38">
        <v>2</v>
      </c>
      <c r="L886" s="40">
        <v>-12129872.539999999</v>
      </c>
      <c r="M886" s="40">
        <v>1817086.56</v>
      </c>
      <c r="N886" s="38" t="b">
        <f t="shared" si="26"/>
        <v>1</v>
      </c>
      <c r="O886" s="38" t="b">
        <f>C886=คำนวณเงินลงทุนส่วนเกิน!D893</f>
        <v>1</v>
      </c>
      <c r="P886" s="38" t="b">
        <f t="shared" si="27"/>
        <v>1</v>
      </c>
      <c r="Q886" s="14" t="s">
        <v>1843</v>
      </c>
      <c r="R886" s="49">
        <v>-15707892.810000001</v>
      </c>
      <c r="S886" s="43">
        <v>2</v>
      </c>
    </row>
    <row r="887" spans="1:19" ht="24.6" x14ac:dyDescent="0.7">
      <c r="A887" s="38">
        <v>12</v>
      </c>
      <c r="B887" s="38" t="s">
        <v>1826</v>
      </c>
      <c r="C887" s="38" t="s">
        <v>1845</v>
      </c>
      <c r="D887" s="38" t="s">
        <v>1846</v>
      </c>
      <c r="E887" s="38" t="s">
        <v>8</v>
      </c>
      <c r="F887" s="40">
        <v>2.64</v>
      </c>
      <c r="G887" s="40">
        <v>2.4700000000000002</v>
      </c>
      <c r="H887" s="40">
        <v>1.92</v>
      </c>
      <c r="I887" s="40">
        <v>43093780.469999999</v>
      </c>
      <c r="J887" s="40">
        <v>-42431963.43</v>
      </c>
      <c r="K887" s="38">
        <v>1</v>
      </c>
      <c r="L887" s="40">
        <v>-35376770.259999998</v>
      </c>
      <c r="M887" s="40">
        <v>24238858.289999999</v>
      </c>
      <c r="N887" s="38" t="b">
        <f t="shared" si="26"/>
        <v>1</v>
      </c>
      <c r="O887" s="38" t="b">
        <f>C887=คำนวณเงินลงทุนส่วนเกิน!D894</f>
        <v>1</v>
      </c>
      <c r="P887" s="38" t="b">
        <f t="shared" si="27"/>
        <v>1</v>
      </c>
      <c r="Q887" s="14" t="s">
        <v>1845</v>
      </c>
      <c r="R887" s="49">
        <v>-42431963.43</v>
      </c>
      <c r="S887" s="43">
        <v>1</v>
      </c>
    </row>
    <row r="888" spans="1:19" ht="24.6" x14ac:dyDescent="0.7">
      <c r="A888" s="38">
        <v>12</v>
      </c>
      <c r="B888" s="38" t="s">
        <v>1826</v>
      </c>
      <c r="C888" s="38" t="s">
        <v>1847</v>
      </c>
      <c r="D888" s="38" t="s">
        <v>1848</v>
      </c>
      <c r="E888" s="38" t="s">
        <v>8</v>
      </c>
      <c r="F888" s="40">
        <v>6.47</v>
      </c>
      <c r="G888" s="40">
        <v>6.22</v>
      </c>
      <c r="H888" s="40">
        <v>5.75</v>
      </c>
      <c r="I888" s="40">
        <v>142284357.36000001</v>
      </c>
      <c r="J888" s="40">
        <v>-46308489.75</v>
      </c>
      <c r="K888" s="38">
        <v>1</v>
      </c>
      <c r="L888" s="40">
        <v>-25768474.670000002</v>
      </c>
      <c r="M888" s="40">
        <v>123411204.87</v>
      </c>
      <c r="N888" s="38" t="b">
        <f t="shared" si="26"/>
        <v>1</v>
      </c>
      <c r="O888" s="38" t="b">
        <f>C888=คำนวณเงินลงทุนส่วนเกิน!D895</f>
        <v>1</v>
      </c>
      <c r="P888" s="38" t="b">
        <f t="shared" si="27"/>
        <v>1</v>
      </c>
      <c r="Q888" s="14" t="s">
        <v>1847</v>
      </c>
      <c r="R888" s="49">
        <v>-46308489.75</v>
      </c>
      <c r="S888" s="43">
        <v>1</v>
      </c>
    </row>
    <row r="889" spans="1:19" ht="24.6" x14ac:dyDescent="0.7">
      <c r="A889" s="38">
        <v>12</v>
      </c>
      <c r="B889" s="38" t="s">
        <v>1826</v>
      </c>
      <c r="C889" s="38" t="s">
        <v>1849</v>
      </c>
      <c r="D889" s="38" t="s">
        <v>1850</v>
      </c>
      <c r="E889" s="38" t="s">
        <v>8</v>
      </c>
      <c r="F889" s="40">
        <v>4.1399999999999997</v>
      </c>
      <c r="G889" s="40">
        <v>4.07</v>
      </c>
      <c r="H889" s="40">
        <v>3.76</v>
      </c>
      <c r="I889" s="40">
        <v>65588544.729999997</v>
      </c>
      <c r="J889" s="40">
        <v>-22514290.23</v>
      </c>
      <c r="K889" s="38">
        <v>1</v>
      </c>
      <c r="L889" s="40">
        <v>-16821906.780000001</v>
      </c>
      <c r="M889" s="40">
        <v>57586570.079999998</v>
      </c>
      <c r="N889" s="38" t="b">
        <f t="shared" si="26"/>
        <v>1</v>
      </c>
      <c r="O889" s="38" t="b">
        <f>C889=คำนวณเงินลงทุนส่วนเกิน!D896</f>
        <v>1</v>
      </c>
      <c r="P889" s="38" t="b">
        <f t="shared" si="27"/>
        <v>1</v>
      </c>
      <c r="Q889" s="14" t="s">
        <v>1849</v>
      </c>
      <c r="R889" s="49">
        <v>-23814153.73</v>
      </c>
      <c r="S889" s="43">
        <v>1</v>
      </c>
    </row>
    <row r="890" spans="1:19" ht="24.6" x14ac:dyDescent="0.7">
      <c r="A890" s="38">
        <v>12</v>
      </c>
      <c r="B890" s="38" t="s">
        <v>1826</v>
      </c>
      <c r="C890" s="38" t="s">
        <v>1851</v>
      </c>
      <c r="D890" s="38" t="s">
        <v>1852</v>
      </c>
      <c r="E890" s="38" t="s">
        <v>8</v>
      </c>
      <c r="F890" s="40">
        <v>6.26</v>
      </c>
      <c r="G890" s="40">
        <v>5.95</v>
      </c>
      <c r="H890" s="40">
        <v>4.8</v>
      </c>
      <c r="I890" s="40">
        <v>30951253.32</v>
      </c>
      <c r="J890" s="40">
        <v>-6891185.29</v>
      </c>
      <c r="K890" s="38">
        <v>1</v>
      </c>
      <c r="L890" s="40">
        <v>-3189689.02</v>
      </c>
      <c r="M890" s="40">
        <v>22370389.489999998</v>
      </c>
      <c r="N890" s="38" t="b">
        <f t="shared" si="26"/>
        <v>1</v>
      </c>
      <c r="O890" s="38" t="b">
        <f>C890=คำนวณเงินลงทุนส่วนเกิน!D897</f>
        <v>1</v>
      </c>
      <c r="P890" s="38" t="b">
        <f t="shared" si="27"/>
        <v>1</v>
      </c>
      <c r="Q890" s="14" t="s">
        <v>1851</v>
      </c>
      <c r="R890" s="49">
        <v>-8022353.0700000003</v>
      </c>
      <c r="S890" s="43">
        <v>1</v>
      </c>
    </row>
    <row r="891" spans="1:19" ht="24.6" x14ac:dyDescent="0.7">
      <c r="A891" s="38">
        <v>12</v>
      </c>
      <c r="B891" s="38" t="s">
        <v>1826</v>
      </c>
      <c r="C891" s="38" t="s">
        <v>1853</v>
      </c>
      <c r="D891" s="38" t="s">
        <v>1854</v>
      </c>
      <c r="E891" s="38" t="s">
        <v>8</v>
      </c>
      <c r="F891" s="40">
        <v>4.92</v>
      </c>
      <c r="G891" s="40">
        <v>4.79</v>
      </c>
      <c r="H891" s="40">
        <v>4.5199999999999996</v>
      </c>
      <c r="I891" s="40">
        <v>75830185.989999995</v>
      </c>
      <c r="J891" s="40">
        <v>-6151073.3600000003</v>
      </c>
      <c r="K891" s="38">
        <v>1</v>
      </c>
      <c r="L891" s="40">
        <v>-1406625.89</v>
      </c>
      <c r="M891" s="40">
        <v>67996071.540000007</v>
      </c>
      <c r="N891" s="38" t="b">
        <f t="shared" si="26"/>
        <v>1</v>
      </c>
      <c r="O891" s="38" t="b">
        <f>C891=คำนวณเงินลงทุนส่วนเกิน!D898</f>
        <v>1</v>
      </c>
      <c r="P891" s="38" t="b">
        <f t="shared" si="27"/>
        <v>1</v>
      </c>
      <c r="Q891" s="14" t="s">
        <v>1853</v>
      </c>
      <c r="R891" s="49">
        <v>-6151073.3600000003</v>
      </c>
      <c r="S891" s="43">
        <v>1</v>
      </c>
    </row>
    <row r="892" spans="1:19" ht="24.6" x14ac:dyDescent="0.7">
      <c r="A892" s="38">
        <v>12</v>
      </c>
      <c r="B892" s="38" t="s">
        <v>1826</v>
      </c>
      <c r="C892" s="38" t="s">
        <v>1855</v>
      </c>
      <c r="D892" s="38" t="s">
        <v>1856</v>
      </c>
      <c r="E892" s="38" t="s">
        <v>8</v>
      </c>
      <c r="F892" s="40">
        <v>4.28</v>
      </c>
      <c r="G892" s="40">
        <v>4.08</v>
      </c>
      <c r="H892" s="40">
        <v>3.21</v>
      </c>
      <c r="I892" s="40">
        <v>27769748.32</v>
      </c>
      <c r="J892" s="40">
        <v>-28535159.699999999</v>
      </c>
      <c r="K892" s="38">
        <v>1</v>
      </c>
      <c r="L892" s="40">
        <v>-25140575.010000002</v>
      </c>
      <c r="M892" s="40">
        <v>18425997.949999999</v>
      </c>
      <c r="N892" s="38" t="b">
        <f t="shared" si="26"/>
        <v>1</v>
      </c>
      <c r="O892" s="38" t="b">
        <f>C892=คำนวณเงินลงทุนส่วนเกิน!D899</f>
        <v>1</v>
      </c>
      <c r="P892" s="38" t="b">
        <f t="shared" si="27"/>
        <v>1</v>
      </c>
      <c r="Q892" s="14" t="s">
        <v>1855</v>
      </c>
      <c r="R892" s="49">
        <v>-28535159.699999999</v>
      </c>
      <c r="S892" s="43">
        <v>1</v>
      </c>
    </row>
    <row r="893" spans="1:19" ht="24.6" x14ac:dyDescent="0.7">
      <c r="A893" s="38">
        <v>12</v>
      </c>
      <c r="B893" s="38" t="s">
        <v>1826</v>
      </c>
      <c r="C893" s="38" t="s">
        <v>1857</v>
      </c>
      <c r="D893" s="38" t="s">
        <v>1858</v>
      </c>
      <c r="E893" s="38" t="s">
        <v>8</v>
      </c>
      <c r="F893" s="40">
        <v>6.17</v>
      </c>
      <c r="G893" s="40">
        <v>5.9</v>
      </c>
      <c r="H893" s="40">
        <v>5</v>
      </c>
      <c r="I893" s="40">
        <v>73488269.370000005</v>
      </c>
      <c r="J893" s="40">
        <v>-11578772.779999999</v>
      </c>
      <c r="K893" s="38">
        <v>1</v>
      </c>
      <c r="L893" s="40">
        <v>32987932.140000001</v>
      </c>
      <c r="M893" s="40">
        <v>56629508.740000002</v>
      </c>
      <c r="N893" s="38" t="b">
        <f t="shared" si="26"/>
        <v>1</v>
      </c>
      <c r="O893" s="38" t="b">
        <f>C893=คำนวณเงินลงทุนส่วนเกิน!D900</f>
        <v>1</v>
      </c>
      <c r="P893" s="38" t="b">
        <f t="shared" si="27"/>
        <v>1</v>
      </c>
      <c r="Q893" s="14" t="s">
        <v>1857</v>
      </c>
      <c r="R893" s="49">
        <v>-11578772.779999999</v>
      </c>
      <c r="S893" s="43">
        <v>1</v>
      </c>
    </row>
    <row r="894" spans="1:19" ht="24.6" x14ac:dyDescent="0.7">
      <c r="A894" s="38">
        <v>12</v>
      </c>
      <c r="B894" s="38" t="s">
        <v>1826</v>
      </c>
      <c r="C894" s="38" t="s">
        <v>1859</v>
      </c>
      <c r="D894" s="38" t="s">
        <v>1860</v>
      </c>
      <c r="E894" s="38" t="s">
        <v>8</v>
      </c>
      <c r="F894" s="40">
        <v>1.89</v>
      </c>
      <c r="G894" s="40">
        <v>1.77</v>
      </c>
      <c r="H894" s="40">
        <v>1.2</v>
      </c>
      <c r="I894" s="40">
        <v>10162274.73</v>
      </c>
      <c r="J894" s="40">
        <v>-21631621.210000001</v>
      </c>
      <c r="K894" s="38">
        <v>2</v>
      </c>
      <c r="L894" s="40">
        <v>-15614138.92</v>
      </c>
      <c r="M894" s="40">
        <v>2244147.7799999998</v>
      </c>
      <c r="N894" s="38" t="b">
        <f t="shared" si="26"/>
        <v>1</v>
      </c>
      <c r="O894" s="38" t="b">
        <f>C894=คำนวณเงินลงทุนส่วนเกิน!D901</f>
        <v>1</v>
      </c>
      <c r="P894" s="38" t="b">
        <f t="shared" si="27"/>
        <v>1</v>
      </c>
      <c r="Q894" s="14" t="s">
        <v>1859</v>
      </c>
      <c r="R894" s="49">
        <v>-21631621.210000001</v>
      </c>
      <c r="S894" s="43">
        <v>2</v>
      </c>
    </row>
    <row r="895" spans="1:19" ht="24.6" x14ac:dyDescent="0.7">
      <c r="A895" s="38">
        <v>12</v>
      </c>
      <c r="B895" s="38" t="s">
        <v>1861</v>
      </c>
      <c r="C895" s="38" t="s">
        <v>1862</v>
      </c>
      <c r="D895" s="38" t="s">
        <v>1863</v>
      </c>
      <c r="E895" s="38" t="s">
        <v>46</v>
      </c>
      <c r="F895" s="40">
        <v>3.57</v>
      </c>
      <c r="G895" s="40">
        <v>3.26</v>
      </c>
      <c r="H895" s="40">
        <v>1.72</v>
      </c>
      <c r="I895" s="40">
        <v>223047297.09999999</v>
      </c>
      <c r="J895" s="40">
        <v>-13095395.43</v>
      </c>
      <c r="K895" s="38">
        <v>1</v>
      </c>
      <c r="L895" s="40">
        <v>-11903366.57</v>
      </c>
      <c r="M895" s="40">
        <v>62843127.939999998</v>
      </c>
      <c r="N895" s="38" t="b">
        <f t="shared" si="26"/>
        <v>1</v>
      </c>
      <c r="O895" s="38" t="b">
        <f>C895=คำนวณเงินลงทุนส่วนเกิน!D902</f>
        <v>1</v>
      </c>
      <c r="P895" s="38" t="b">
        <f t="shared" si="27"/>
        <v>1</v>
      </c>
      <c r="Q895" s="14" t="s">
        <v>1862</v>
      </c>
      <c r="R895" s="49">
        <v>-13095395.43</v>
      </c>
      <c r="S895" s="43">
        <v>1</v>
      </c>
    </row>
    <row r="896" spans="1:19" ht="24.6" x14ac:dyDescent="0.7">
      <c r="A896" s="38">
        <v>12</v>
      </c>
      <c r="B896" s="38" t="s">
        <v>1861</v>
      </c>
      <c r="C896" s="38" t="s">
        <v>1864</v>
      </c>
      <c r="D896" s="38" t="s">
        <v>1865</v>
      </c>
      <c r="E896" s="38" t="s">
        <v>8</v>
      </c>
      <c r="F896" s="40">
        <v>8.11</v>
      </c>
      <c r="G896" s="40">
        <v>7.87</v>
      </c>
      <c r="H896" s="40">
        <v>7.23</v>
      </c>
      <c r="I896" s="40">
        <v>76241101.060000002</v>
      </c>
      <c r="J896" s="40">
        <v>-19598646.91</v>
      </c>
      <c r="K896" s="38">
        <v>1</v>
      </c>
      <c r="L896" s="40">
        <v>-16428119.279999999</v>
      </c>
      <c r="M896" s="40">
        <v>66883812.719999999</v>
      </c>
      <c r="N896" s="38" t="b">
        <f t="shared" si="26"/>
        <v>1</v>
      </c>
      <c r="O896" s="38" t="b">
        <f>C896=คำนวณเงินลงทุนส่วนเกิน!D903</f>
        <v>1</v>
      </c>
      <c r="P896" s="38" t="b">
        <f t="shared" si="27"/>
        <v>1</v>
      </c>
      <c r="Q896" s="14" t="s">
        <v>1864</v>
      </c>
      <c r="R896" s="49">
        <v>-19625306.91</v>
      </c>
      <c r="S896" s="43">
        <v>1</v>
      </c>
    </row>
    <row r="897" spans="1:19" ht="24.6" x14ac:dyDescent="0.7">
      <c r="A897" s="38">
        <v>12</v>
      </c>
      <c r="B897" s="38" t="s">
        <v>1861</v>
      </c>
      <c r="C897" s="38" t="s">
        <v>1866</v>
      </c>
      <c r="D897" s="38" t="s">
        <v>1867</v>
      </c>
      <c r="E897" s="38" t="s">
        <v>8</v>
      </c>
      <c r="F897" s="40">
        <v>3.8</v>
      </c>
      <c r="G897" s="40">
        <v>3.6</v>
      </c>
      <c r="H897" s="40">
        <v>3.31</v>
      </c>
      <c r="I897" s="40">
        <v>36806661.329999998</v>
      </c>
      <c r="J897" s="40">
        <v>-12854789.310000001</v>
      </c>
      <c r="K897" s="38">
        <v>1</v>
      </c>
      <c r="L897" s="40">
        <v>-11673291.17</v>
      </c>
      <c r="M897" s="40">
        <v>30374718.140000001</v>
      </c>
      <c r="N897" s="38" t="b">
        <f t="shared" si="26"/>
        <v>1</v>
      </c>
      <c r="O897" s="38" t="b">
        <f>C897=คำนวณเงินลงทุนส่วนเกิน!D904</f>
        <v>1</v>
      </c>
      <c r="P897" s="38" t="b">
        <f t="shared" si="27"/>
        <v>1</v>
      </c>
      <c r="Q897" s="14" t="s">
        <v>1866</v>
      </c>
      <c r="R897" s="49">
        <v>-12854789.310000001</v>
      </c>
      <c r="S897" s="43">
        <v>1</v>
      </c>
    </row>
    <row r="898" spans="1:19" ht="24.6" x14ac:dyDescent="0.7">
      <c r="A898" s="38">
        <v>12</v>
      </c>
      <c r="B898" s="38" t="s">
        <v>1861</v>
      </c>
      <c r="C898" s="38" t="s">
        <v>1868</v>
      </c>
      <c r="D898" s="38" t="s">
        <v>1869</v>
      </c>
      <c r="E898" s="38" t="s">
        <v>8</v>
      </c>
      <c r="F898" s="40">
        <v>2.33</v>
      </c>
      <c r="G898" s="40">
        <v>2.1</v>
      </c>
      <c r="H898" s="40">
        <v>1.41</v>
      </c>
      <c r="I898" s="40">
        <v>16165217.15</v>
      </c>
      <c r="J898" s="40">
        <v>-22646916.280000001</v>
      </c>
      <c r="K898" s="38">
        <v>1</v>
      </c>
      <c r="L898" s="40">
        <v>-13763234.07</v>
      </c>
      <c r="M898" s="40">
        <v>4949872.68</v>
      </c>
      <c r="N898" s="38" t="b">
        <f t="shared" si="26"/>
        <v>1</v>
      </c>
      <c r="O898" s="38" t="b">
        <f>C898=คำนวณเงินลงทุนส่วนเกิน!D905</f>
        <v>1</v>
      </c>
      <c r="P898" s="38" t="b">
        <f t="shared" si="27"/>
        <v>1</v>
      </c>
      <c r="Q898" s="14" t="s">
        <v>1868</v>
      </c>
      <c r="R898" s="49">
        <v>-22646916.280000001</v>
      </c>
      <c r="S898" s="43">
        <v>1</v>
      </c>
    </row>
    <row r="899" spans="1:19" ht="24.6" x14ac:dyDescent="0.7">
      <c r="A899" s="38">
        <v>12</v>
      </c>
      <c r="B899" s="38" t="s">
        <v>1861</v>
      </c>
      <c r="C899" s="38" t="s">
        <v>1870</v>
      </c>
      <c r="D899" s="38" t="s">
        <v>1871</v>
      </c>
      <c r="E899" s="38" t="s">
        <v>8</v>
      </c>
      <c r="F899" s="40">
        <v>4.17</v>
      </c>
      <c r="G899" s="40">
        <v>3.87</v>
      </c>
      <c r="H899" s="40">
        <v>3.34</v>
      </c>
      <c r="I899" s="40">
        <v>94115233.299999997</v>
      </c>
      <c r="J899" s="40">
        <v>54698671.43</v>
      </c>
      <c r="K899" s="38">
        <v>0</v>
      </c>
      <c r="L899" s="40">
        <v>-32718877.800000001</v>
      </c>
      <c r="M899" s="40">
        <v>69634686.760000005</v>
      </c>
      <c r="N899" s="38" t="b">
        <f t="shared" si="26"/>
        <v>1</v>
      </c>
      <c r="O899" s="38" t="b">
        <f>C899=คำนวณเงินลงทุนส่วนเกิน!D906</f>
        <v>1</v>
      </c>
      <c r="P899" s="38" t="b">
        <f t="shared" si="27"/>
        <v>1</v>
      </c>
      <c r="Q899" s="14" t="s">
        <v>1870</v>
      </c>
      <c r="R899" s="49">
        <v>54698671.43</v>
      </c>
      <c r="S899" s="43">
        <v>0</v>
      </c>
    </row>
    <row r="900" spans="1:19" ht="24.6" x14ac:dyDescent="0.7">
      <c r="A900" s="38">
        <v>12</v>
      </c>
      <c r="B900" s="38" t="s">
        <v>1861</v>
      </c>
      <c r="C900" s="38" t="s">
        <v>1872</v>
      </c>
      <c r="D900" s="38" t="s">
        <v>1873</v>
      </c>
      <c r="E900" s="38" t="s">
        <v>8</v>
      </c>
      <c r="F900" s="40">
        <v>2.77</v>
      </c>
      <c r="G900" s="40">
        <v>2.56</v>
      </c>
      <c r="H900" s="40">
        <v>2.08</v>
      </c>
      <c r="I900" s="40">
        <v>15983951.449999999</v>
      </c>
      <c r="J900" s="40">
        <v>-13910607.119999999</v>
      </c>
      <c r="K900" s="38">
        <v>1</v>
      </c>
      <c r="L900" s="40">
        <v>-11908644.279999999</v>
      </c>
      <c r="M900" s="40">
        <v>9818343.4600000009</v>
      </c>
      <c r="N900" s="38" t="b">
        <f t="shared" ref="N900:N902" si="28">K900=S900</f>
        <v>1</v>
      </c>
      <c r="O900" s="38" t="b">
        <f>C900=คำนวณเงินลงทุนส่วนเกิน!D907</f>
        <v>1</v>
      </c>
      <c r="P900" s="38" t="b">
        <f t="shared" ref="P900:P901" si="29">Q900=C900</f>
        <v>1</v>
      </c>
      <c r="Q900" s="14" t="s">
        <v>1872</v>
      </c>
      <c r="R900" s="49">
        <v>-13910607.119999999</v>
      </c>
      <c r="S900" s="43">
        <v>1</v>
      </c>
    </row>
    <row r="901" spans="1:19" ht="24.6" x14ac:dyDescent="0.7">
      <c r="A901" s="38">
        <v>12</v>
      </c>
      <c r="B901" s="38" t="s">
        <v>1861</v>
      </c>
      <c r="C901" s="38" t="s">
        <v>1874</v>
      </c>
      <c r="D901" s="38" t="s">
        <v>1875</v>
      </c>
      <c r="E901" s="38" t="s">
        <v>8</v>
      </c>
      <c r="F901" s="40">
        <v>1.35</v>
      </c>
      <c r="G901" s="40">
        <v>1.23</v>
      </c>
      <c r="H901" s="40">
        <v>0.82</v>
      </c>
      <c r="I901" s="40">
        <v>6787446.79</v>
      </c>
      <c r="J901" s="40">
        <v>-14158153.51</v>
      </c>
      <c r="K901" s="38">
        <v>3</v>
      </c>
      <c r="L901" s="40">
        <v>-9057198.6400000006</v>
      </c>
      <c r="M901" s="40">
        <v>-3510261.5</v>
      </c>
      <c r="N901" s="38" t="b">
        <f t="shared" si="28"/>
        <v>1</v>
      </c>
      <c r="O901" s="38" t="b">
        <f>C901=คำนวณเงินลงทุนส่วนเกิน!D908</f>
        <v>1</v>
      </c>
      <c r="P901" s="38" t="b">
        <f t="shared" si="29"/>
        <v>1</v>
      </c>
      <c r="Q901" s="14" t="s">
        <v>1874</v>
      </c>
      <c r="R901" s="49">
        <v>-14158153.51</v>
      </c>
      <c r="S901" s="43">
        <v>3</v>
      </c>
    </row>
    <row r="902" spans="1:19" x14ac:dyDescent="0.6">
      <c r="A902" s="38" t="s">
        <v>1876</v>
      </c>
      <c r="F902" s="40">
        <v>4044.1300000000037</v>
      </c>
      <c r="G902" s="40">
        <v>3789.5799999999958</v>
      </c>
      <c r="H902" s="40">
        <v>2963.9199999999983</v>
      </c>
      <c r="I902" s="40">
        <v>126701927502.89996</v>
      </c>
      <c r="J902" s="40">
        <v>-6932679489.4700003</v>
      </c>
      <c r="K902" s="38">
        <v>931</v>
      </c>
      <c r="L902" s="40">
        <v>3580176176.3899965</v>
      </c>
      <c r="M902" s="40">
        <v>63880518079.009941</v>
      </c>
      <c r="N902" s="38" t="b">
        <f t="shared" si="28"/>
        <v>0</v>
      </c>
    </row>
  </sheetData>
  <autoFilter ref="A2:S902" xr:uid="{8824543E-5FAC-4D14-8A4E-BF227278B823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CFC45-2C22-4534-A81E-06B654974CC7}">
  <sheetPr filterMode="1">
    <tabColor rgb="FFFFFF00"/>
  </sheetPr>
  <dimension ref="A1:N907"/>
  <sheetViews>
    <sheetView workbookViewId="0">
      <pane xSplit="2" ySplit="3" topLeftCell="C52" activePane="bottomRight" state="frozen"/>
      <selection pane="topRight" activeCell="C1" sqref="C1"/>
      <selection pane="bottomLeft" activeCell="A4" sqref="A4"/>
      <selection pane="bottomRight" activeCell="I915" sqref="I915"/>
    </sheetView>
  </sheetViews>
  <sheetFormatPr defaultColWidth="8.796875" defaultRowHeight="21" x14ac:dyDescent="0.6"/>
  <cols>
    <col min="1" max="1" width="8.796875" style="38"/>
    <col min="2" max="6" width="16.296875" style="38" customWidth="1"/>
    <col min="7" max="8" width="16.296875" style="38" hidden="1" customWidth="1"/>
    <col min="9" max="9" width="8.796875" style="38"/>
    <col min="10" max="12" width="14.09765625" style="38" bestFit="1" customWidth="1"/>
    <col min="13" max="13" width="10.59765625" style="38" bestFit="1" customWidth="1"/>
    <col min="14" max="14" width="13" style="38" bestFit="1" customWidth="1"/>
    <col min="15" max="16384" width="8.796875" style="38"/>
  </cols>
  <sheetData>
    <row r="1" spans="1:14" x14ac:dyDescent="0.6">
      <c r="B1" s="42" t="s">
        <v>2053</v>
      </c>
      <c r="J1" s="73" t="s">
        <v>2080</v>
      </c>
      <c r="K1" s="74"/>
      <c r="L1" s="74"/>
      <c r="M1" s="74"/>
      <c r="N1" s="74"/>
    </row>
    <row r="2" spans="1:14" x14ac:dyDescent="0.6">
      <c r="B2" s="41"/>
      <c r="C2" s="41"/>
      <c r="D2" s="41"/>
      <c r="E2" s="41"/>
      <c r="F2" s="41"/>
      <c r="J2" s="75">
        <v>0.5</v>
      </c>
      <c r="K2" s="75">
        <v>0.5</v>
      </c>
      <c r="L2" s="75">
        <v>0.5</v>
      </c>
      <c r="M2" s="75">
        <v>0.5</v>
      </c>
      <c r="N2" s="75">
        <v>0.5</v>
      </c>
    </row>
    <row r="3" spans="1:14" x14ac:dyDescent="0.6">
      <c r="A3" s="38" t="s">
        <v>2036</v>
      </c>
      <c r="B3" s="55" t="s">
        <v>1918</v>
      </c>
      <c r="C3" s="55" t="s">
        <v>1919</v>
      </c>
      <c r="D3" s="55" t="s">
        <v>1920</v>
      </c>
      <c r="E3" s="55" t="s">
        <v>1921</v>
      </c>
      <c r="F3" s="55" t="s">
        <v>1922</v>
      </c>
      <c r="G3" s="38" t="s">
        <v>1917</v>
      </c>
      <c r="H3" s="38" t="s">
        <v>1876</v>
      </c>
      <c r="J3" s="56" t="s">
        <v>1918</v>
      </c>
      <c r="K3" s="56" t="s">
        <v>1919</v>
      </c>
      <c r="L3" s="56" t="s">
        <v>1920</v>
      </c>
      <c r="M3" s="56" t="s">
        <v>1921</v>
      </c>
      <c r="N3" s="56" t="s">
        <v>1922</v>
      </c>
    </row>
    <row r="4" spans="1:14" hidden="1" x14ac:dyDescent="0.6">
      <c r="A4" s="38" t="s">
        <v>1248</v>
      </c>
      <c r="B4" s="40">
        <v>397937</v>
      </c>
      <c r="C4" s="40">
        <v>2712</v>
      </c>
      <c r="D4" s="40">
        <v>35629.620000000003</v>
      </c>
      <c r="E4" s="40">
        <v>0</v>
      </c>
      <c r="F4" s="40">
        <v>0</v>
      </c>
      <c r="G4" s="40">
        <v>895035.41</v>
      </c>
      <c r="H4" s="40">
        <v>1737937.37</v>
      </c>
      <c r="J4" s="40">
        <f>B4*$J$2</f>
        <v>198968.5</v>
      </c>
      <c r="K4" s="40">
        <f>C4*$K$2</f>
        <v>1356</v>
      </c>
      <c r="L4" s="40">
        <f>D4*$L$2</f>
        <v>17814.810000000001</v>
      </c>
      <c r="M4" s="40">
        <f>E4*$M$2</f>
        <v>0</v>
      </c>
      <c r="N4" s="40">
        <f>F4*$N$2</f>
        <v>0</v>
      </c>
    </row>
    <row r="5" spans="1:14" hidden="1" x14ac:dyDescent="0.6">
      <c r="A5" s="38" t="s">
        <v>1216</v>
      </c>
      <c r="B5" s="40">
        <v>4275737.04</v>
      </c>
      <c r="C5" s="40">
        <v>3125390.09</v>
      </c>
      <c r="D5" s="40">
        <v>1166822.24</v>
      </c>
      <c r="E5" s="40">
        <v>0</v>
      </c>
      <c r="F5" s="40">
        <v>0</v>
      </c>
      <c r="G5" s="40">
        <v>5611153.1699999999</v>
      </c>
      <c r="H5" s="40">
        <v>17979244.069999997</v>
      </c>
      <c r="J5" s="40">
        <f t="shared" ref="J5:J68" si="0">B5*$J$2</f>
        <v>2137868.52</v>
      </c>
      <c r="K5" s="40">
        <f t="shared" ref="K5:K68" si="1">C5*$K$2</f>
        <v>1562695.0449999999</v>
      </c>
      <c r="L5" s="40">
        <f t="shared" ref="L5:L68" si="2">D5*$L$2</f>
        <v>583411.12</v>
      </c>
      <c r="M5" s="40">
        <f t="shared" ref="M5:M68" si="3">E5*$M$2</f>
        <v>0</v>
      </c>
      <c r="N5" s="40">
        <f t="shared" ref="N5:N68" si="4">F5*$N$2</f>
        <v>0</v>
      </c>
    </row>
    <row r="6" spans="1:14" hidden="1" x14ac:dyDescent="0.6">
      <c r="A6" s="38" t="s">
        <v>2030</v>
      </c>
      <c r="B6" s="40">
        <v>105218.06</v>
      </c>
      <c r="C6" s="40">
        <v>228126.75</v>
      </c>
      <c r="D6" s="40">
        <v>650069.09000000008</v>
      </c>
      <c r="E6" s="40">
        <v>0</v>
      </c>
      <c r="F6" s="40">
        <v>0</v>
      </c>
      <c r="G6" s="40">
        <v>3580603.51</v>
      </c>
      <c r="H6" s="40">
        <v>22095190.620000001</v>
      </c>
      <c r="J6" s="40">
        <f t="shared" si="0"/>
        <v>52609.03</v>
      </c>
      <c r="K6" s="40">
        <f t="shared" si="1"/>
        <v>114063.375</v>
      </c>
      <c r="L6" s="40">
        <f t="shared" si="2"/>
        <v>325034.54500000004</v>
      </c>
      <c r="M6" s="40">
        <f t="shared" si="3"/>
        <v>0</v>
      </c>
      <c r="N6" s="40">
        <f t="shared" si="4"/>
        <v>0</v>
      </c>
    </row>
    <row r="7" spans="1:14" hidden="1" x14ac:dyDescent="0.6">
      <c r="A7" s="38" t="s">
        <v>1671</v>
      </c>
      <c r="B7" s="40">
        <v>1944743.83</v>
      </c>
      <c r="C7" s="40">
        <v>3849551.1399999997</v>
      </c>
      <c r="D7" s="40">
        <v>420919.15</v>
      </c>
      <c r="E7" s="40">
        <v>0</v>
      </c>
      <c r="F7" s="40">
        <v>0</v>
      </c>
      <c r="G7" s="40">
        <v>54132465.739999995</v>
      </c>
      <c r="H7" s="40">
        <v>289666600.56999999</v>
      </c>
      <c r="J7" s="40">
        <f t="shared" si="0"/>
        <v>972371.91500000004</v>
      </c>
      <c r="K7" s="40">
        <f t="shared" si="1"/>
        <v>1924775.5699999998</v>
      </c>
      <c r="L7" s="40">
        <f t="shared" si="2"/>
        <v>210459.57500000001</v>
      </c>
      <c r="M7" s="40">
        <f t="shared" si="3"/>
        <v>0</v>
      </c>
      <c r="N7" s="40">
        <f t="shared" si="4"/>
        <v>0</v>
      </c>
    </row>
    <row r="8" spans="1:14" hidden="1" x14ac:dyDescent="0.6">
      <c r="A8" s="38" t="s">
        <v>471</v>
      </c>
      <c r="B8" s="40">
        <v>92830062.520000011</v>
      </c>
      <c r="C8" s="40">
        <v>29145743.52</v>
      </c>
      <c r="D8" s="40">
        <v>75574460.339999989</v>
      </c>
      <c r="E8" s="40">
        <v>0</v>
      </c>
      <c r="F8" s="40">
        <v>2234683.1799999997</v>
      </c>
      <c r="G8" s="40">
        <v>300615572.35999995</v>
      </c>
      <c r="H8" s="40">
        <v>1048213434.5699999</v>
      </c>
      <c r="J8" s="40">
        <f t="shared" si="0"/>
        <v>46415031.260000005</v>
      </c>
      <c r="K8" s="40">
        <f t="shared" si="1"/>
        <v>14572871.76</v>
      </c>
      <c r="L8" s="40">
        <f t="shared" si="2"/>
        <v>37787230.169999994</v>
      </c>
      <c r="M8" s="40">
        <f t="shared" si="3"/>
        <v>0</v>
      </c>
      <c r="N8" s="40">
        <f t="shared" si="4"/>
        <v>1117341.5899999999</v>
      </c>
    </row>
    <row r="9" spans="1:14" hidden="1" x14ac:dyDescent="0.6">
      <c r="A9" s="38" t="s">
        <v>527</v>
      </c>
      <c r="B9" s="40">
        <v>384944873.85000002</v>
      </c>
      <c r="C9" s="40">
        <v>53284753.57</v>
      </c>
      <c r="D9" s="40">
        <v>275839220.26999998</v>
      </c>
      <c r="E9" s="40">
        <v>0</v>
      </c>
      <c r="F9" s="40">
        <v>2619087.02</v>
      </c>
      <c r="G9" s="40">
        <v>547901607.97000015</v>
      </c>
      <c r="H9" s="40">
        <v>1236030342.0900002</v>
      </c>
      <c r="J9" s="40">
        <f t="shared" si="0"/>
        <v>192472436.92500001</v>
      </c>
      <c r="K9" s="40">
        <f t="shared" si="1"/>
        <v>26642376.785</v>
      </c>
      <c r="L9" s="40">
        <f t="shared" si="2"/>
        <v>137919610.13499999</v>
      </c>
      <c r="M9" s="40">
        <f t="shared" si="3"/>
        <v>0</v>
      </c>
      <c r="N9" s="40">
        <f t="shared" si="4"/>
        <v>1309543.51</v>
      </c>
    </row>
    <row r="10" spans="1:14" hidden="1" x14ac:dyDescent="0.6">
      <c r="A10" s="38" t="s">
        <v>769</v>
      </c>
      <c r="B10" s="40">
        <v>392019854.04000002</v>
      </c>
      <c r="C10" s="40">
        <v>69710208.650000006</v>
      </c>
      <c r="D10" s="40">
        <v>297218272.59000003</v>
      </c>
      <c r="E10" s="40">
        <v>0</v>
      </c>
      <c r="F10" s="40">
        <v>2330065.75</v>
      </c>
      <c r="G10" s="40">
        <v>111210682.91</v>
      </c>
      <c r="H10" s="40">
        <v>495855816.43000001</v>
      </c>
      <c r="J10" s="40">
        <f t="shared" si="0"/>
        <v>196009927.02000001</v>
      </c>
      <c r="K10" s="40">
        <f t="shared" si="1"/>
        <v>34855104.325000003</v>
      </c>
      <c r="L10" s="40">
        <f t="shared" si="2"/>
        <v>148609136.29500002</v>
      </c>
      <c r="M10" s="40">
        <f t="shared" si="3"/>
        <v>0</v>
      </c>
      <c r="N10" s="40">
        <f t="shared" si="4"/>
        <v>1165032.875</v>
      </c>
    </row>
    <row r="11" spans="1:14" hidden="1" x14ac:dyDescent="0.6">
      <c r="A11" s="38" t="s">
        <v>824</v>
      </c>
      <c r="B11" s="40">
        <v>43405298.769999996</v>
      </c>
      <c r="C11" s="40">
        <v>183502896</v>
      </c>
      <c r="D11" s="40">
        <v>34118918.799999997</v>
      </c>
      <c r="E11" s="40">
        <v>0</v>
      </c>
      <c r="F11" s="40">
        <v>1561571.64</v>
      </c>
      <c r="G11" s="40">
        <v>63099020.68999999</v>
      </c>
      <c r="H11" s="40">
        <v>805274451.6400001</v>
      </c>
      <c r="J11" s="40">
        <f t="shared" si="0"/>
        <v>21702649.384999998</v>
      </c>
      <c r="K11" s="40">
        <f t="shared" si="1"/>
        <v>91751448</v>
      </c>
      <c r="L11" s="40">
        <f t="shared" si="2"/>
        <v>17059459.399999999</v>
      </c>
      <c r="M11" s="40">
        <f t="shared" si="3"/>
        <v>0</v>
      </c>
      <c r="N11" s="40">
        <f t="shared" si="4"/>
        <v>780785.82</v>
      </c>
    </row>
    <row r="12" spans="1:14" hidden="1" x14ac:dyDescent="0.6">
      <c r="A12" s="38" t="s">
        <v>721</v>
      </c>
      <c r="B12" s="40">
        <v>260081254.31999999</v>
      </c>
      <c r="C12" s="40">
        <v>10704670.510000002</v>
      </c>
      <c r="D12" s="40">
        <v>102125812.65000001</v>
      </c>
      <c r="E12" s="40">
        <v>0</v>
      </c>
      <c r="F12" s="40">
        <v>2918558.99</v>
      </c>
      <c r="G12" s="40">
        <v>96745971.240000024</v>
      </c>
      <c r="H12" s="40">
        <v>377565124.92000002</v>
      </c>
      <c r="J12" s="40">
        <f t="shared" si="0"/>
        <v>130040627.16</v>
      </c>
      <c r="K12" s="40">
        <f t="shared" si="1"/>
        <v>5352335.2550000008</v>
      </c>
      <c r="L12" s="40">
        <f t="shared" si="2"/>
        <v>51062906.325000003</v>
      </c>
      <c r="M12" s="40">
        <f t="shared" si="3"/>
        <v>0</v>
      </c>
      <c r="N12" s="40">
        <f t="shared" si="4"/>
        <v>1459279.4950000001</v>
      </c>
    </row>
    <row r="13" spans="1:14" hidden="1" x14ac:dyDescent="0.6">
      <c r="A13" s="38" t="s">
        <v>809</v>
      </c>
      <c r="B13" s="40">
        <v>138027390.01000002</v>
      </c>
      <c r="C13" s="40">
        <v>58846054.799999997</v>
      </c>
      <c r="D13" s="40">
        <v>93339157.700000003</v>
      </c>
      <c r="E13" s="40">
        <v>0</v>
      </c>
      <c r="F13" s="40">
        <v>1527491</v>
      </c>
      <c r="G13" s="40">
        <v>267083212.96000004</v>
      </c>
      <c r="H13" s="40">
        <v>916658499.25999999</v>
      </c>
      <c r="J13" s="40">
        <f t="shared" si="0"/>
        <v>69013695.00500001</v>
      </c>
      <c r="K13" s="40">
        <f t="shared" si="1"/>
        <v>29423027.399999999</v>
      </c>
      <c r="L13" s="40">
        <f t="shared" si="2"/>
        <v>46669578.850000001</v>
      </c>
      <c r="M13" s="40">
        <f t="shared" si="3"/>
        <v>0</v>
      </c>
      <c r="N13" s="40">
        <f t="shared" si="4"/>
        <v>763745.5</v>
      </c>
    </row>
    <row r="14" spans="1:14" hidden="1" x14ac:dyDescent="0.6">
      <c r="A14" s="38" t="s">
        <v>1249</v>
      </c>
      <c r="B14" s="40">
        <v>320577051.01999998</v>
      </c>
      <c r="C14" s="40">
        <v>61412649.539999999</v>
      </c>
      <c r="D14" s="40">
        <v>286531018.73000002</v>
      </c>
      <c r="E14" s="40">
        <v>0</v>
      </c>
      <c r="F14" s="40">
        <v>7813994.9699999997</v>
      </c>
      <c r="G14" s="40">
        <v>183493549.01999998</v>
      </c>
      <c r="H14" s="40">
        <v>992119898.59000003</v>
      </c>
      <c r="J14" s="40">
        <f t="shared" si="0"/>
        <v>160288525.50999999</v>
      </c>
      <c r="K14" s="40">
        <f t="shared" si="1"/>
        <v>30706324.77</v>
      </c>
      <c r="L14" s="40">
        <f t="shared" si="2"/>
        <v>143265509.36500001</v>
      </c>
      <c r="M14" s="40">
        <f t="shared" si="3"/>
        <v>0</v>
      </c>
      <c r="N14" s="40">
        <f t="shared" si="4"/>
        <v>3906997.4849999999</v>
      </c>
    </row>
    <row r="15" spans="1:14" hidden="1" x14ac:dyDescent="0.6">
      <c r="A15" s="38" t="s">
        <v>1317</v>
      </c>
      <c r="B15" s="40">
        <v>154296049.81</v>
      </c>
      <c r="C15" s="40">
        <v>7646546.6200000001</v>
      </c>
      <c r="D15" s="40">
        <v>202252486.08000001</v>
      </c>
      <c r="E15" s="40">
        <v>0</v>
      </c>
      <c r="F15" s="40">
        <v>719718.25</v>
      </c>
      <c r="G15" s="40">
        <v>105637086.94</v>
      </c>
      <c r="H15" s="40">
        <v>316905013.79999995</v>
      </c>
      <c r="J15" s="40">
        <f t="shared" si="0"/>
        <v>77148024.905000001</v>
      </c>
      <c r="K15" s="40">
        <f t="shared" si="1"/>
        <v>3823273.31</v>
      </c>
      <c r="L15" s="40">
        <f t="shared" si="2"/>
        <v>101126243.04000001</v>
      </c>
      <c r="M15" s="40">
        <f t="shared" si="3"/>
        <v>0</v>
      </c>
      <c r="N15" s="40">
        <f t="shared" si="4"/>
        <v>359859.125</v>
      </c>
    </row>
    <row r="16" spans="1:14" hidden="1" x14ac:dyDescent="0.6">
      <c r="A16" s="38" t="s">
        <v>1364</v>
      </c>
      <c r="B16" s="40">
        <v>232094314.74000001</v>
      </c>
      <c r="C16" s="40">
        <v>7768586.9100000001</v>
      </c>
      <c r="D16" s="40">
        <v>108697719.98999999</v>
      </c>
      <c r="E16" s="40">
        <v>0</v>
      </c>
      <c r="F16" s="40">
        <v>6922417.2999999998</v>
      </c>
      <c r="G16" s="40">
        <v>128194715.83999999</v>
      </c>
      <c r="H16" s="40">
        <v>1101734374.3899999</v>
      </c>
      <c r="J16" s="40">
        <f t="shared" si="0"/>
        <v>116047157.37</v>
      </c>
      <c r="K16" s="40">
        <f t="shared" si="1"/>
        <v>3884293.4550000001</v>
      </c>
      <c r="L16" s="40">
        <f t="shared" si="2"/>
        <v>54348859.994999997</v>
      </c>
      <c r="M16" s="40">
        <f t="shared" si="3"/>
        <v>0</v>
      </c>
      <c r="N16" s="40">
        <f t="shared" si="4"/>
        <v>3461208.65</v>
      </c>
    </row>
    <row r="17" spans="1:14" hidden="1" x14ac:dyDescent="0.6">
      <c r="A17" s="38" t="s">
        <v>1493</v>
      </c>
      <c r="B17" s="40">
        <v>569218698.66000009</v>
      </c>
      <c r="C17" s="40">
        <v>27931846.210000001</v>
      </c>
      <c r="D17" s="40">
        <v>215379667.57999998</v>
      </c>
      <c r="E17" s="40">
        <v>0</v>
      </c>
      <c r="F17" s="40">
        <v>5025646.0599999996</v>
      </c>
      <c r="G17" s="40">
        <v>207654229.21000001</v>
      </c>
      <c r="H17" s="40">
        <v>781124930.72000003</v>
      </c>
      <c r="J17" s="40">
        <f t="shared" si="0"/>
        <v>284609349.33000004</v>
      </c>
      <c r="K17" s="40">
        <f t="shared" si="1"/>
        <v>13965923.105</v>
      </c>
      <c r="L17" s="40">
        <f t="shared" si="2"/>
        <v>107689833.78999999</v>
      </c>
      <c r="M17" s="40">
        <f t="shared" si="3"/>
        <v>0</v>
      </c>
      <c r="N17" s="40">
        <f t="shared" si="4"/>
        <v>2512823.0299999998</v>
      </c>
    </row>
    <row r="18" spans="1:14" hidden="1" x14ac:dyDescent="0.6">
      <c r="A18" s="38" t="s">
        <v>912</v>
      </c>
      <c r="B18" s="40">
        <v>342769932.30000001</v>
      </c>
      <c r="C18" s="40">
        <v>14867328.040000001</v>
      </c>
      <c r="D18" s="40">
        <v>84185171.439999998</v>
      </c>
      <c r="E18" s="40">
        <v>0</v>
      </c>
      <c r="F18" s="40">
        <v>451384.1</v>
      </c>
      <c r="G18" s="40">
        <v>269291879.44999999</v>
      </c>
      <c r="H18" s="40">
        <v>749042644.49000013</v>
      </c>
      <c r="J18" s="40">
        <f t="shared" si="0"/>
        <v>171384966.15000001</v>
      </c>
      <c r="K18" s="40">
        <f t="shared" si="1"/>
        <v>7433664.0200000005</v>
      </c>
      <c r="L18" s="40">
        <f t="shared" si="2"/>
        <v>42092585.719999999</v>
      </c>
      <c r="M18" s="40">
        <f t="shared" si="3"/>
        <v>0</v>
      </c>
      <c r="N18" s="40">
        <f t="shared" si="4"/>
        <v>225692.05</v>
      </c>
    </row>
    <row r="19" spans="1:14" hidden="1" x14ac:dyDescent="0.6">
      <c r="A19" s="38" t="s">
        <v>1173</v>
      </c>
      <c r="B19" s="40">
        <v>540178626.38999999</v>
      </c>
      <c r="C19" s="40">
        <v>61273748.689999998</v>
      </c>
      <c r="D19" s="40">
        <v>155633535.78</v>
      </c>
      <c r="E19" s="40">
        <v>0</v>
      </c>
      <c r="F19" s="40">
        <v>4407368</v>
      </c>
      <c r="G19" s="40">
        <v>92819515.129999995</v>
      </c>
      <c r="H19" s="40">
        <v>412708416.46999997</v>
      </c>
      <c r="J19" s="40">
        <f t="shared" si="0"/>
        <v>270089313.19499999</v>
      </c>
      <c r="K19" s="40">
        <f t="shared" si="1"/>
        <v>30636874.344999999</v>
      </c>
      <c r="L19" s="40">
        <f t="shared" si="2"/>
        <v>77816767.890000001</v>
      </c>
      <c r="M19" s="40">
        <f t="shared" si="3"/>
        <v>0</v>
      </c>
      <c r="N19" s="40">
        <f t="shared" si="4"/>
        <v>2203684</v>
      </c>
    </row>
    <row r="20" spans="1:14" hidden="1" x14ac:dyDescent="0.6">
      <c r="A20" s="38" t="s">
        <v>174</v>
      </c>
      <c r="B20" s="40">
        <v>214024209.44</v>
      </c>
      <c r="C20" s="40">
        <v>12947546.76</v>
      </c>
      <c r="D20" s="40">
        <v>157936170.99000001</v>
      </c>
      <c r="E20" s="40">
        <v>0</v>
      </c>
      <c r="F20" s="40">
        <v>1467391.4</v>
      </c>
      <c r="G20" s="40">
        <v>55051269.219999999</v>
      </c>
      <c r="H20" s="40">
        <v>398419613.77999991</v>
      </c>
      <c r="J20" s="40">
        <f t="shared" si="0"/>
        <v>107012104.72</v>
      </c>
      <c r="K20" s="40">
        <f t="shared" si="1"/>
        <v>6473773.3799999999</v>
      </c>
      <c r="L20" s="40">
        <f t="shared" si="2"/>
        <v>78968085.495000005</v>
      </c>
      <c r="M20" s="40">
        <f t="shared" si="3"/>
        <v>0</v>
      </c>
      <c r="N20" s="40">
        <f t="shared" si="4"/>
        <v>733695.7</v>
      </c>
    </row>
    <row r="21" spans="1:14" hidden="1" x14ac:dyDescent="0.6">
      <c r="A21" s="38" t="s">
        <v>298</v>
      </c>
      <c r="B21" s="40">
        <v>231916872.25000003</v>
      </c>
      <c r="C21" s="40">
        <v>16673949.43</v>
      </c>
      <c r="D21" s="40">
        <v>101956500.2</v>
      </c>
      <c r="E21" s="40">
        <v>0</v>
      </c>
      <c r="F21" s="40">
        <v>2719648.9</v>
      </c>
      <c r="G21" s="40">
        <v>193333641.33999997</v>
      </c>
      <c r="H21" s="40">
        <v>510216181.97999996</v>
      </c>
      <c r="J21" s="40">
        <f t="shared" si="0"/>
        <v>115958436.12500001</v>
      </c>
      <c r="K21" s="40">
        <f t="shared" si="1"/>
        <v>8336974.7149999999</v>
      </c>
      <c r="L21" s="40">
        <f t="shared" si="2"/>
        <v>50978250.100000001</v>
      </c>
      <c r="M21" s="40">
        <f t="shared" si="3"/>
        <v>0</v>
      </c>
      <c r="N21" s="40">
        <f t="shared" si="4"/>
        <v>1359824.45</v>
      </c>
    </row>
    <row r="22" spans="1:14" hidden="1" x14ac:dyDescent="0.6">
      <c r="A22" s="38" t="s">
        <v>3</v>
      </c>
      <c r="B22" s="40">
        <v>176628004.70999998</v>
      </c>
      <c r="C22" s="40">
        <v>20189233.149999999</v>
      </c>
      <c r="D22" s="40">
        <v>175701575.30999997</v>
      </c>
      <c r="E22" s="40">
        <v>0</v>
      </c>
      <c r="F22" s="40">
        <v>56660466.210000001</v>
      </c>
      <c r="G22" s="40">
        <v>85571309.800000012</v>
      </c>
      <c r="H22" s="40">
        <v>373300625.15000004</v>
      </c>
      <c r="J22" s="40">
        <f t="shared" si="0"/>
        <v>88314002.354999989</v>
      </c>
      <c r="K22" s="40">
        <f t="shared" si="1"/>
        <v>10094616.574999999</v>
      </c>
      <c r="L22" s="40">
        <f t="shared" si="2"/>
        <v>87850787.654999986</v>
      </c>
      <c r="M22" s="40">
        <f t="shared" si="3"/>
        <v>0</v>
      </c>
      <c r="N22" s="40">
        <f t="shared" si="4"/>
        <v>28330233.105</v>
      </c>
    </row>
    <row r="23" spans="1:14" hidden="1" x14ac:dyDescent="0.6">
      <c r="A23" s="38" t="s">
        <v>359</v>
      </c>
      <c r="B23" s="40">
        <v>111982330.71000001</v>
      </c>
      <c r="C23" s="40">
        <v>13799416.789999999</v>
      </c>
      <c r="D23" s="40">
        <v>129443855.12</v>
      </c>
      <c r="E23" s="40">
        <v>0</v>
      </c>
      <c r="F23" s="40">
        <v>528370.88</v>
      </c>
      <c r="G23" s="40">
        <v>89436220.710000008</v>
      </c>
      <c r="H23" s="40">
        <v>536211182.69000006</v>
      </c>
      <c r="J23" s="40">
        <f t="shared" si="0"/>
        <v>55991165.355000004</v>
      </c>
      <c r="K23" s="40">
        <f t="shared" si="1"/>
        <v>6899708.3949999996</v>
      </c>
      <c r="L23" s="40">
        <f t="shared" si="2"/>
        <v>64721927.560000002</v>
      </c>
      <c r="M23" s="40">
        <f t="shared" si="3"/>
        <v>0</v>
      </c>
      <c r="N23" s="40">
        <f t="shared" si="4"/>
        <v>264185.44</v>
      </c>
    </row>
    <row r="24" spans="1:14" hidden="1" x14ac:dyDescent="0.6">
      <c r="A24" s="38" t="s">
        <v>237</v>
      </c>
      <c r="B24" s="40">
        <v>214030793.24000001</v>
      </c>
      <c r="C24" s="40">
        <v>15232265.539999999</v>
      </c>
      <c r="D24" s="40">
        <v>134658775.36999997</v>
      </c>
      <c r="E24" s="40">
        <v>0</v>
      </c>
      <c r="F24" s="40">
        <v>5363594.68</v>
      </c>
      <c r="G24" s="40">
        <v>260948906.75999996</v>
      </c>
      <c r="H24" s="40">
        <v>1171762048.48</v>
      </c>
      <c r="J24" s="40">
        <f t="shared" si="0"/>
        <v>107015396.62</v>
      </c>
      <c r="K24" s="40">
        <f t="shared" si="1"/>
        <v>7616132.7699999996</v>
      </c>
      <c r="L24" s="40">
        <f t="shared" si="2"/>
        <v>67329387.684999987</v>
      </c>
      <c r="M24" s="40">
        <f t="shared" si="3"/>
        <v>0</v>
      </c>
      <c r="N24" s="40">
        <f t="shared" si="4"/>
        <v>2681797.34</v>
      </c>
    </row>
    <row r="25" spans="1:14" hidden="1" x14ac:dyDescent="0.6">
      <c r="A25" s="38" t="s">
        <v>666</v>
      </c>
      <c r="B25" s="40">
        <v>197294366.24000001</v>
      </c>
      <c r="C25" s="40">
        <v>59600939.519999996</v>
      </c>
      <c r="D25" s="40">
        <v>364043712.81</v>
      </c>
      <c r="E25" s="40">
        <v>0</v>
      </c>
      <c r="F25" s="40">
        <v>31839921.640000001</v>
      </c>
      <c r="G25" s="40">
        <v>129318985.79999998</v>
      </c>
      <c r="H25" s="40">
        <v>401728266.56999993</v>
      </c>
      <c r="J25" s="40">
        <f t="shared" si="0"/>
        <v>98647183.120000005</v>
      </c>
      <c r="K25" s="40">
        <f t="shared" si="1"/>
        <v>29800469.759999998</v>
      </c>
      <c r="L25" s="40">
        <f t="shared" si="2"/>
        <v>182021856.405</v>
      </c>
      <c r="M25" s="40">
        <f t="shared" si="3"/>
        <v>0</v>
      </c>
      <c r="N25" s="40">
        <f t="shared" si="4"/>
        <v>15919960.82</v>
      </c>
    </row>
    <row r="26" spans="1:14" hidden="1" x14ac:dyDescent="0.6">
      <c r="A26" s="38" t="s">
        <v>700</v>
      </c>
      <c r="B26" s="40">
        <v>137575634.40000001</v>
      </c>
      <c r="C26" s="40">
        <v>66050158.040000007</v>
      </c>
      <c r="D26" s="40">
        <v>154599227.19</v>
      </c>
      <c r="E26" s="40">
        <v>0</v>
      </c>
      <c r="F26" s="40">
        <v>272973.37</v>
      </c>
      <c r="G26" s="40">
        <v>74237115.329999998</v>
      </c>
      <c r="H26" s="40">
        <v>514026602.24000001</v>
      </c>
      <c r="J26" s="40">
        <f t="shared" si="0"/>
        <v>68787817.200000003</v>
      </c>
      <c r="K26" s="40">
        <f t="shared" si="1"/>
        <v>33025079.020000003</v>
      </c>
      <c r="L26" s="40">
        <f t="shared" si="2"/>
        <v>77299613.594999999</v>
      </c>
      <c r="M26" s="40">
        <f t="shared" si="3"/>
        <v>0</v>
      </c>
      <c r="N26" s="40">
        <f t="shared" si="4"/>
        <v>136486.685</v>
      </c>
    </row>
    <row r="27" spans="1:14" hidden="1" x14ac:dyDescent="0.6">
      <c r="A27" s="38" t="s">
        <v>614</v>
      </c>
      <c r="B27" s="40">
        <v>216829444.13999999</v>
      </c>
      <c r="C27" s="40">
        <v>52400781.25</v>
      </c>
      <c r="D27" s="40">
        <v>67749980.620000005</v>
      </c>
      <c r="E27" s="40">
        <v>0</v>
      </c>
      <c r="F27" s="40">
        <v>8371507.5</v>
      </c>
      <c r="G27" s="40">
        <v>375578575.83999997</v>
      </c>
      <c r="H27" s="40">
        <v>975538715.28999996</v>
      </c>
      <c r="J27" s="40">
        <f t="shared" si="0"/>
        <v>108414722.06999999</v>
      </c>
      <c r="K27" s="40">
        <f t="shared" si="1"/>
        <v>26200390.625</v>
      </c>
      <c r="L27" s="40">
        <f t="shared" si="2"/>
        <v>33874990.310000002</v>
      </c>
      <c r="M27" s="40">
        <f t="shared" si="3"/>
        <v>0</v>
      </c>
      <c r="N27" s="40">
        <f t="shared" si="4"/>
        <v>4185753.75</v>
      </c>
    </row>
    <row r="28" spans="1:14" hidden="1" x14ac:dyDescent="0.6">
      <c r="A28" s="38" t="s">
        <v>1588</v>
      </c>
      <c r="B28" s="40">
        <v>415225250.33000004</v>
      </c>
      <c r="C28" s="40">
        <v>103250848.06999999</v>
      </c>
      <c r="D28" s="40">
        <v>209179947.53</v>
      </c>
      <c r="E28" s="40">
        <v>0</v>
      </c>
      <c r="F28" s="40">
        <v>12233963.719999999</v>
      </c>
      <c r="G28" s="40">
        <v>95121930.760000005</v>
      </c>
      <c r="H28" s="40">
        <v>435985569.94000006</v>
      </c>
      <c r="J28" s="40">
        <f t="shared" si="0"/>
        <v>207612625.16500002</v>
      </c>
      <c r="K28" s="40">
        <f t="shared" si="1"/>
        <v>51625424.034999996</v>
      </c>
      <c r="L28" s="40">
        <f t="shared" si="2"/>
        <v>104589973.765</v>
      </c>
      <c r="M28" s="40">
        <f t="shared" si="3"/>
        <v>0</v>
      </c>
      <c r="N28" s="40">
        <f t="shared" si="4"/>
        <v>6116981.8599999994</v>
      </c>
    </row>
    <row r="29" spans="1:14" hidden="1" x14ac:dyDescent="0.6">
      <c r="A29" s="38" t="s">
        <v>1673</v>
      </c>
      <c r="B29" s="40">
        <v>188367382.44</v>
      </c>
      <c r="C29" s="40">
        <v>30583857.84</v>
      </c>
      <c r="D29" s="40">
        <v>118559446.35999998</v>
      </c>
      <c r="E29" s="40">
        <v>0</v>
      </c>
      <c r="F29" s="40">
        <v>335357.59999999998</v>
      </c>
      <c r="G29" s="40">
        <v>67107115.519999996</v>
      </c>
      <c r="H29" s="40">
        <v>679193257.57999992</v>
      </c>
      <c r="J29" s="40">
        <f t="shared" si="0"/>
        <v>94183691.219999999</v>
      </c>
      <c r="K29" s="40">
        <f t="shared" si="1"/>
        <v>15291928.92</v>
      </c>
      <c r="L29" s="40">
        <f t="shared" si="2"/>
        <v>59279723.179999992</v>
      </c>
      <c r="M29" s="40">
        <f t="shared" si="3"/>
        <v>0</v>
      </c>
      <c r="N29" s="40">
        <f t="shared" si="4"/>
        <v>167678.79999999999</v>
      </c>
    </row>
    <row r="30" spans="1:14" hidden="1" x14ac:dyDescent="0.6">
      <c r="A30" s="38" t="s">
        <v>1827</v>
      </c>
      <c r="B30" s="40">
        <v>269941434.68000001</v>
      </c>
      <c r="C30" s="40">
        <v>71053351.799999997</v>
      </c>
      <c r="D30" s="40">
        <v>119520026.32000001</v>
      </c>
      <c r="E30" s="40">
        <v>0</v>
      </c>
      <c r="F30" s="40">
        <v>2619966.9299999997</v>
      </c>
      <c r="G30" s="40">
        <v>44965087.239999995</v>
      </c>
      <c r="H30" s="40">
        <v>286368672.46000004</v>
      </c>
      <c r="J30" s="40">
        <f t="shared" si="0"/>
        <v>134970717.34</v>
      </c>
      <c r="K30" s="40">
        <f t="shared" si="1"/>
        <v>35526675.899999999</v>
      </c>
      <c r="L30" s="40">
        <f t="shared" si="2"/>
        <v>59760013.160000004</v>
      </c>
      <c r="M30" s="40">
        <f t="shared" si="3"/>
        <v>0</v>
      </c>
      <c r="N30" s="40">
        <f t="shared" si="4"/>
        <v>1309983.4649999999</v>
      </c>
    </row>
    <row r="31" spans="1:14" hidden="1" x14ac:dyDescent="0.6">
      <c r="A31" s="38" t="s">
        <v>1714</v>
      </c>
      <c r="B31" s="40">
        <v>167829731.72</v>
      </c>
      <c r="C31" s="40">
        <v>20405937.350000001</v>
      </c>
      <c r="D31" s="40">
        <v>74506626.550000012</v>
      </c>
      <c r="E31" s="40">
        <v>0</v>
      </c>
      <c r="F31" s="40">
        <v>464094.4</v>
      </c>
      <c r="G31" s="40">
        <v>35354576.890000001</v>
      </c>
      <c r="H31" s="40">
        <v>174028456.71000001</v>
      </c>
      <c r="J31" s="40">
        <f t="shared" si="0"/>
        <v>83914865.859999999</v>
      </c>
      <c r="K31" s="40">
        <f t="shared" si="1"/>
        <v>10202968.675000001</v>
      </c>
      <c r="L31" s="40">
        <f t="shared" si="2"/>
        <v>37253313.275000006</v>
      </c>
      <c r="M31" s="40">
        <f t="shared" si="3"/>
        <v>0</v>
      </c>
      <c r="N31" s="40">
        <f t="shared" si="4"/>
        <v>232047.2</v>
      </c>
    </row>
    <row r="32" spans="1:14" hidden="1" x14ac:dyDescent="0.6">
      <c r="A32" s="38" t="s">
        <v>1810</v>
      </c>
      <c r="B32" s="40">
        <v>61719652.079999998</v>
      </c>
      <c r="C32" s="40">
        <v>2000000</v>
      </c>
      <c r="D32" s="40">
        <v>70473280.870000005</v>
      </c>
      <c r="E32" s="40">
        <v>0</v>
      </c>
      <c r="F32" s="40">
        <v>164410.85999999999</v>
      </c>
      <c r="G32" s="40">
        <v>93383338.580000013</v>
      </c>
      <c r="H32" s="40">
        <v>408881061.63</v>
      </c>
      <c r="J32" s="40">
        <f t="shared" si="0"/>
        <v>30859826.039999999</v>
      </c>
      <c r="K32" s="40">
        <f t="shared" si="1"/>
        <v>1000000</v>
      </c>
      <c r="L32" s="40">
        <f t="shared" si="2"/>
        <v>35236640.435000002</v>
      </c>
      <c r="M32" s="40">
        <f t="shared" si="3"/>
        <v>0</v>
      </c>
      <c r="N32" s="40">
        <f t="shared" si="4"/>
        <v>82205.429999999993</v>
      </c>
    </row>
    <row r="33" spans="1:14" hidden="1" x14ac:dyDescent="0.6">
      <c r="A33" s="38" t="s">
        <v>843</v>
      </c>
      <c r="B33" s="40">
        <v>143507872.55000001</v>
      </c>
      <c r="C33" s="40">
        <v>4092982.9</v>
      </c>
      <c r="D33" s="40">
        <v>54258983.549999997</v>
      </c>
      <c r="E33" s="40">
        <v>0</v>
      </c>
      <c r="F33" s="40">
        <v>3045970.12</v>
      </c>
      <c r="G33" s="40">
        <v>106265308.14000003</v>
      </c>
      <c r="H33" s="40">
        <v>642678444.56999993</v>
      </c>
      <c r="J33" s="40">
        <f t="shared" si="0"/>
        <v>71753936.275000006</v>
      </c>
      <c r="K33" s="40">
        <f t="shared" si="1"/>
        <v>2046491.45</v>
      </c>
      <c r="L33" s="40">
        <f t="shared" si="2"/>
        <v>27129491.774999999</v>
      </c>
      <c r="M33" s="40">
        <f t="shared" si="3"/>
        <v>0</v>
      </c>
      <c r="N33" s="40">
        <f t="shared" si="4"/>
        <v>1522985.06</v>
      </c>
    </row>
    <row r="34" spans="1:14" hidden="1" x14ac:dyDescent="0.6">
      <c r="A34" s="38" t="s">
        <v>439</v>
      </c>
      <c r="B34" s="40">
        <v>256262862.01999998</v>
      </c>
      <c r="C34" s="40">
        <v>12669541.24</v>
      </c>
      <c r="D34" s="40">
        <v>94673511.789999992</v>
      </c>
      <c r="E34" s="40">
        <v>0</v>
      </c>
      <c r="F34" s="40">
        <v>1694487.45</v>
      </c>
      <c r="G34" s="40">
        <v>340223957.73000002</v>
      </c>
      <c r="H34" s="40">
        <v>688739062.45000017</v>
      </c>
      <c r="J34" s="40">
        <f t="shared" si="0"/>
        <v>128131431.00999999</v>
      </c>
      <c r="K34" s="40">
        <f t="shared" si="1"/>
        <v>6334770.6200000001</v>
      </c>
      <c r="L34" s="40">
        <f t="shared" si="2"/>
        <v>47336755.894999996</v>
      </c>
      <c r="M34" s="40">
        <f t="shared" si="3"/>
        <v>0</v>
      </c>
      <c r="N34" s="40">
        <f t="shared" si="4"/>
        <v>847243.72499999998</v>
      </c>
    </row>
    <row r="35" spans="1:14" hidden="1" x14ac:dyDescent="0.6">
      <c r="A35" s="38" t="s">
        <v>454</v>
      </c>
      <c r="B35" s="40">
        <v>85773456.719999999</v>
      </c>
      <c r="C35" s="40">
        <v>14321538.48</v>
      </c>
      <c r="D35" s="40">
        <v>34964264.390000001</v>
      </c>
      <c r="E35" s="40">
        <v>0</v>
      </c>
      <c r="F35" s="40">
        <v>585764.35</v>
      </c>
      <c r="G35" s="40">
        <v>8563275.3400000017</v>
      </c>
      <c r="H35" s="40">
        <v>129944876.94999999</v>
      </c>
      <c r="J35" s="40">
        <f t="shared" si="0"/>
        <v>42886728.359999999</v>
      </c>
      <c r="K35" s="40">
        <f t="shared" si="1"/>
        <v>7160769.2400000002</v>
      </c>
      <c r="L35" s="40">
        <f t="shared" si="2"/>
        <v>17482132.195</v>
      </c>
      <c r="M35" s="40">
        <f t="shared" si="3"/>
        <v>0</v>
      </c>
      <c r="N35" s="40">
        <f t="shared" si="4"/>
        <v>292882.17499999999</v>
      </c>
    </row>
    <row r="36" spans="1:14" hidden="1" x14ac:dyDescent="0.6">
      <c r="A36" s="38" t="s">
        <v>473</v>
      </c>
      <c r="B36" s="40">
        <v>46405786.509999998</v>
      </c>
      <c r="C36" s="40">
        <v>2114023.35</v>
      </c>
      <c r="D36" s="40">
        <v>22139740.450000003</v>
      </c>
      <c r="E36" s="40">
        <v>0</v>
      </c>
      <c r="F36" s="40">
        <v>0</v>
      </c>
      <c r="G36" s="40">
        <v>73850139.570000008</v>
      </c>
      <c r="H36" s="40">
        <v>282493435.38999999</v>
      </c>
      <c r="J36" s="40">
        <f t="shared" si="0"/>
        <v>23202893.254999999</v>
      </c>
      <c r="K36" s="40">
        <f t="shared" si="1"/>
        <v>1057011.675</v>
      </c>
      <c r="L36" s="40">
        <f t="shared" si="2"/>
        <v>11069870.225000001</v>
      </c>
      <c r="M36" s="40">
        <f t="shared" si="3"/>
        <v>0</v>
      </c>
      <c r="N36" s="40">
        <f t="shared" si="4"/>
        <v>0</v>
      </c>
    </row>
    <row r="37" spans="1:14" hidden="1" x14ac:dyDescent="0.6">
      <c r="A37" s="38" t="s">
        <v>565</v>
      </c>
      <c r="B37" s="40">
        <v>33949342.089999996</v>
      </c>
      <c r="C37" s="40">
        <v>23946131.310000002</v>
      </c>
      <c r="D37" s="40">
        <v>58073352.869999997</v>
      </c>
      <c r="E37" s="40">
        <v>0</v>
      </c>
      <c r="F37" s="40">
        <v>313459.65000000002</v>
      </c>
      <c r="G37" s="40">
        <v>109270444</v>
      </c>
      <c r="H37" s="40">
        <v>530080785.13999999</v>
      </c>
      <c r="J37" s="40">
        <f t="shared" si="0"/>
        <v>16974671.044999998</v>
      </c>
      <c r="K37" s="40">
        <f t="shared" si="1"/>
        <v>11973065.655000001</v>
      </c>
      <c r="L37" s="40">
        <f t="shared" si="2"/>
        <v>29036676.434999999</v>
      </c>
      <c r="M37" s="40">
        <f t="shared" si="3"/>
        <v>0</v>
      </c>
      <c r="N37" s="40">
        <f t="shared" si="4"/>
        <v>156729.82500000001</v>
      </c>
    </row>
    <row r="38" spans="1:14" hidden="1" x14ac:dyDescent="0.6">
      <c r="A38" s="38" t="s">
        <v>504</v>
      </c>
      <c r="B38" s="40">
        <v>353799263.21000004</v>
      </c>
      <c r="C38" s="40">
        <v>41157388.700000003</v>
      </c>
      <c r="D38" s="40">
        <v>69116033.219999999</v>
      </c>
      <c r="E38" s="40">
        <v>0</v>
      </c>
      <c r="F38" s="40">
        <v>77018.25</v>
      </c>
      <c r="G38" s="40">
        <v>24839563.980000004</v>
      </c>
      <c r="H38" s="40">
        <v>87471733.579999998</v>
      </c>
      <c r="J38" s="40">
        <f t="shared" si="0"/>
        <v>176899631.60500002</v>
      </c>
      <c r="K38" s="40">
        <f t="shared" si="1"/>
        <v>20578694.350000001</v>
      </c>
      <c r="L38" s="40">
        <f t="shared" si="2"/>
        <v>34558016.609999999</v>
      </c>
      <c r="M38" s="40">
        <f t="shared" si="3"/>
        <v>0</v>
      </c>
      <c r="N38" s="40">
        <f t="shared" si="4"/>
        <v>38509.125</v>
      </c>
    </row>
    <row r="39" spans="1:14" hidden="1" x14ac:dyDescent="0.6">
      <c r="A39" s="38" t="s">
        <v>506</v>
      </c>
      <c r="B39" s="40">
        <v>50199684.530000001</v>
      </c>
      <c r="C39" s="40">
        <v>10014633.719999999</v>
      </c>
      <c r="D39" s="40">
        <v>9810832.8599999994</v>
      </c>
      <c r="E39" s="40">
        <v>0</v>
      </c>
      <c r="F39" s="40">
        <v>0</v>
      </c>
      <c r="G39" s="40">
        <v>32699972.84</v>
      </c>
      <c r="H39" s="40">
        <v>143712490.09</v>
      </c>
      <c r="J39" s="40">
        <f t="shared" si="0"/>
        <v>25099842.265000001</v>
      </c>
      <c r="K39" s="40">
        <f t="shared" si="1"/>
        <v>5007316.8599999994</v>
      </c>
      <c r="L39" s="40">
        <f t="shared" si="2"/>
        <v>4905416.43</v>
      </c>
      <c r="M39" s="40">
        <f t="shared" si="3"/>
        <v>0</v>
      </c>
      <c r="N39" s="40">
        <f t="shared" si="4"/>
        <v>0</v>
      </c>
    </row>
    <row r="40" spans="1:14" hidden="1" x14ac:dyDescent="0.6">
      <c r="A40" s="38" t="s">
        <v>552</v>
      </c>
      <c r="B40" s="40">
        <v>29097187.479999997</v>
      </c>
      <c r="C40" s="40">
        <v>5305422.9700000007</v>
      </c>
      <c r="D40" s="40">
        <v>53304864.210000001</v>
      </c>
      <c r="E40" s="40">
        <v>0</v>
      </c>
      <c r="F40" s="40">
        <v>887612</v>
      </c>
      <c r="G40" s="40">
        <v>7522618.4500000002</v>
      </c>
      <c r="H40" s="40">
        <v>49578038.910000011</v>
      </c>
      <c r="J40" s="40">
        <f t="shared" si="0"/>
        <v>14548593.739999998</v>
      </c>
      <c r="K40" s="40">
        <f t="shared" si="1"/>
        <v>2652711.4850000003</v>
      </c>
      <c r="L40" s="40">
        <f t="shared" si="2"/>
        <v>26652432.105</v>
      </c>
      <c r="M40" s="40">
        <f t="shared" si="3"/>
        <v>0</v>
      </c>
      <c r="N40" s="40">
        <f t="shared" si="4"/>
        <v>443806</v>
      </c>
    </row>
    <row r="41" spans="1:14" hidden="1" x14ac:dyDescent="0.6">
      <c r="A41" s="38" t="s">
        <v>554</v>
      </c>
      <c r="B41" s="40">
        <v>9469593.4400000013</v>
      </c>
      <c r="C41" s="40">
        <v>580245.42000000004</v>
      </c>
      <c r="D41" s="40">
        <v>12574541.459999999</v>
      </c>
      <c r="E41" s="40">
        <v>0</v>
      </c>
      <c r="F41" s="40">
        <v>7785.5</v>
      </c>
      <c r="G41" s="40">
        <v>14966622.9</v>
      </c>
      <c r="H41" s="40">
        <v>61872407.869999997</v>
      </c>
      <c r="J41" s="40">
        <f t="shared" si="0"/>
        <v>4734796.7200000007</v>
      </c>
      <c r="K41" s="40">
        <f t="shared" si="1"/>
        <v>290122.71000000002</v>
      </c>
      <c r="L41" s="40">
        <f t="shared" si="2"/>
        <v>6287270.7299999995</v>
      </c>
      <c r="M41" s="40">
        <f t="shared" si="3"/>
        <v>0</v>
      </c>
      <c r="N41" s="40">
        <f t="shared" si="4"/>
        <v>3892.75</v>
      </c>
    </row>
    <row r="42" spans="1:14" hidden="1" x14ac:dyDescent="0.6">
      <c r="A42" s="38" t="s">
        <v>342</v>
      </c>
      <c r="B42" s="40">
        <v>38426577.219999999</v>
      </c>
      <c r="C42" s="40">
        <v>2740000</v>
      </c>
      <c r="D42" s="40">
        <v>45023885.270000003</v>
      </c>
      <c r="E42" s="40">
        <v>0</v>
      </c>
      <c r="F42" s="40">
        <v>0</v>
      </c>
      <c r="G42" s="40">
        <v>86178936.220000014</v>
      </c>
      <c r="H42" s="40">
        <v>247491870.94000003</v>
      </c>
      <c r="J42" s="40">
        <f t="shared" si="0"/>
        <v>19213288.609999999</v>
      </c>
      <c r="K42" s="40">
        <f t="shared" si="1"/>
        <v>1370000</v>
      </c>
      <c r="L42" s="40">
        <f t="shared" si="2"/>
        <v>22511942.635000002</v>
      </c>
      <c r="M42" s="40">
        <f t="shared" si="3"/>
        <v>0</v>
      </c>
      <c r="N42" s="40">
        <f t="shared" si="4"/>
        <v>0</v>
      </c>
    </row>
    <row r="43" spans="1:14" hidden="1" x14ac:dyDescent="0.6">
      <c r="A43" s="38" t="s">
        <v>529</v>
      </c>
      <c r="B43" s="40">
        <v>62161765.299999997</v>
      </c>
      <c r="C43" s="40">
        <v>10836950.379999999</v>
      </c>
      <c r="D43" s="40">
        <v>40598018.899999999</v>
      </c>
      <c r="E43" s="40">
        <v>0</v>
      </c>
      <c r="F43" s="40">
        <v>1124915.04</v>
      </c>
      <c r="G43" s="40">
        <v>59909084.310000002</v>
      </c>
      <c r="H43" s="40">
        <v>129223806.93000001</v>
      </c>
      <c r="J43" s="40">
        <f t="shared" si="0"/>
        <v>31080882.649999999</v>
      </c>
      <c r="K43" s="40">
        <f t="shared" si="1"/>
        <v>5418475.1899999995</v>
      </c>
      <c r="L43" s="40">
        <f t="shared" si="2"/>
        <v>20299009.449999999</v>
      </c>
      <c r="M43" s="40">
        <f t="shared" si="3"/>
        <v>0</v>
      </c>
      <c r="N43" s="40">
        <f t="shared" si="4"/>
        <v>562457.52</v>
      </c>
    </row>
    <row r="44" spans="1:14" hidden="1" x14ac:dyDescent="0.6">
      <c r="A44" s="38" t="s">
        <v>794</v>
      </c>
      <c r="B44" s="40">
        <v>46249148.839999996</v>
      </c>
      <c r="C44" s="40">
        <v>2493246</v>
      </c>
      <c r="D44" s="40">
        <v>18560833.150000002</v>
      </c>
      <c r="E44" s="40">
        <v>0</v>
      </c>
      <c r="F44" s="40">
        <v>742226.11</v>
      </c>
      <c r="G44" s="40">
        <v>61212488.040000007</v>
      </c>
      <c r="H44" s="40">
        <v>201678423.11000001</v>
      </c>
      <c r="J44" s="40">
        <f t="shared" si="0"/>
        <v>23124574.419999998</v>
      </c>
      <c r="K44" s="40">
        <f t="shared" si="1"/>
        <v>1246623</v>
      </c>
      <c r="L44" s="40">
        <f t="shared" si="2"/>
        <v>9280416.5750000011</v>
      </c>
      <c r="M44" s="40">
        <f t="shared" si="3"/>
        <v>0</v>
      </c>
      <c r="N44" s="40">
        <f t="shared" si="4"/>
        <v>371113.05499999999</v>
      </c>
    </row>
    <row r="45" spans="1:14" hidden="1" x14ac:dyDescent="0.6">
      <c r="A45" s="38" t="s">
        <v>746</v>
      </c>
      <c r="B45" s="40">
        <v>34425827</v>
      </c>
      <c r="C45" s="40">
        <v>65625895.619999997</v>
      </c>
      <c r="D45" s="40">
        <v>51386644.5</v>
      </c>
      <c r="E45" s="40">
        <v>0</v>
      </c>
      <c r="F45" s="40">
        <v>42739</v>
      </c>
      <c r="G45" s="40">
        <v>58336622.00999999</v>
      </c>
      <c r="H45" s="40">
        <v>223667890.25999996</v>
      </c>
      <c r="J45" s="40">
        <f t="shared" si="0"/>
        <v>17212913.5</v>
      </c>
      <c r="K45" s="40">
        <f t="shared" si="1"/>
        <v>32812947.809999999</v>
      </c>
      <c r="L45" s="40">
        <f t="shared" si="2"/>
        <v>25693322.25</v>
      </c>
      <c r="M45" s="40">
        <f t="shared" si="3"/>
        <v>0</v>
      </c>
      <c r="N45" s="40">
        <f t="shared" si="4"/>
        <v>21369.5</v>
      </c>
    </row>
    <row r="46" spans="1:14" hidden="1" x14ac:dyDescent="0.6">
      <c r="A46" s="38" t="s">
        <v>430</v>
      </c>
      <c r="B46" s="40">
        <v>26062369.399999999</v>
      </c>
      <c r="C46" s="40">
        <v>16205532.210000001</v>
      </c>
      <c r="D46" s="40">
        <v>39010187.310000002</v>
      </c>
      <c r="E46" s="40">
        <v>0</v>
      </c>
      <c r="F46" s="40">
        <v>395935.43</v>
      </c>
      <c r="G46" s="40">
        <v>87437368.750000015</v>
      </c>
      <c r="H46" s="40">
        <v>313284921.26999998</v>
      </c>
      <c r="J46" s="40">
        <f t="shared" si="0"/>
        <v>13031184.699999999</v>
      </c>
      <c r="K46" s="40">
        <f t="shared" si="1"/>
        <v>8102766.1050000004</v>
      </c>
      <c r="L46" s="40">
        <f t="shared" si="2"/>
        <v>19505093.655000001</v>
      </c>
      <c r="M46" s="40">
        <f t="shared" si="3"/>
        <v>0</v>
      </c>
      <c r="N46" s="40">
        <f t="shared" si="4"/>
        <v>197967.715</v>
      </c>
    </row>
    <row r="47" spans="1:14" hidden="1" x14ac:dyDescent="0.6">
      <c r="A47" s="38" t="s">
        <v>856</v>
      </c>
      <c r="B47" s="40">
        <v>107271716.97</v>
      </c>
      <c r="C47" s="40">
        <v>9258944.5600000005</v>
      </c>
      <c r="D47" s="40">
        <v>32573828.120000001</v>
      </c>
      <c r="E47" s="40">
        <v>0</v>
      </c>
      <c r="F47" s="40">
        <v>1936944</v>
      </c>
      <c r="G47" s="40">
        <v>16784898.440000001</v>
      </c>
      <c r="H47" s="40">
        <v>332747630.23000002</v>
      </c>
      <c r="J47" s="40">
        <f t="shared" si="0"/>
        <v>53635858.484999999</v>
      </c>
      <c r="K47" s="40">
        <f t="shared" si="1"/>
        <v>4629472.28</v>
      </c>
      <c r="L47" s="40">
        <f t="shared" si="2"/>
        <v>16286914.060000001</v>
      </c>
      <c r="M47" s="40">
        <f t="shared" si="3"/>
        <v>0</v>
      </c>
      <c r="N47" s="40">
        <f t="shared" si="4"/>
        <v>968472</v>
      </c>
    </row>
    <row r="48" spans="1:14" hidden="1" x14ac:dyDescent="0.6">
      <c r="A48" s="38" t="s">
        <v>1433</v>
      </c>
      <c r="B48" s="40">
        <v>169689983.77000001</v>
      </c>
      <c r="C48" s="40">
        <v>31207734.149999999</v>
      </c>
      <c r="D48" s="40">
        <v>115320859.2</v>
      </c>
      <c r="E48" s="40">
        <v>0</v>
      </c>
      <c r="F48" s="40">
        <v>1180749.8799999999</v>
      </c>
      <c r="G48" s="40">
        <v>32178153.939999994</v>
      </c>
      <c r="H48" s="40">
        <v>262253919.60999995</v>
      </c>
      <c r="J48" s="40">
        <f t="shared" si="0"/>
        <v>84844991.885000005</v>
      </c>
      <c r="K48" s="40">
        <f t="shared" si="1"/>
        <v>15603867.074999999</v>
      </c>
      <c r="L48" s="40">
        <f t="shared" si="2"/>
        <v>57660429.600000001</v>
      </c>
      <c r="M48" s="40">
        <f t="shared" si="3"/>
        <v>0</v>
      </c>
      <c r="N48" s="40">
        <f t="shared" si="4"/>
        <v>590374.93999999994</v>
      </c>
    </row>
    <row r="49" spans="1:14" hidden="1" x14ac:dyDescent="0.6">
      <c r="A49" s="38" t="s">
        <v>1414</v>
      </c>
      <c r="B49" s="40">
        <v>99473964.620000005</v>
      </c>
      <c r="C49" s="40">
        <v>17032204.789999999</v>
      </c>
      <c r="D49" s="40">
        <v>53505780.009999998</v>
      </c>
      <c r="E49" s="40">
        <v>0</v>
      </c>
      <c r="F49" s="40">
        <v>2164.25</v>
      </c>
      <c r="G49" s="40">
        <v>45044447.240000002</v>
      </c>
      <c r="H49" s="40">
        <v>262510805.75</v>
      </c>
      <c r="J49" s="40">
        <f t="shared" si="0"/>
        <v>49736982.310000002</v>
      </c>
      <c r="K49" s="40">
        <f t="shared" si="1"/>
        <v>8516102.3949999996</v>
      </c>
      <c r="L49" s="40">
        <f t="shared" si="2"/>
        <v>26752890.004999999</v>
      </c>
      <c r="M49" s="40">
        <f t="shared" si="3"/>
        <v>0</v>
      </c>
      <c r="N49" s="40">
        <f t="shared" si="4"/>
        <v>1082.125</v>
      </c>
    </row>
    <row r="50" spans="1:14" hidden="1" x14ac:dyDescent="0.6">
      <c r="A50" s="38" t="s">
        <v>1218</v>
      </c>
      <c r="B50" s="40">
        <v>210220538.46000001</v>
      </c>
      <c r="C50" s="40">
        <v>15988581.49</v>
      </c>
      <c r="D50" s="40">
        <v>60227766.780000001</v>
      </c>
      <c r="E50" s="40">
        <v>0</v>
      </c>
      <c r="F50" s="40">
        <v>699183</v>
      </c>
      <c r="G50" s="40">
        <v>10843920.290000001</v>
      </c>
      <c r="H50" s="40">
        <v>129629375.94999999</v>
      </c>
      <c r="J50" s="40">
        <f t="shared" si="0"/>
        <v>105110269.23</v>
      </c>
      <c r="K50" s="40">
        <f t="shared" si="1"/>
        <v>7994290.7450000001</v>
      </c>
      <c r="L50" s="40">
        <f t="shared" si="2"/>
        <v>30113883.390000001</v>
      </c>
      <c r="M50" s="40">
        <f t="shared" si="3"/>
        <v>0</v>
      </c>
      <c r="N50" s="40">
        <f t="shared" si="4"/>
        <v>349591.5</v>
      </c>
    </row>
    <row r="51" spans="1:14" hidden="1" x14ac:dyDescent="0.6">
      <c r="A51" s="38" t="s">
        <v>1478</v>
      </c>
      <c r="B51" s="40">
        <v>67907188.969999999</v>
      </c>
      <c r="C51" s="40">
        <v>10305985.550000001</v>
      </c>
      <c r="D51" s="40">
        <v>79298463.769999996</v>
      </c>
      <c r="E51" s="40">
        <v>0</v>
      </c>
      <c r="F51" s="40">
        <v>264408</v>
      </c>
      <c r="G51" s="40">
        <v>37855037.969999999</v>
      </c>
      <c r="H51" s="40">
        <v>197014954.26999998</v>
      </c>
      <c r="J51" s="40">
        <f t="shared" si="0"/>
        <v>33953594.484999999</v>
      </c>
      <c r="K51" s="40">
        <f t="shared" si="1"/>
        <v>5152992.7750000004</v>
      </c>
      <c r="L51" s="40">
        <f t="shared" si="2"/>
        <v>39649231.884999998</v>
      </c>
      <c r="M51" s="40">
        <f t="shared" si="3"/>
        <v>0</v>
      </c>
      <c r="N51" s="40">
        <f t="shared" si="4"/>
        <v>132204</v>
      </c>
    </row>
    <row r="52" spans="1:14" hidden="1" x14ac:dyDescent="0.6">
      <c r="A52" s="38" t="s">
        <v>1160</v>
      </c>
      <c r="B52" s="40">
        <v>80385002.900000006</v>
      </c>
      <c r="C52" s="40">
        <v>6857857</v>
      </c>
      <c r="D52" s="40">
        <v>54783079.379999995</v>
      </c>
      <c r="E52" s="40">
        <v>0</v>
      </c>
      <c r="F52" s="40">
        <v>146056.85</v>
      </c>
      <c r="G52" s="40">
        <v>60220993.57</v>
      </c>
      <c r="H52" s="40">
        <v>221240372.19999999</v>
      </c>
      <c r="J52" s="40">
        <f t="shared" si="0"/>
        <v>40192501.450000003</v>
      </c>
      <c r="K52" s="40">
        <f t="shared" si="1"/>
        <v>3428928.5</v>
      </c>
      <c r="L52" s="40">
        <f t="shared" si="2"/>
        <v>27391539.689999998</v>
      </c>
      <c r="M52" s="40">
        <f t="shared" si="3"/>
        <v>0</v>
      </c>
      <c r="N52" s="40">
        <f t="shared" si="4"/>
        <v>73028.425000000003</v>
      </c>
    </row>
    <row r="53" spans="1:14" hidden="1" x14ac:dyDescent="0.6">
      <c r="A53" s="38" t="s">
        <v>1075</v>
      </c>
      <c r="B53" s="40">
        <v>126459118.86999999</v>
      </c>
      <c r="C53" s="40">
        <v>5428528</v>
      </c>
      <c r="D53" s="40">
        <v>71712429.919999987</v>
      </c>
      <c r="E53" s="40">
        <v>0</v>
      </c>
      <c r="F53" s="40">
        <v>4808486.93</v>
      </c>
      <c r="G53" s="40">
        <v>56385683.380000003</v>
      </c>
      <c r="H53" s="40">
        <v>215058027.86000001</v>
      </c>
      <c r="J53" s="40">
        <f t="shared" si="0"/>
        <v>63229559.434999995</v>
      </c>
      <c r="K53" s="40">
        <f t="shared" si="1"/>
        <v>2714264</v>
      </c>
      <c r="L53" s="40">
        <f t="shared" si="2"/>
        <v>35856214.959999993</v>
      </c>
      <c r="M53" s="40">
        <f t="shared" si="3"/>
        <v>0</v>
      </c>
      <c r="N53" s="40">
        <f t="shared" si="4"/>
        <v>2404243.4649999999</v>
      </c>
    </row>
    <row r="54" spans="1:14" hidden="1" x14ac:dyDescent="0.6">
      <c r="A54" s="38" t="s">
        <v>1141</v>
      </c>
      <c r="B54" s="40">
        <v>82378992.410000011</v>
      </c>
      <c r="C54" s="40">
        <v>5287664.63</v>
      </c>
      <c r="D54" s="40">
        <v>49427953.670000002</v>
      </c>
      <c r="E54" s="40">
        <v>0</v>
      </c>
      <c r="F54" s="40">
        <v>1321075.5</v>
      </c>
      <c r="G54" s="40">
        <v>135588062.71000001</v>
      </c>
      <c r="H54" s="40">
        <v>637529927.38000011</v>
      </c>
      <c r="J54" s="40">
        <f t="shared" si="0"/>
        <v>41189496.205000006</v>
      </c>
      <c r="K54" s="40">
        <f t="shared" si="1"/>
        <v>2643832.3149999999</v>
      </c>
      <c r="L54" s="40">
        <f t="shared" si="2"/>
        <v>24713976.835000001</v>
      </c>
      <c r="M54" s="40">
        <f t="shared" si="3"/>
        <v>0</v>
      </c>
      <c r="N54" s="40">
        <f t="shared" si="4"/>
        <v>660537.75</v>
      </c>
    </row>
    <row r="55" spans="1:14" hidden="1" x14ac:dyDescent="0.6">
      <c r="A55" s="38" t="s">
        <v>965</v>
      </c>
      <c r="B55" s="40">
        <v>137182827.75</v>
      </c>
      <c r="C55" s="40">
        <v>15774996.399999999</v>
      </c>
      <c r="D55" s="40">
        <v>75617284.660000011</v>
      </c>
      <c r="E55" s="40">
        <v>0</v>
      </c>
      <c r="F55" s="40">
        <v>985729.62</v>
      </c>
      <c r="G55" s="40">
        <v>34323916.449999996</v>
      </c>
      <c r="H55" s="40">
        <v>244257772.29999998</v>
      </c>
      <c r="J55" s="40">
        <f t="shared" si="0"/>
        <v>68591413.875</v>
      </c>
      <c r="K55" s="40">
        <f t="shared" si="1"/>
        <v>7887498.1999999993</v>
      </c>
      <c r="L55" s="40">
        <f t="shared" si="2"/>
        <v>37808642.330000006</v>
      </c>
      <c r="M55" s="40">
        <f t="shared" si="3"/>
        <v>0</v>
      </c>
      <c r="N55" s="40">
        <f t="shared" si="4"/>
        <v>492864.81</v>
      </c>
    </row>
    <row r="56" spans="1:14" hidden="1" x14ac:dyDescent="0.6">
      <c r="A56" s="38" t="s">
        <v>992</v>
      </c>
      <c r="B56" s="40">
        <v>254938926.17000002</v>
      </c>
      <c r="C56" s="40">
        <v>59860842.18</v>
      </c>
      <c r="D56" s="40">
        <v>103085067.04000001</v>
      </c>
      <c r="E56" s="40">
        <v>0</v>
      </c>
      <c r="F56" s="40">
        <v>1264938.32</v>
      </c>
      <c r="G56" s="40">
        <v>62545597.229999997</v>
      </c>
      <c r="H56" s="40">
        <v>222937456.26999998</v>
      </c>
      <c r="J56" s="40">
        <f t="shared" si="0"/>
        <v>127469463.08500001</v>
      </c>
      <c r="K56" s="40">
        <f t="shared" si="1"/>
        <v>29930421.09</v>
      </c>
      <c r="L56" s="40">
        <f t="shared" si="2"/>
        <v>51542533.520000003</v>
      </c>
      <c r="M56" s="40">
        <f t="shared" si="3"/>
        <v>0</v>
      </c>
      <c r="N56" s="40">
        <f t="shared" si="4"/>
        <v>632469.16</v>
      </c>
    </row>
    <row r="57" spans="1:14" hidden="1" x14ac:dyDescent="0.6">
      <c r="A57" s="38" t="s">
        <v>875</v>
      </c>
      <c r="B57" s="40">
        <v>99006654.890000001</v>
      </c>
      <c r="C57" s="40">
        <v>20466555.789999999</v>
      </c>
      <c r="D57" s="40">
        <v>58933970.879999995</v>
      </c>
      <c r="E57" s="40">
        <v>0</v>
      </c>
      <c r="F57" s="40">
        <v>900370.46</v>
      </c>
      <c r="G57" s="40">
        <v>263888888.80999991</v>
      </c>
      <c r="H57" s="40">
        <v>461927562.52999991</v>
      </c>
      <c r="J57" s="40">
        <f t="shared" si="0"/>
        <v>49503327.445</v>
      </c>
      <c r="K57" s="40">
        <f t="shared" si="1"/>
        <v>10233277.895</v>
      </c>
      <c r="L57" s="40">
        <f t="shared" si="2"/>
        <v>29466985.439999998</v>
      </c>
      <c r="M57" s="40">
        <f t="shared" si="3"/>
        <v>0</v>
      </c>
      <c r="N57" s="40">
        <f t="shared" si="4"/>
        <v>450185.23</v>
      </c>
    </row>
    <row r="58" spans="1:14" hidden="1" x14ac:dyDescent="0.6">
      <c r="A58" s="38" t="s">
        <v>1104</v>
      </c>
      <c r="B58" s="40">
        <v>206697481.21000001</v>
      </c>
      <c r="C58" s="40">
        <v>13346862.49</v>
      </c>
      <c r="D58" s="40">
        <v>153679262.13999999</v>
      </c>
      <c r="E58" s="40">
        <v>0</v>
      </c>
      <c r="F58" s="40">
        <v>1258885.02</v>
      </c>
      <c r="G58" s="40">
        <v>48737619.75999999</v>
      </c>
      <c r="H58" s="40">
        <v>157448978.13999999</v>
      </c>
      <c r="J58" s="40">
        <f t="shared" si="0"/>
        <v>103348740.605</v>
      </c>
      <c r="K58" s="40">
        <f t="shared" si="1"/>
        <v>6673431.2450000001</v>
      </c>
      <c r="L58" s="40">
        <f t="shared" si="2"/>
        <v>76839631.069999993</v>
      </c>
      <c r="M58" s="40">
        <f t="shared" si="3"/>
        <v>0</v>
      </c>
      <c r="N58" s="40">
        <f t="shared" si="4"/>
        <v>629442.51</v>
      </c>
    </row>
    <row r="59" spans="1:14" hidden="1" x14ac:dyDescent="0.6">
      <c r="A59" s="38" t="s">
        <v>1033</v>
      </c>
      <c r="B59" s="40">
        <v>86538083</v>
      </c>
      <c r="C59" s="40">
        <v>8007223.5700000003</v>
      </c>
      <c r="D59" s="40">
        <v>52438155.699999996</v>
      </c>
      <c r="E59" s="40">
        <v>0</v>
      </c>
      <c r="F59" s="40">
        <v>2212842.16</v>
      </c>
      <c r="G59" s="40">
        <v>34190647.675999999</v>
      </c>
      <c r="H59" s="40">
        <v>199996036.93599999</v>
      </c>
      <c r="J59" s="40">
        <f t="shared" si="0"/>
        <v>43269041.5</v>
      </c>
      <c r="K59" s="40">
        <f t="shared" si="1"/>
        <v>4003611.7850000001</v>
      </c>
      <c r="L59" s="40">
        <f t="shared" si="2"/>
        <v>26219077.849999998</v>
      </c>
      <c r="M59" s="40">
        <f t="shared" si="3"/>
        <v>0</v>
      </c>
      <c r="N59" s="40">
        <f t="shared" si="4"/>
        <v>1106421.08</v>
      </c>
    </row>
    <row r="60" spans="1:14" hidden="1" x14ac:dyDescent="0.6">
      <c r="A60" s="38" t="s">
        <v>1399</v>
      </c>
      <c r="B60" s="40">
        <v>65136093.390000001</v>
      </c>
      <c r="C60" s="40">
        <v>11156482.85</v>
      </c>
      <c r="D60" s="40">
        <v>35608173.20000001</v>
      </c>
      <c r="E60" s="40">
        <v>0</v>
      </c>
      <c r="F60" s="40">
        <v>4900150.0199999996</v>
      </c>
      <c r="G60" s="40">
        <v>145007643.79999995</v>
      </c>
      <c r="H60" s="40">
        <v>577781925.44999993</v>
      </c>
      <c r="J60" s="40">
        <f t="shared" si="0"/>
        <v>32568046.695</v>
      </c>
      <c r="K60" s="40">
        <f t="shared" si="1"/>
        <v>5578241.4249999998</v>
      </c>
      <c r="L60" s="40">
        <f t="shared" si="2"/>
        <v>17804086.600000005</v>
      </c>
      <c r="M60" s="40">
        <f t="shared" si="3"/>
        <v>0</v>
      </c>
      <c r="N60" s="40">
        <f t="shared" si="4"/>
        <v>2450075.0099999998</v>
      </c>
    </row>
    <row r="61" spans="1:14" hidden="1" x14ac:dyDescent="0.6">
      <c r="A61" s="38" t="s">
        <v>42</v>
      </c>
      <c r="B61" s="40">
        <v>75244203.219999999</v>
      </c>
      <c r="C61" s="40">
        <v>49392825.620000005</v>
      </c>
      <c r="D61" s="40">
        <v>193999167.37</v>
      </c>
      <c r="E61" s="40">
        <v>0</v>
      </c>
      <c r="F61" s="40">
        <v>66423123.469999999</v>
      </c>
      <c r="G61" s="40">
        <v>64767813.689999998</v>
      </c>
      <c r="H61" s="40">
        <v>344581434.34999996</v>
      </c>
      <c r="J61" s="40">
        <f t="shared" si="0"/>
        <v>37622101.609999999</v>
      </c>
      <c r="K61" s="40">
        <f t="shared" si="1"/>
        <v>24696412.810000002</v>
      </c>
      <c r="L61" s="40">
        <f t="shared" si="2"/>
        <v>96999583.685000002</v>
      </c>
      <c r="M61" s="40">
        <f t="shared" si="3"/>
        <v>0</v>
      </c>
      <c r="N61" s="40">
        <f t="shared" si="4"/>
        <v>33211561.734999999</v>
      </c>
    </row>
    <row r="62" spans="1:14" hidden="1" x14ac:dyDescent="0.6">
      <c r="A62" s="38" t="s">
        <v>201</v>
      </c>
      <c r="B62" s="40">
        <v>139134880.18000001</v>
      </c>
      <c r="C62" s="40">
        <v>12097751.65</v>
      </c>
      <c r="D62" s="40">
        <v>56566298.629999995</v>
      </c>
      <c r="E62" s="40">
        <v>0</v>
      </c>
      <c r="F62" s="40">
        <v>5682312.6699999999</v>
      </c>
      <c r="G62" s="40">
        <v>12168672.970000001</v>
      </c>
      <c r="H62" s="40">
        <v>172059884.85999998</v>
      </c>
      <c r="J62" s="40">
        <f t="shared" si="0"/>
        <v>69567440.090000004</v>
      </c>
      <c r="K62" s="40">
        <f t="shared" si="1"/>
        <v>6048875.8250000002</v>
      </c>
      <c r="L62" s="40">
        <f t="shared" si="2"/>
        <v>28283149.314999998</v>
      </c>
      <c r="M62" s="40">
        <f t="shared" si="3"/>
        <v>0</v>
      </c>
      <c r="N62" s="40">
        <f t="shared" si="4"/>
        <v>2841156.335</v>
      </c>
    </row>
    <row r="63" spans="1:14" hidden="1" x14ac:dyDescent="0.6">
      <c r="A63" s="38" t="s">
        <v>142</v>
      </c>
      <c r="B63" s="40">
        <v>135342733.75</v>
      </c>
      <c r="C63" s="40">
        <v>1782955.65</v>
      </c>
      <c r="D63" s="40">
        <v>68327331.850000009</v>
      </c>
      <c r="E63" s="40">
        <v>0</v>
      </c>
      <c r="F63" s="40">
        <v>356015.93</v>
      </c>
      <c r="G63" s="40">
        <v>67366322.640000001</v>
      </c>
      <c r="H63" s="40">
        <v>183783776.48000002</v>
      </c>
      <c r="J63" s="40">
        <f t="shared" si="0"/>
        <v>67671366.875</v>
      </c>
      <c r="K63" s="40">
        <f t="shared" si="1"/>
        <v>891477.82499999995</v>
      </c>
      <c r="L63" s="40">
        <f t="shared" si="2"/>
        <v>34163665.925000004</v>
      </c>
      <c r="M63" s="40">
        <f t="shared" si="3"/>
        <v>0</v>
      </c>
      <c r="N63" s="40">
        <f t="shared" si="4"/>
        <v>178007.965</v>
      </c>
    </row>
    <row r="64" spans="1:14" hidden="1" x14ac:dyDescent="0.6">
      <c r="A64" s="38" t="s">
        <v>92</v>
      </c>
      <c r="B64" s="40">
        <v>33635235.82</v>
      </c>
      <c r="C64" s="40">
        <v>3053792.34</v>
      </c>
      <c r="D64" s="40">
        <v>78791498.859999999</v>
      </c>
      <c r="E64" s="40">
        <v>0</v>
      </c>
      <c r="F64" s="40">
        <v>2588250.7799999998</v>
      </c>
      <c r="G64" s="40">
        <v>33720175.790000007</v>
      </c>
      <c r="H64" s="40">
        <v>130655362.30000001</v>
      </c>
      <c r="J64" s="40">
        <f t="shared" si="0"/>
        <v>16817617.91</v>
      </c>
      <c r="K64" s="40">
        <f t="shared" si="1"/>
        <v>1526896.17</v>
      </c>
      <c r="L64" s="40">
        <f t="shared" si="2"/>
        <v>39395749.43</v>
      </c>
      <c r="M64" s="40">
        <f t="shared" si="3"/>
        <v>0</v>
      </c>
      <c r="N64" s="40">
        <f t="shared" si="4"/>
        <v>1294125.3899999999</v>
      </c>
    </row>
    <row r="65" spans="1:14" hidden="1" x14ac:dyDescent="0.6">
      <c r="A65" s="38" t="s">
        <v>123</v>
      </c>
      <c r="B65" s="40">
        <v>60464755.310000002</v>
      </c>
      <c r="C65" s="40">
        <v>9100978.9100000001</v>
      </c>
      <c r="D65" s="40">
        <v>59651063.792999998</v>
      </c>
      <c r="E65" s="40">
        <v>0</v>
      </c>
      <c r="F65" s="40">
        <v>2852245.36</v>
      </c>
      <c r="G65" s="40">
        <v>13002562.789999999</v>
      </c>
      <c r="H65" s="40">
        <v>89966923.460000008</v>
      </c>
      <c r="J65" s="40">
        <f t="shared" si="0"/>
        <v>30232377.655000001</v>
      </c>
      <c r="K65" s="40">
        <f t="shared" si="1"/>
        <v>4550489.4550000001</v>
      </c>
      <c r="L65" s="40">
        <f t="shared" si="2"/>
        <v>29825531.896499999</v>
      </c>
      <c r="M65" s="40">
        <f t="shared" si="3"/>
        <v>0</v>
      </c>
      <c r="N65" s="40">
        <f t="shared" si="4"/>
        <v>1426122.68</v>
      </c>
    </row>
    <row r="66" spans="1:14" hidden="1" x14ac:dyDescent="0.6">
      <c r="A66" s="38" t="s">
        <v>125</v>
      </c>
      <c r="B66" s="40">
        <v>13093942.100000001</v>
      </c>
      <c r="C66" s="40">
        <v>1752651.42</v>
      </c>
      <c r="D66" s="40">
        <v>16957822.370000001</v>
      </c>
      <c r="E66" s="40">
        <v>0</v>
      </c>
      <c r="F66" s="40">
        <v>762785.47000000009</v>
      </c>
      <c r="G66" s="40">
        <v>62694296.380000025</v>
      </c>
      <c r="H66" s="40">
        <v>118639191.42000003</v>
      </c>
      <c r="J66" s="40">
        <f t="shared" si="0"/>
        <v>6546971.0500000007</v>
      </c>
      <c r="K66" s="40">
        <f t="shared" si="1"/>
        <v>876325.71</v>
      </c>
      <c r="L66" s="40">
        <f t="shared" si="2"/>
        <v>8478911.1850000005</v>
      </c>
      <c r="M66" s="40">
        <f t="shared" si="3"/>
        <v>0</v>
      </c>
      <c r="N66" s="40">
        <f t="shared" si="4"/>
        <v>381392.73500000004</v>
      </c>
    </row>
    <row r="67" spans="1:14" hidden="1" x14ac:dyDescent="0.6">
      <c r="A67" s="38" t="s">
        <v>159</v>
      </c>
      <c r="B67" s="40">
        <v>8769528.2200000007</v>
      </c>
      <c r="C67" s="40">
        <v>2083444.7400000002</v>
      </c>
      <c r="D67" s="40">
        <v>24160760.400000002</v>
      </c>
      <c r="E67" s="40">
        <v>0</v>
      </c>
      <c r="F67" s="40">
        <v>8034383.5099999998</v>
      </c>
      <c r="G67" s="40">
        <v>24764038.73</v>
      </c>
      <c r="H67" s="40">
        <v>135324661.74000001</v>
      </c>
      <c r="J67" s="40">
        <f t="shared" si="0"/>
        <v>4384764.1100000003</v>
      </c>
      <c r="K67" s="40">
        <f t="shared" si="1"/>
        <v>1041722.3700000001</v>
      </c>
      <c r="L67" s="40">
        <f t="shared" si="2"/>
        <v>12080380.200000001</v>
      </c>
      <c r="M67" s="40">
        <f t="shared" si="3"/>
        <v>0</v>
      </c>
      <c r="N67" s="40">
        <f t="shared" si="4"/>
        <v>4017191.7549999999</v>
      </c>
    </row>
    <row r="68" spans="1:14" hidden="1" x14ac:dyDescent="0.6">
      <c r="A68" s="38" t="s">
        <v>413</v>
      </c>
      <c r="B68" s="40">
        <v>44280324.020000003</v>
      </c>
      <c r="C68" s="40">
        <v>6752045.2899999991</v>
      </c>
      <c r="D68" s="40">
        <v>32922766.52</v>
      </c>
      <c r="E68" s="40">
        <v>0</v>
      </c>
      <c r="F68" s="40">
        <v>621239</v>
      </c>
      <c r="G68" s="40">
        <v>42950932.710000001</v>
      </c>
      <c r="H68" s="40">
        <v>311979493.89999998</v>
      </c>
      <c r="J68" s="40">
        <f t="shared" si="0"/>
        <v>22140162.010000002</v>
      </c>
      <c r="K68" s="40">
        <f t="shared" si="1"/>
        <v>3376022.6449999996</v>
      </c>
      <c r="L68" s="40">
        <f t="shared" si="2"/>
        <v>16461383.26</v>
      </c>
      <c r="M68" s="40">
        <f t="shared" si="3"/>
        <v>0</v>
      </c>
      <c r="N68" s="40">
        <f t="shared" si="4"/>
        <v>310619.5</v>
      </c>
    </row>
    <row r="69" spans="1:14" hidden="1" x14ac:dyDescent="0.6">
      <c r="A69" s="38" t="s">
        <v>317</v>
      </c>
      <c r="B69" s="40">
        <v>110077665.59</v>
      </c>
      <c r="C69" s="40">
        <v>8055768.1100000003</v>
      </c>
      <c r="D69" s="40">
        <v>40533648.060000002</v>
      </c>
      <c r="E69" s="40">
        <v>0</v>
      </c>
      <c r="F69" s="40">
        <v>389488.65</v>
      </c>
      <c r="G69" s="40">
        <v>16995794.699999999</v>
      </c>
      <c r="H69" s="40">
        <v>110867265.94</v>
      </c>
      <c r="J69" s="40">
        <f t="shared" ref="J69:J132" si="5">B69*$J$2</f>
        <v>55038832.795000002</v>
      </c>
      <c r="K69" s="40">
        <f t="shared" ref="K69:K132" si="6">C69*$K$2</f>
        <v>4027884.0550000002</v>
      </c>
      <c r="L69" s="40">
        <f t="shared" ref="L69:L132" si="7">D69*$L$2</f>
        <v>20266824.030000001</v>
      </c>
      <c r="M69" s="40">
        <f t="shared" ref="M69:M132" si="8">E69*$M$2</f>
        <v>0</v>
      </c>
      <c r="N69" s="40">
        <f t="shared" ref="N69:N132" si="9">F69*$N$2</f>
        <v>194744.32500000001</v>
      </c>
    </row>
    <row r="70" spans="1:14" hidden="1" x14ac:dyDescent="0.6">
      <c r="A70" s="38" t="s">
        <v>218</v>
      </c>
      <c r="B70" s="40">
        <v>58590833.18</v>
      </c>
      <c r="C70" s="40">
        <v>15784885.67</v>
      </c>
      <c r="D70" s="40">
        <v>53932010.059999995</v>
      </c>
      <c r="E70" s="40">
        <v>0</v>
      </c>
      <c r="F70" s="40">
        <v>102538</v>
      </c>
      <c r="G70" s="40">
        <v>20832175.150000002</v>
      </c>
      <c r="H70" s="40">
        <v>184631856.61000004</v>
      </c>
      <c r="J70" s="40">
        <f t="shared" si="5"/>
        <v>29295416.59</v>
      </c>
      <c r="K70" s="40">
        <f t="shared" si="6"/>
        <v>7892442.835</v>
      </c>
      <c r="L70" s="40">
        <f t="shared" si="7"/>
        <v>26966005.029999997</v>
      </c>
      <c r="M70" s="40">
        <f t="shared" si="8"/>
        <v>0</v>
      </c>
      <c r="N70" s="40">
        <f t="shared" si="9"/>
        <v>51269</v>
      </c>
    </row>
    <row r="71" spans="1:14" hidden="1" x14ac:dyDescent="0.6">
      <c r="A71" s="38" t="s">
        <v>220</v>
      </c>
      <c r="B71" s="40">
        <v>16562051.939999999</v>
      </c>
      <c r="C71" s="40">
        <v>3304784.7</v>
      </c>
      <c r="D71" s="40">
        <v>31807840.870000001</v>
      </c>
      <c r="E71" s="40">
        <v>0</v>
      </c>
      <c r="F71" s="40">
        <v>21733965.359999999</v>
      </c>
      <c r="G71" s="40">
        <v>15978217.959999997</v>
      </c>
      <c r="H71" s="40">
        <v>116237979.91</v>
      </c>
      <c r="J71" s="40">
        <f t="shared" si="5"/>
        <v>8281025.9699999997</v>
      </c>
      <c r="K71" s="40">
        <f t="shared" si="6"/>
        <v>1652392.35</v>
      </c>
      <c r="L71" s="40">
        <f t="shared" si="7"/>
        <v>15903920.435000001</v>
      </c>
      <c r="M71" s="40">
        <f t="shared" si="8"/>
        <v>0</v>
      </c>
      <c r="N71" s="40">
        <f t="shared" si="9"/>
        <v>10866982.68</v>
      </c>
    </row>
    <row r="72" spans="1:14" hidden="1" x14ac:dyDescent="0.6">
      <c r="A72" s="38" t="s">
        <v>279</v>
      </c>
      <c r="B72" s="40">
        <v>32784616.410000004</v>
      </c>
      <c r="C72" s="40">
        <v>3716782.3899999997</v>
      </c>
      <c r="D72" s="40">
        <v>25723751.019999996</v>
      </c>
      <c r="E72" s="40">
        <v>0</v>
      </c>
      <c r="F72" s="40">
        <v>154511.5</v>
      </c>
      <c r="G72" s="40">
        <v>12048562.33</v>
      </c>
      <c r="H72" s="40">
        <v>52681606.120000005</v>
      </c>
      <c r="J72" s="40">
        <f t="shared" si="5"/>
        <v>16392308.205000002</v>
      </c>
      <c r="K72" s="40">
        <f t="shared" si="6"/>
        <v>1858391.1949999998</v>
      </c>
      <c r="L72" s="40">
        <f t="shared" si="7"/>
        <v>12861875.509999998</v>
      </c>
      <c r="M72" s="40">
        <f t="shared" si="8"/>
        <v>0</v>
      </c>
      <c r="N72" s="40">
        <f t="shared" si="9"/>
        <v>77255.75</v>
      </c>
    </row>
    <row r="73" spans="1:14" hidden="1" x14ac:dyDescent="0.6">
      <c r="A73" s="38" t="s">
        <v>281</v>
      </c>
      <c r="B73" s="40">
        <v>43007696.669999994</v>
      </c>
      <c r="C73" s="40">
        <v>6165224.5599999996</v>
      </c>
      <c r="D73" s="40">
        <v>25558125.039999999</v>
      </c>
      <c r="E73" s="40">
        <v>0</v>
      </c>
      <c r="F73" s="40">
        <v>93368.75</v>
      </c>
      <c r="G73" s="40">
        <v>23576901.369999997</v>
      </c>
      <c r="H73" s="40">
        <v>53541123.499999993</v>
      </c>
      <c r="J73" s="40">
        <f t="shared" si="5"/>
        <v>21503848.334999997</v>
      </c>
      <c r="K73" s="40">
        <f t="shared" si="6"/>
        <v>3082612.28</v>
      </c>
      <c r="L73" s="40">
        <f t="shared" si="7"/>
        <v>12779062.52</v>
      </c>
      <c r="M73" s="40">
        <f t="shared" si="8"/>
        <v>0</v>
      </c>
      <c r="N73" s="40">
        <f t="shared" si="9"/>
        <v>46684.375</v>
      </c>
    </row>
    <row r="74" spans="1:14" hidden="1" x14ac:dyDescent="0.6">
      <c r="A74" s="38" t="s">
        <v>388</v>
      </c>
      <c r="B74" s="40">
        <v>41627715.839999996</v>
      </c>
      <c r="C74" s="40">
        <v>5125907.53</v>
      </c>
      <c r="D74" s="40">
        <v>36014907.700000003</v>
      </c>
      <c r="E74" s="40">
        <v>0</v>
      </c>
      <c r="F74" s="40">
        <v>111650.3</v>
      </c>
      <c r="G74" s="40">
        <v>29162862.670000002</v>
      </c>
      <c r="H74" s="40">
        <v>148493139.71000001</v>
      </c>
      <c r="J74" s="40">
        <f t="shared" si="5"/>
        <v>20813857.919999998</v>
      </c>
      <c r="K74" s="40">
        <f t="shared" si="6"/>
        <v>2562953.7650000001</v>
      </c>
      <c r="L74" s="40">
        <f t="shared" si="7"/>
        <v>18007453.850000001</v>
      </c>
      <c r="M74" s="40">
        <f t="shared" si="8"/>
        <v>0</v>
      </c>
      <c r="N74" s="40">
        <f t="shared" si="9"/>
        <v>55825.15</v>
      </c>
    </row>
    <row r="75" spans="1:14" hidden="1" x14ac:dyDescent="0.6">
      <c r="A75" s="38" t="s">
        <v>256</v>
      </c>
      <c r="B75" s="40">
        <v>23456906.199999999</v>
      </c>
      <c r="C75" s="40">
        <v>14931364.060000001</v>
      </c>
      <c r="D75" s="40">
        <v>57013991.759999998</v>
      </c>
      <c r="E75" s="40">
        <v>0</v>
      </c>
      <c r="F75" s="40">
        <v>1590886.95</v>
      </c>
      <c r="G75" s="40">
        <v>8263170.8300000001</v>
      </c>
      <c r="H75" s="40">
        <v>110002807.03999999</v>
      </c>
      <c r="J75" s="40">
        <f t="shared" si="5"/>
        <v>11728453.1</v>
      </c>
      <c r="K75" s="40">
        <f t="shared" si="6"/>
        <v>7465682.0300000003</v>
      </c>
      <c r="L75" s="40">
        <f t="shared" si="7"/>
        <v>28506995.879999999</v>
      </c>
      <c r="M75" s="40">
        <f t="shared" si="8"/>
        <v>0</v>
      </c>
      <c r="N75" s="40">
        <f t="shared" si="9"/>
        <v>795443.47499999998</v>
      </c>
    </row>
    <row r="76" spans="1:14" hidden="1" x14ac:dyDescent="0.6">
      <c r="A76" s="38" t="s">
        <v>668</v>
      </c>
      <c r="B76" s="40">
        <v>38156715.730000004</v>
      </c>
      <c r="C76" s="40">
        <v>10114051.940000001</v>
      </c>
      <c r="D76" s="40">
        <v>23433401.150000002</v>
      </c>
      <c r="E76" s="40">
        <v>0</v>
      </c>
      <c r="F76" s="40">
        <v>1818275.2</v>
      </c>
      <c r="G76" s="40">
        <v>62414311</v>
      </c>
      <c r="H76" s="40">
        <v>197656369.19</v>
      </c>
      <c r="J76" s="40">
        <f t="shared" si="5"/>
        <v>19078357.865000002</v>
      </c>
      <c r="K76" s="40">
        <f t="shared" si="6"/>
        <v>5057025.9700000007</v>
      </c>
      <c r="L76" s="40">
        <f t="shared" si="7"/>
        <v>11716700.575000001</v>
      </c>
      <c r="M76" s="40">
        <f t="shared" si="8"/>
        <v>0</v>
      </c>
      <c r="N76" s="40">
        <f t="shared" si="9"/>
        <v>909137.6</v>
      </c>
    </row>
    <row r="77" spans="1:14" hidden="1" x14ac:dyDescent="0.6">
      <c r="A77" s="38" t="s">
        <v>670</v>
      </c>
      <c r="B77" s="40">
        <v>31279493.380000003</v>
      </c>
      <c r="C77" s="40">
        <v>22579871.369999997</v>
      </c>
      <c r="D77" s="40">
        <v>25974716.779999997</v>
      </c>
      <c r="E77" s="40">
        <v>0</v>
      </c>
      <c r="F77" s="40">
        <v>2265174.31</v>
      </c>
      <c r="G77" s="40">
        <v>62868157.519999988</v>
      </c>
      <c r="H77" s="40">
        <v>132940963.47999999</v>
      </c>
      <c r="J77" s="40">
        <f t="shared" si="5"/>
        <v>15639746.690000001</v>
      </c>
      <c r="K77" s="40">
        <f t="shared" si="6"/>
        <v>11289935.684999999</v>
      </c>
      <c r="L77" s="40">
        <f t="shared" si="7"/>
        <v>12987358.389999999</v>
      </c>
      <c r="M77" s="40">
        <f t="shared" si="8"/>
        <v>0</v>
      </c>
      <c r="N77" s="40">
        <f t="shared" si="9"/>
        <v>1132587.155</v>
      </c>
    </row>
    <row r="78" spans="1:14" hidden="1" x14ac:dyDescent="0.6">
      <c r="A78" s="38" t="s">
        <v>672</v>
      </c>
      <c r="B78" s="40">
        <v>16813635.98</v>
      </c>
      <c r="C78" s="40">
        <v>15634656.449999999</v>
      </c>
      <c r="D78" s="40">
        <v>25195789.950000003</v>
      </c>
      <c r="E78" s="40">
        <v>0</v>
      </c>
      <c r="F78" s="40">
        <v>1432614</v>
      </c>
      <c r="G78" s="40">
        <v>118198783.98999999</v>
      </c>
      <c r="H78" s="40">
        <v>321426405.62</v>
      </c>
      <c r="J78" s="40">
        <f t="shared" si="5"/>
        <v>8406817.9900000002</v>
      </c>
      <c r="K78" s="40">
        <f t="shared" si="6"/>
        <v>7817328.2249999996</v>
      </c>
      <c r="L78" s="40">
        <f t="shared" si="7"/>
        <v>12597894.975000001</v>
      </c>
      <c r="M78" s="40">
        <f t="shared" si="8"/>
        <v>0</v>
      </c>
      <c r="N78" s="40">
        <f t="shared" si="9"/>
        <v>716307</v>
      </c>
    </row>
    <row r="79" spans="1:14" hidden="1" x14ac:dyDescent="0.6">
      <c r="A79" s="38" t="s">
        <v>581</v>
      </c>
      <c r="B79" s="40">
        <v>153733122.38999999</v>
      </c>
      <c r="C79" s="40">
        <v>10709618.870000001</v>
      </c>
      <c r="D79" s="40">
        <v>69370110.770000011</v>
      </c>
      <c r="E79" s="40">
        <v>0</v>
      </c>
      <c r="F79" s="40">
        <v>47427744.160000004</v>
      </c>
      <c r="G79" s="40">
        <v>42612690.129999995</v>
      </c>
      <c r="H79" s="40">
        <v>99834103.140000001</v>
      </c>
      <c r="J79" s="40">
        <f t="shared" si="5"/>
        <v>76866561.194999993</v>
      </c>
      <c r="K79" s="40">
        <f t="shared" si="6"/>
        <v>5354809.4350000005</v>
      </c>
      <c r="L79" s="40">
        <f t="shared" si="7"/>
        <v>34685055.385000005</v>
      </c>
      <c r="M79" s="40">
        <f t="shared" si="8"/>
        <v>0</v>
      </c>
      <c r="N79" s="40">
        <f t="shared" si="9"/>
        <v>23713872.080000002</v>
      </c>
    </row>
    <row r="80" spans="1:14" hidden="1" x14ac:dyDescent="0.6">
      <c r="A80" s="38" t="s">
        <v>583</v>
      </c>
      <c r="B80" s="40">
        <v>146045653.44</v>
      </c>
      <c r="C80" s="40">
        <v>16390634.890000001</v>
      </c>
      <c r="D80" s="40">
        <v>19008021.890000001</v>
      </c>
      <c r="E80" s="40">
        <v>0</v>
      </c>
      <c r="F80" s="40">
        <v>2521568.3099999996</v>
      </c>
      <c r="G80" s="40">
        <v>33720623.93</v>
      </c>
      <c r="H80" s="40">
        <v>166384378.33000001</v>
      </c>
      <c r="J80" s="40">
        <f t="shared" si="5"/>
        <v>73022826.719999999</v>
      </c>
      <c r="K80" s="40">
        <f t="shared" si="6"/>
        <v>8195317.4450000003</v>
      </c>
      <c r="L80" s="40">
        <f t="shared" si="7"/>
        <v>9504010.9450000003</v>
      </c>
      <c r="M80" s="40">
        <f t="shared" si="8"/>
        <v>0</v>
      </c>
      <c r="N80" s="40">
        <f t="shared" si="9"/>
        <v>1260784.1549999998</v>
      </c>
    </row>
    <row r="81" spans="1:14" hidden="1" x14ac:dyDescent="0.6">
      <c r="A81" s="38" t="s">
        <v>702</v>
      </c>
      <c r="B81" s="40">
        <v>19634179.84</v>
      </c>
      <c r="C81" s="40">
        <v>4778334.71</v>
      </c>
      <c r="D81" s="40">
        <v>18940349.75</v>
      </c>
      <c r="E81" s="40">
        <v>0</v>
      </c>
      <c r="F81" s="40">
        <v>0</v>
      </c>
      <c r="G81" s="40">
        <v>217290626.07999998</v>
      </c>
      <c r="H81" s="40">
        <v>448139281.09999996</v>
      </c>
      <c r="J81" s="40">
        <f t="shared" si="5"/>
        <v>9817089.9199999999</v>
      </c>
      <c r="K81" s="40">
        <f t="shared" si="6"/>
        <v>2389167.355</v>
      </c>
      <c r="L81" s="40">
        <f t="shared" si="7"/>
        <v>9470174.875</v>
      </c>
      <c r="M81" s="40">
        <f t="shared" si="8"/>
        <v>0</v>
      </c>
      <c r="N81" s="40">
        <f t="shared" si="9"/>
        <v>0</v>
      </c>
    </row>
    <row r="82" spans="1:14" hidden="1" x14ac:dyDescent="0.6">
      <c r="A82" s="38" t="s">
        <v>695</v>
      </c>
      <c r="B82" s="40">
        <v>82120580.670000002</v>
      </c>
      <c r="C82" s="40">
        <v>110316213.84999999</v>
      </c>
      <c r="D82" s="40">
        <v>35153946.629999995</v>
      </c>
      <c r="E82" s="40">
        <v>0</v>
      </c>
      <c r="F82" s="40">
        <v>103853.5</v>
      </c>
      <c r="G82" s="40">
        <v>3344144.96</v>
      </c>
      <c r="H82" s="40">
        <v>120900961.63000001</v>
      </c>
      <c r="J82" s="40">
        <f t="shared" si="5"/>
        <v>41060290.335000001</v>
      </c>
      <c r="K82" s="40">
        <f t="shared" si="6"/>
        <v>55158106.924999997</v>
      </c>
      <c r="L82" s="40">
        <f t="shared" si="7"/>
        <v>17576973.314999998</v>
      </c>
      <c r="M82" s="40">
        <f t="shared" si="8"/>
        <v>0</v>
      </c>
      <c r="N82" s="40">
        <f t="shared" si="9"/>
        <v>51926.75</v>
      </c>
    </row>
    <row r="83" spans="1:14" hidden="1" x14ac:dyDescent="0.6">
      <c r="A83" s="38" t="s">
        <v>688</v>
      </c>
      <c r="B83" s="40">
        <v>24675503.749999996</v>
      </c>
      <c r="C83" s="40">
        <v>1868898.47</v>
      </c>
      <c r="D83" s="40">
        <v>32460356.689999998</v>
      </c>
      <c r="E83" s="40">
        <v>0</v>
      </c>
      <c r="F83" s="40">
        <v>114211.25</v>
      </c>
      <c r="G83" s="40">
        <v>80473733.030000001</v>
      </c>
      <c r="H83" s="40">
        <v>261893695.97999999</v>
      </c>
      <c r="J83" s="40">
        <f t="shared" si="5"/>
        <v>12337751.874999998</v>
      </c>
      <c r="K83" s="40">
        <f t="shared" si="6"/>
        <v>934449.23499999999</v>
      </c>
      <c r="L83" s="40">
        <f t="shared" si="7"/>
        <v>16230178.344999999</v>
      </c>
      <c r="M83" s="40">
        <f t="shared" si="8"/>
        <v>0</v>
      </c>
      <c r="N83" s="40">
        <f t="shared" si="9"/>
        <v>57105.625</v>
      </c>
    </row>
    <row r="84" spans="1:14" hidden="1" x14ac:dyDescent="0.6">
      <c r="A84" s="38" t="s">
        <v>649</v>
      </c>
      <c r="B84" s="40">
        <v>73615992.909999996</v>
      </c>
      <c r="C84" s="40">
        <v>49500000</v>
      </c>
      <c r="D84" s="40">
        <v>75846389.800000012</v>
      </c>
      <c r="E84" s="40">
        <v>0</v>
      </c>
      <c r="F84" s="40">
        <v>1636198</v>
      </c>
      <c r="G84" s="40">
        <v>25235490.43</v>
      </c>
      <c r="H84" s="40">
        <v>121810797.63999999</v>
      </c>
      <c r="J84" s="40">
        <f t="shared" si="5"/>
        <v>36807996.454999998</v>
      </c>
      <c r="K84" s="40">
        <f t="shared" si="6"/>
        <v>24750000</v>
      </c>
      <c r="L84" s="40">
        <f t="shared" si="7"/>
        <v>37923194.900000006</v>
      </c>
      <c r="M84" s="40">
        <f t="shared" si="8"/>
        <v>0</v>
      </c>
      <c r="N84" s="40">
        <f t="shared" si="9"/>
        <v>818099</v>
      </c>
    </row>
    <row r="85" spans="1:14" hidden="1" x14ac:dyDescent="0.6">
      <c r="A85" s="38" t="s">
        <v>633</v>
      </c>
      <c r="B85" s="40">
        <v>36762078.950000003</v>
      </c>
      <c r="C85" s="40">
        <v>7396491.1099999994</v>
      </c>
      <c r="D85" s="40">
        <v>60579595.269999996</v>
      </c>
      <c r="E85" s="40">
        <v>0</v>
      </c>
      <c r="F85" s="40">
        <v>2422849.44</v>
      </c>
      <c r="G85" s="40">
        <v>32608908.399999999</v>
      </c>
      <c r="H85" s="40">
        <v>187500293.28</v>
      </c>
      <c r="J85" s="40">
        <f t="shared" si="5"/>
        <v>18381039.475000001</v>
      </c>
      <c r="K85" s="40">
        <f t="shared" si="6"/>
        <v>3698245.5549999997</v>
      </c>
      <c r="L85" s="40">
        <f t="shared" si="7"/>
        <v>30289797.634999998</v>
      </c>
      <c r="M85" s="40">
        <f t="shared" si="8"/>
        <v>0</v>
      </c>
      <c r="N85" s="40">
        <f t="shared" si="9"/>
        <v>1211424.72</v>
      </c>
    </row>
    <row r="86" spans="1:14" hidden="1" x14ac:dyDescent="0.6">
      <c r="A86" s="38" t="s">
        <v>1546</v>
      </c>
      <c r="B86" s="40">
        <v>150042759.75999999</v>
      </c>
      <c r="C86" s="40">
        <v>10229112.850000001</v>
      </c>
      <c r="D86" s="40">
        <v>59066932.680000007</v>
      </c>
      <c r="E86" s="40">
        <v>0</v>
      </c>
      <c r="F86" s="40">
        <v>1133455.93</v>
      </c>
      <c r="G86" s="40">
        <v>70262223.359999999</v>
      </c>
      <c r="H86" s="40">
        <v>154536896.64000002</v>
      </c>
      <c r="J86" s="40">
        <f t="shared" si="5"/>
        <v>75021379.879999995</v>
      </c>
      <c r="K86" s="40">
        <f t="shared" si="6"/>
        <v>5114556.4250000007</v>
      </c>
      <c r="L86" s="40">
        <f t="shared" si="7"/>
        <v>29533466.340000004</v>
      </c>
      <c r="M86" s="40">
        <f t="shared" si="8"/>
        <v>0</v>
      </c>
      <c r="N86" s="40">
        <f t="shared" si="9"/>
        <v>566727.96499999997</v>
      </c>
    </row>
    <row r="87" spans="1:14" hidden="1" x14ac:dyDescent="0.6">
      <c r="A87" s="38" t="s">
        <v>1633</v>
      </c>
      <c r="B87" s="40">
        <v>11725281.51</v>
      </c>
      <c r="C87" s="40">
        <v>2471975.2999999998</v>
      </c>
      <c r="D87" s="40">
        <v>20496004.810000002</v>
      </c>
      <c r="E87" s="40">
        <v>0</v>
      </c>
      <c r="F87" s="40">
        <v>291720.11</v>
      </c>
      <c r="G87" s="40">
        <v>21624036.920000002</v>
      </c>
      <c r="H87" s="40">
        <v>111988872.56000002</v>
      </c>
      <c r="J87" s="40">
        <f t="shared" si="5"/>
        <v>5862640.7549999999</v>
      </c>
      <c r="K87" s="40">
        <f t="shared" si="6"/>
        <v>1235987.6499999999</v>
      </c>
      <c r="L87" s="40">
        <f t="shared" si="7"/>
        <v>10248002.405000001</v>
      </c>
      <c r="M87" s="40">
        <f t="shared" si="8"/>
        <v>0</v>
      </c>
      <c r="N87" s="40">
        <f t="shared" si="9"/>
        <v>145860.05499999999</v>
      </c>
    </row>
    <row r="88" spans="1:14" hidden="1" x14ac:dyDescent="0.6">
      <c r="A88" s="38" t="s">
        <v>1635</v>
      </c>
      <c r="B88" s="40">
        <v>51117157.460000001</v>
      </c>
      <c r="C88" s="40">
        <v>6408335.1100000003</v>
      </c>
      <c r="D88" s="40">
        <v>20239798.379999999</v>
      </c>
      <c r="E88" s="40">
        <v>0</v>
      </c>
      <c r="F88" s="40">
        <v>365360.2</v>
      </c>
      <c r="G88" s="40">
        <v>55606846.769999996</v>
      </c>
      <c r="H88" s="40">
        <v>156624492.50999999</v>
      </c>
      <c r="J88" s="40">
        <f t="shared" si="5"/>
        <v>25558578.73</v>
      </c>
      <c r="K88" s="40">
        <f t="shared" si="6"/>
        <v>3204167.5550000002</v>
      </c>
      <c r="L88" s="40">
        <f t="shared" si="7"/>
        <v>10119899.189999999</v>
      </c>
      <c r="M88" s="40">
        <f t="shared" si="8"/>
        <v>0</v>
      </c>
      <c r="N88" s="40">
        <f t="shared" si="9"/>
        <v>182680.1</v>
      </c>
    </row>
    <row r="89" spans="1:14" hidden="1" x14ac:dyDescent="0.6">
      <c r="A89" s="38" t="s">
        <v>1651</v>
      </c>
      <c r="B89" s="40">
        <v>116097619.69000001</v>
      </c>
      <c r="C89" s="40">
        <v>36465604.609999999</v>
      </c>
      <c r="D89" s="40">
        <v>97192588.659999996</v>
      </c>
      <c r="E89" s="40">
        <v>0</v>
      </c>
      <c r="F89" s="40">
        <v>2240384.12</v>
      </c>
      <c r="G89" s="40">
        <v>72705296.75</v>
      </c>
      <c r="H89" s="40">
        <v>193208542.59999999</v>
      </c>
      <c r="J89" s="40">
        <f t="shared" si="5"/>
        <v>58048809.845000006</v>
      </c>
      <c r="K89" s="40">
        <f t="shared" si="6"/>
        <v>18232802.305</v>
      </c>
      <c r="L89" s="40">
        <f t="shared" si="7"/>
        <v>48596294.329999998</v>
      </c>
      <c r="M89" s="40">
        <f t="shared" si="8"/>
        <v>0</v>
      </c>
      <c r="N89" s="40">
        <f t="shared" si="9"/>
        <v>1120192.06</v>
      </c>
    </row>
    <row r="90" spans="1:14" hidden="1" x14ac:dyDescent="0.6">
      <c r="A90" s="38" t="s">
        <v>1675</v>
      </c>
      <c r="B90" s="40">
        <v>27412744.91</v>
      </c>
      <c r="C90" s="40">
        <v>6243933.1299999999</v>
      </c>
      <c r="D90" s="40">
        <v>29262651.649999999</v>
      </c>
      <c r="E90" s="40">
        <v>0</v>
      </c>
      <c r="F90" s="40">
        <v>50277</v>
      </c>
      <c r="G90" s="40">
        <v>155784016.25</v>
      </c>
      <c r="H90" s="40">
        <v>199588344.28</v>
      </c>
      <c r="J90" s="40">
        <f t="shared" si="5"/>
        <v>13706372.455</v>
      </c>
      <c r="K90" s="40">
        <f t="shared" si="6"/>
        <v>3121966.5649999999</v>
      </c>
      <c r="L90" s="40">
        <f t="shared" si="7"/>
        <v>14631325.824999999</v>
      </c>
      <c r="M90" s="40">
        <f t="shared" si="8"/>
        <v>0</v>
      </c>
      <c r="N90" s="40">
        <f t="shared" si="9"/>
        <v>25138.5</v>
      </c>
    </row>
    <row r="91" spans="1:14" hidden="1" x14ac:dyDescent="0.6">
      <c r="A91" s="38" t="s">
        <v>1660</v>
      </c>
      <c r="B91" s="40">
        <v>20311478.789999999</v>
      </c>
      <c r="C91" s="40">
        <v>7623331.25</v>
      </c>
      <c r="D91" s="40">
        <v>14047144.9</v>
      </c>
      <c r="E91" s="40">
        <v>0</v>
      </c>
      <c r="F91" s="40">
        <v>2866097.76</v>
      </c>
      <c r="G91" s="40">
        <v>215997756.34920001</v>
      </c>
      <c r="H91" s="40">
        <v>463976411.24919999</v>
      </c>
      <c r="J91" s="40">
        <f t="shared" si="5"/>
        <v>10155739.395</v>
      </c>
      <c r="K91" s="40">
        <f t="shared" si="6"/>
        <v>3811665.625</v>
      </c>
      <c r="L91" s="40">
        <f t="shared" si="7"/>
        <v>7023572.4500000002</v>
      </c>
      <c r="M91" s="40">
        <f t="shared" si="8"/>
        <v>0</v>
      </c>
      <c r="N91" s="40">
        <f t="shared" si="9"/>
        <v>1433048.88</v>
      </c>
    </row>
    <row r="92" spans="1:14" hidden="1" x14ac:dyDescent="0.6">
      <c r="A92" s="38" t="s">
        <v>1565</v>
      </c>
      <c r="B92" s="40">
        <v>43017865.910000004</v>
      </c>
      <c r="C92" s="40">
        <v>15313027.27</v>
      </c>
      <c r="D92" s="40">
        <v>61686877.769999996</v>
      </c>
      <c r="E92" s="40">
        <v>0</v>
      </c>
      <c r="F92" s="40">
        <v>1316209.06</v>
      </c>
      <c r="G92" s="40">
        <v>60011234.390000001</v>
      </c>
      <c r="H92" s="40">
        <v>227169306.33000001</v>
      </c>
      <c r="J92" s="40">
        <f t="shared" si="5"/>
        <v>21508932.955000002</v>
      </c>
      <c r="K92" s="40">
        <f t="shared" si="6"/>
        <v>7656513.6349999998</v>
      </c>
      <c r="L92" s="40">
        <f t="shared" si="7"/>
        <v>30843438.884999998</v>
      </c>
      <c r="M92" s="40">
        <f t="shared" si="8"/>
        <v>0</v>
      </c>
      <c r="N92" s="40">
        <f t="shared" si="9"/>
        <v>658104.53</v>
      </c>
    </row>
    <row r="93" spans="1:14" hidden="1" x14ac:dyDescent="0.6">
      <c r="A93" s="38" t="s">
        <v>1829</v>
      </c>
      <c r="B93" s="40">
        <v>117960138.95</v>
      </c>
      <c r="C93" s="40">
        <v>11500363</v>
      </c>
      <c r="D93" s="40">
        <v>85938587.36999999</v>
      </c>
      <c r="E93" s="40">
        <v>0</v>
      </c>
      <c r="F93" s="40">
        <v>3386330.71</v>
      </c>
      <c r="G93" s="40">
        <v>20681418.359999999</v>
      </c>
      <c r="H93" s="40">
        <v>214167926.53999999</v>
      </c>
      <c r="J93" s="40">
        <f t="shared" si="5"/>
        <v>58980069.475000001</v>
      </c>
      <c r="K93" s="40">
        <f t="shared" si="6"/>
        <v>5750181.5</v>
      </c>
      <c r="L93" s="40">
        <f t="shared" si="7"/>
        <v>42969293.684999995</v>
      </c>
      <c r="M93" s="40">
        <f t="shared" si="8"/>
        <v>0</v>
      </c>
      <c r="N93" s="40">
        <f t="shared" si="9"/>
        <v>1693165.355</v>
      </c>
    </row>
    <row r="94" spans="1:14" hidden="1" x14ac:dyDescent="0.6">
      <c r="A94" s="38" t="s">
        <v>1862</v>
      </c>
      <c r="B94" s="40">
        <v>65640277.619999997</v>
      </c>
      <c r="C94" s="40">
        <v>3571207.3099999996</v>
      </c>
      <c r="D94" s="40">
        <v>47183834.890000001</v>
      </c>
      <c r="E94" s="40">
        <v>0</v>
      </c>
      <c r="F94" s="40">
        <v>94607</v>
      </c>
      <c r="G94" s="40">
        <v>25820191.079999998</v>
      </c>
      <c r="H94" s="40">
        <v>232878720.69</v>
      </c>
      <c r="J94" s="40">
        <f t="shared" si="5"/>
        <v>32820138.809999999</v>
      </c>
      <c r="K94" s="40">
        <f t="shared" si="6"/>
        <v>1785603.6549999998</v>
      </c>
      <c r="L94" s="40">
        <f t="shared" si="7"/>
        <v>23591917.445</v>
      </c>
      <c r="M94" s="40">
        <f t="shared" si="8"/>
        <v>0</v>
      </c>
      <c r="N94" s="40">
        <f t="shared" si="9"/>
        <v>47303.5</v>
      </c>
    </row>
    <row r="95" spans="1:14" hidden="1" x14ac:dyDescent="0.6">
      <c r="A95" s="38" t="s">
        <v>1787</v>
      </c>
      <c r="B95" s="40">
        <v>73312643.870000005</v>
      </c>
      <c r="C95" s="40">
        <v>6692620</v>
      </c>
      <c r="D95" s="40">
        <v>116171410.51999998</v>
      </c>
      <c r="E95" s="40">
        <v>0</v>
      </c>
      <c r="F95" s="40">
        <v>0</v>
      </c>
      <c r="G95" s="40">
        <v>51811649.809999995</v>
      </c>
      <c r="H95" s="40">
        <v>181162200.49000001</v>
      </c>
      <c r="J95" s="40">
        <f t="shared" si="5"/>
        <v>36656321.935000002</v>
      </c>
      <c r="K95" s="40">
        <f t="shared" si="6"/>
        <v>3346310</v>
      </c>
      <c r="L95" s="40">
        <f t="shared" si="7"/>
        <v>58085705.25999999</v>
      </c>
      <c r="M95" s="40">
        <f t="shared" si="8"/>
        <v>0</v>
      </c>
      <c r="N95" s="40">
        <f t="shared" si="9"/>
        <v>0</v>
      </c>
    </row>
    <row r="96" spans="1:14" hidden="1" x14ac:dyDescent="0.6">
      <c r="A96" s="38" t="s">
        <v>1762</v>
      </c>
      <c r="B96" s="40">
        <v>44750960.019999996</v>
      </c>
      <c r="C96" s="40">
        <v>4164401</v>
      </c>
      <c r="D96" s="40">
        <v>60236645.019999996</v>
      </c>
      <c r="E96" s="40">
        <v>0</v>
      </c>
      <c r="F96" s="40">
        <v>41119</v>
      </c>
      <c r="G96" s="40">
        <v>3074669.79</v>
      </c>
      <c r="H96" s="40">
        <v>15179696.780000001</v>
      </c>
      <c r="J96" s="40">
        <f t="shared" si="5"/>
        <v>22375480.009999998</v>
      </c>
      <c r="K96" s="40">
        <f t="shared" si="6"/>
        <v>2082200.5</v>
      </c>
      <c r="L96" s="40">
        <f t="shared" si="7"/>
        <v>30118322.509999998</v>
      </c>
      <c r="M96" s="40">
        <f t="shared" si="8"/>
        <v>0</v>
      </c>
      <c r="N96" s="40">
        <f t="shared" si="9"/>
        <v>20559.5</v>
      </c>
    </row>
    <row r="97" spans="1:14" hidden="1" x14ac:dyDescent="0.6">
      <c r="A97" s="38" t="s">
        <v>1812</v>
      </c>
      <c r="B97" s="40">
        <v>18347308.57</v>
      </c>
      <c r="C97" s="40">
        <v>246957.24</v>
      </c>
      <c r="D97" s="40">
        <v>5477771.2299999995</v>
      </c>
      <c r="E97" s="40">
        <v>0</v>
      </c>
      <c r="F97" s="40">
        <v>722738</v>
      </c>
      <c r="G97" s="40">
        <v>10529171.470000001</v>
      </c>
      <c r="H97" s="40">
        <v>115582792.81</v>
      </c>
      <c r="J97" s="40">
        <f t="shared" si="5"/>
        <v>9173654.2850000001</v>
      </c>
      <c r="K97" s="40">
        <f t="shared" si="6"/>
        <v>123478.62</v>
      </c>
      <c r="L97" s="40">
        <f t="shared" si="7"/>
        <v>2738885.6149999998</v>
      </c>
      <c r="M97" s="40">
        <f t="shared" si="8"/>
        <v>0</v>
      </c>
      <c r="N97" s="40">
        <f t="shared" si="9"/>
        <v>361369</v>
      </c>
    </row>
    <row r="98" spans="1:14" hidden="1" x14ac:dyDescent="0.6">
      <c r="A98" s="38" t="s">
        <v>1735</v>
      </c>
      <c r="B98" s="40">
        <v>29705940.98</v>
      </c>
      <c r="C98" s="40">
        <v>10351795.5</v>
      </c>
      <c r="D98" s="40">
        <v>34686513.609999999</v>
      </c>
      <c r="E98" s="40">
        <v>0</v>
      </c>
      <c r="F98" s="40">
        <v>161150.26</v>
      </c>
      <c r="G98" s="40">
        <v>15539234.58</v>
      </c>
      <c r="H98" s="40">
        <v>71498902.729999989</v>
      </c>
      <c r="J98" s="40">
        <f t="shared" si="5"/>
        <v>14852970.49</v>
      </c>
      <c r="K98" s="40">
        <f t="shared" si="6"/>
        <v>5175897.75</v>
      </c>
      <c r="L98" s="40">
        <f t="shared" si="7"/>
        <v>17343256.805</v>
      </c>
      <c r="M98" s="40">
        <f t="shared" si="8"/>
        <v>0</v>
      </c>
      <c r="N98" s="40">
        <f t="shared" si="9"/>
        <v>80575.13</v>
      </c>
    </row>
    <row r="99" spans="1:14" hidden="1" x14ac:dyDescent="0.6">
      <c r="A99" s="38" t="s">
        <v>1737</v>
      </c>
      <c r="B99" s="40">
        <v>28874248.390000001</v>
      </c>
      <c r="C99" s="40">
        <v>298735.29000000004</v>
      </c>
      <c r="D99" s="40">
        <v>25004576.439999998</v>
      </c>
      <c r="E99" s="40">
        <v>0</v>
      </c>
      <c r="F99" s="40">
        <v>13235.59</v>
      </c>
      <c r="G99" s="40">
        <v>40092009.420000002</v>
      </c>
      <c r="H99" s="40">
        <v>106373373.70999999</v>
      </c>
      <c r="J99" s="40">
        <f t="shared" si="5"/>
        <v>14437124.195</v>
      </c>
      <c r="K99" s="40">
        <f t="shared" si="6"/>
        <v>149367.64500000002</v>
      </c>
      <c r="L99" s="40">
        <f t="shared" si="7"/>
        <v>12502288.219999999</v>
      </c>
      <c r="M99" s="40">
        <f t="shared" si="8"/>
        <v>0</v>
      </c>
      <c r="N99" s="40">
        <f t="shared" si="9"/>
        <v>6617.7950000000001</v>
      </c>
    </row>
    <row r="100" spans="1:14" hidden="1" x14ac:dyDescent="0.6">
      <c r="A100" s="38" t="s">
        <v>845</v>
      </c>
      <c r="B100" s="40">
        <v>70152907.75999999</v>
      </c>
      <c r="C100" s="40">
        <v>0</v>
      </c>
      <c r="D100" s="40">
        <v>13405008.770000001</v>
      </c>
      <c r="E100" s="40">
        <v>0</v>
      </c>
      <c r="F100" s="40">
        <v>881750.05999999994</v>
      </c>
      <c r="G100" s="40">
        <v>23406236.32</v>
      </c>
      <c r="H100" s="40">
        <v>34843795.260000005</v>
      </c>
      <c r="J100" s="40">
        <f t="shared" si="5"/>
        <v>35076453.879999995</v>
      </c>
      <c r="K100" s="40">
        <f t="shared" si="6"/>
        <v>0</v>
      </c>
      <c r="L100" s="40">
        <f t="shared" si="7"/>
        <v>6702504.3850000007</v>
      </c>
      <c r="M100" s="40">
        <f t="shared" si="8"/>
        <v>0</v>
      </c>
      <c r="N100" s="40">
        <f t="shared" si="9"/>
        <v>440875.02999999997</v>
      </c>
    </row>
    <row r="101" spans="1:14" hidden="1" x14ac:dyDescent="0.6">
      <c r="A101" s="38" t="s">
        <v>847</v>
      </c>
      <c r="B101" s="40">
        <v>7722828.2300000004</v>
      </c>
      <c r="C101" s="40">
        <v>12612640.309999999</v>
      </c>
      <c r="D101" s="40">
        <v>4971717.0199999996</v>
      </c>
      <c r="E101" s="40">
        <v>0</v>
      </c>
      <c r="F101" s="40">
        <v>0</v>
      </c>
      <c r="G101" s="40">
        <v>6264415.5</v>
      </c>
      <c r="H101" s="40">
        <v>45862866.989999995</v>
      </c>
      <c r="J101" s="40">
        <f t="shared" si="5"/>
        <v>3861414.1150000002</v>
      </c>
      <c r="K101" s="40">
        <f t="shared" si="6"/>
        <v>6306320.1549999993</v>
      </c>
      <c r="L101" s="40">
        <f t="shared" si="7"/>
        <v>2485858.5099999998</v>
      </c>
      <c r="M101" s="40">
        <f t="shared" si="8"/>
        <v>0</v>
      </c>
      <c r="N101" s="40">
        <f t="shared" si="9"/>
        <v>0</v>
      </c>
    </row>
    <row r="102" spans="1:14" hidden="1" x14ac:dyDescent="0.6">
      <c r="A102" s="38" t="s">
        <v>849</v>
      </c>
      <c r="B102" s="40">
        <v>21671593.979999997</v>
      </c>
      <c r="C102" s="40">
        <v>508619</v>
      </c>
      <c r="D102" s="40">
        <v>1556076</v>
      </c>
      <c r="E102" s="40">
        <v>0</v>
      </c>
      <c r="F102" s="40">
        <v>0</v>
      </c>
      <c r="G102" s="40">
        <v>1408200.8499999999</v>
      </c>
      <c r="H102" s="40">
        <v>33609527.299999997</v>
      </c>
      <c r="J102" s="40">
        <f t="shared" si="5"/>
        <v>10835796.989999998</v>
      </c>
      <c r="K102" s="40">
        <f t="shared" si="6"/>
        <v>254309.5</v>
      </c>
      <c r="L102" s="40">
        <f t="shared" si="7"/>
        <v>778038</v>
      </c>
      <c r="M102" s="40">
        <f t="shared" si="8"/>
        <v>0</v>
      </c>
      <c r="N102" s="40">
        <f t="shared" si="9"/>
        <v>0</v>
      </c>
    </row>
    <row r="103" spans="1:14" hidden="1" x14ac:dyDescent="0.6">
      <c r="A103" s="38" t="s">
        <v>851</v>
      </c>
      <c r="B103" s="40">
        <v>3621745.2</v>
      </c>
      <c r="C103" s="40">
        <v>530606.75</v>
      </c>
      <c r="D103" s="40">
        <v>1430286.6</v>
      </c>
      <c r="E103" s="40">
        <v>0</v>
      </c>
      <c r="F103" s="40">
        <v>17093</v>
      </c>
      <c r="G103" s="40">
        <v>14951982.909999998</v>
      </c>
      <c r="H103" s="40">
        <v>91777774.00999999</v>
      </c>
      <c r="J103" s="40">
        <f t="shared" si="5"/>
        <v>1810872.6</v>
      </c>
      <c r="K103" s="40">
        <f t="shared" si="6"/>
        <v>265303.375</v>
      </c>
      <c r="L103" s="40">
        <f t="shared" si="7"/>
        <v>715143.3</v>
      </c>
      <c r="M103" s="40">
        <f t="shared" si="8"/>
        <v>0</v>
      </c>
      <c r="N103" s="40">
        <f t="shared" si="9"/>
        <v>8546.5</v>
      </c>
    </row>
    <row r="104" spans="1:14" hidden="1" x14ac:dyDescent="0.6">
      <c r="A104" s="38" t="s">
        <v>441</v>
      </c>
      <c r="B104" s="40">
        <v>63997560.960000001</v>
      </c>
      <c r="C104" s="40">
        <v>747618.75</v>
      </c>
      <c r="D104" s="40">
        <v>2364654.77</v>
      </c>
      <c r="E104" s="40">
        <v>0</v>
      </c>
      <c r="F104" s="40">
        <v>2988028.88</v>
      </c>
      <c r="G104" s="40">
        <v>3697897.8299999996</v>
      </c>
      <c r="H104" s="40">
        <v>42928202.519999988</v>
      </c>
      <c r="J104" s="40">
        <f t="shared" si="5"/>
        <v>31998780.48</v>
      </c>
      <c r="K104" s="40">
        <f t="shared" si="6"/>
        <v>373809.375</v>
      </c>
      <c r="L104" s="40">
        <f t="shared" si="7"/>
        <v>1182327.385</v>
      </c>
      <c r="M104" s="40">
        <f t="shared" si="8"/>
        <v>0</v>
      </c>
      <c r="N104" s="40">
        <f t="shared" si="9"/>
        <v>1494014.44</v>
      </c>
    </row>
    <row r="105" spans="1:14" hidden="1" x14ac:dyDescent="0.6">
      <c r="A105" s="38" t="s">
        <v>443</v>
      </c>
      <c r="B105" s="40">
        <v>2993640.51</v>
      </c>
      <c r="C105" s="40">
        <v>8233416</v>
      </c>
      <c r="D105" s="40">
        <v>13394786.059999999</v>
      </c>
      <c r="E105" s="40">
        <v>0</v>
      </c>
      <c r="F105" s="40">
        <v>155730.26999999999</v>
      </c>
      <c r="G105" s="40">
        <v>29739143.850000001</v>
      </c>
      <c r="H105" s="40">
        <v>179431956.78999999</v>
      </c>
      <c r="J105" s="40">
        <f t="shared" si="5"/>
        <v>1496820.2549999999</v>
      </c>
      <c r="K105" s="40">
        <f t="shared" si="6"/>
        <v>4116708</v>
      </c>
      <c r="L105" s="40">
        <f t="shared" si="7"/>
        <v>6697393.0299999993</v>
      </c>
      <c r="M105" s="40">
        <f t="shared" si="8"/>
        <v>0</v>
      </c>
      <c r="N105" s="40">
        <f t="shared" si="9"/>
        <v>77865.134999999995</v>
      </c>
    </row>
    <row r="106" spans="1:14" hidden="1" x14ac:dyDescent="0.6">
      <c r="A106" s="38" t="s">
        <v>445</v>
      </c>
      <c r="B106" s="40">
        <v>8734605.9700000007</v>
      </c>
      <c r="C106" s="40">
        <v>1273882.6000000001</v>
      </c>
      <c r="D106" s="40">
        <v>14797248.029999999</v>
      </c>
      <c r="E106" s="40">
        <v>0</v>
      </c>
      <c r="F106" s="40">
        <v>627527.76</v>
      </c>
      <c r="G106" s="40">
        <v>16667090.120000001</v>
      </c>
      <c r="H106" s="40">
        <v>63808484.760000013</v>
      </c>
      <c r="J106" s="40">
        <f t="shared" si="5"/>
        <v>4367302.9850000003</v>
      </c>
      <c r="K106" s="40">
        <f t="shared" si="6"/>
        <v>636941.30000000005</v>
      </c>
      <c r="L106" s="40">
        <f t="shared" si="7"/>
        <v>7398624.0149999997</v>
      </c>
      <c r="M106" s="40">
        <f t="shared" si="8"/>
        <v>0</v>
      </c>
      <c r="N106" s="40">
        <f t="shared" si="9"/>
        <v>313763.88</v>
      </c>
    </row>
    <row r="107" spans="1:14" hidden="1" x14ac:dyDescent="0.6">
      <c r="A107" s="38" t="s">
        <v>447</v>
      </c>
      <c r="B107" s="40">
        <v>4681261.7</v>
      </c>
      <c r="C107" s="40">
        <v>4519644.8900000006</v>
      </c>
      <c r="D107" s="40">
        <v>4261400.79</v>
      </c>
      <c r="E107" s="40">
        <v>0</v>
      </c>
      <c r="F107" s="40">
        <v>221307.96</v>
      </c>
      <c r="G107" s="40">
        <v>4662760.68</v>
      </c>
      <c r="H107" s="40">
        <v>32967759.809999999</v>
      </c>
      <c r="J107" s="40">
        <f t="shared" si="5"/>
        <v>2340630.85</v>
      </c>
      <c r="K107" s="40">
        <f t="shared" si="6"/>
        <v>2259822.4450000003</v>
      </c>
      <c r="L107" s="40">
        <f t="shared" si="7"/>
        <v>2130700.395</v>
      </c>
      <c r="M107" s="40">
        <f t="shared" si="8"/>
        <v>0</v>
      </c>
      <c r="N107" s="40">
        <f t="shared" si="9"/>
        <v>110653.98</v>
      </c>
    </row>
    <row r="108" spans="1:14" hidden="1" x14ac:dyDescent="0.6">
      <c r="A108" s="38" t="s">
        <v>449</v>
      </c>
      <c r="B108" s="40">
        <v>5042003.7699999996</v>
      </c>
      <c r="C108" s="40">
        <v>605622</v>
      </c>
      <c r="D108" s="40">
        <v>22118136.559999999</v>
      </c>
      <c r="E108" s="40">
        <v>0</v>
      </c>
      <c r="F108" s="40">
        <v>1148803.1600000001</v>
      </c>
      <c r="G108" s="40">
        <v>9473935.8000000007</v>
      </c>
      <c r="H108" s="40">
        <v>30524798.719999999</v>
      </c>
      <c r="J108" s="40">
        <f t="shared" si="5"/>
        <v>2521001.8849999998</v>
      </c>
      <c r="K108" s="40">
        <f t="shared" si="6"/>
        <v>302811</v>
      </c>
      <c r="L108" s="40">
        <f t="shared" si="7"/>
        <v>11059068.279999999</v>
      </c>
      <c r="M108" s="40">
        <f t="shared" si="8"/>
        <v>0</v>
      </c>
      <c r="N108" s="40">
        <f t="shared" si="9"/>
        <v>574401.58000000007</v>
      </c>
    </row>
    <row r="109" spans="1:14" hidden="1" x14ac:dyDescent="0.6">
      <c r="A109" s="38" t="s">
        <v>456</v>
      </c>
      <c r="B109" s="40">
        <v>10753827.140000001</v>
      </c>
      <c r="C109" s="40">
        <v>247711.25</v>
      </c>
      <c r="D109" s="40">
        <v>1862597.3900000001</v>
      </c>
      <c r="E109" s="40">
        <v>0</v>
      </c>
      <c r="F109" s="40">
        <v>0</v>
      </c>
      <c r="G109" s="40">
        <v>26943048.400000006</v>
      </c>
      <c r="H109" s="40">
        <v>84435702.680000022</v>
      </c>
      <c r="J109" s="40">
        <f t="shared" si="5"/>
        <v>5376913.5700000003</v>
      </c>
      <c r="K109" s="40">
        <f t="shared" si="6"/>
        <v>123855.625</v>
      </c>
      <c r="L109" s="40">
        <f t="shared" si="7"/>
        <v>931298.69500000007</v>
      </c>
      <c r="M109" s="40">
        <f t="shared" si="8"/>
        <v>0</v>
      </c>
      <c r="N109" s="40">
        <f t="shared" si="9"/>
        <v>0</v>
      </c>
    </row>
    <row r="110" spans="1:14" hidden="1" x14ac:dyDescent="0.6">
      <c r="A110" s="38" t="s">
        <v>458</v>
      </c>
      <c r="B110" s="40">
        <v>15513137.109999999</v>
      </c>
      <c r="C110" s="40">
        <v>943832.48</v>
      </c>
      <c r="D110" s="40">
        <v>12604023.390000001</v>
      </c>
      <c r="E110" s="40">
        <v>0</v>
      </c>
      <c r="F110" s="40">
        <v>3613082.39</v>
      </c>
      <c r="G110" s="40">
        <v>32737754.890000004</v>
      </c>
      <c r="H110" s="40">
        <v>125807455.89</v>
      </c>
      <c r="J110" s="40">
        <f t="shared" si="5"/>
        <v>7756568.5549999997</v>
      </c>
      <c r="K110" s="40">
        <f t="shared" si="6"/>
        <v>471916.24</v>
      </c>
      <c r="L110" s="40">
        <f t="shared" si="7"/>
        <v>6302011.6950000003</v>
      </c>
      <c r="M110" s="40">
        <f t="shared" si="8"/>
        <v>0</v>
      </c>
      <c r="N110" s="40">
        <f t="shared" si="9"/>
        <v>1806541.1950000001</v>
      </c>
    </row>
    <row r="111" spans="1:14" hidden="1" x14ac:dyDescent="0.6">
      <c r="A111" s="38" t="s">
        <v>460</v>
      </c>
      <c r="B111" s="40">
        <v>58183333.109999999</v>
      </c>
      <c r="C111" s="40">
        <v>256514.58</v>
      </c>
      <c r="D111" s="40">
        <v>1506074.3399999999</v>
      </c>
      <c r="E111" s="40">
        <v>0</v>
      </c>
      <c r="F111" s="40">
        <v>0</v>
      </c>
      <c r="G111" s="40">
        <v>662857.99</v>
      </c>
      <c r="H111" s="40">
        <v>30297097.52</v>
      </c>
      <c r="J111" s="40">
        <f t="shared" si="5"/>
        <v>29091666.555</v>
      </c>
      <c r="K111" s="40">
        <f t="shared" si="6"/>
        <v>128257.29</v>
      </c>
      <c r="L111" s="40">
        <f t="shared" si="7"/>
        <v>753037.16999999993</v>
      </c>
      <c r="M111" s="40">
        <f t="shared" si="8"/>
        <v>0</v>
      </c>
      <c r="N111" s="40">
        <f t="shared" si="9"/>
        <v>0</v>
      </c>
    </row>
    <row r="112" spans="1:14" hidden="1" x14ac:dyDescent="0.6">
      <c r="A112" s="38" t="s">
        <v>462</v>
      </c>
      <c r="B112" s="40">
        <v>18154752.629999999</v>
      </c>
      <c r="C112" s="40">
        <v>467018.25</v>
      </c>
      <c r="D112" s="40">
        <v>2703225.1900000004</v>
      </c>
      <c r="E112" s="40">
        <v>0</v>
      </c>
      <c r="F112" s="40">
        <v>0</v>
      </c>
      <c r="G112" s="40">
        <v>25617137.449999999</v>
      </c>
      <c r="H112" s="40">
        <v>89313466.950000003</v>
      </c>
      <c r="J112" s="40">
        <f t="shared" si="5"/>
        <v>9077376.3149999995</v>
      </c>
      <c r="K112" s="40">
        <f t="shared" si="6"/>
        <v>233509.125</v>
      </c>
      <c r="L112" s="40">
        <f t="shared" si="7"/>
        <v>1351612.5950000002</v>
      </c>
      <c r="M112" s="40">
        <f t="shared" si="8"/>
        <v>0</v>
      </c>
      <c r="N112" s="40">
        <f t="shared" si="9"/>
        <v>0</v>
      </c>
    </row>
    <row r="113" spans="1:14" hidden="1" x14ac:dyDescent="0.6">
      <c r="A113" s="38" t="s">
        <v>464</v>
      </c>
      <c r="B113" s="40">
        <v>40755394.780000001</v>
      </c>
      <c r="C113" s="40">
        <v>7810900.8700000001</v>
      </c>
      <c r="D113" s="40">
        <v>8130352.0300000003</v>
      </c>
      <c r="E113" s="40">
        <v>0</v>
      </c>
      <c r="F113" s="40">
        <v>204005.8</v>
      </c>
      <c r="G113" s="40">
        <v>11214693.640000001</v>
      </c>
      <c r="H113" s="40">
        <v>27204884.750000004</v>
      </c>
      <c r="J113" s="40">
        <f t="shared" si="5"/>
        <v>20377697.390000001</v>
      </c>
      <c r="K113" s="40">
        <f t="shared" si="6"/>
        <v>3905450.4350000001</v>
      </c>
      <c r="L113" s="40">
        <f t="shared" si="7"/>
        <v>4065176.0150000001</v>
      </c>
      <c r="M113" s="40">
        <f t="shared" si="8"/>
        <v>0</v>
      </c>
      <c r="N113" s="40">
        <f t="shared" si="9"/>
        <v>102002.9</v>
      </c>
    </row>
    <row r="114" spans="1:14" hidden="1" x14ac:dyDescent="0.6">
      <c r="A114" s="38" t="s">
        <v>466</v>
      </c>
      <c r="B114" s="40">
        <v>4775103.08</v>
      </c>
      <c r="C114" s="40">
        <v>83138.13</v>
      </c>
      <c r="D114" s="40">
        <v>774021.55</v>
      </c>
      <c r="E114" s="40">
        <v>0</v>
      </c>
      <c r="F114" s="40">
        <v>27058.400000000001</v>
      </c>
      <c r="G114" s="40">
        <v>6527391.9300000006</v>
      </c>
      <c r="H114" s="40">
        <v>16320674.17</v>
      </c>
      <c r="J114" s="40">
        <f t="shared" si="5"/>
        <v>2387551.54</v>
      </c>
      <c r="K114" s="40">
        <f t="shared" si="6"/>
        <v>41569.065000000002</v>
      </c>
      <c r="L114" s="40">
        <f t="shared" si="7"/>
        <v>387010.77500000002</v>
      </c>
      <c r="M114" s="40">
        <f t="shared" si="8"/>
        <v>0</v>
      </c>
      <c r="N114" s="40">
        <f t="shared" si="9"/>
        <v>13529.2</v>
      </c>
    </row>
    <row r="115" spans="1:14" hidden="1" x14ac:dyDescent="0.6">
      <c r="A115" s="38" t="s">
        <v>468</v>
      </c>
      <c r="B115" s="40">
        <v>7623261.1499999994</v>
      </c>
      <c r="C115" s="40">
        <v>45203.24</v>
      </c>
      <c r="D115" s="40">
        <v>1779392.92</v>
      </c>
      <c r="E115" s="40">
        <v>0</v>
      </c>
      <c r="F115" s="40">
        <v>0</v>
      </c>
      <c r="G115" s="40">
        <v>3903330.58</v>
      </c>
      <c r="H115" s="40">
        <v>23002852.52</v>
      </c>
      <c r="J115" s="40">
        <f t="shared" si="5"/>
        <v>3811630.5749999997</v>
      </c>
      <c r="K115" s="40">
        <f t="shared" si="6"/>
        <v>22601.62</v>
      </c>
      <c r="L115" s="40">
        <f t="shared" si="7"/>
        <v>889696.46</v>
      </c>
      <c r="M115" s="40">
        <f t="shared" si="8"/>
        <v>0</v>
      </c>
      <c r="N115" s="40">
        <f t="shared" si="9"/>
        <v>0</v>
      </c>
    </row>
    <row r="116" spans="1:14" hidden="1" x14ac:dyDescent="0.6">
      <c r="A116" s="38" t="s">
        <v>475</v>
      </c>
      <c r="B116" s="40">
        <v>2590056</v>
      </c>
      <c r="C116" s="40">
        <v>1108339.1200000001</v>
      </c>
      <c r="D116" s="40">
        <v>3183500.33</v>
      </c>
      <c r="E116" s="40">
        <v>0</v>
      </c>
      <c r="F116" s="40">
        <v>0</v>
      </c>
      <c r="G116" s="40">
        <v>3347523.1100000003</v>
      </c>
      <c r="H116" s="40">
        <v>23133587.52</v>
      </c>
      <c r="J116" s="40">
        <f t="shared" si="5"/>
        <v>1295028</v>
      </c>
      <c r="K116" s="40">
        <f t="shared" si="6"/>
        <v>554169.56000000006</v>
      </c>
      <c r="L116" s="40">
        <f t="shared" si="7"/>
        <v>1591750.165</v>
      </c>
      <c r="M116" s="40">
        <f t="shared" si="8"/>
        <v>0</v>
      </c>
      <c r="N116" s="40">
        <f t="shared" si="9"/>
        <v>0</v>
      </c>
    </row>
    <row r="117" spans="1:14" hidden="1" x14ac:dyDescent="0.6">
      <c r="A117" s="38" t="s">
        <v>477</v>
      </c>
      <c r="B117" s="40">
        <v>2358858.9500000002</v>
      </c>
      <c r="C117" s="40">
        <v>1277554.7399999998</v>
      </c>
      <c r="D117" s="40">
        <v>1297977</v>
      </c>
      <c r="E117" s="40">
        <v>0</v>
      </c>
      <c r="F117" s="40">
        <v>8596</v>
      </c>
      <c r="G117" s="40">
        <v>914112.91999999993</v>
      </c>
      <c r="H117" s="40">
        <v>24404932.789999999</v>
      </c>
      <c r="J117" s="40">
        <f t="shared" si="5"/>
        <v>1179429.4750000001</v>
      </c>
      <c r="K117" s="40">
        <f t="shared" si="6"/>
        <v>638777.36999999988</v>
      </c>
      <c r="L117" s="40">
        <f t="shared" si="7"/>
        <v>648988.5</v>
      </c>
      <c r="M117" s="40">
        <f t="shared" si="8"/>
        <v>0</v>
      </c>
      <c r="N117" s="40">
        <f t="shared" si="9"/>
        <v>4298</v>
      </c>
    </row>
    <row r="118" spans="1:14" hidden="1" x14ac:dyDescent="0.6">
      <c r="A118" s="38" t="s">
        <v>479</v>
      </c>
      <c r="B118" s="40">
        <v>5499923.7000000002</v>
      </c>
      <c r="C118" s="40">
        <v>1119696.76</v>
      </c>
      <c r="D118" s="40">
        <v>1060385.6599999999</v>
      </c>
      <c r="E118" s="40">
        <v>0</v>
      </c>
      <c r="F118" s="40">
        <v>4762.5</v>
      </c>
      <c r="G118" s="40">
        <v>4526885</v>
      </c>
      <c r="H118" s="40">
        <v>12466035.75</v>
      </c>
      <c r="J118" s="40">
        <f t="shared" si="5"/>
        <v>2749961.85</v>
      </c>
      <c r="K118" s="40">
        <f t="shared" si="6"/>
        <v>559848.38</v>
      </c>
      <c r="L118" s="40">
        <f t="shared" si="7"/>
        <v>530192.82999999996</v>
      </c>
      <c r="M118" s="40">
        <f t="shared" si="8"/>
        <v>0</v>
      </c>
      <c r="N118" s="40">
        <f t="shared" si="9"/>
        <v>2381.25</v>
      </c>
    </row>
    <row r="119" spans="1:14" hidden="1" x14ac:dyDescent="0.6">
      <c r="A119" s="38" t="s">
        <v>481</v>
      </c>
      <c r="B119" s="40">
        <v>1155352.25</v>
      </c>
      <c r="C119" s="40">
        <v>273581.57999999996</v>
      </c>
      <c r="D119" s="40">
        <v>1306363.82</v>
      </c>
      <c r="E119" s="40">
        <v>0</v>
      </c>
      <c r="F119" s="40">
        <v>0</v>
      </c>
      <c r="G119" s="40">
        <v>4772224.8900000006</v>
      </c>
      <c r="H119" s="40">
        <v>19624306.75</v>
      </c>
      <c r="J119" s="40">
        <f t="shared" si="5"/>
        <v>577676.125</v>
      </c>
      <c r="K119" s="40">
        <f t="shared" si="6"/>
        <v>136790.78999999998</v>
      </c>
      <c r="L119" s="40">
        <f t="shared" si="7"/>
        <v>653181.91</v>
      </c>
      <c r="M119" s="40">
        <f t="shared" si="8"/>
        <v>0</v>
      </c>
      <c r="N119" s="40">
        <f t="shared" si="9"/>
        <v>0</v>
      </c>
    </row>
    <row r="120" spans="1:14" hidden="1" x14ac:dyDescent="0.6">
      <c r="A120" s="38" t="s">
        <v>483</v>
      </c>
      <c r="B120" s="40">
        <v>16134038.9</v>
      </c>
      <c r="C120" s="40">
        <v>1691011.11</v>
      </c>
      <c r="D120" s="40">
        <v>6492252.5299999993</v>
      </c>
      <c r="E120" s="40">
        <v>0</v>
      </c>
      <c r="F120" s="40">
        <v>118972.71</v>
      </c>
      <c r="G120" s="40">
        <v>787105.11</v>
      </c>
      <c r="H120" s="40">
        <v>17023308.119999997</v>
      </c>
      <c r="J120" s="40">
        <f t="shared" si="5"/>
        <v>8067019.4500000002</v>
      </c>
      <c r="K120" s="40">
        <f t="shared" si="6"/>
        <v>845505.55500000005</v>
      </c>
      <c r="L120" s="40">
        <f t="shared" si="7"/>
        <v>3246126.2649999997</v>
      </c>
      <c r="M120" s="40">
        <f t="shared" si="8"/>
        <v>0</v>
      </c>
      <c r="N120" s="40">
        <f t="shared" si="9"/>
        <v>59486.355000000003</v>
      </c>
    </row>
    <row r="121" spans="1:14" hidden="1" x14ac:dyDescent="0.6">
      <c r="A121" s="38" t="s">
        <v>485</v>
      </c>
      <c r="B121" s="40">
        <v>4281935.9000000004</v>
      </c>
      <c r="C121" s="40">
        <v>902174.01</v>
      </c>
      <c r="D121" s="40">
        <v>3239976.5</v>
      </c>
      <c r="E121" s="40">
        <v>0</v>
      </c>
      <c r="F121" s="40">
        <v>74874.75</v>
      </c>
      <c r="G121" s="40">
        <v>7464589.0999999996</v>
      </c>
      <c r="H121" s="40">
        <v>31220300.830000002</v>
      </c>
      <c r="J121" s="40">
        <f t="shared" si="5"/>
        <v>2140967.9500000002</v>
      </c>
      <c r="K121" s="40">
        <f t="shared" si="6"/>
        <v>451087.005</v>
      </c>
      <c r="L121" s="40">
        <f t="shared" si="7"/>
        <v>1619988.25</v>
      </c>
      <c r="M121" s="40">
        <f t="shared" si="8"/>
        <v>0</v>
      </c>
      <c r="N121" s="40">
        <f t="shared" si="9"/>
        <v>37437.375</v>
      </c>
    </row>
    <row r="122" spans="1:14" hidden="1" x14ac:dyDescent="0.6">
      <c r="A122" s="38" t="s">
        <v>487</v>
      </c>
      <c r="B122" s="40">
        <v>2367633.4500000002</v>
      </c>
      <c r="C122" s="40">
        <v>452161.06999999995</v>
      </c>
      <c r="D122" s="40">
        <v>1444541.5</v>
      </c>
      <c r="E122" s="40">
        <v>0</v>
      </c>
      <c r="F122" s="40">
        <v>0</v>
      </c>
      <c r="G122" s="40">
        <v>2760566.6799999997</v>
      </c>
      <c r="H122" s="40">
        <v>26019298.829999998</v>
      </c>
      <c r="J122" s="40">
        <f t="shared" si="5"/>
        <v>1183816.7250000001</v>
      </c>
      <c r="K122" s="40">
        <f t="shared" si="6"/>
        <v>226080.53499999997</v>
      </c>
      <c r="L122" s="40">
        <f t="shared" si="7"/>
        <v>722270.75</v>
      </c>
      <c r="M122" s="40">
        <f t="shared" si="8"/>
        <v>0</v>
      </c>
      <c r="N122" s="40">
        <f t="shared" si="9"/>
        <v>0</v>
      </c>
    </row>
    <row r="123" spans="1:14" hidden="1" x14ac:dyDescent="0.6">
      <c r="A123" s="38" t="s">
        <v>489</v>
      </c>
      <c r="B123" s="40">
        <v>4080124</v>
      </c>
      <c r="C123" s="40">
        <v>2417732.98</v>
      </c>
      <c r="D123" s="40">
        <v>2423061.75</v>
      </c>
      <c r="E123" s="40">
        <v>0</v>
      </c>
      <c r="F123" s="40">
        <v>0</v>
      </c>
      <c r="G123" s="40">
        <v>4729067.5</v>
      </c>
      <c r="H123" s="40">
        <v>11808230.85</v>
      </c>
      <c r="J123" s="40">
        <f t="shared" si="5"/>
        <v>2040062</v>
      </c>
      <c r="K123" s="40">
        <f t="shared" si="6"/>
        <v>1208866.49</v>
      </c>
      <c r="L123" s="40">
        <f t="shared" si="7"/>
        <v>1211530.875</v>
      </c>
      <c r="M123" s="40">
        <f t="shared" si="8"/>
        <v>0</v>
      </c>
      <c r="N123" s="40">
        <f t="shared" si="9"/>
        <v>0</v>
      </c>
    </row>
    <row r="124" spans="1:14" hidden="1" x14ac:dyDescent="0.6">
      <c r="A124" s="38" t="s">
        <v>491</v>
      </c>
      <c r="B124" s="40">
        <v>2386492.5</v>
      </c>
      <c r="C124" s="40">
        <v>271008.65000000002</v>
      </c>
      <c r="D124" s="40">
        <v>2815348.5</v>
      </c>
      <c r="E124" s="40">
        <v>0</v>
      </c>
      <c r="F124" s="40">
        <v>0</v>
      </c>
      <c r="G124" s="40">
        <v>13350235.760000002</v>
      </c>
      <c r="H124" s="40">
        <v>42035705.009999998</v>
      </c>
      <c r="J124" s="40">
        <f t="shared" si="5"/>
        <v>1193246.25</v>
      </c>
      <c r="K124" s="40">
        <f t="shared" si="6"/>
        <v>135504.32500000001</v>
      </c>
      <c r="L124" s="40">
        <f t="shared" si="7"/>
        <v>1407674.25</v>
      </c>
      <c r="M124" s="40">
        <f t="shared" si="8"/>
        <v>0</v>
      </c>
      <c r="N124" s="40">
        <f t="shared" si="9"/>
        <v>0</v>
      </c>
    </row>
    <row r="125" spans="1:14" hidden="1" x14ac:dyDescent="0.6">
      <c r="A125" s="38" t="s">
        <v>493</v>
      </c>
      <c r="B125" s="40">
        <v>13029163.24</v>
      </c>
      <c r="C125" s="40">
        <v>87139.89</v>
      </c>
      <c r="D125" s="40">
        <v>4185126.66</v>
      </c>
      <c r="E125" s="40">
        <v>0</v>
      </c>
      <c r="F125" s="40">
        <v>9216.34</v>
      </c>
      <c r="G125" s="40">
        <v>590757.01</v>
      </c>
      <c r="H125" s="40">
        <v>5523477.0099999998</v>
      </c>
      <c r="J125" s="40">
        <f t="shared" si="5"/>
        <v>6514581.6200000001</v>
      </c>
      <c r="K125" s="40">
        <f t="shared" si="6"/>
        <v>43569.945</v>
      </c>
      <c r="L125" s="40">
        <f t="shared" si="7"/>
        <v>2092563.33</v>
      </c>
      <c r="M125" s="40">
        <f t="shared" si="8"/>
        <v>0</v>
      </c>
      <c r="N125" s="40">
        <f t="shared" si="9"/>
        <v>4608.17</v>
      </c>
    </row>
    <row r="126" spans="1:14" hidden="1" x14ac:dyDescent="0.6">
      <c r="A126" s="38" t="s">
        <v>495</v>
      </c>
      <c r="B126" s="40">
        <v>576311</v>
      </c>
      <c r="C126" s="40">
        <v>109007.75</v>
      </c>
      <c r="D126" s="40">
        <v>751761.5</v>
      </c>
      <c r="E126" s="40">
        <v>0</v>
      </c>
      <c r="F126" s="40">
        <v>0</v>
      </c>
      <c r="G126" s="40">
        <v>7055343.1200000001</v>
      </c>
      <c r="H126" s="40">
        <v>24867409.509999998</v>
      </c>
      <c r="J126" s="40">
        <f t="shared" si="5"/>
        <v>288155.5</v>
      </c>
      <c r="K126" s="40">
        <f t="shared" si="6"/>
        <v>54503.875</v>
      </c>
      <c r="L126" s="40">
        <f t="shared" si="7"/>
        <v>375880.75</v>
      </c>
      <c r="M126" s="40">
        <f t="shared" si="8"/>
        <v>0</v>
      </c>
      <c r="N126" s="40">
        <f t="shared" si="9"/>
        <v>0</v>
      </c>
    </row>
    <row r="127" spans="1:14" hidden="1" x14ac:dyDescent="0.6">
      <c r="A127" s="38" t="s">
        <v>497</v>
      </c>
      <c r="B127" s="40">
        <v>3522266.67</v>
      </c>
      <c r="C127" s="40">
        <v>1751205.24</v>
      </c>
      <c r="D127" s="40">
        <v>5350256.47</v>
      </c>
      <c r="E127" s="40">
        <v>0</v>
      </c>
      <c r="F127" s="40">
        <v>0</v>
      </c>
      <c r="G127" s="40">
        <v>898970.4</v>
      </c>
      <c r="H127" s="40">
        <v>16448200.540000003</v>
      </c>
      <c r="J127" s="40">
        <f t="shared" si="5"/>
        <v>1761133.335</v>
      </c>
      <c r="K127" s="40">
        <f t="shared" si="6"/>
        <v>875602.62</v>
      </c>
      <c r="L127" s="40">
        <f t="shared" si="7"/>
        <v>2675128.2349999999</v>
      </c>
      <c r="M127" s="40">
        <f t="shared" si="8"/>
        <v>0</v>
      </c>
      <c r="N127" s="40">
        <f t="shared" si="9"/>
        <v>0</v>
      </c>
    </row>
    <row r="128" spans="1:14" hidden="1" x14ac:dyDescent="0.6">
      <c r="A128" s="38" t="s">
        <v>499</v>
      </c>
      <c r="B128" s="40">
        <v>1954319.01</v>
      </c>
      <c r="C128" s="40">
        <v>264093.95999999996</v>
      </c>
      <c r="D128" s="40">
        <v>1184209.9199999999</v>
      </c>
      <c r="E128" s="40">
        <v>0</v>
      </c>
      <c r="F128" s="40">
        <v>0</v>
      </c>
      <c r="G128" s="40">
        <v>2989736.0300000003</v>
      </c>
      <c r="H128" s="40">
        <v>9022902.0099999998</v>
      </c>
      <c r="J128" s="40">
        <f t="shared" si="5"/>
        <v>977159.505</v>
      </c>
      <c r="K128" s="40">
        <f t="shared" si="6"/>
        <v>132046.97999999998</v>
      </c>
      <c r="L128" s="40">
        <f t="shared" si="7"/>
        <v>592104.95999999996</v>
      </c>
      <c r="M128" s="40">
        <f t="shared" si="8"/>
        <v>0</v>
      </c>
      <c r="N128" s="40">
        <f t="shared" si="9"/>
        <v>0</v>
      </c>
    </row>
    <row r="129" spans="1:14" hidden="1" x14ac:dyDescent="0.6">
      <c r="A129" s="38" t="s">
        <v>501</v>
      </c>
      <c r="B129" s="40">
        <v>1107105.05</v>
      </c>
      <c r="C129" s="40">
        <v>120520.76000000001</v>
      </c>
      <c r="D129" s="40">
        <v>1550323.1099999999</v>
      </c>
      <c r="E129" s="40">
        <v>0</v>
      </c>
      <c r="F129" s="40">
        <v>0</v>
      </c>
      <c r="G129" s="40">
        <v>20269061.649999999</v>
      </c>
      <c r="H129" s="40">
        <v>34453809.390000001</v>
      </c>
      <c r="J129" s="40">
        <f t="shared" si="5"/>
        <v>553552.52500000002</v>
      </c>
      <c r="K129" s="40">
        <f t="shared" si="6"/>
        <v>60260.380000000005</v>
      </c>
      <c r="L129" s="40">
        <f t="shared" si="7"/>
        <v>775161.55499999993</v>
      </c>
      <c r="M129" s="40">
        <f t="shared" si="8"/>
        <v>0</v>
      </c>
      <c r="N129" s="40">
        <f t="shared" si="9"/>
        <v>0</v>
      </c>
    </row>
    <row r="130" spans="1:14" hidden="1" x14ac:dyDescent="0.6">
      <c r="A130" s="38" t="s">
        <v>567</v>
      </c>
      <c r="B130" s="40">
        <v>1284238.74</v>
      </c>
      <c r="C130" s="40">
        <v>1075421.6600000001</v>
      </c>
      <c r="D130" s="40">
        <v>3509621.43</v>
      </c>
      <c r="E130" s="40">
        <v>0</v>
      </c>
      <c r="F130" s="40">
        <v>7816</v>
      </c>
      <c r="G130" s="40">
        <v>5221486.1099999994</v>
      </c>
      <c r="H130" s="40">
        <v>23558362.349999998</v>
      </c>
      <c r="J130" s="40">
        <f t="shared" si="5"/>
        <v>642119.37</v>
      </c>
      <c r="K130" s="40">
        <f t="shared" si="6"/>
        <v>537710.83000000007</v>
      </c>
      <c r="L130" s="40">
        <f t="shared" si="7"/>
        <v>1754810.7150000001</v>
      </c>
      <c r="M130" s="40">
        <f t="shared" si="8"/>
        <v>0</v>
      </c>
      <c r="N130" s="40">
        <f t="shared" si="9"/>
        <v>3908</v>
      </c>
    </row>
    <row r="131" spans="1:14" hidden="1" x14ac:dyDescent="0.6">
      <c r="A131" s="38" t="s">
        <v>569</v>
      </c>
      <c r="B131" s="40">
        <v>2737376.72</v>
      </c>
      <c r="C131" s="40">
        <v>1141982.1600000001</v>
      </c>
      <c r="D131" s="40">
        <v>3778364.9000000004</v>
      </c>
      <c r="E131" s="40">
        <v>0</v>
      </c>
      <c r="F131" s="40">
        <v>0</v>
      </c>
      <c r="G131" s="40">
        <v>19225094.91</v>
      </c>
      <c r="H131" s="40">
        <v>48443055.409999996</v>
      </c>
      <c r="J131" s="40">
        <f t="shared" si="5"/>
        <v>1368688.36</v>
      </c>
      <c r="K131" s="40">
        <f t="shared" si="6"/>
        <v>570991.08000000007</v>
      </c>
      <c r="L131" s="40">
        <f t="shared" si="7"/>
        <v>1889182.4500000002</v>
      </c>
      <c r="M131" s="40">
        <f t="shared" si="8"/>
        <v>0</v>
      </c>
      <c r="N131" s="40">
        <f t="shared" si="9"/>
        <v>0</v>
      </c>
    </row>
    <row r="132" spans="1:14" hidden="1" x14ac:dyDescent="0.6">
      <c r="A132" s="38" t="s">
        <v>571</v>
      </c>
      <c r="B132" s="40">
        <v>6192564.3799999999</v>
      </c>
      <c r="C132" s="40">
        <v>1947178.21</v>
      </c>
      <c r="D132" s="40">
        <v>6349239.3200000003</v>
      </c>
      <c r="E132" s="40">
        <v>0</v>
      </c>
      <c r="F132" s="40">
        <v>0</v>
      </c>
      <c r="G132" s="40">
        <v>6892794.2400000012</v>
      </c>
      <c r="H132" s="40">
        <v>29755803.93</v>
      </c>
      <c r="J132" s="40">
        <f t="shared" si="5"/>
        <v>3096282.19</v>
      </c>
      <c r="K132" s="40">
        <f t="shared" si="6"/>
        <v>973589.10499999998</v>
      </c>
      <c r="L132" s="40">
        <f t="shared" si="7"/>
        <v>3174619.66</v>
      </c>
      <c r="M132" s="40">
        <f t="shared" si="8"/>
        <v>0</v>
      </c>
      <c r="N132" s="40">
        <f t="shared" si="9"/>
        <v>0</v>
      </c>
    </row>
    <row r="133" spans="1:14" hidden="1" x14ac:dyDescent="0.6">
      <c r="A133" s="38" t="s">
        <v>573</v>
      </c>
      <c r="B133" s="40">
        <v>1709338.75</v>
      </c>
      <c r="C133" s="40">
        <v>1348017.61</v>
      </c>
      <c r="D133" s="40">
        <v>2993841.63</v>
      </c>
      <c r="E133" s="40">
        <v>0</v>
      </c>
      <c r="F133" s="40">
        <v>0</v>
      </c>
      <c r="G133" s="40">
        <v>10148796.690000003</v>
      </c>
      <c r="H133" s="40">
        <v>48952651.129999995</v>
      </c>
      <c r="J133" s="40">
        <f t="shared" ref="J133:J196" si="10">B133*$J$2</f>
        <v>854669.375</v>
      </c>
      <c r="K133" s="40">
        <f t="shared" ref="K133:K196" si="11">C133*$K$2</f>
        <v>674008.80500000005</v>
      </c>
      <c r="L133" s="40">
        <f t="shared" ref="L133:L196" si="12">D133*$L$2</f>
        <v>1496920.8149999999</v>
      </c>
      <c r="M133" s="40">
        <f t="shared" ref="M133:M196" si="13">E133*$M$2</f>
        <v>0</v>
      </c>
      <c r="N133" s="40">
        <f t="shared" ref="N133:N196" si="14">F133*$N$2</f>
        <v>0</v>
      </c>
    </row>
    <row r="134" spans="1:14" hidden="1" x14ac:dyDescent="0.6">
      <c r="A134" s="38" t="s">
        <v>575</v>
      </c>
      <c r="B134" s="40">
        <v>16408080.059999999</v>
      </c>
      <c r="C134" s="40">
        <v>2243858.75</v>
      </c>
      <c r="D134" s="40">
        <v>4871397.84</v>
      </c>
      <c r="E134" s="40">
        <v>0</v>
      </c>
      <c r="F134" s="40">
        <v>36345.69</v>
      </c>
      <c r="G134" s="40">
        <v>2178744.8800000004</v>
      </c>
      <c r="H134" s="40">
        <v>17640434.690000001</v>
      </c>
      <c r="J134" s="40">
        <f t="shared" si="10"/>
        <v>8204040.0299999993</v>
      </c>
      <c r="K134" s="40">
        <f t="shared" si="11"/>
        <v>1121929.375</v>
      </c>
      <c r="L134" s="40">
        <f t="shared" si="12"/>
        <v>2435698.92</v>
      </c>
      <c r="M134" s="40">
        <f t="shared" si="13"/>
        <v>0</v>
      </c>
      <c r="N134" s="40">
        <f t="shared" si="14"/>
        <v>18172.845000000001</v>
      </c>
    </row>
    <row r="135" spans="1:14" hidden="1" x14ac:dyDescent="0.6">
      <c r="A135" s="38" t="s">
        <v>577</v>
      </c>
      <c r="B135" s="40">
        <v>1450450.56</v>
      </c>
      <c r="C135" s="40">
        <v>993077.41999999993</v>
      </c>
      <c r="D135" s="40">
        <v>1299105.46</v>
      </c>
      <c r="E135" s="40">
        <v>0</v>
      </c>
      <c r="F135" s="40">
        <v>0</v>
      </c>
      <c r="G135" s="40">
        <v>9574810.7599999998</v>
      </c>
      <c r="H135" s="40">
        <v>37284558.439999998</v>
      </c>
      <c r="J135" s="40">
        <f t="shared" si="10"/>
        <v>725225.28</v>
      </c>
      <c r="K135" s="40">
        <f t="shared" si="11"/>
        <v>496538.70999999996</v>
      </c>
      <c r="L135" s="40">
        <f t="shared" si="12"/>
        <v>649552.73</v>
      </c>
      <c r="M135" s="40">
        <f t="shared" si="13"/>
        <v>0</v>
      </c>
      <c r="N135" s="40">
        <f t="shared" si="14"/>
        <v>0</v>
      </c>
    </row>
    <row r="136" spans="1:14" hidden="1" x14ac:dyDescent="0.6">
      <c r="A136" s="38" t="s">
        <v>508</v>
      </c>
      <c r="B136" s="40">
        <v>3833559</v>
      </c>
      <c r="C136" s="40">
        <v>6189343.8099999996</v>
      </c>
      <c r="D136" s="40">
        <v>1730475.75</v>
      </c>
      <c r="E136" s="40">
        <v>0</v>
      </c>
      <c r="F136" s="40">
        <v>0</v>
      </c>
      <c r="G136" s="40">
        <v>8086565.2800000003</v>
      </c>
      <c r="H136" s="40">
        <v>43272219.670000002</v>
      </c>
      <c r="J136" s="40">
        <f t="shared" si="10"/>
        <v>1916779.5</v>
      </c>
      <c r="K136" s="40">
        <f t="shared" si="11"/>
        <v>3094671.9049999998</v>
      </c>
      <c r="L136" s="40">
        <f t="shared" si="12"/>
        <v>865237.875</v>
      </c>
      <c r="M136" s="40">
        <f t="shared" si="13"/>
        <v>0</v>
      </c>
      <c r="N136" s="40">
        <f t="shared" si="14"/>
        <v>0</v>
      </c>
    </row>
    <row r="137" spans="1:14" hidden="1" x14ac:dyDescent="0.6">
      <c r="A137" s="38" t="s">
        <v>510</v>
      </c>
      <c r="B137" s="40">
        <v>23740361.359999999</v>
      </c>
      <c r="C137" s="40">
        <v>2659640.4500000002</v>
      </c>
      <c r="D137" s="40">
        <v>5882512.6999999993</v>
      </c>
      <c r="E137" s="40">
        <v>0</v>
      </c>
      <c r="F137" s="40">
        <v>248520.9</v>
      </c>
      <c r="G137" s="40">
        <v>24578491.009999998</v>
      </c>
      <c r="H137" s="40">
        <v>43001232.850000001</v>
      </c>
      <c r="J137" s="40">
        <f t="shared" si="10"/>
        <v>11870180.68</v>
      </c>
      <c r="K137" s="40">
        <f t="shared" si="11"/>
        <v>1329820.2250000001</v>
      </c>
      <c r="L137" s="40">
        <f t="shared" si="12"/>
        <v>2941256.3499999996</v>
      </c>
      <c r="M137" s="40">
        <f t="shared" si="13"/>
        <v>0</v>
      </c>
      <c r="N137" s="40">
        <f t="shared" si="14"/>
        <v>124260.45</v>
      </c>
    </row>
    <row r="138" spans="1:14" hidden="1" x14ac:dyDescent="0.6">
      <c r="A138" s="38" t="s">
        <v>512</v>
      </c>
      <c r="B138" s="40">
        <v>10218620.460000001</v>
      </c>
      <c r="C138" s="40">
        <v>18370515.309999999</v>
      </c>
      <c r="D138" s="40">
        <v>6298980.1699999999</v>
      </c>
      <c r="E138" s="40">
        <v>0</v>
      </c>
      <c r="F138" s="40">
        <v>0</v>
      </c>
      <c r="G138" s="40">
        <v>2174387.6</v>
      </c>
      <c r="H138" s="40">
        <v>26250297.190000001</v>
      </c>
      <c r="J138" s="40">
        <f t="shared" si="10"/>
        <v>5109310.2300000004</v>
      </c>
      <c r="K138" s="40">
        <f t="shared" si="11"/>
        <v>9185257.6549999993</v>
      </c>
      <c r="L138" s="40">
        <f t="shared" si="12"/>
        <v>3149490.085</v>
      </c>
      <c r="M138" s="40">
        <f t="shared" si="13"/>
        <v>0</v>
      </c>
      <c r="N138" s="40">
        <f t="shared" si="14"/>
        <v>0</v>
      </c>
    </row>
    <row r="139" spans="1:14" hidden="1" x14ac:dyDescent="0.6">
      <c r="A139" s="38" t="s">
        <v>514</v>
      </c>
      <c r="B139" s="40">
        <v>8558599.6500000004</v>
      </c>
      <c r="C139" s="40">
        <v>1517036.75</v>
      </c>
      <c r="D139" s="40">
        <v>2560473.5</v>
      </c>
      <c r="E139" s="40">
        <v>0</v>
      </c>
      <c r="F139" s="40">
        <v>0</v>
      </c>
      <c r="G139" s="40">
        <v>3321350.83</v>
      </c>
      <c r="H139" s="40">
        <v>10581718.530000001</v>
      </c>
      <c r="J139" s="40">
        <f t="shared" si="10"/>
        <v>4279299.8250000002</v>
      </c>
      <c r="K139" s="40">
        <f t="shared" si="11"/>
        <v>758518.375</v>
      </c>
      <c r="L139" s="40">
        <f t="shared" si="12"/>
        <v>1280236.75</v>
      </c>
      <c r="M139" s="40">
        <f t="shared" si="13"/>
        <v>0</v>
      </c>
      <c r="N139" s="40">
        <f t="shared" si="14"/>
        <v>0</v>
      </c>
    </row>
    <row r="140" spans="1:14" hidden="1" x14ac:dyDescent="0.6">
      <c r="A140" s="38" t="s">
        <v>516</v>
      </c>
      <c r="B140" s="40">
        <v>2418675.37</v>
      </c>
      <c r="C140" s="40">
        <v>890462.29999999993</v>
      </c>
      <c r="D140" s="40">
        <v>1357782</v>
      </c>
      <c r="E140" s="40">
        <v>0</v>
      </c>
      <c r="F140" s="40">
        <v>0</v>
      </c>
      <c r="G140" s="40">
        <v>1988330.67</v>
      </c>
      <c r="H140" s="40">
        <v>17898209.370000001</v>
      </c>
      <c r="J140" s="40">
        <f t="shared" si="10"/>
        <v>1209337.6850000001</v>
      </c>
      <c r="K140" s="40">
        <f t="shared" si="11"/>
        <v>445231.14999999997</v>
      </c>
      <c r="L140" s="40">
        <f t="shared" si="12"/>
        <v>678891</v>
      </c>
      <c r="M140" s="40">
        <f t="shared" si="13"/>
        <v>0</v>
      </c>
      <c r="N140" s="40">
        <f t="shared" si="14"/>
        <v>0</v>
      </c>
    </row>
    <row r="141" spans="1:14" hidden="1" x14ac:dyDescent="0.6">
      <c r="A141" s="38" t="s">
        <v>518</v>
      </c>
      <c r="B141" s="40">
        <v>5243150.3</v>
      </c>
      <c r="C141" s="40">
        <v>1481162.8900000001</v>
      </c>
      <c r="D141" s="40">
        <v>1617734.01</v>
      </c>
      <c r="E141" s="40">
        <v>0</v>
      </c>
      <c r="F141" s="40">
        <v>25</v>
      </c>
      <c r="G141" s="40">
        <v>2920532.1699999995</v>
      </c>
      <c r="H141" s="40">
        <v>35573454.199999996</v>
      </c>
      <c r="J141" s="40">
        <f t="shared" si="10"/>
        <v>2621575.15</v>
      </c>
      <c r="K141" s="40">
        <f t="shared" si="11"/>
        <v>740581.44500000007</v>
      </c>
      <c r="L141" s="40">
        <f t="shared" si="12"/>
        <v>808867.005</v>
      </c>
      <c r="M141" s="40">
        <f t="shared" si="13"/>
        <v>0</v>
      </c>
      <c r="N141" s="40">
        <f t="shared" si="14"/>
        <v>12.5</v>
      </c>
    </row>
    <row r="142" spans="1:14" hidden="1" x14ac:dyDescent="0.6">
      <c r="A142" s="38" t="s">
        <v>520</v>
      </c>
      <c r="B142" s="40">
        <v>1280015.5</v>
      </c>
      <c r="C142" s="40">
        <v>729760.5</v>
      </c>
      <c r="D142" s="40">
        <v>887163</v>
      </c>
      <c r="E142" s="40">
        <v>0</v>
      </c>
      <c r="F142" s="40">
        <v>0</v>
      </c>
      <c r="G142" s="40">
        <v>3434312.66</v>
      </c>
      <c r="H142" s="40">
        <v>8269086.5099999998</v>
      </c>
      <c r="J142" s="40">
        <f t="shared" si="10"/>
        <v>640007.75</v>
      </c>
      <c r="K142" s="40">
        <f t="shared" si="11"/>
        <v>364880.25</v>
      </c>
      <c r="L142" s="40">
        <f t="shared" si="12"/>
        <v>443581.5</v>
      </c>
      <c r="M142" s="40">
        <f t="shared" si="13"/>
        <v>0</v>
      </c>
      <c r="N142" s="40">
        <f t="shared" si="14"/>
        <v>0</v>
      </c>
    </row>
    <row r="143" spans="1:14" hidden="1" x14ac:dyDescent="0.6">
      <c r="A143" s="38" t="s">
        <v>522</v>
      </c>
      <c r="B143" s="40">
        <v>752194.46</v>
      </c>
      <c r="C143" s="40">
        <v>2292052.537</v>
      </c>
      <c r="D143" s="40">
        <v>1093281.2200000002</v>
      </c>
      <c r="E143" s="40">
        <v>0</v>
      </c>
      <c r="F143" s="40">
        <v>0</v>
      </c>
      <c r="G143" s="40">
        <v>8290061.1899999995</v>
      </c>
      <c r="H143" s="40">
        <v>18879486.57</v>
      </c>
      <c r="J143" s="40">
        <f t="shared" si="10"/>
        <v>376097.23</v>
      </c>
      <c r="K143" s="40">
        <f t="shared" si="11"/>
        <v>1146026.2685</v>
      </c>
      <c r="L143" s="40">
        <f t="shared" si="12"/>
        <v>546640.6100000001</v>
      </c>
      <c r="M143" s="40">
        <f t="shared" si="13"/>
        <v>0</v>
      </c>
      <c r="N143" s="40">
        <f t="shared" si="14"/>
        <v>0</v>
      </c>
    </row>
    <row r="144" spans="1:14" hidden="1" x14ac:dyDescent="0.6">
      <c r="A144" s="38" t="s">
        <v>524</v>
      </c>
      <c r="B144" s="40">
        <v>1725059.2</v>
      </c>
      <c r="C144" s="40">
        <v>2199499.4299999997</v>
      </c>
      <c r="D144" s="40">
        <v>1099337.6399999999</v>
      </c>
      <c r="E144" s="40">
        <v>0</v>
      </c>
      <c r="F144" s="40">
        <v>1700</v>
      </c>
      <c r="G144" s="40">
        <v>2327175.63</v>
      </c>
      <c r="H144" s="40">
        <v>5804269.4900000002</v>
      </c>
      <c r="J144" s="40">
        <f t="shared" si="10"/>
        <v>862529.6</v>
      </c>
      <c r="K144" s="40">
        <f t="shared" si="11"/>
        <v>1099749.7149999999</v>
      </c>
      <c r="L144" s="40">
        <f t="shared" si="12"/>
        <v>549668.81999999995</v>
      </c>
      <c r="M144" s="40">
        <f t="shared" si="13"/>
        <v>0</v>
      </c>
      <c r="N144" s="40">
        <f t="shared" si="14"/>
        <v>850</v>
      </c>
    </row>
    <row r="145" spans="1:14" hidden="1" x14ac:dyDescent="0.6">
      <c r="A145" s="38" t="s">
        <v>556</v>
      </c>
      <c r="B145" s="40">
        <v>2551629.1799999997</v>
      </c>
      <c r="C145" s="40">
        <v>288710</v>
      </c>
      <c r="D145" s="40">
        <v>1491302.45</v>
      </c>
      <c r="E145" s="40">
        <v>0</v>
      </c>
      <c r="F145" s="40">
        <v>0</v>
      </c>
      <c r="G145" s="40">
        <v>356685.45</v>
      </c>
      <c r="H145" s="40">
        <v>8677259.2599999998</v>
      </c>
      <c r="J145" s="40">
        <f t="shared" si="10"/>
        <v>1275814.5899999999</v>
      </c>
      <c r="K145" s="40">
        <f t="shared" si="11"/>
        <v>144355</v>
      </c>
      <c r="L145" s="40">
        <f t="shared" si="12"/>
        <v>745651.22499999998</v>
      </c>
      <c r="M145" s="40">
        <f t="shared" si="13"/>
        <v>0</v>
      </c>
      <c r="N145" s="40">
        <f t="shared" si="14"/>
        <v>0</v>
      </c>
    </row>
    <row r="146" spans="1:14" hidden="1" x14ac:dyDescent="0.6">
      <c r="A146" s="38" t="s">
        <v>558</v>
      </c>
      <c r="B146" s="40">
        <v>2166907.09</v>
      </c>
      <c r="C146" s="40">
        <v>387324.5</v>
      </c>
      <c r="D146" s="40">
        <v>992950.65</v>
      </c>
      <c r="E146" s="40">
        <v>0</v>
      </c>
      <c r="F146" s="40">
        <v>31418</v>
      </c>
      <c r="G146" s="40">
        <v>1106823.94</v>
      </c>
      <c r="H146" s="40">
        <v>13505111.27</v>
      </c>
      <c r="J146" s="40">
        <f t="shared" si="10"/>
        <v>1083453.5449999999</v>
      </c>
      <c r="K146" s="40">
        <f t="shared" si="11"/>
        <v>193662.25</v>
      </c>
      <c r="L146" s="40">
        <f t="shared" si="12"/>
        <v>496475.32500000001</v>
      </c>
      <c r="M146" s="40">
        <f t="shared" si="13"/>
        <v>0</v>
      </c>
      <c r="N146" s="40">
        <f t="shared" si="14"/>
        <v>15709</v>
      </c>
    </row>
    <row r="147" spans="1:14" hidden="1" x14ac:dyDescent="0.6">
      <c r="A147" s="38" t="s">
        <v>560</v>
      </c>
      <c r="B147" s="40">
        <v>4325962.21</v>
      </c>
      <c r="C147" s="40">
        <v>308499.88</v>
      </c>
      <c r="D147" s="40">
        <v>1423912.19</v>
      </c>
      <c r="E147" s="40">
        <v>0</v>
      </c>
      <c r="F147" s="40">
        <v>0</v>
      </c>
      <c r="G147" s="40">
        <v>4772620.66</v>
      </c>
      <c r="H147" s="40">
        <v>10438772.600000001</v>
      </c>
      <c r="J147" s="40">
        <f t="shared" si="10"/>
        <v>2162981.105</v>
      </c>
      <c r="K147" s="40">
        <f t="shared" si="11"/>
        <v>154249.94</v>
      </c>
      <c r="L147" s="40">
        <f t="shared" si="12"/>
        <v>711956.09499999997</v>
      </c>
      <c r="M147" s="40">
        <f t="shared" si="13"/>
        <v>0</v>
      </c>
      <c r="N147" s="40">
        <f t="shared" si="14"/>
        <v>0</v>
      </c>
    </row>
    <row r="148" spans="1:14" hidden="1" x14ac:dyDescent="0.6">
      <c r="A148" s="38" t="s">
        <v>562</v>
      </c>
      <c r="B148" s="40">
        <v>1380660.66</v>
      </c>
      <c r="C148" s="40">
        <v>333860.44999999995</v>
      </c>
      <c r="D148" s="40">
        <v>1546256.85</v>
      </c>
      <c r="E148" s="40">
        <v>0</v>
      </c>
      <c r="F148" s="40">
        <v>0</v>
      </c>
      <c r="G148" s="40">
        <v>1520353.65</v>
      </c>
      <c r="H148" s="40">
        <v>5310806.82</v>
      </c>
      <c r="J148" s="40">
        <f t="shared" si="10"/>
        <v>690330.33</v>
      </c>
      <c r="K148" s="40">
        <f t="shared" si="11"/>
        <v>166930.22499999998</v>
      </c>
      <c r="L148" s="40">
        <f t="shared" si="12"/>
        <v>773128.42500000005</v>
      </c>
      <c r="M148" s="40">
        <f t="shared" si="13"/>
        <v>0</v>
      </c>
      <c r="N148" s="40">
        <f t="shared" si="14"/>
        <v>0</v>
      </c>
    </row>
    <row r="149" spans="1:14" hidden="1" x14ac:dyDescent="0.6">
      <c r="A149" s="38" t="s">
        <v>344</v>
      </c>
      <c r="B149" s="40">
        <v>1891127.6</v>
      </c>
      <c r="C149" s="40">
        <v>648149.52999999991</v>
      </c>
      <c r="D149" s="40">
        <v>2534597.96</v>
      </c>
      <c r="E149" s="40">
        <v>0</v>
      </c>
      <c r="F149" s="40">
        <v>280</v>
      </c>
      <c r="G149" s="40">
        <v>1138112.23</v>
      </c>
      <c r="H149" s="40">
        <v>5206968.66</v>
      </c>
      <c r="J149" s="40">
        <f t="shared" si="10"/>
        <v>945563.8</v>
      </c>
      <c r="K149" s="40">
        <f t="shared" si="11"/>
        <v>324074.76499999996</v>
      </c>
      <c r="L149" s="40">
        <f t="shared" si="12"/>
        <v>1267298.98</v>
      </c>
      <c r="M149" s="40">
        <f t="shared" si="13"/>
        <v>0</v>
      </c>
      <c r="N149" s="40">
        <f t="shared" si="14"/>
        <v>140</v>
      </c>
    </row>
    <row r="150" spans="1:14" hidden="1" x14ac:dyDescent="0.6">
      <c r="A150" s="38" t="s">
        <v>346</v>
      </c>
      <c r="B150" s="40">
        <v>1882524.62</v>
      </c>
      <c r="C150" s="40">
        <v>430249.94999999995</v>
      </c>
      <c r="D150" s="40">
        <v>1730684.8499999999</v>
      </c>
      <c r="E150" s="40">
        <v>0</v>
      </c>
      <c r="F150" s="40">
        <v>1643.5</v>
      </c>
      <c r="G150" s="40">
        <v>2446935.1</v>
      </c>
      <c r="H150" s="40">
        <v>12471894.329999998</v>
      </c>
      <c r="J150" s="40">
        <f t="shared" si="10"/>
        <v>941262.31</v>
      </c>
      <c r="K150" s="40">
        <f t="shared" si="11"/>
        <v>215124.97499999998</v>
      </c>
      <c r="L150" s="40">
        <f t="shared" si="12"/>
        <v>865342.42499999993</v>
      </c>
      <c r="M150" s="40">
        <f t="shared" si="13"/>
        <v>0</v>
      </c>
      <c r="N150" s="40">
        <f t="shared" si="14"/>
        <v>821.75</v>
      </c>
    </row>
    <row r="151" spans="1:14" hidden="1" x14ac:dyDescent="0.6">
      <c r="A151" s="38" t="s">
        <v>348</v>
      </c>
      <c r="B151" s="40">
        <v>1453943.3</v>
      </c>
      <c r="C151" s="40">
        <v>128778.19</v>
      </c>
      <c r="D151" s="40">
        <v>2089796.95</v>
      </c>
      <c r="E151" s="40">
        <v>0</v>
      </c>
      <c r="F151" s="40">
        <v>6043</v>
      </c>
      <c r="G151" s="40">
        <v>2738896.7600000002</v>
      </c>
      <c r="H151" s="40">
        <v>13949715.85</v>
      </c>
      <c r="J151" s="40">
        <f t="shared" si="10"/>
        <v>726971.65</v>
      </c>
      <c r="K151" s="40">
        <f t="shared" si="11"/>
        <v>64389.095000000001</v>
      </c>
      <c r="L151" s="40">
        <f t="shared" si="12"/>
        <v>1044898.475</v>
      </c>
      <c r="M151" s="40">
        <f t="shared" si="13"/>
        <v>0</v>
      </c>
      <c r="N151" s="40">
        <f t="shared" si="14"/>
        <v>3021.5</v>
      </c>
    </row>
    <row r="152" spans="1:14" hidden="1" x14ac:dyDescent="0.6">
      <c r="A152" s="38" t="s">
        <v>350</v>
      </c>
      <c r="B152" s="40">
        <v>3467428.15</v>
      </c>
      <c r="C152" s="40">
        <v>555195.84000000008</v>
      </c>
      <c r="D152" s="40">
        <v>3931715.24</v>
      </c>
      <c r="E152" s="40">
        <v>0</v>
      </c>
      <c r="F152" s="40">
        <v>0</v>
      </c>
      <c r="G152" s="40">
        <v>2924901</v>
      </c>
      <c r="H152" s="40">
        <v>7301680.7400000002</v>
      </c>
      <c r="J152" s="40">
        <f t="shared" si="10"/>
        <v>1733714.075</v>
      </c>
      <c r="K152" s="40">
        <f t="shared" si="11"/>
        <v>277597.92000000004</v>
      </c>
      <c r="L152" s="40">
        <f t="shared" si="12"/>
        <v>1965857.62</v>
      </c>
      <c r="M152" s="40">
        <f t="shared" si="13"/>
        <v>0</v>
      </c>
      <c r="N152" s="40">
        <f t="shared" si="14"/>
        <v>0</v>
      </c>
    </row>
    <row r="153" spans="1:14" hidden="1" x14ac:dyDescent="0.6">
      <c r="A153" s="38" t="s">
        <v>352</v>
      </c>
      <c r="B153" s="40">
        <v>2404746</v>
      </c>
      <c r="C153" s="40">
        <v>631563.31000000006</v>
      </c>
      <c r="D153" s="40">
        <v>1809488.5</v>
      </c>
      <c r="E153" s="40">
        <v>0</v>
      </c>
      <c r="F153" s="40">
        <v>2265</v>
      </c>
      <c r="G153" s="40">
        <v>8076193.7400000002</v>
      </c>
      <c r="H153" s="40">
        <v>146191219.95999998</v>
      </c>
      <c r="J153" s="40">
        <f t="shared" si="10"/>
        <v>1202373</v>
      </c>
      <c r="K153" s="40">
        <f t="shared" si="11"/>
        <v>315781.65500000003</v>
      </c>
      <c r="L153" s="40">
        <f t="shared" si="12"/>
        <v>904744.25</v>
      </c>
      <c r="M153" s="40">
        <f t="shared" si="13"/>
        <v>0</v>
      </c>
      <c r="N153" s="40">
        <f t="shared" si="14"/>
        <v>1132.5</v>
      </c>
    </row>
    <row r="154" spans="1:14" hidden="1" x14ac:dyDescent="0.6">
      <c r="A154" s="38" t="s">
        <v>531</v>
      </c>
      <c r="B154" s="40">
        <v>6926071.7699999996</v>
      </c>
      <c r="C154" s="40">
        <v>69968587.319999993</v>
      </c>
      <c r="D154" s="40">
        <v>10593579.279999999</v>
      </c>
      <c r="E154" s="40">
        <v>0</v>
      </c>
      <c r="F154" s="40">
        <v>264114.69</v>
      </c>
      <c r="G154" s="40">
        <v>1270951.28</v>
      </c>
      <c r="H154" s="40">
        <v>14007756.24</v>
      </c>
      <c r="J154" s="40">
        <f t="shared" si="10"/>
        <v>3463035.8849999998</v>
      </c>
      <c r="K154" s="40">
        <f t="shared" si="11"/>
        <v>34984293.659999996</v>
      </c>
      <c r="L154" s="40">
        <f t="shared" si="12"/>
        <v>5296789.6399999997</v>
      </c>
      <c r="M154" s="40">
        <f t="shared" si="13"/>
        <v>0</v>
      </c>
      <c r="N154" s="40">
        <f t="shared" si="14"/>
        <v>132057.345</v>
      </c>
    </row>
    <row r="155" spans="1:14" hidden="1" x14ac:dyDescent="0.6">
      <c r="A155" s="38" t="s">
        <v>533</v>
      </c>
      <c r="B155" s="40">
        <v>3469818.41</v>
      </c>
      <c r="C155" s="40">
        <v>4531737.55</v>
      </c>
      <c r="D155" s="40">
        <v>4839080.58</v>
      </c>
      <c r="E155" s="40">
        <v>0</v>
      </c>
      <c r="F155" s="40">
        <v>98983.32</v>
      </c>
      <c r="G155" s="40">
        <v>10351490.629999999</v>
      </c>
      <c r="H155" s="40">
        <v>71607065.430000007</v>
      </c>
      <c r="J155" s="40">
        <f t="shared" si="10"/>
        <v>1734909.2050000001</v>
      </c>
      <c r="K155" s="40">
        <f t="shared" si="11"/>
        <v>2265868.7749999999</v>
      </c>
      <c r="L155" s="40">
        <f t="shared" si="12"/>
        <v>2419540.29</v>
      </c>
      <c r="M155" s="40">
        <f t="shared" si="13"/>
        <v>0</v>
      </c>
      <c r="N155" s="40">
        <f t="shared" si="14"/>
        <v>49491.66</v>
      </c>
    </row>
    <row r="156" spans="1:14" hidden="1" x14ac:dyDescent="0.6">
      <c r="A156" s="38" t="s">
        <v>535</v>
      </c>
      <c r="B156" s="40">
        <v>39659802.109999999</v>
      </c>
      <c r="C156" s="40">
        <v>21209789.729999997</v>
      </c>
      <c r="D156" s="40">
        <v>6146391.8399999999</v>
      </c>
      <c r="E156" s="40">
        <v>0</v>
      </c>
      <c r="F156" s="40">
        <v>96300</v>
      </c>
      <c r="G156" s="40">
        <v>2723864.8699999992</v>
      </c>
      <c r="H156" s="40">
        <v>9970259.8299999982</v>
      </c>
      <c r="J156" s="40">
        <f t="shared" si="10"/>
        <v>19829901.055</v>
      </c>
      <c r="K156" s="40">
        <f t="shared" si="11"/>
        <v>10604894.864999998</v>
      </c>
      <c r="L156" s="40">
        <f t="shared" si="12"/>
        <v>3073195.92</v>
      </c>
      <c r="M156" s="40">
        <f t="shared" si="13"/>
        <v>0</v>
      </c>
      <c r="N156" s="40">
        <f t="shared" si="14"/>
        <v>48150</v>
      </c>
    </row>
    <row r="157" spans="1:14" hidden="1" x14ac:dyDescent="0.6">
      <c r="A157" s="38" t="s">
        <v>537</v>
      </c>
      <c r="B157" s="40">
        <v>1439210.75</v>
      </c>
      <c r="C157" s="40">
        <v>2996253.25</v>
      </c>
      <c r="D157" s="40">
        <v>2568858.84</v>
      </c>
      <c r="E157" s="40">
        <v>0</v>
      </c>
      <c r="F157" s="40">
        <v>9779</v>
      </c>
      <c r="G157" s="40">
        <v>880564.84</v>
      </c>
      <c r="H157" s="40">
        <v>28169547.080800001</v>
      </c>
      <c r="J157" s="40">
        <f t="shared" si="10"/>
        <v>719605.375</v>
      </c>
      <c r="K157" s="40">
        <f t="shared" si="11"/>
        <v>1498126.625</v>
      </c>
      <c r="L157" s="40">
        <f t="shared" si="12"/>
        <v>1284429.42</v>
      </c>
      <c r="M157" s="40">
        <f t="shared" si="13"/>
        <v>0</v>
      </c>
      <c r="N157" s="40">
        <f t="shared" si="14"/>
        <v>4889.5</v>
      </c>
    </row>
    <row r="158" spans="1:14" hidden="1" x14ac:dyDescent="0.6">
      <c r="A158" s="38" t="s">
        <v>539</v>
      </c>
      <c r="B158" s="40">
        <v>755775.01</v>
      </c>
      <c r="C158" s="40">
        <v>1283419.5</v>
      </c>
      <c r="D158" s="40">
        <v>820099.37</v>
      </c>
      <c r="E158" s="40">
        <v>0</v>
      </c>
      <c r="F158" s="40">
        <v>0</v>
      </c>
      <c r="G158" s="40">
        <v>2266143.54</v>
      </c>
      <c r="H158" s="40">
        <v>6055703.8300000001</v>
      </c>
      <c r="J158" s="40">
        <f t="shared" si="10"/>
        <v>377887.505</v>
      </c>
      <c r="K158" s="40">
        <f t="shared" si="11"/>
        <v>641709.75</v>
      </c>
      <c r="L158" s="40">
        <f t="shared" si="12"/>
        <v>410049.685</v>
      </c>
      <c r="M158" s="40">
        <f t="shared" si="13"/>
        <v>0</v>
      </c>
      <c r="N158" s="40">
        <f t="shared" si="14"/>
        <v>0</v>
      </c>
    </row>
    <row r="159" spans="1:14" hidden="1" x14ac:dyDescent="0.6">
      <c r="A159" s="38" t="s">
        <v>541</v>
      </c>
      <c r="B159" s="40">
        <v>701909.21</v>
      </c>
      <c r="C159" s="40">
        <v>529758</v>
      </c>
      <c r="D159" s="40">
        <v>863361.78</v>
      </c>
      <c r="E159" s="40">
        <v>0</v>
      </c>
      <c r="F159" s="40">
        <v>0</v>
      </c>
      <c r="G159" s="40">
        <v>1009790.0499999999</v>
      </c>
      <c r="H159" s="40">
        <v>6320164.1899999995</v>
      </c>
      <c r="J159" s="40">
        <f t="shared" si="10"/>
        <v>350954.60499999998</v>
      </c>
      <c r="K159" s="40">
        <f t="shared" si="11"/>
        <v>264879</v>
      </c>
      <c r="L159" s="40">
        <f t="shared" si="12"/>
        <v>431680.89</v>
      </c>
      <c r="M159" s="40">
        <f t="shared" si="13"/>
        <v>0</v>
      </c>
      <c r="N159" s="40">
        <f t="shared" si="14"/>
        <v>0</v>
      </c>
    </row>
    <row r="160" spans="1:14" hidden="1" x14ac:dyDescent="0.6">
      <c r="A160" s="38" t="s">
        <v>543</v>
      </c>
      <c r="B160" s="40">
        <v>772665.42</v>
      </c>
      <c r="C160" s="40">
        <v>1944531.75</v>
      </c>
      <c r="D160" s="40">
        <v>3698906.61</v>
      </c>
      <c r="E160" s="40">
        <v>0</v>
      </c>
      <c r="F160" s="40">
        <v>0</v>
      </c>
      <c r="G160" s="40">
        <v>5994016.4500000002</v>
      </c>
      <c r="H160" s="40">
        <v>11161869.49</v>
      </c>
      <c r="J160" s="40">
        <f t="shared" si="10"/>
        <v>386332.71</v>
      </c>
      <c r="K160" s="40">
        <f t="shared" si="11"/>
        <v>972265.875</v>
      </c>
      <c r="L160" s="40">
        <f t="shared" si="12"/>
        <v>1849453.3049999999</v>
      </c>
      <c r="M160" s="40">
        <f t="shared" si="13"/>
        <v>0</v>
      </c>
      <c r="N160" s="40">
        <f t="shared" si="14"/>
        <v>0</v>
      </c>
    </row>
    <row r="161" spans="1:14" hidden="1" x14ac:dyDescent="0.6">
      <c r="A161" s="38" t="s">
        <v>545</v>
      </c>
      <c r="B161" s="40">
        <v>2781247.79</v>
      </c>
      <c r="C161" s="40">
        <v>2942705.84</v>
      </c>
      <c r="D161" s="40">
        <v>2033252.8300000003</v>
      </c>
      <c r="E161" s="40">
        <v>0</v>
      </c>
      <c r="F161" s="40">
        <v>18085.09</v>
      </c>
      <c r="G161" s="40">
        <v>35989753.710000001</v>
      </c>
      <c r="H161" s="40">
        <v>92456865.560000002</v>
      </c>
      <c r="J161" s="40">
        <f t="shared" si="10"/>
        <v>1390623.895</v>
      </c>
      <c r="K161" s="40">
        <f t="shared" si="11"/>
        <v>1471352.92</v>
      </c>
      <c r="L161" s="40">
        <f t="shared" si="12"/>
        <v>1016626.4150000002</v>
      </c>
      <c r="M161" s="40">
        <f t="shared" si="13"/>
        <v>0</v>
      </c>
      <c r="N161" s="40">
        <f t="shared" si="14"/>
        <v>9042.5450000000001</v>
      </c>
    </row>
    <row r="162" spans="1:14" hidden="1" x14ac:dyDescent="0.6">
      <c r="A162" s="38" t="s">
        <v>547</v>
      </c>
      <c r="B162" s="40">
        <v>1511758.35</v>
      </c>
      <c r="C162" s="40">
        <v>6674453.46</v>
      </c>
      <c r="D162" s="40">
        <v>3937858.17</v>
      </c>
      <c r="E162" s="40">
        <v>0</v>
      </c>
      <c r="F162" s="40">
        <v>70367</v>
      </c>
      <c r="G162" s="40">
        <v>10152666.840000002</v>
      </c>
      <c r="H162" s="40">
        <v>24805617.07</v>
      </c>
      <c r="J162" s="40">
        <f t="shared" si="10"/>
        <v>755879.17500000005</v>
      </c>
      <c r="K162" s="40">
        <f t="shared" si="11"/>
        <v>3337226.73</v>
      </c>
      <c r="L162" s="40">
        <f t="shared" si="12"/>
        <v>1968929.085</v>
      </c>
      <c r="M162" s="40">
        <f t="shared" si="13"/>
        <v>0</v>
      </c>
      <c r="N162" s="40">
        <f t="shared" si="14"/>
        <v>35183.5</v>
      </c>
    </row>
    <row r="163" spans="1:14" hidden="1" x14ac:dyDescent="0.6">
      <c r="A163" s="38" t="s">
        <v>549</v>
      </c>
      <c r="B163" s="40">
        <v>3315923.18</v>
      </c>
      <c r="C163" s="40">
        <v>3048531.41</v>
      </c>
      <c r="D163" s="40">
        <v>1735870.3</v>
      </c>
      <c r="E163" s="40">
        <v>0</v>
      </c>
      <c r="F163" s="40">
        <v>88458.7</v>
      </c>
      <c r="G163" s="40">
        <v>18513133.539999999</v>
      </c>
      <c r="H163" s="40">
        <v>109441293.64</v>
      </c>
      <c r="J163" s="40">
        <f t="shared" si="10"/>
        <v>1657961.59</v>
      </c>
      <c r="K163" s="40">
        <f t="shared" si="11"/>
        <v>1524265.7050000001</v>
      </c>
      <c r="L163" s="40">
        <f t="shared" si="12"/>
        <v>867935.15</v>
      </c>
      <c r="M163" s="40">
        <f t="shared" si="13"/>
        <v>0</v>
      </c>
      <c r="N163" s="40">
        <f t="shared" si="14"/>
        <v>44229.35</v>
      </c>
    </row>
    <row r="164" spans="1:14" hidden="1" x14ac:dyDescent="0.6">
      <c r="A164" s="38" t="s">
        <v>771</v>
      </c>
      <c r="B164" s="40">
        <v>16784572.180000003</v>
      </c>
      <c r="C164" s="40">
        <v>23725926.879999999</v>
      </c>
      <c r="D164" s="40">
        <v>6571493.8500000006</v>
      </c>
      <c r="E164" s="40">
        <v>0</v>
      </c>
      <c r="F164" s="40">
        <v>1414316.21</v>
      </c>
      <c r="G164" s="40">
        <v>13630561.329999998</v>
      </c>
      <c r="H164" s="40">
        <v>21636271.579999998</v>
      </c>
      <c r="J164" s="40">
        <f t="shared" si="10"/>
        <v>8392286.0900000017</v>
      </c>
      <c r="K164" s="40">
        <f t="shared" si="11"/>
        <v>11862963.439999999</v>
      </c>
      <c r="L164" s="40">
        <f t="shared" si="12"/>
        <v>3285746.9250000003</v>
      </c>
      <c r="M164" s="40">
        <f t="shared" si="13"/>
        <v>0</v>
      </c>
      <c r="N164" s="40">
        <f t="shared" si="14"/>
        <v>707158.10499999998</v>
      </c>
    </row>
    <row r="165" spans="1:14" hidden="1" x14ac:dyDescent="0.6">
      <c r="A165" s="38" t="s">
        <v>773</v>
      </c>
      <c r="B165" s="40">
        <v>3113437.22</v>
      </c>
      <c r="C165" s="40">
        <v>3212709.76</v>
      </c>
      <c r="D165" s="40">
        <v>851615.44</v>
      </c>
      <c r="E165" s="40">
        <v>0</v>
      </c>
      <c r="F165" s="40">
        <v>359951</v>
      </c>
      <c r="G165" s="40">
        <v>46352820.089999996</v>
      </c>
      <c r="H165" s="40">
        <v>192046576.39999998</v>
      </c>
      <c r="J165" s="40">
        <f t="shared" si="10"/>
        <v>1556718.61</v>
      </c>
      <c r="K165" s="40">
        <f t="shared" si="11"/>
        <v>1606354.88</v>
      </c>
      <c r="L165" s="40">
        <f t="shared" si="12"/>
        <v>425807.72</v>
      </c>
      <c r="M165" s="40">
        <f t="shared" si="13"/>
        <v>0</v>
      </c>
      <c r="N165" s="40">
        <f t="shared" si="14"/>
        <v>179975.5</v>
      </c>
    </row>
    <row r="166" spans="1:14" hidden="1" x14ac:dyDescent="0.6">
      <c r="A166" s="38" t="s">
        <v>775</v>
      </c>
      <c r="B166" s="40">
        <v>80630693.180000007</v>
      </c>
      <c r="C166" s="40">
        <v>13894379.75</v>
      </c>
      <c r="D166" s="40">
        <v>18706395.259999998</v>
      </c>
      <c r="E166" s="40">
        <v>0</v>
      </c>
      <c r="F166" s="40">
        <v>554447.31000000006</v>
      </c>
      <c r="G166" s="40">
        <v>17837576.520000003</v>
      </c>
      <c r="H166" s="40">
        <v>44292519.400000006</v>
      </c>
      <c r="J166" s="40">
        <f t="shared" si="10"/>
        <v>40315346.590000004</v>
      </c>
      <c r="K166" s="40">
        <f t="shared" si="11"/>
        <v>6947189.875</v>
      </c>
      <c r="L166" s="40">
        <f t="shared" si="12"/>
        <v>9353197.629999999</v>
      </c>
      <c r="M166" s="40">
        <f t="shared" si="13"/>
        <v>0</v>
      </c>
      <c r="N166" s="40">
        <f t="shared" si="14"/>
        <v>277223.65500000003</v>
      </c>
    </row>
    <row r="167" spans="1:14" hidden="1" x14ac:dyDescent="0.6">
      <c r="A167" s="38" t="s">
        <v>777</v>
      </c>
      <c r="B167" s="40">
        <v>1685463.8</v>
      </c>
      <c r="C167" s="40">
        <v>333469</v>
      </c>
      <c r="D167" s="40">
        <v>671106.7</v>
      </c>
      <c r="E167" s="40">
        <v>0</v>
      </c>
      <c r="F167" s="40">
        <v>28366</v>
      </c>
      <c r="G167" s="40">
        <v>3897881.61</v>
      </c>
      <c r="H167" s="40">
        <v>26181623.48</v>
      </c>
      <c r="J167" s="40">
        <f t="shared" si="10"/>
        <v>842731.9</v>
      </c>
      <c r="K167" s="40">
        <f t="shared" si="11"/>
        <v>166734.5</v>
      </c>
      <c r="L167" s="40">
        <f t="shared" si="12"/>
        <v>335553.35</v>
      </c>
      <c r="M167" s="40">
        <f t="shared" si="13"/>
        <v>0</v>
      </c>
      <c r="N167" s="40">
        <f t="shared" si="14"/>
        <v>14183</v>
      </c>
    </row>
    <row r="168" spans="1:14" hidden="1" x14ac:dyDescent="0.6">
      <c r="A168" s="38" t="s">
        <v>779</v>
      </c>
      <c r="B168" s="40">
        <v>17881235.710000001</v>
      </c>
      <c r="C168" s="40">
        <v>10082823.219999999</v>
      </c>
      <c r="D168" s="40">
        <v>3439124.4400000004</v>
      </c>
      <c r="E168" s="40">
        <v>0</v>
      </c>
      <c r="F168" s="40">
        <v>0</v>
      </c>
      <c r="G168" s="40">
        <v>34119852.840000004</v>
      </c>
      <c r="H168" s="40">
        <v>89732615.219999999</v>
      </c>
      <c r="J168" s="40">
        <f t="shared" si="10"/>
        <v>8940617.8550000004</v>
      </c>
      <c r="K168" s="40">
        <f t="shared" si="11"/>
        <v>5041411.6099999994</v>
      </c>
      <c r="L168" s="40">
        <f t="shared" si="12"/>
        <v>1719562.2200000002</v>
      </c>
      <c r="M168" s="40">
        <f t="shared" si="13"/>
        <v>0</v>
      </c>
      <c r="N168" s="40">
        <f t="shared" si="14"/>
        <v>0</v>
      </c>
    </row>
    <row r="169" spans="1:14" hidden="1" x14ac:dyDescent="0.6">
      <c r="A169" s="38" t="s">
        <v>781</v>
      </c>
      <c r="B169" s="40">
        <v>35772423.100000001</v>
      </c>
      <c r="C169" s="40">
        <v>22214775.5</v>
      </c>
      <c r="D169" s="40">
        <v>20759265.139999997</v>
      </c>
      <c r="E169" s="40">
        <v>0</v>
      </c>
      <c r="F169" s="40">
        <v>407374.19</v>
      </c>
      <c r="G169" s="40">
        <v>13505160.01</v>
      </c>
      <c r="H169" s="40">
        <v>141059426.30000001</v>
      </c>
      <c r="J169" s="40">
        <f t="shared" si="10"/>
        <v>17886211.550000001</v>
      </c>
      <c r="K169" s="40">
        <f t="shared" si="11"/>
        <v>11107387.75</v>
      </c>
      <c r="L169" s="40">
        <f t="shared" si="12"/>
        <v>10379632.569999998</v>
      </c>
      <c r="M169" s="40">
        <f t="shared" si="13"/>
        <v>0</v>
      </c>
      <c r="N169" s="40">
        <f t="shared" si="14"/>
        <v>203687.095</v>
      </c>
    </row>
    <row r="170" spans="1:14" hidden="1" x14ac:dyDescent="0.6">
      <c r="A170" s="38" t="s">
        <v>783</v>
      </c>
      <c r="B170" s="40">
        <v>44965758.759999998</v>
      </c>
      <c r="C170" s="40">
        <v>2116497.2599999998</v>
      </c>
      <c r="D170" s="40">
        <v>2539344.0099999998</v>
      </c>
      <c r="E170" s="40">
        <v>0</v>
      </c>
      <c r="F170" s="40">
        <v>311779.44</v>
      </c>
      <c r="G170" s="40">
        <v>474744.76</v>
      </c>
      <c r="H170" s="40">
        <v>3089629.3400000003</v>
      </c>
      <c r="J170" s="40">
        <f t="shared" si="10"/>
        <v>22482879.379999999</v>
      </c>
      <c r="K170" s="40">
        <f t="shared" si="11"/>
        <v>1058248.6299999999</v>
      </c>
      <c r="L170" s="40">
        <f t="shared" si="12"/>
        <v>1269672.0049999999</v>
      </c>
      <c r="M170" s="40">
        <f t="shared" si="13"/>
        <v>0</v>
      </c>
      <c r="N170" s="40">
        <f t="shared" si="14"/>
        <v>155889.72</v>
      </c>
    </row>
    <row r="171" spans="1:14" hidden="1" x14ac:dyDescent="0.6">
      <c r="A171" s="38" t="s">
        <v>785</v>
      </c>
      <c r="B171" s="40">
        <v>173827.75</v>
      </c>
      <c r="C171" s="40">
        <v>29762.35</v>
      </c>
      <c r="D171" s="40">
        <v>720670.78</v>
      </c>
      <c r="E171" s="40">
        <v>0</v>
      </c>
      <c r="F171" s="40">
        <v>0</v>
      </c>
      <c r="G171" s="40">
        <v>40894520.450000003</v>
      </c>
      <c r="H171" s="40">
        <v>111824865.2</v>
      </c>
      <c r="J171" s="40">
        <f t="shared" si="10"/>
        <v>86913.875</v>
      </c>
      <c r="K171" s="40">
        <f t="shared" si="11"/>
        <v>14881.174999999999</v>
      </c>
      <c r="L171" s="40">
        <f t="shared" si="12"/>
        <v>360335.39</v>
      </c>
      <c r="M171" s="40">
        <f t="shared" si="13"/>
        <v>0</v>
      </c>
      <c r="N171" s="40">
        <f t="shared" si="14"/>
        <v>0</v>
      </c>
    </row>
    <row r="172" spans="1:14" hidden="1" x14ac:dyDescent="0.6">
      <c r="A172" s="38" t="s">
        <v>787</v>
      </c>
      <c r="B172" s="40">
        <v>14352343.360000001</v>
      </c>
      <c r="C172" s="40">
        <v>326819.26999999996</v>
      </c>
      <c r="D172" s="40">
        <v>1925840.01</v>
      </c>
      <c r="E172" s="40">
        <v>0</v>
      </c>
      <c r="F172" s="40">
        <v>60887.31</v>
      </c>
      <c r="G172" s="40">
        <v>11088430.120000001</v>
      </c>
      <c r="H172" s="40">
        <v>45948417.289999999</v>
      </c>
      <c r="J172" s="40">
        <f t="shared" si="10"/>
        <v>7176171.6800000006</v>
      </c>
      <c r="K172" s="40">
        <f t="shared" si="11"/>
        <v>163409.63499999998</v>
      </c>
      <c r="L172" s="40">
        <f t="shared" si="12"/>
        <v>962920.005</v>
      </c>
      <c r="M172" s="40">
        <f t="shared" si="13"/>
        <v>0</v>
      </c>
      <c r="N172" s="40">
        <f t="shared" si="14"/>
        <v>30443.654999999999</v>
      </c>
    </row>
    <row r="173" spans="1:14" hidden="1" x14ac:dyDescent="0.6">
      <c r="A173" s="38" t="s">
        <v>789</v>
      </c>
      <c r="B173" s="40">
        <v>2310245.52</v>
      </c>
      <c r="C173" s="40">
        <v>16007535.85</v>
      </c>
      <c r="D173" s="40">
        <v>2513275.65</v>
      </c>
      <c r="E173" s="40">
        <v>0</v>
      </c>
      <c r="F173" s="40">
        <v>0</v>
      </c>
      <c r="G173" s="40">
        <v>28562936.349999998</v>
      </c>
      <c r="H173" s="40">
        <v>98462495.25</v>
      </c>
      <c r="J173" s="40">
        <f t="shared" si="10"/>
        <v>1155122.76</v>
      </c>
      <c r="K173" s="40">
        <f t="shared" si="11"/>
        <v>8003767.9249999998</v>
      </c>
      <c r="L173" s="40">
        <f t="shared" si="12"/>
        <v>1256637.825</v>
      </c>
      <c r="M173" s="40">
        <f t="shared" si="13"/>
        <v>0</v>
      </c>
      <c r="N173" s="40">
        <f t="shared" si="14"/>
        <v>0</v>
      </c>
    </row>
    <row r="174" spans="1:14" hidden="1" x14ac:dyDescent="0.6">
      <c r="A174" s="38" t="s">
        <v>826</v>
      </c>
      <c r="B174" s="40">
        <v>22049813.890000001</v>
      </c>
      <c r="C174" s="40">
        <v>36178965.32</v>
      </c>
      <c r="D174" s="40">
        <v>6599193.0099999998</v>
      </c>
      <c r="E174" s="40">
        <v>0</v>
      </c>
      <c r="F174" s="40">
        <v>269700</v>
      </c>
      <c r="G174" s="40">
        <v>2464096.2199999997</v>
      </c>
      <c r="H174" s="40">
        <v>16086082.669999998</v>
      </c>
      <c r="J174" s="40">
        <f t="shared" si="10"/>
        <v>11024906.945</v>
      </c>
      <c r="K174" s="40">
        <f t="shared" si="11"/>
        <v>18089482.66</v>
      </c>
      <c r="L174" s="40">
        <f t="shared" si="12"/>
        <v>3299596.5049999999</v>
      </c>
      <c r="M174" s="40">
        <f t="shared" si="13"/>
        <v>0</v>
      </c>
      <c r="N174" s="40">
        <f t="shared" si="14"/>
        <v>134850</v>
      </c>
    </row>
    <row r="175" spans="1:14" hidden="1" x14ac:dyDescent="0.6">
      <c r="A175" s="38" t="s">
        <v>828</v>
      </c>
      <c r="B175" s="40">
        <v>24068663.850000001</v>
      </c>
      <c r="C175" s="40">
        <v>4134471.0199999996</v>
      </c>
      <c r="D175" s="40">
        <v>5438706.7999999998</v>
      </c>
      <c r="E175" s="40">
        <v>0</v>
      </c>
      <c r="F175" s="40">
        <v>2151039.27</v>
      </c>
      <c r="G175" s="40">
        <v>98758444.219999999</v>
      </c>
      <c r="H175" s="40">
        <v>291086344.56999999</v>
      </c>
      <c r="J175" s="40">
        <f t="shared" si="10"/>
        <v>12034331.925000001</v>
      </c>
      <c r="K175" s="40">
        <f t="shared" si="11"/>
        <v>2067235.5099999998</v>
      </c>
      <c r="L175" s="40">
        <f t="shared" si="12"/>
        <v>2719353.4</v>
      </c>
      <c r="M175" s="40">
        <f t="shared" si="13"/>
        <v>0</v>
      </c>
      <c r="N175" s="40">
        <f t="shared" si="14"/>
        <v>1075519.635</v>
      </c>
    </row>
    <row r="176" spans="1:14" hidden="1" x14ac:dyDescent="0.6">
      <c r="A176" s="38" t="s">
        <v>830</v>
      </c>
      <c r="B176" s="40">
        <v>204179956.73000002</v>
      </c>
      <c r="C176" s="40">
        <v>28685711.969999999</v>
      </c>
      <c r="D176" s="40">
        <v>22338246.399999999</v>
      </c>
      <c r="E176" s="40">
        <v>0</v>
      </c>
      <c r="F176" s="40">
        <v>463460.31999999995</v>
      </c>
      <c r="G176" s="40">
        <v>14654032.699999999</v>
      </c>
      <c r="H176" s="40">
        <v>43133669.200000003</v>
      </c>
      <c r="J176" s="40">
        <f t="shared" si="10"/>
        <v>102089978.36500001</v>
      </c>
      <c r="K176" s="40">
        <f t="shared" si="11"/>
        <v>14342855.984999999</v>
      </c>
      <c r="L176" s="40">
        <f t="shared" si="12"/>
        <v>11169123.199999999</v>
      </c>
      <c r="M176" s="40">
        <f t="shared" si="13"/>
        <v>0</v>
      </c>
      <c r="N176" s="40">
        <f t="shared" si="14"/>
        <v>231730.15999999997</v>
      </c>
    </row>
    <row r="177" spans="1:14" hidden="1" x14ac:dyDescent="0.6">
      <c r="A177" s="38" t="s">
        <v>832</v>
      </c>
      <c r="B177" s="40">
        <v>11935298.5</v>
      </c>
      <c r="C177" s="40">
        <v>4145186.5</v>
      </c>
      <c r="D177" s="40">
        <v>4942829.5</v>
      </c>
      <c r="E177" s="40">
        <v>0</v>
      </c>
      <c r="F177" s="40">
        <v>441029</v>
      </c>
      <c r="G177" s="40">
        <v>6483252.75</v>
      </c>
      <c r="H177" s="40">
        <v>43281693.390000001</v>
      </c>
      <c r="J177" s="40">
        <f t="shared" si="10"/>
        <v>5967649.25</v>
      </c>
      <c r="K177" s="40">
        <f t="shared" si="11"/>
        <v>2072593.25</v>
      </c>
      <c r="L177" s="40">
        <f t="shared" si="12"/>
        <v>2471414.75</v>
      </c>
      <c r="M177" s="40">
        <f t="shared" si="13"/>
        <v>0</v>
      </c>
      <c r="N177" s="40">
        <f t="shared" si="14"/>
        <v>220514.5</v>
      </c>
    </row>
    <row r="178" spans="1:14" hidden="1" x14ac:dyDescent="0.6">
      <c r="A178" s="38" t="s">
        <v>834</v>
      </c>
      <c r="B178" s="40">
        <v>15841662.700000001</v>
      </c>
      <c r="C178" s="40">
        <v>16320919</v>
      </c>
      <c r="D178" s="40">
        <v>5496940.8000000007</v>
      </c>
      <c r="E178" s="40">
        <v>0</v>
      </c>
      <c r="F178" s="40">
        <v>91531.8</v>
      </c>
      <c r="G178" s="40">
        <v>42941884.250000007</v>
      </c>
      <c r="H178" s="40">
        <v>177892804.71000001</v>
      </c>
      <c r="J178" s="40">
        <f t="shared" si="10"/>
        <v>7920831.3500000006</v>
      </c>
      <c r="K178" s="40">
        <f t="shared" si="11"/>
        <v>8160459.5</v>
      </c>
      <c r="L178" s="40">
        <f t="shared" si="12"/>
        <v>2748470.4000000004</v>
      </c>
      <c r="M178" s="40">
        <f t="shared" si="13"/>
        <v>0</v>
      </c>
      <c r="N178" s="40">
        <f t="shared" si="14"/>
        <v>45765.9</v>
      </c>
    </row>
    <row r="179" spans="1:14" hidden="1" x14ac:dyDescent="0.6">
      <c r="A179" s="38" t="s">
        <v>836</v>
      </c>
      <c r="B179" s="40">
        <v>18940885.98</v>
      </c>
      <c r="C179" s="40">
        <v>122775498.48999999</v>
      </c>
      <c r="D179" s="40">
        <v>7876056.6600000001</v>
      </c>
      <c r="E179" s="40">
        <v>0</v>
      </c>
      <c r="F179" s="40">
        <v>1527053.2</v>
      </c>
      <c r="G179" s="40">
        <v>6444968.4100000001</v>
      </c>
      <c r="H179" s="40">
        <v>37801914.169999994</v>
      </c>
      <c r="J179" s="40">
        <f t="shared" si="10"/>
        <v>9470442.9900000002</v>
      </c>
      <c r="K179" s="40">
        <f t="shared" si="11"/>
        <v>61387749.244999997</v>
      </c>
      <c r="L179" s="40">
        <f t="shared" si="12"/>
        <v>3938028.33</v>
      </c>
      <c r="M179" s="40">
        <f t="shared" si="13"/>
        <v>0</v>
      </c>
      <c r="N179" s="40">
        <f t="shared" si="14"/>
        <v>763526.6</v>
      </c>
    </row>
    <row r="180" spans="1:14" hidden="1" x14ac:dyDescent="0.6">
      <c r="A180" s="38" t="s">
        <v>748</v>
      </c>
      <c r="B180" s="40">
        <v>12338684.380000001</v>
      </c>
      <c r="C180" s="40">
        <v>5976550.75</v>
      </c>
      <c r="D180" s="40">
        <v>2119828.9299999997</v>
      </c>
      <c r="E180" s="40">
        <v>0</v>
      </c>
      <c r="F180" s="40">
        <v>9668</v>
      </c>
      <c r="G180" s="40">
        <v>5285781.7</v>
      </c>
      <c r="H180" s="40">
        <v>26960932.200000003</v>
      </c>
      <c r="J180" s="40">
        <f t="shared" si="10"/>
        <v>6169342.1900000004</v>
      </c>
      <c r="K180" s="40">
        <f t="shared" si="11"/>
        <v>2988275.375</v>
      </c>
      <c r="L180" s="40">
        <f t="shared" si="12"/>
        <v>1059914.4649999999</v>
      </c>
      <c r="M180" s="40">
        <f t="shared" si="13"/>
        <v>0</v>
      </c>
      <c r="N180" s="40">
        <f t="shared" si="14"/>
        <v>4834</v>
      </c>
    </row>
    <row r="181" spans="1:14" hidden="1" x14ac:dyDescent="0.6">
      <c r="A181" s="38" t="s">
        <v>723</v>
      </c>
      <c r="B181" s="40">
        <v>6397400.3399999999</v>
      </c>
      <c r="C181" s="40">
        <v>427026.56000000006</v>
      </c>
      <c r="D181" s="40">
        <v>4041334</v>
      </c>
      <c r="E181" s="40">
        <v>0</v>
      </c>
      <c r="F181" s="40">
        <v>100632</v>
      </c>
      <c r="G181" s="40">
        <v>1692696.58</v>
      </c>
      <c r="H181" s="40">
        <v>11502642</v>
      </c>
      <c r="J181" s="40">
        <f t="shared" si="10"/>
        <v>3198700.17</v>
      </c>
      <c r="K181" s="40">
        <f t="shared" si="11"/>
        <v>213513.28000000003</v>
      </c>
      <c r="L181" s="40">
        <f t="shared" si="12"/>
        <v>2020667</v>
      </c>
      <c r="M181" s="40">
        <f t="shared" si="13"/>
        <v>0</v>
      </c>
      <c r="N181" s="40">
        <f t="shared" si="14"/>
        <v>50316</v>
      </c>
    </row>
    <row r="182" spans="1:14" hidden="1" x14ac:dyDescent="0.6">
      <c r="A182" s="38" t="s">
        <v>725</v>
      </c>
      <c r="B182" s="40">
        <v>2486988.16</v>
      </c>
      <c r="C182" s="40">
        <v>407426.54000000004</v>
      </c>
      <c r="D182" s="40">
        <v>2760293.5</v>
      </c>
      <c r="E182" s="40">
        <v>0</v>
      </c>
      <c r="F182" s="40">
        <v>14367.84</v>
      </c>
      <c r="G182" s="40">
        <v>850558.32999999984</v>
      </c>
      <c r="H182" s="40">
        <v>15469237.319999998</v>
      </c>
      <c r="J182" s="40">
        <f t="shared" si="10"/>
        <v>1243494.08</v>
      </c>
      <c r="K182" s="40">
        <f t="shared" si="11"/>
        <v>203713.27000000002</v>
      </c>
      <c r="L182" s="40">
        <f t="shared" si="12"/>
        <v>1380146.75</v>
      </c>
      <c r="M182" s="40">
        <f t="shared" si="13"/>
        <v>0</v>
      </c>
      <c r="N182" s="40">
        <f t="shared" si="14"/>
        <v>7183.92</v>
      </c>
    </row>
    <row r="183" spans="1:14" hidden="1" x14ac:dyDescent="0.6">
      <c r="A183" s="38" t="s">
        <v>727</v>
      </c>
      <c r="B183" s="40">
        <v>3857225.3</v>
      </c>
      <c r="C183" s="40">
        <v>656624</v>
      </c>
      <c r="D183" s="40">
        <v>1825326.56</v>
      </c>
      <c r="E183" s="40">
        <v>0</v>
      </c>
      <c r="F183" s="40">
        <v>0</v>
      </c>
      <c r="G183" s="40">
        <v>1514611.23</v>
      </c>
      <c r="H183" s="40">
        <v>21631262.530000001</v>
      </c>
      <c r="J183" s="40">
        <f t="shared" si="10"/>
        <v>1928612.65</v>
      </c>
      <c r="K183" s="40">
        <f t="shared" si="11"/>
        <v>328312</v>
      </c>
      <c r="L183" s="40">
        <f t="shared" si="12"/>
        <v>912663.28</v>
      </c>
      <c r="M183" s="40">
        <f t="shared" si="13"/>
        <v>0</v>
      </c>
      <c r="N183" s="40">
        <f t="shared" si="14"/>
        <v>0</v>
      </c>
    </row>
    <row r="184" spans="1:14" hidden="1" x14ac:dyDescent="0.6">
      <c r="A184" s="38" t="s">
        <v>729</v>
      </c>
      <c r="B184" s="40">
        <v>4862491.34</v>
      </c>
      <c r="C184" s="40">
        <v>345959.17</v>
      </c>
      <c r="D184" s="40">
        <v>1668951</v>
      </c>
      <c r="E184" s="40">
        <v>0</v>
      </c>
      <c r="F184" s="40">
        <v>162994.75</v>
      </c>
      <c r="G184" s="40">
        <v>2346742.92</v>
      </c>
      <c r="H184" s="40">
        <v>21119372.41</v>
      </c>
      <c r="J184" s="40">
        <f t="shared" si="10"/>
        <v>2431245.67</v>
      </c>
      <c r="K184" s="40">
        <f t="shared" si="11"/>
        <v>172979.58499999999</v>
      </c>
      <c r="L184" s="40">
        <f t="shared" si="12"/>
        <v>834475.5</v>
      </c>
      <c r="M184" s="40">
        <f t="shared" si="13"/>
        <v>0</v>
      </c>
      <c r="N184" s="40">
        <f t="shared" si="14"/>
        <v>81497.375</v>
      </c>
    </row>
    <row r="185" spans="1:14" hidden="1" x14ac:dyDescent="0.6">
      <c r="A185" s="38" t="s">
        <v>731</v>
      </c>
      <c r="B185" s="40">
        <v>3121999</v>
      </c>
      <c r="C185" s="40">
        <v>356272.55000000005</v>
      </c>
      <c r="D185" s="40">
        <v>2022603.5</v>
      </c>
      <c r="E185" s="40">
        <v>0</v>
      </c>
      <c r="F185" s="40">
        <v>43616</v>
      </c>
      <c r="G185" s="40">
        <v>5434616.7100000009</v>
      </c>
      <c r="H185" s="40">
        <v>18598681.400000002</v>
      </c>
      <c r="J185" s="40">
        <f t="shared" si="10"/>
        <v>1560999.5</v>
      </c>
      <c r="K185" s="40">
        <f t="shared" si="11"/>
        <v>178136.27500000002</v>
      </c>
      <c r="L185" s="40">
        <f t="shared" si="12"/>
        <v>1011301.75</v>
      </c>
      <c r="M185" s="40">
        <f t="shared" si="13"/>
        <v>0</v>
      </c>
      <c r="N185" s="40">
        <f t="shared" si="14"/>
        <v>21808</v>
      </c>
    </row>
    <row r="186" spans="1:14" hidden="1" x14ac:dyDescent="0.6">
      <c r="A186" s="38" t="s">
        <v>733</v>
      </c>
      <c r="B186" s="40">
        <v>3518278</v>
      </c>
      <c r="C186" s="40">
        <v>374036.31</v>
      </c>
      <c r="D186" s="40">
        <v>2178438.65</v>
      </c>
      <c r="E186" s="40">
        <v>0</v>
      </c>
      <c r="F186" s="40">
        <v>0</v>
      </c>
      <c r="G186" s="40">
        <v>2115846.3000000003</v>
      </c>
      <c r="H186" s="40">
        <v>22355888.920000002</v>
      </c>
      <c r="J186" s="40">
        <f t="shared" si="10"/>
        <v>1759139</v>
      </c>
      <c r="K186" s="40">
        <f t="shared" si="11"/>
        <v>187018.155</v>
      </c>
      <c r="L186" s="40">
        <f t="shared" si="12"/>
        <v>1089219.325</v>
      </c>
      <c r="M186" s="40">
        <f t="shared" si="13"/>
        <v>0</v>
      </c>
      <c r="N186" s="40">
        <f t="shared" si="14"/>
        <v>0</v>
      </c>
    </row>
    <row r="187" spans="1:14" hidden="1" x14ac:dyDescent="0.6">
      <c r="A187" s="38" t="s">
        <v>735</v>
      </c>
      <c r="B187" s="40">
        <v>3582726.25</v>
      </c>
      <c r="C187" s="40">
        <v>413366.98</v>
      </c>
      <c r="D187" s="40">
        <v>3499012.29</v>
      </c>
      <c r="E187" s="40">
        <v>0</v>
      </c>
      <c r="F187" s="40">
        <v>28495</v>
      </c>
      <c r="G187" s="40">
        <v>4811239.7799999993</v>
      </c>
      <c r="H187" s="40">
        <v>56613162.539999999</v>
      </c>
      <c r="J187" s="40">
        <f t="shared" si="10"/>
        <v>1791363.125</v>
      </c>
      <c r="K187" s="40">
        <f t="shared" si="11"/>
        <v>206683.49</v>
      </c>
      <c r="L187" s="40">
        <f t="shared" si="12"/>
        <v>1749506.145</v>
      </c>
      <c r="M187" s="40">
        <f t="shared" si="13"/>
        <v>0</v>
      </c>
      <c r="N187" s="40">
        <f t="shared" si="14"/>
        <v>14247.5</v>
      </c>
    </row>
    <row r="188" spans="1:14" hidden="1" x14ac:dyDescent="0.6">
      <c r="A188" s="38" t="s">
        <v>737</v>
      </c>
      <c r="B188" s="40">
        <v>4963191</v>
      </c>
      <c r="C188" s="40">
        <v>743840.35</v>
      </c>
      <c r="D188" s="40">
        <v>1573144.5</v>
      </c>
      <c r="E188" s="40">
        <v>0</v>
      </c>
      <c r="F188" s="40">
        <v>19942.75</v>
      </c>
      <c r="G188" s="40">
        <v>2139020.79</v>
      </c>
      <c r="H188" s="40">
        <v>24665737</v>
      </c>
      <c r="J188" s="40">
        <f t="shared" si="10"/>
        <v>2481595.5</v>
      </c>
      <c r="K188" s="40">
        <f t="shared" si="11"/>
        <v>371920.17499999999</v>
      </c>
      <c r="L188" s="40">
        <f t="shared" si="12"/>
        <v>786572.25</v>
      </c>
      <c r="M188" s="40">
        <f t="shared" si="13"/>
        <v>0</v>
      </c>
      <c r="N188" s="40">
        <f t="shared" si="14"/>
        <v>9971.375</v>
      </c>
    </row>
    <row r="189" spans="1:14" hidden="1" x14ac:dyDescent="0.6">
      <c r="A189" s="38" t="s">
        <v>739</v>
      </c>
      <c r="B189" s="40">
        <v>2098403.63</v>
      </c>
      <c r="C189" s="40">
        <v>215498.84</v>
      </c>
      <c r="D189" s="40">
        <v>937942</v>
      </c>
      <c r="E189" s="40">
        <v>0</v>
      </c>
      <c r="F189" s="40">
        <v>221134.99</v>
      </c>
      <c r="G189" s="40">
        <v>4013153.5999999996</v>
      </c>
      <c r="H189" s="40">
        <v>16153673.110000001</v>
      </c>
      <c r="J189" s="40">
        <f t="shared" si="10"/>
        <v>1049201.8149999999</v>
      </c>
      <c r="K189" s="40">
        <f t="shared" si="11"/>
        <v>107749.42</v>
      </c>
      <c r="L189" s="40">
        <f t="shared" si="12"/>
        <v>468971</v>
      </c>
      <c r="M189" s="40">
        <f t="shared" si="13"/>
        <v>0</v>
      </c>
      <c r="N189" s="40">
        <f t="shared" si="14"/>
        <v>110567.495</v>
      </c>
    </row>
    <row r="190" spans="1:14" hidden="1" x14ac:dyDescent="0.6">
      <c r="A190" s="38" t="s">
        <v>741</v>
      </c>
      <c r="B190" s="40">
        <v>5871455.3799999999</v>
      </c>
      <c r="C190" s="40">
        <v>800087.14</v>
      </c>
      <c r="D190" s="40">
        <v>2351193.8200000003</v>
      </c>
      <c r="E190" s="40">
        <v>0</v>
      </c>
      <c r="F190" s="40">
        <v>627057.25</v>
      </c>
      <c r="G190" s="40">
        <v>1660756.1199999999</v>
      </c>
      <c r="H190" s="40">
        <v>9475882.4199999999</v>
      </c>
      <c r="J190" s="40">
        <f t="shared" si="10"/>
        <v>2935727.69</v>
      </c>
      <c r="K190" s="40">
        <f t="shared" si="11"/>
        <v>400043.57</v>
      </c>
      <c r="L190" s="40">
        <f t="shared" si="12"/>
        <v>1175596.9100000001</v>
      </c>
      <c r="M190" s="40">
        <f t="shared" si="13"/>
        <v>0</v>
      </c>
      <c r="N190" s="40">
        <f t="shared" si="14"/>
        <v>313528.625</v>
      </c>
    </row>
    <row r="191" spans="1:14" hidden="1" x14ac:dyDescent="0.6">
      <c r="A191" s="38" t="s">
        <v>743</v>
      </c>
      <c r="B191" s="40">
        <v>3144484</v>
      </c>
      <c r="C191" s="40">
        <v>557395.69000000006</v>
      </c>
      <c r="D191" s="40">
        <v>3202472.85</v>
      </c>
      <c r="E191" s="40">
        <v>0</v>
      </c>
      <c r="F191" s="40">
        <v>320855</v>
      </c>
      <c r="G191" s="40">
        <v>1453486.0899999996</v>
      </c>
      <c r="H191" s="40">
        <v>5722107.129999999</v>
      </c>
      <c r="J191" s="40">
        <f t="shared" si="10"/>
        <v>1572242</v>
      </c>
      <c r="K191" s="40">
        <f t="shared" si="11"/>
        <v>278697.84500000003</v>
      </c>
      <c r="L191" s="40">
        <f t="shared" si="12"/>
        <v>1601236.425</v>
      </c>
      <c r="M191" s="40">
        <f t="shared" si="13"/>
        <v>0</v>
      </c>
      <c r="N191" s="40">
        <f t="shared" si="14"/>
        <v>160427.5</v>
      </c>
    </row>
    <row r="192" spans="1:14" hidden="1" x14ac:dyDescent="0.6">
      <c r="A192" s="38" t="s">
        <v>796</v>
      </c>
      <c r="B192" s="40">
        <v>924802.6</v>
      </c>
      <c r="C192" s="40">
        <v>536628.18000000005</v>
      </c>
      <c r="D192" s="40">
        <v>1091257.7599999998</v>
      </c>
      <c r="E192" s="40">
        <v>0</v>
      </c>
      <c r="F192" s="40">
        <v>128787.58</v>
      </c>
      <c r="G192" s="40">
        <v>5799134.3799999999</v>
      </c>
      <c r="H192" s="40">
        <v>23863641.140000001</v>
      </c>
      <c r="J192" s="40">
        <f t="shared" si="10"/>
        <v>462401.3</v>
      </c>
      <c r="K192" s="40">
        <f t="shared" si="11"/>
        <v>268314.09000000003</v>
      </c>
      <c r="L192" s="40">
        <f t="shared" si="12"/>
        <v>545628.87999999989</v>
      </c>
      <c r="M192" s="40">
        <f t="shared" si="13"/>
        <v>0</v>
      </c>
      <c r="N192" s="40">
        <f t="shared" si="14"/>
        <v>64393.79</v>
      </c>
    </row>
    <row r="193" spans="1:14" hidden="1" x14ac:dyDescent="0.6">
      <c r="A193" s="38" t="s">
        <v>798</v>
      </c>
      <c r="B193" s="40">
        <v>1674465.8599999999</v>
      </c>
      <c r="C193" s="40">
        <v>370329.25</v>
      </c>
      <c r="D193" s="40">
        <v>1474622.66</v>
      </c>
      <c r="E193" s="40">
        <v>0</v>
      </c>
      <c r="F193" s="40">
        <v>93626.239999999991</v>
      </c>
      <c r="G193" s="40">
        <v>11914580.820000002</v>
      </c>
      <c r="H193" s="40">
        <v>21539546.239999998</v>
      </c>
      <c r="J193" s="40">
        <f t="shared" si="10"/>
        <v>837232.92999999993</v>
      </c>
      <c r="K193" s="40">
        <f t="shared" si="11"/>
        <v>185164.625</v>
      </c>
      <c r="L193" s="40">
        <f t="shared" si="12"/>
        <v>737311.33</v>
      </c>
      <c r="M193" s="40">
        <f t="shared" si="13"/>
        <v>0</v>
      </c>
      <c r="N193" s="40">
        <f t="shared" si="14"/>
        <v>46813.119999999995</v>
      </c>
    </row>
    <row r="194" spans="1:14" hidden="1" x14ac:dyDescent="0.6">
      <c r="A194" s="38" t="s">
        <v>800</v>
      </c>
      <c r="B194" s="40">
        <v>5672998.2800000003</v>
      </c>
      <c r="C194" s="40">
        <v>153767.67999999999</v>
      </c>
      <c r="D194" s="40">
        <v>1918873.1199999999</v>
      </c>
      <c r="E194" s="40">
        <v>0</v>
      </c>
      <c r="F194" s="40">
        <v>414673</v>
      </c>
      <c r="G194" s="40">
        <v>2670696.5999999996</v>
      </c>
      <c r="H194" s="40">
        <v>12002036.389999999</v>
      </c>
      <c r="J194" s="40">
        <f t="shared" si="10"/>
        <v>2836499.14</v>
      </c>
      <c r="K194" s="40">
        <f t="shared" si="11"/>
        <v>76883.839999999997</v>
      </c>
      <c r="L194" s="40">
        <f t="shared" si="12"/>
        <v>959436.55999999994</v>
      </c>
      <c r="M194" s="40">
        <f t="shared" si="13"/>
        <v>0</v>
      </c>
      <c r="N194" s="40">
        <f t="shared" si="14"/>
        <v>207336.5</v>
      </c>
    </row>
    <row r="195" spans="1:14" hidden="1" x14ac:dyDescent="0.6">
      <c r="A195" s="38" t="s">
        <v>802</v>
      </c>
      <c r="B195" s="40">
        <v>349826.61</v>
      </c>
      <c r="C195" s="40">
        <v>49408</v>
      </c>
      <c r="D195" s="40">
        <v>2773623.3200000003</v>
      </c>
      <c r="E195" s="40">
        <v>0</v>
      </c>
      <c r="F195" s="40">
        <v>61833.14</v>
      </c>
      <c r="G195" s="40">
        <v>103677.55</v>
      </c>
      <c r="H195" s="40">
        <v>1362124.05</v>
      </c>
      <c r="J195" s="40">
        <f t="shared" si="10"/>
        <v>174913.30499999999</v>
      </c>
      <c r="K195" s="40">
        <f t="shared" si="11"/>
        <v>24704</v>
      </c>
      <c r="L195" s="40">
        <f t="shared" si="12"/>
        <v>1386811.6600000001</v>
      </c>
      <c r="M195" s="40">
        <f t="shared" si="13"/>
        <v>0</v>
      </c>
      <c r="N195" s="40">
        <f t="shared" si="14"/>
        <v>30916.57</v>
      </c>
    </row>
    <row r="196" spans="1:14" hidden="1" x14ac:dyDescent="0.6">
      <c r="A196" s="38" t="s">
        <v>804</v>
      </c>
      <c r="B196" s="40">
        <v>85411</v>
      </c>
      <c r="C196" s="40">
        <v>388207.09</v>
      </c>
      <c r="D196" s="40">
        <v>140586.75</v>
      </c>
      <c r="E196" s="40">
        <v>0</v>
      </c>
      <c r="F196" s="40">
        <v>13582.5</v>
      </c>
      <c r="G196" s="40">
        <v>20971574.719999999</v>
      </c>
      <c r="H196" s="40">
        <v>78391503.640000001</v>
      </c>
      <c r="J196" s="40">
        <f t="shared" si="10"/>
        <v>42705.5</v>
      </c>
      <c r="K196" s="40">
        <f t="shared" si="11"/>
        <v>194103.54500000001</v>
      </c>
      <c r="L196" s="40">
        <f t="shared" si="12"/>
        <v>70293.375</v>
      </c>
      <c r="M196" s="40">
        <f t="shared" si="13"/>
        <v>0</v>
      </c>
      <c r="N196" s="40">
        <f t="shared" si="14"/>
        <v>6791.25</v>
      </c>
    </row>
    <row r="197" spans="1:14" hidden="1" x14ac:dyDescent="0.6">
      <c r="A197" s="38" t="s">
        <v>750</v>
      </c>
      <c r="B197" s="40">
        <v>7060355.8899999997</v>
      </c>
      <c r="C197" s="40">
        <v>2097733.66</v>
      </c>
      <c r="D197" s="40">
        <v>8324512.8200000003</v>
      </c>
      <c r="E197" s="40">
        <v>0</v>
      </c>
      <c r="F197" s="40">
        <v>5237</v>
      </c>
      <c r="G197" s="40">
        <v>20222528.84</v>
      </c>
      <c r="H197" s="40">
        <v>41318777.890000001</v>
      </c>
      <c r="J197" s="40">
        <f t="shared" ref="J197:J260" si="15">B197*$J$2</f>
        <v>3530177.9449999998</v>
      </c>
      <c r="K197" s="40">
        <f t="shared" ref="K197:K260" si="16">C197*$K$2</f>
        <v>1048866.83</v>
      </c>
      <c r="L197" s="40">
        <f t="shared" ref="L197:L260" si="17">D197*$L$2</f>
        <v>4162256.41</v>
      </c>
      <c r="M197" s="40">
        <f t="shared" ref="M197:M260" si="18">E197*$M$2</f>
        <v>0</v>
      </c>
      <c r="N197" s="40">
        <f t="shared" ref="N197:N260" si="19">F197*$N$2</f>
        <v>2618.5</v>
      </c>
    </row>
    <row r="198" spans="1:14" hidden="1" x14ac:dyDescent="0.6">
      <c r="A198" s="38" t="s">
        <v>752</v>
      </c>
      <c r="B198" s="40">
        <v>8918542.8100000005</v>
      </c>
      <c r="C198" s="40">
        <v>9064326.8900000006</v>
      </c>
      <c r="D198" s="40">
        <v>5012926.6900000004</v>
      </c>
      <c r="E198" s="40">
        <v>0</v>
      </c>
      <c r="F198" s="40">
        <v>0</v>
      </c>
      <c r="G198" s="40">
        <v>10390594.379999999</v>
      </c>
      <c r="H198" s="40">
        <v>37269978.93</v>
      </c>
      <c r="J198" s="40">
        <f t="shared" si="15"/>
        <v>4459271.4050000003</v>
      </c>
      <c r="K198" s="40">
        <f t="shared" si="16"/>
        <v>4532163.4450000003</v>
      </c>
      <c r="L198" s="40">
        <f t="shared" si="17"/>
        <v>2506463.3450000002</v>
      </c>
      <c r="M198" s="40">
        <f t="shared" si="18"/>
        <v>0</v>
      </c>
      <c r="N198" s="40">
        <f t="shared" si="19"/>
        <v>0</v>
      </c>
    </row>
    <row r="199" spans="1:14" hidden="1" x14ac:dyDescent="0.6">
      <c r="A199" s="38" t="s">
        <v>754</v>
      </c>
      <c r="B199" s="40">
        <v>12503338.280000001</v>
      </c>
      <c r="C199" s="40">
        <v>508991.4</v>
      </c>
      <c r="D199" s="40">
        <v>5197306.8100000005</v>
      </c>
      <c r="E199" s="40">
        <v>0</v>
      </c>
      <c r="F199" s="40">
        <v>403551.94999999995</v>
      </c>
      <c r="G199" s="40">
        <v>26550175.390000001</v>
      </c>
      <c r="H199" s="40">
        <v>77695557.859999999</v>
      </c>
      <c r="J199" s="40">
        <f t="shared" si="15"/>
        <v>6251669.1400000006</v>
      </c>
      <c r="K199" s="40">
        <f t="shared" si="16"/>
        <v>254495.7</v>
      </c>
      <c r="L199" s="40">
        <f t="shared" si="17"/>
        <v>2598653.4050000003</v>
      </c>
      <c r="M199" s="40">
        <f t="shared" si="18"/>
        <v>0</v>
      </c>
      <c r="N199" s="40">
        <f t="shared" si="19"/>
        <v>201775.97499999998</v>
      </c>
    </row>
    <row r="200" spans="1:14" hidden="1" x14ac:dyDescent="0.6">
      <c r="A200" s="38" t="s">
        <v>756</v>
      </c>
      <c r="B200" s="40">
        <v>9874237.3500000015</v>
      </c>
      <c r="C200" s="40">
        <v>4086228.3</v>
      </c>
      <c r="D200" s="40">
        <v>12902479.98</v>
      </c>
      <c r="E200" s="40">
        <v>0</v>
      </c>
      <c r="F200" s="40">
        <v>1485016.3399999999</v>
      </c>
      <c r="G200" s="40">
        <v>16402617.090000002</v>
      </c>
      <c r="H200" s="40">
        <v>196419319.54999998</v>
      </c>
      <c r="J200" s="40">
        <f t="shared" si="15"/>
        <v>4937118.6750000007</v>
      </c>
      <c r="K200" s="40">
        <f t="shared" si="16"/>
        <v>2043114.15</v>
      </c>
      <c r="L200" s="40">
        <f t="shared" si="17"/>
        <v>6451239.9900000002</v>
      </c>
      <c r="M200" s="40">
        <f t="shared" si="18"/>
        <v>0</v>
      </c>
      <c r="N200" s="40">
        <f t="shared" si="19"/>
        <v>742508.16999999993</v>
      </c>
    </row>
    <row r="201" spans="1:14" hidden="1" x14ac:dyDescent="0.6">
      <c r="A201" s="38" t="s">
        <v>758</v>
      </c>
      <c r="B201" s="40">
        <v>22207424.370000001</v>
      </c>
      <c r="C201" s="40">
        <v>10083294.67</v>
      </c>
      <c r="D201" s="40">
        <v>18035390.479999997</v>
      </c>
      <c r="E201" s="40">
        <v>0</v>
      </c>
      <c r="F201" s="40">
        <v>55834</v>
      </c>
      <c r="G201" s="40">
        <v>38769714.149999999</v>
      </c>
      <c r="H201" s="40">
        <v>107515510.56999999</v>
      </c>
      <c r="J201" s="40">
        <f t="shared" si="15"/>
        <v>11103712.185000001</v>
      </c>
      <c r="K201" s="40">
        <f t="shared" si="16"/>
        <v>5041647.335</v>
      </c>
      <c r="L201" s="40">
        <f t="shared" si="17"/>
        <v>9017695.2399999984</v>
      </c>
      <c r="M201" s="40">
        <f t="shared" si="18"/>
        <v>0</v>
      </c>
      <c r="N201" s="40">
        <f t="shared" si="19"/>
        <v>27917</v>
      </c>
    </row>
    <row r="202" spans="1:14" hidden="1" x14ac:dyDescent="0.6">
      <c r="A202" s="38" t="s">
        <v>760</v>
      </c>
      <c r="B202" s="40">
        <v>13975037.84</v>
      </c>
      <c r="C202" s="40">
        <v>2597015.94</v>
      </c>
      <c r="D202" s="40">
        <v>3132960.4000000004</v>
      </c>
      <c r="E202" s="40">
        <v>0</v>
      </c>
      <c r="F202" s="40">
        <v>0</v>
      </c>
      <c r="G202" s="40">
        <v>11805263.98</v>
      </c>
      <c r="H202" s="40">
        <v>85571192.219999999</v>
      </c>
      <c r="J202" s="40">
        <f t="shared" si="15"/>
        <v>6987518.9199999999</v>
      </c>
      <c r="K202" s="40">
        <f t="shared" si="16"/>
        <v>1298507.97</v>
      </c>
      <c r="L202" s="40">
        <f t="shared" si="17"/>
        <v>1566480.2000000002</v>
      </c>
      <c r="M202" s="40">
        <f t="shared" si="18"/>
        <v>0</v>
      </c>
      <c r="N202" s="40">
        <f t="shared" si="19"/>
        <v>0</v>
      </c>
    </row>
    <row r="203" spans="1:14" hidden="1" x14ac:dyDescent="0.6">
      <c r="A203" s="38" t="s">
        <v>762</v>
      </c>
      <c r="B203" s="40">
        <v>107346920.7</v>
      </c>
      <c r="C203" s="40">
        <v>15264651.799999999</v>
      </c>
      <c r="D203" s="40">
        <v>11784711.689999999</v>
      </c>
      <c r="E203" s="40">
        <v>1205016</v>
      </c>
      <c r="F203" s="40">
        <v>483526.3</v>
      </c>
      <c r="G203" s="40">
        <v>45540841.460000001</v>
      </c>
      <c r="H203" s="40">
        <v>238305008.13</v>
      </c>
      <c r="J203" s="40">
        <f t="shared" si="15"/>
        <v>53673460.350000001</v>
      </c>
      <c r="K203" s="40">
        <f t="shared" si="16"/>
        <v>7632325.8999999994</v>
      </c>
      <c r="L203" s="40">
        <f t="shared" si="17"/>
        <v>5892355.8449999997</v>
      </c>
      <c r="M203" s="40">
        <f t="shared" si="18"/>
        <v>602508</v>
      </c>
      <c r="N203" s="40">
        <f t="shared" si="19"/>
        <v>241763.15</v>
      </c>
    </row>
    <row r="204" spans="1:14" hidden="1" x14ac:dyDescent="0.6">
      <c r="A204" s="38" t="s">
        <v>811</v>
      </c>
      <c r="B204" s="40">
        <v>36970803.840000004</v>
      </c>
      <c r="C204" s="40">
        <v>130576340.34</v>
      </c>
      <c r="D204" s="40">
        <v>9882991.0800000001</v>
      </c>
      <c r="E204" s="40">
        <v>0</v>
      </c>
      <c r="F204" s="40">
        <v>7363527.2199999997</v>
      </c>
      <c r="G204" s="40">
        <v>3706356.91</v>
      </c>
      <c r="H204" s="40">
        <v>16574729.33</v>
      </c>
      <c r="J204" s="40">
        <f t="shared" si="15"/>
        <v>18485401.920000002</v>
      </c>
      <c r="K204" s="40">
        <f t="shared" si="16"/>
        <v>65288170.170000002</v>
      </c>
      <c r="L204" s="40">
        <f t="shared" si="17"/>
        <v>4941495.54</v>
      </c>
      <c r="M204" s="40">
        <f t="shared" si="18"/>
        <v>0</v>
      </c>
      <c r="N204" s="40">
        <f t="shared" si="19"/>
        <v>3681763.61</v>
      </c>
    </row>
    <row r="205" spans="1:14" hidden="1" x14ac:dyDescent="0.6">
      <c r="A205" s="38" t="s">
        <v>813</v>
      </c>
      <c r="B205" s="40">
        <v>7889585.4400000013</v>
      </c>
      <c r="C205" s="40">
        <v>6431231.8799999999</v>
      </c>
      <c r="D205" s="40">
        <v>4083177.9</v>
      </c>
      <c r="E205" s="40">
        <v>0</v>
      </c>
      <c r="F205" s="40">
        <v>11856.01</v>
      </c>
      <c r="G205" s="40">
        <v>3013405.95</v>
      </c>
      <c r="H205" s="40">
        <v>18840822.109999999</v>
      </c>
      <c r="J205" s="40">
        <f t="shared" si="15"/>
        <v>3944792.7200000007</v>
      </c>
      <c r="K205" s="40">
        <f t="shared" si="16"/>
        <v>3215615.94</v>
      </c>
      <c r="L205" s="40">
        <f t="shared" si="17"/>
        <v>2041588.95</v>
      </c>
      <c r="M205" s="40">
        <f t="shared" si="18"/>
        <v>0</v>
      </c>
      <c r="N205" s="40">
        <f t="shared" si="19"/>
        <v>5928.0050000000001</v>
      </c>
    </row>
    <row r="206" spans="1:14" hidden="1" x14ac:dyDescent="0.6">
      <c r="A206" s="38" t="s">
        <v>815</v>
      </c>
      <c r="B206" s="40">
        <v>4390004.8500000006</v>
      </c>
      <c r="C206" s="40">
        <v>2070776.3599999999</v>
      </c>
      <c r="D206" s="40">
        <v>1147357.18</v>
      </c>
      <c r="E206" s="40">
        <v>0</v>
      </c>
      <c r="F206" s="40">
        <v>0</v>
      </c>
      <c r="G206" s="40">
        <v>390361.25000000006</v>
      </c>
      <c r="H206" s="40">
        <v>4601558.76</v>
      </c>
      <c r="J206" s="40">
        <f t="shared" si="15"/>
        <v>2195002.4250000003</v>
      </c>
      <c r="K206" s="40">
        <f t="shared" si="16"/>
        <v>1035388.1799999999</v>
      </c>
      <c r="L206" s="40">
        <f t="shared" si="17"/>
        <v>573678.59</v>
      </c>
      <c r="M206" s="40">
        <f t="shared" si="18"/>
        <v>0</v>
      </c>
      <c r="N206" s="40">
        <f t="shared" si="19"/>
        <v>0</v>
      </c>
    </row>
    <row r="207" spans="1:14" hidden="1" x14ac:dyDescent="0.6">
      <c r="A207" s="38" t="s">
        <v>817</v>
      </c>
      <c r="B207" s="40">
        <v>2075398.25</v>
      </c>
      <c r="C207" s="40">
        <v>1212191.5</v>
      </c>
      <c r="D207" s="40">
        <v>986777</v>
      </c>
      <c r="E207" s="40">
        <v>0</v>
      </c>
      <c r="F207" s="40">
        <v>0</v>
      </c>
      <c r="G207" s="40">
        <v>4198377.5599999996</v>
      </c>
      <c r="H207" s="40">
        <v>14864661.050000001</v>
      </c>
      <c r="J207" s="40">
        <f t="shared" si="15"/>
        <v>1037699.125</v>
      </c>
      <c r="K207" s="40">
        <f t="shared" si="16"/>
        <v>606095.75</v>
      </c>
      <c r="L207" s="40">
        <f t="shared" si="17"/>
        <v>493388.5</v>
      </c>
      <c r="M207" s="40">
        <f t="shared" si="18"/>
        <v>0</v>
      </c>
      <c r="N207" s="40">
        <f t="shared" si="19"/>
        <v>0</v>
      </c>
    </row>
    <row r="208" spans="1:14" hidden="1" x14ac:dyDescent="0.6">
      <c r="A208" s="38" t="s">
        <v>819</v>
      </c>
      <c r="B208" s="40">
        <v>4213819.32</v>
      </c>
      <c r="C208" s="40">
        <v>3916089.25</v>
      </c>
      <c r="D208" s="40">
        <v>1392308.79</v>
      </c>
      <c r="E208" s="40">
        <v>0</v>
      </c>
      <c r="F208" s="40">
        <v>0</v>
      </c>
      <c r="G208" s="40">
        <v>927812.5</v>
      </c>
      <c r="H208" s="40">
        <v>11533913.190000001</v>
      </c>
      <c r="J208" s="40">
        <f t="shared" si="15"/>
        <v>2106909.66</v>
      </c>
      <c r="K208" s="40">
        <f t="shared" si="16"/>
        <v>1958044.625</v>
      </c>
      <c r="L208" s="40">
        <f t="shared" si="17"/>
        <v>696154.39500000002</v>
      </c>
      <c r="M208" s="40">
        <f t="shared" si="18"/>
        <v>0</v>
      </c>
      <c r="N208" s="40">
        <f t="shared" si="19"/>
        <v>0</v>
      </c>
    </row>
    <row r="209" spans="1:14" hidden="1" x14ac:dyDescent="0.6">
      <c r="A209" s="38" t="s">
        <v>821</v>
      </c>
      <c r="B209" s="40">
        <v>1411904.18</v>
      </c>
      <c r="C209" s="40">
        <v>1656265.5</v>
      </c>
      <c r="D209" s="40">
        <v>943416.75</v>
      </c>
      <c r="E209" s="40">
        <v>0</v>
      </c>
      <c r="F209" s="40">
        <v>31586</v>
      </c>
      <c r="G209" s="40">
        <v>535740.5</v>
      </c>
      <c r="H209" s="40">
        <v>8367642.5</v>
      </c>
      <c r="J209" s="40">
        <f t="shared" si="15"/>
        <v>705952.09</v>
      </c>
      <c r="K209" s="40">
        <f t="shared" si="16"/>
        <v>828132.75</v>
      </c>
      <c r="L209" s="40">
        <f t="shared" si="17"/>
        <v>471708.375</v>
      </c>
      <c r="M209" s="40">
        <f t="shared" si="18"/>
        <v>0</v>
      </c>
      <c r="N209" s="40">
        <f t="shared" si="19"/>
        <v>15793</v>
      </c>
    </row>
    <row r="210" spans="1:14" hidden="1" x14ac:dyDescent="0.6">
      <c r="A210" s="38" t="s">
        <v>432</v>
      </c>
      <c r="B210" s="40">
        <v>1272809.27</v>
      </c>
      <c r="C210" s="40">
        <v>509316.25</v>
      </c>
      <c r="D210" s="40">
        <v>4433837.25</v>
      </c>
      <c r="E210" s="40">
        <v>0</v>
      </c>
      <c r="F210" s="40">
        <v>0</v>
      </c>
      <c r="G210" s="40">
        <v>1434750.8</v>
      </c>
      <c r="H210" s="40">
        <v>39008647.899999999</v>
      </c>
      <c r="J210" s="40">
        <f t="shared" si="15"/>
        <v>636404.63500000001</v>
      </c>
      <c r="K210" s="40">
        <f t="shared" si="16"/>
        <v>254658.125</v>
      </c>
      <c r="L210" s="40">
        <f t="shared" si="17"/>
        <v>2216918.625</v>
      </c>
      <c r="M210" s="40">
        <f t="shared" si="18"/>
        <v>0</v>
      </c>
      <c r="N210" s="40">
        <f t="shared" si="19"/>
        <v>0</v>
      </c>
    </row>
    <row r="211" spans="1:14" hidden="1" x14ac:dyDescent="0.6">
      <c r="A211" s="38" t="s">
        <v>434</v>
      </c>
      <c r="B211" s="40">
        <v>5685439.8399999989</v>
      </c>
      <c r="C211" s="40">
        <v>2543838.7000000002</v>
      </c>
      <c r="D211" s="40">
        <v>4619343.47</v>
      </c>
      <c r="E211" s="40">
        <v>0</v>
      </c>
      <c r="F211" s="40">
        <v>35647.440000000002</v>
      </c>
      <c r="G211" s="40">
        <v>750180.56</v>
      </c>
      <c r="H211" s="40">
        <v>18280374.73</v>
      </c>
      <c r="J211" s="40">
        <f t="shared" si="15"/>
        <v>2842719.9199999995</v>
      </c>
      <c r="K211" s="40">
        <f t="shared" si="16"/>
        <v>1271919.3500000001</v>
      </c>
      <c r="L211" s="40">
        <f t="shared" si="17"/>
        <v>2309671.7349999999</v>
      </c>
      <c r="M211" s="40">
        <f t="shared" si="18"/>
        <v>0</v>
      </c>
      <c r="N211" s="40">
        <f t="shared" si="19"/>
        <v>17823.72</v>
      </c>
    </row>
    <row r="212" spans="1:14" hidden="1" x14ac:dyDescent="0.6">
      <c r="A212" s="38" t="s">
        <v>436</v>
      </c>
      <c r="B212" s="40">
        <v>5055744.08</v>
      </c>
      <c r="C212" s="40">
        <v>1851132.62</v>
      </c>
      <c r="D212" s="40">
        <v>1408484.03</v>
      </c>
      <c r="E212" s="40">
        <v>0</v>
      </c>
      <c r="F212" s="40">
        <v>0</v>
      </c>
      <c r="G212" s="40">
        <v>3282902.54</v>
      </c>
      <c r="H212" s="40">
        <v>25245006.730000004</v>
      </c>
      <c r="J212" s="40">
        <f t="shared" si="15"/>
        <v>2527872.04</v>
      </c>
      <c r="K212" s="40">
        <f t="shared" si="16"/>
        <v>925566.31</v>
      </c>
      <c r="L212" s="40">
        <f t="shared" si="17"/>
        <v>704242.01500000001</v>
      </c>
      <c r="M212" s="40">
        <f t="shared" si="18"/>
        <v>0</v>
      </c>
      <c r="N212" s="40">
        <f t="shared" si="19"/>
        <v>0</v>
      </c>
    </row>
    <row r="213" spans="1:14" hidden="1" x14ac:dyDescent="0.6">
      <c r="A213" s="38" t="s">
        <v>858</v>
      </c>
      <c r="B213" s="40">
        <v>2409001.4</v>
      </c>
      <c r="C213" s="40">
        <v>411667.1</v>
      </c>
      <c r="D213" s="40">
        <v>764902.25</v>
      </c>
      <c r="E213" s="40">
        <v>0</v>
      </c>
      <c r="F213" s="40">
        <v>12639</v>
      </c>
      <c r="G213" s="40">
        <v>5445773.8699999992</v>
      </c>
      <c r="H213" s="40">
        <v>31894838.669999994</v>
      </c>
      <c r="J213" s="40">
        <f t="shared" si="15"/>
        <v>1204500.7</v>
      </c>
      <c r="K213" s="40">
        <f t="shared" si="16"/>
        <v>205833.55</v>
      </c>
      <c r="L213" s="40">
        <f t="shared" si="17"/>
        <v>382451.125</v>
      </c>
      <c r="M213" s="40">
        <f t="shared" si="18"/>
        <v>0</v>
      </c>
      <c r="N213" s="40">
        <f t="shared" si="19"/>
        <v>6319.5</v>
      </c>
    </row>
    <row r="214" spans="1:14" hidden="1" x14ac:dyDescent="0.6">
      <c r="A214" s="38" t="s">
        <v>860</v>
      </c>
      <c r="B214" s="40">
        <v>9569726.8300000001</v>
      </c>
      <c r="C214" s="40">
        <v>1535094.35</v>
      </c>
      <c r="D214" s="40">
        <v>2354799.0900000003</v>
      </c>
      <c r="E214" s="40">
        <v>0</v>
      </c>
      <c r="F214" s="40">
        <v>76397.64</v>
      </c>
      <c r="G214" s="40">
        <v>8725778.7200000007</v>
      </c>
      <c r="H214" s="40">
        <v>26356423.279999997</v>
      </c>
      <c r="J214" s="40">
        <f t="shared" si="15"/>
        <v>4784863.415</v>
      </c>
      <c r="K214" s="40">
        <f t="shared" si="16"/>
        <v>767547.17500000005</v>
      </c>
      <c r="L214" s="40">
        <f t="shared" si="17"/>
        <v>1177399.5450000002</v>
      </c>
      <c r="M214" s="40">
        <f t="shared" si="18"/>
        <v>0</v>
      </c>
      <c r="N214" s="40">
        <f t="shared" si="19"/>
        <v>38198.82</v>
      </c>
    </row>
    <row r="215" spans="1:14" hidden="1" x14ac:dyDescent="0.6">
      <c r="A215" s="38" t="s">
        <v>862</v>
      </c>
      <c r="B215" s="40">
        <v>6847151.75</v>
      </c>
      <c r="C215" s="40">
        <v>1361825.5899999999</v>
      </c>
      <c r="D215" s="40">
        <v>3391225.75</v>
      </c>
      <c r="E215" s="40">
        <v>0</v>
      </c>
      <c r="F215" s="40">
        <v>198331.5</v>
      </c>
      <c r="G215" s="40">
        <v>3024729.17</v>
      </c>
      <c r="H215" s="40">
        <v>24108281.580000002</v>
      </c>
      <c r="J215" s="40">
        <f t="shared" si="15"/>
        <v>3423575.875</v>
      </c>
      <c r="K215" s="40">
        <f t="shared" si="16"/>
        <v>680912.79499999993</v>
      </c>
      <c r="L215" s="40">
        <f t="shared" si="17"/>
        <v>1695612.875</v>
      </c>
      <c r="M215" s="40">
        <f t="shared" si="18"/>
        <v>0</v>
      </c>
      <c r="N215" s="40">
        <f t="shared" si="19"/>
        <v>99165.75</v>
      </c>
    </row>
    <row r="216" spans="1:14" hidden="1" x14ac:dyDescent="0.6">
      <c r="A216" s="38" t="s">
        <v>864</v>
      </c>
      <c r="B216" s="40">
        <v>6545960.4100000001</v>
      </c>
      <c r="C216" s="40">
        <v>1352811.85</v>
      </c>
      <c r="D216" s="40">
        <v>3877190.4400000004</v>
      </c>
      <c r="E216" s="40">
        <v>0</v>
      </c>
      <c r="F216" s="40">
        <v>1286</v>
      </c>
      <c r="G216" s="40">
        <v>54057208.229999989</v>
      </c>
      <c r="H216" s="40">
        <v>264653668.06999996</v>
      </c>
      <c r="J216" s="40">
        <f t="shared" si="15"/>
        <v>3272980.2050000001</v>
      </c>
      <c r="K216" s="40">
        <f t="shared" si="16"/>
        <v>676405.92500000005</v>
      </c>
      <c r="L216" s="40">
        <f t="shared" si="17"/>
        <v>1938595.2200000002</v>
      </c>
      <c r="M216" s="40">
        <f t="shared" si="18"/>
        <v>0</v>
      </c>
      <c r="N216" s="40">
        <f t="shared" si="19"/>
        <v>643</v>
      </c>
    </row>
    <row r="217" spans="1:14" hidden="1" x14ac:dyDescent="0.6">
      <c r="A217" s="38" t="s">
        <v>866</v>
      </c>
      <c r="B217" s="40">
        <v>154693253.64000002</v>
      </c>
      <c r="C217" s="40">
        <v>27621223.280000001</v>
      </c>
      <c r="D217" s="40">
        <v>57491569.799999997</v>
      </c>
      <c r="E217" s="40">
        <v>0</v>
      </c>
      <c r="F217" s="40">
        <v>830141.59</v>
      </c>
      <c r="G217" s="40">
        <v>17844049.220000003</v>
      </c>
      <c r="H217" s="40">
        <v>69439029.079999998</v>
      </c>
      <c r="J217" s="40">
        <f t="shared" si="15"/>
        <v>77346626.820000008</v>
      </c>
      <c r="K217" s="40">
        <f t="shared" si="16"/>
        <v>13810611.640000001</v>
      </c>
      <c r="L217" s="40">
        <f t="shared" si="17"/>
        <v>28745784.899999999</v>
      </c>
      <c r="M217" s="40">
        <f t="shared" si="18"/>
        <v>0</v>
      </c>
      <c r="N217" s="40">
        <f t="shared" si="19"/>
        <v>415070.79499999998</v>
      </c>
    </row>
    <row r="218" spans="1:14" hidden="1" x14ac:dyDescent="0.6">
      <c r="A218" s="38" t="s">
        <v>1251</v>
      </c>
      <c r="B218" s="40">
        <v>19321478.219999999</v>
      </c>
      <c r="C218" s="40">
        <v>4773126.3899999987</v>
      </c>
      <c r="D218" s="40">
        <v>6722037.6600000001</v>
      </c>
      <c r="E218" s="40">
        <v>0</v>
      </c>
      <c r="F218" s="40">
        <v>440310.75</v>
      </c>
      <c r="G218" s="40">
        <v>1573601.32</v>
      </c>
      <c r="H218" s="40">
        <v>9337426.0199999996</v>
      </c>
      <c r="J218" s="40">
        <f t="shared" si="15"/>
        <v>9660739.1099999994</v>
      </c>
      <c r="K218" s="40">
        <f t="shared" si="16"/>
        <v>2386563.1949999994</v>
      </c>
      <c r="L218" s="40">
        <f t="shared" si="17"/>
        <v>3361018.83</v>
      </c>
      <c r="M218" s="40">
        <f t="shared" si="18"/>
        <v>0</v>
      </c>
      <c r="N218" s="40">
        <f t="shared" si="19"/>
        <v>220155.375</v>
      </c>
    </row>
    <row r="219" spans="1:14" hidden="1" x14ac:dyDescent="0.6">
      <c r="A219" s="38" t="s">
        <v>1253</v>
      </c>
      <c r="B219" s="40">
        <v>4816525.04</v>
      </c>
      <c r="C219" s="40">
        <v>1708556.15</v>
      </c>
      <c r="D219" s="40">
        <v>1775855.33</v>
      </c>
      <c r="E219" s="40">
        <v>0</v>
      </c>
      <c r="F219" s="40">
        <v>7972</v>
      </c>
      <c r="G219" s="40">
        <v>11751003.940000003</v>
      </c>
      <c r="H219" s="40">
        <v>64777639.960000008</v>
      </c>
      <c r="J219" s="40">
        <f t="shared" si="15"/>
        <v>2408262.52</v>
      </c>
      <c r="K219" s="40">
        <f t="shared" si="16"/>
        <v>854278.07499999995</v>
      </c>
      <c r="L219" s="40">
        <f t="shared" si="17"/>
        <v>887927.66500000004</v>
      </c>
      <c r="M219" s="40">
        <f t="shared" si="18"/>
        <v>0</v>
      </c>
      <c r="N219" s="40">
        <f t="shared" si="19"/>
        <v>3986</v>
      </c>
    </row>
    <row r="220" spans="1:14" hidden="1" x14ac:dyDescent="0.6">
      <c r="A220" s="38" t="s">
        <v>1255</v>
      </c>
      <c r="B220" s="40">
        <v>1305446.03</v>
      </c>
      <c r="C220" s="40">
        <v>1136671</v>
      </c>
      <c r="D220" s="40">
        <v>1953792.43</v>
      </c>
      <c r="E220" s="40">
        <v>0</v>
      </c>
      <c r="F220" s="40">
        <v>0</v>
      </c>
      <c r="G220" s="40">
        <v>1390048.62</v>
      </c>
      <c r="H220" s="40">
        <v>6447004.29</v>
      </c>
      <c r="J220" s="40">
        <f t="shared" si="15"/>
        <v>652723.01500000001</v>
      </c>
      <c r="K220" s="40">
        <f t="shared" si="16"/>
        <v>568335.5</v>
      </c>
      <c r="L220" s="40">
        <f t="shared" si="17"/>
        <v>976896.21499999997</v>
      </c>
      <c r="M220" s="40">
        <f t="shared" si="18"/>
        <v>0</v>
      </c>
      <c r="N220" s="40">
        <f t="shared" si="19"/>
        <v>0</v>
      </c>
    </row>
    <row r="221" spans="1:14" hidden="1" x14ac:dyDescent="0.6">
      <c r="A221" s="38" t="s">
        <v>1257</v>
      </c>
      <c r="B221" s="40">
        <v>1366696.83</v>
      </c>
      <c r="C221" s="40">
        <v>45659.05</v>
      </c>
      <c r="D221" s="40">
        <v>1176978.78</v>
      </c>
      <c r="E221" s="40">
        <v>0</v>
      </c>
      <c r="F221" s="40">
        <v>483.81</v>
      </c>
      <c r="G221" s="40">
        <v>1928129.6300000001</v>
      </c>
      <c r="H221" s="40">
        <v>6637844.2799999993</v>
      </c>
      <c r="J221" s="40">
        <f t="shared" si="15"/>
        <v>683348.41500000004</v>
      </c>
      <c r="K221" s="40">
        <f t="shared" si="16"/>
        <v>22829.525000000001</v>
      </c>
      <c r="L221" s="40">
        <f t="shared" si="17"/>
        <v>588489.39</v>
      </c>
      <c r="M221" s="40">
        <f t="shared" si="18"/>
        <v>0</v>
      </c>
      <c r="N221" s="40">
        <f t="shared" si="19"/>
        <v>241.905</v>
      </c>
    </row>
    <row r="222" spans="1:14" hidden="1" x14ac:dyDescent="0.6">
      <c r="A222" s="38" t="s">
        <v>1259</v>
      </c>
      <c r="B222" s="40">
        <v>3294503.63</v>
      </c>
      <c r="C222" s="40">
        <v>2066065.8199999998</v>
      </c>
      <c r="D222" s="40">
        <v>2067935.63</v>
      </c>
      <c r="E222" s="40">
        <v>0</v>
      </c>
      <c r="F222" s="40">
        <v>4668</v>
      </c>
      <c r="G222" s="40">
        <v>12241313.490000002</v>
      </c>
      <c r="H222" s="40">
        <v>75512249.390000001</v>
      </c>
      <c r="J222" s="40">
        <f t="shared" si="15"/>
        <v>1647251.8149999999</v>
      </c>
      <c r="K222" s="40">
        <f t="shared" si="16"/>
        <v>1033032.9099999999</v>
      </c>
      <c r="L222" s="40">
        <f t="shared" si="17"/>
        <v>1033967.8149999999</v>
      </c>
      <c r="M222" s="40">
        <f t="shared" si="18"/>
        <v>0</v>
      </c>
      <c r="N222" s="40">
        <f t="shared" si="19"/>
        <v>2334</v>
      </c>
    </row>
    <row r="223" spans="1:14" hidden="1" x14ac:dyDescent="0.6">
      <c r="A223" s="38" t="s">
        <v>1261</v>
      </c>
      <c r="B223" s="40">
        <v>23391804.440000001</v>
      </c>
      <c r="C223" s="40">
        <v>5120700.84</v>
      </c>
      <c r="D223" s="40">
        <v>2859476.59</v>
      </c>
      <c r="E223" s="40">
        <v>0</v>
      </c>
      <c r="F223" s="40">
        <v>416736.48</v>
      </c>
      <c r="G223" s="40">
        <v>11509496.76</v>
      </c>
      <c r="H223" s="40">
        <v>35222521.480000004</v>
      </c>
      <c r="J223" s="40">
        <f t="shared" si="15"/>
        <v>11695902.220000001</v>
      </c>
      <c r="K223" s="40">
        <f t="shared" si="16"/>
        <v>2560350.42</v>
      </c>
      <c r="L223" s="40">
        <f t="shared" si="17"/>
        <v>1429738.2949999999</v>
      </c>
      <c r="M223" s="40">
        <f t="shared" si="18"/>
        <v>0</v>
      </c>
      <c r="N223" s="40">
        <f t="shared" si="19"/>
        <v>208368.24</v>
      </c>
    </row>
    <row r="224" spans="1:14" hidden="1" x14ac:dyDescent="0.6">
      <c r="A224" s="38" t="s">
        <v>1263</v>
      </c>
      <c r="B224" s="40">
        <v>10687039.609999999</v>
      </c>
      <c r="C224" s="40">
        <v>1762501.54</v>
      </c>
      <c r="D224" s="40">
        <v>7946039.5</v>
      </c>
      <c r="E224" s="40">
        <v>0</v>
      </c>
      <c r="F224" s="40">
        <v>343906</v>
      </c>
      <c r="G224" s="40">
        <v>2097362.1199999996</v>
      </c>
      <c r="H224" s="40">
        <v>10648571.43</v>
      </c>
      <c r="J224" s="40">
        <f t="shared" si="15"/>
        <v>5343519.8049999997</v>
      </c>
      <c r="K224" s="40">
        <f t="shared" si="16"/>
        <v>881250.77</v>
      </c>
      <c r="L224" s="40">
        <f t="shared" si="17"/>
        <v>3973019.75</v>
      </c>
      <c r="M224" s="40">
        <f t="shared" si="18"/>
        <v>0</v>
      </c>
      <c r="N224" s="40">
        <f t="shared" si="19"/>
        <v>171953</v>
      </c>
    </row>
    <row r="225" spans="1:14" hidden="1" x14ac:dyDescent="0.6">
      <c r="A225" s="38" t="s">
        <v>1264</v>
      </c>
      <c r="B225" s="40">
        <v>7555220.9000000004</v>
      </c>
      <c r="C225" s="40">
        <v>1801256.54</v>
      </c>
      <c r="D225" s="40">
        <v>2546422.7999999998</v>
      </c>
      <c r="E225" s="40">
        <v>0</v>
      </c>
      <c r="F225" s="40">
        <v>105749</v>
      </c>
      <c r="G225" s="40">
        <v>4853445.46</v>
      </c>
      <c r="H225" s="40">
        <v>14918083.130000001</v>
      </c>
      <c r="J225" s="40">
        <f t="shared" si="15"/>
        <v>3777610.45</v>
      </c>
      <c r="K225" s="40">
        <f t="shared" si="16"/>
        <v>900628.27</v>
      </c>
      <c r="L225" s="40">
        <f t="shared" si="17"/>
        <v>1273211.3999999999</v>
      </c>
      <c r="M225" s="40">
        <f t="shared" si="18"/>
        <v>0</v>
      </c>
      <c r="N225" s="40">
        <f t="shared" si="19"/>
        <v>52874.5</v>
      </c>
    </row>
    <row r="226" spans="1:14" hidden="1" x14ac:dyDescent="0.6">
      <c r="A226" s="38" t="s">
        <v>1266</v>
      </c>
      <c r="B226" s="40">
        <v>7936031.54</v>
      </c>
      <c r="C226" s="40">
        <v>3571831.38</v>
      </c>
      <c r="D226" s="40">
        <v>3916684.3600000003</v>
      </c>
      <c r="E226" s="40">
        <v>0</v>
      </c>
      <c r="F226" s="40">
        <v>0</v>
      </c>
      <c r="G226" s="40">
        <v>2238479.38</v>
      </c>
      <c r="H226" s="40">
        <v>13568867.940000001</v>
      </c>
      <c r="J226" s="40">
        <f t="shared" si="15"/>
        <v>3968015.77</v>
      </c>
      <c r="K226" s="40">
        <f t="shared" si="16"/>
        <v>1785915.69</v>
      </c>
      <c r="L226" s="40">
        <f t="shared" si="17"/>
        <v>1958342.1800000002</v>
      </c>
      <c r="M226" s="40">
        <f t="shared" si="18"/>
        <v>0</v>
      </c>
      <c r="N226" s="40">
        <f t="shared" si="19"/>
        <v>0</v>
      </c>
    </row>
    <row r="227" spans="1:14" hidden="1" x14ac:dyDescent="0.6">
      <c r="A227" s="38" t="s">
        <v>1268</v>
      </c>
      <c r="B227" s="40">
        <v>2164543</v>
      </c>
      <c r="C227" s="40">
        <v>1294501</v>
      </c>
      <c r="D227" s="40">
        <v>2025322.31</v>
      </c>
      <c r="E227" s="40">
        <v>0</v>
      </c>
      <c r="F227" s="40">
        <v>0</v>
      </c>
      <c r="G227" s="40">
        <v>6027494.7199999997</v>
      </c>
      <c r="H227" s="40">
        <v>45723387.410000004</v>
      </c>
      <c r="J227" s="40">
        <f t="shared" si="15"/>
        <v>1082271.5</v>
      </c>
      <c r="K227" s="40">
        <f t="shared" si="16"/>
        <v>647250.5</v>
      </c>
      <c r="L227" s="40">
        <f t="shared" si="17"/>
        <v>1012661.155</v>
      </c>
      <c r="M227" s="40">
        <f t="shared" si="18"/>
        <v>0</v>
      </c>
      <c r="N227" s="40">
        <f t="shared" si="19"/>
        <v>0</v>
      </c>
    </row>
    <row r="228" spans="1:14" hidden="1" x14ac:dyDescent="0.6">
      <c r="A228" s="38" t="s">
        <v>1270</v>
      </c>
      <c r="B228" s="40">
        <v>17130182</v>
      </c>
      <c r="C228" s="40">
        <v>2623856.41</v>
      </c>
      <c r="D228" s="40">
        <v>18563114.210000001</v>
      </c>
      <c r="E228" s="40">
        <v>0</v>
      </c>
      <c r="F228" s="40">
        <v>105279.95</v>
      </c>
      <c r="G228" s="40">
        <v>2113485.8199999998</v>
      </c>
      <c r="H228" s="40">
        <v>22039830.34</v>
      </c>
      <c r="J228" s="40">
        <f t="shared" si="15"/>
        <v>8565091</v>
      </c>
      <c r="K228" s="40">
        <f t="shared" si="16"/>
        <v>1311928.2050000001</v>
      </c>
      <c r="L228" s="40">
        <f t="shared" si="17"/>
        <v>9281557.1050000004</v>
      </c>
      <c r="M228" s="40">
        <f t="shared" si="18"/>
        <v>0</v>
      </c>
      <c r="N228" s="40">
        <f t="shared" si="19"/>
        <v>52639.974999999999</v>
      </c>
    </row>
    <row r="229" spans="1:14" hidden="1" x14ac:dyDescent="0.6">
      <c r="A229" s="38" t="s">
        <v>1272</v>
      </c>
      <c r="B229" s="40">
        <v>3006180.77</v>
      </c>
      <c r="C229" s="40">
        <v>934645.8</v>
      </c>
      <c r="D229" s="40">
        <v>2992917.55</v>
      </c>
      <c r="E229" s="40">
        <v>0</v>
      </c>
      <c r="F229" s="40">
        <v>7108.88</v>
      </c>
      <c r="G229" s="40">
        <v>28747352.479999997</v>
      </c>
      <c r="H229" s="40">
        <v>128725287.64999999</v>
      </c>
      <c r="J229" s="40">
        <f t="shared" si="15"/>
        <v>1503090.385</v>
      </c>
      <c r="K229" s="40">
        <f t="shared" si="16"/>
        <v>467322.9</v>
      </c>
      <c r="L229" s="40">
        <f t="shared" si="17"/>
        <v>1496458.7749999999</v>
      </c>
      <c r="M229" s="40">
        <f t="shared" si="18"/>
        <v>0</v>
      </c>
      <c r="N229" s="40">
        <f t="shared" si="19"/>
        <v>3554.44</v>
      </c>
    </row>
    <row r="230" spans="1:14" hidden="1" x14ac:dyDescent="0.6">
      <c r="A230" s="38" t="s">
        <v>1274</v>
      </c>
      <c r="B230" s="40">
        <v>20633812.809999995</v>
      </c>
      <c r="C230" s="40">
        <v>3564418.5600000005</v>
      </c>
      <c r="D230" s="40">
        <v>7878087.96</v>
      </c>
      <c r="E230" s="40">
        <v>0</v>
      </c>
      <c r="F230" s="40">
        <v>372</v>
      </c>
      <c r="G230" s="40">
        <v>30826808.240000002</v>
      </c>
      <c r="H230" s="40">
        <v>121117368.22</v>
      </c>
      <c r="J230" s="40">
        <f t="shared" si="15"/>
        <v>10316906.404999997</v>
      </c>
      <c r="K230" s="40">
        <f t="shared" si="16"/>
        <v>1782209.2800000003</v>
      </c>
      <c r="L230" s="40">
        <f t="shared" si="17"/>
        <v>3939043.98</v>
      </c>
      <c r="M230" s="40">
        <f t="shared" si="18"/>
        <v>0</v>
      </c>
      <c r="N230" s="40">
        <f t="shared" si="19"/>
        <v>186</v>
      </c>
    </row>
    <row r="231" spans="1:14" hidden="1" x14ac:dyDescent="0.6">
      <c r="A231" s="38" t="s">
        <v>1276</v>
      </c>
      <c r="B231" s="40">
        <v>70406911.379999995</v>
      </c>
      <c r="C231" s="40">
        <v>11391495.99</v>
      </c>
      <c r="D231" s="40">
        <v>16685930.910000002</v>
      </c>
      <c r="E231" s="40">
        <v>0</v>
      </c>
      <c r="F231" s="40">
        <v>24616</v>
      </c>
      <c r="G231" s="40">
        <v>6508874.2299999995</v>
      </c>
      <c r="H231" s="40">
        <v>49074371.340000004</v>
      </c>
      <c r="J231" s="40">
        <f t="shared" si="15"/>
        <v>35203455.689999998</v>
      </c>
      <c r="K231" s="40">
        <f t="shared" si="16"/>
        <v>5695747.9950000001</v>
      </c>
      <c r="L231" s="40">
        <f t="shared" si="17"/>
        <v>8342965.455000001</v>
      </c>
      <c r="M231" s="40">
        <f t="shared" si="18"/>
        <v>0</v>
      </c>
      <c r="N231" s="40">
        <f t="shared" si="19"/>
        <v>12308</v>
      </c>
    </row>
    <row r="232" spans="1:14" hidden="1" x14ac:dyDescent="0.6">
      <c r="A232" s="38" t="s">
        <v>1278</v>
      </c>
      <c r="B232" s="40">
        <v>16120059.029999999</v>
      </c>
      <c r="C232" s="40">
        <v>1829781.79</v>
      </c>
      <c r="D232" s="40">
        <v>2773150.41</v>
      </c>
      <c r="E232" s="40">
        <v>0</v>
      </c>
      <c r="F232" s="40">
        <v>20622</v>
      </c>
      <c r="G232" s="40">
        <v>1761958.9</v>
      </c>
      <c r="H232" s="40">
        <v>13084059.289999999</v>
      </c>
      <c r="J232" s="40">
        <f t="shared" si="15"/>
        <v>8060029.5149999997</v>
      </c>
      <c r="K232" s="40">
        <f t="shared" si="16"/>
        <v>914890.89500000002</v>
      </c>
      <c r="L232" s="40">
        <f t="shared" si="17"/>
        <v>1386575.2050000001</v>
      </c>
      <c r="M232" s="40">
        <f t="shared" si="18"/>
        <v>0</v>
      </c>
      <c r="N232" s="40">
        <f t="shared" si="19"/>
        <v>10311</v>
      </c>
    </row>
    <row r="233" spans="1:14" hidden="1" x14ac:dyDescent="0.6">
      <c r="A233" s="38" t="s">
        <v>1280</v>
      </c>
      <c r="B233" s="40">
        <v>6350743.080000001</v>
      </c>
      <c r="C233" s="40">
        <v>1831800.24</v>
      </c>
      <c r="D233" s="40">
        <v>3579307.75</v>
      </c>
      <c r="E233" s="40">
        <v>0</v>
      </c>
      <c r="F233" s="40">
        <v>24942</v>
      </c>
      <c r="G233" s="40">
        <v>8809616.5999999996</v>
      </c>
      <c r="H233" s="40">
        <v>44737532.149999999</v>
      </c>
      <c r="J233" s="40">
        <f t="shared" si="15"/>
        <v>3175371.5400000005</v>
      </c>
      <c r="K233" s="40">
        <f t="shared" si="16"/>
        <v>915900.12</v>
      </c>
      <c r="L233" s="40">
        <f t="shared" si="17"/>
        <v>1789653.875</v>
      </c>
      <c r="M233" s="40">
        <f t="shared" si="18"/>
        <v>0</v>
      </c>
      <c r="N233" s="40">
        <f t="shared" si="19"/>
        <v>12471</v>
      </c>
    </row>
    <row r="234" spans="1:14" hidden="1" x14ac:dyDescent="0.6">
      <c r="A234" s="38" t="s">
        <v>1282</v>
      </c>
      <c r="B234" s="40">
        <v>9875937.9199999999</v>
      </c>
      <c r="C234" s="40">
        <v>15702505.74</v>
      </c>
      <c r="D234" s="40">
        <v>3845305.88</v>
      </c>
      <c r="E234" s="40">
        <v>0</v>
      </c>
      <c r="F234" s="40">
        <v>0</v>
      </c>
      <c r="G234" s="40">
        <v>13027966.310000001</v>
      </c>
      <c r="H234" s="40">
        <v>20715996.650000002</v>
      </c>
      <c r="J234" s="40">
        <f t="shared" si="15"/>
        <v>4937968.96</v>
      </c>
      <c r="K234" s="40">
        <f t="shared" si="16"/>
        <v>7851252.8700000001</v>
      </c>
      <c r="L234" s="40">
        <f t="shared" si="17"/>
        <v>1922652.94</v>
      </c>
      <c r="M234" s="40">
        <f t="shared" si="18"/>
        <v>0</v>
      </c>
      <c r="N234" s="40">
        <f t="shared" si="19"/>
        <v>0</v>
      </c>
    </row>
    <row r="235" spans="1:14" hidden="1" x14ac:dyDescent="0.6">
      <c r="A235" s="38" t="s">
        <v>1284</v>
      </c>
      <c r="B235" s="40">
        <v>2721514.88</v>
      </c>
      <c r="C235" s="40">
        <v>2746981.7</v>
      </c>
      <c r="D235" s="40">
        <v>2208951.12</v>
      </c>
      <c r="E235" s="40">
        <v>0</v>
      </c>
      <c r="F235" s="40">
        <v>0</v>
      </c>
      <c r="G235" s="40">
        <v>15006548.680000002</v>
      </c>
      <c r="H235" s="40">
        <v>50848017.190000013</v>
      </c>
      <c r="J235" s="40">
        <f t="shared" si="15"/>
        <v>1360757.44</v>
      </c>
      <c r="K235" s="40">
        <f t="shared" si="16"/>
        <v>1373490.85</v>
      </c>
      <c r="L235" s="40">
        <f t="shared" si="17"/>
        <v>1104475.56</v>
      </c>
      <c r="M235" s="40">
        <f t="shared" si="18"/>
        <v>0</v>
      </c>
      <c r="N235" s="40">
        <f t="shared" si="19"/>
        <v>0</v>
      </c>
    </row>
    <row r="236" spans="1:14" hidden="1" x14ac:dyDescent="0.6">
      <c r="A236" s="38" t="s">
        <v>1286</v>
      </c>
      <c r="B236" s="40">
        <v>25316897.690000005</v>
      </c>
      <c r="C236" s="40">
        <v>3603515.11</v>
      </c>
      <c r="D236" s="40">
        <v>5733594.1299999999</v>
      </c>
      <c r="E236" s="40">
        <v>0</v>
      </c>
      <c r="F236" s="40">
        <v>414957.94</v>
      </c>
      <c r="G236" s="40">
        <v>36311092.57</v>
      </c>
      <c r="H236" s="40">
        <v>89520939.280000001</v>
      </c>
      <c r="J236" s="40">
        <f t="shared" si="15"/>
        <v>12658448.845000003</v>
      </c>
      <c r="K236" s="40">
        <f t="shared" si="16"/>
        <v>1801757.5549999999</v>
      </c>
      <c r="L236" s="40">
        <f t="shared" si="17"/>
        <v>2866797.0649999999</v>
      </c>
      <c r="M236" s="40">
        <f t="shared" si="18"/>
        <v>0</v>
      </c>
      <c r="N236" s="40">
        <f t="shared" si="19"/>
        <v>207478.97</v>
      </c>
    </row>
    <row r="237" spans="1:14" hidden="1" x14ac:dyDescent="0.6">
      <c r="A237" s="38" t="s">
        <v>1288</v>
      </c>
      <c r="B237" s="40">
        <v>32667380.300000001</v>
      </c>
      <c r="C237" s="40">
        <v>16247485.039999999</v>
      </c>
      <c r="D237" s="40">
        <v>17311111.650000002</v>
      </c>
      <c r="E237" s="40">
        <v>0</v>
      </c>
      <c r="F237" s="40">
        <v>178720.75</v>
      </c>
      <c r="G237" s="40">
        <v>1222560.47</v>
      </c>
      <c r="H237" s="40">
        <v>25305358.599999998</v>
      </c>
      <c r="J237" s="40">
        <f t="shared" si="15"/>
        <v>16333690.15</v>
      </c>
      <c r="K237" s="40">
        <f t="shared" si="16"/>
        <v>8123742.5199999996</v>
      </c>
      <c r="L237" s="40">
        <f t="shared" si="17"/>
        <v>8655555.8250000011</v>
      </c>
      <c r="M237" s="40">
        <f t="shared" si="18"/>
        <v>0</v>
      </c>
      <c r="N237" s="40">
        <f t="shared" si="19"/>
        <v>89360.375</v>
      </c>
    </row>
    <row r="238" spans="1:14" hidden="1" x14ac:dyDescent="0.6">
      <c r="A238" s="38" t="s">
        <v>1290</v>
      </c>
      <c r="B238" s="40">
        <v>13764088.159999998</v>
      </c>
      <c r="C238" s="40">
        <v>6972862.3000000007</v>
      </c>
      <c r="D238" s="40">
        <v>1677619.02</v>
      </c>
      <c r="E238" s="40">
        <v>0</v>
      </c>
      <c r="F238" s="40">
        <v>46791.839999999997</v>
      </c>
      <c r="G238" s="40">
        <v>225791</v>
      </c>
      <c r="H238" s="40">
        <v>1514295.5</v>
      </c>
      <c r="J238" s="40">
        <f t="shared" si="15"/>
        <v>6882044.0799999991</v>
      </c>
      <c r="K238" s="40">
        <f t="shared" si="16"/>
        <v>3486431.1500000004</v>
      </c>
      <c r="L238" s="40">
        <f t="shared" si="17"/>
        <v>838809.51</v>
      </c>
      <c r="M238" s="40">
        <f t="shared" si="18"/>
        <v>0</v>
      </c>
      <c r="N238" s="40">
        <f t="shared" si="19"/>
        <v>23395.919999999998</v>
      </c>
    </row>
    <row r="239" spans="1:14" hidden="1" x14ac:dyDescent="0.6">
      <c r="A239" s="38" t="s">
        <v>1292</v>
      </c>
      <c r="B239" s="40">
        <v>1243679</v>
      </c>
      <c r="C239" s="40">
        <v>537746</v>
      </c>
      <c r="D239" s="40">
        <v>802744.54</v>
      </c>
      <c r="E239" s="40">
        <v>0</v>
      </c>
      <c r="F239" s="40">
        <v>0</v>
      </c>
      <c r="G239" s="40">
        <v>21550120.409999996</v>
      </c>
      <c r="H239" s="40">
        <v>45616916.93</v>
      </c>
      <c r="J239" s="40">
        <f t="shared" si="15"/>
        <v>621839.5</v>
      </c>
      <c r="K239" s="40">
        <f t="shared" si="16"/>
        <v>268873</v>
      </c>
      <c r="L239" s="40">
        <f t="shared" si="17"/>
        <v>401372.27</v>
      </c>
      <c r="M239" s="40">
        <f t="shared" si="18"/>
        <v>0</v>
      </c>
      <c r="N239" s="40">
        <f t="shared" si="19"/>
        <v>0</v>
      </c>
    </row>
    <row r="240" spans="1:14" hidden="1" x14ac:dyDescent="0.6">
      <c r="A240" s="38" t="s">
        <v>1294</v>
      </c>
      <c r="B240" s="40">
        <v>1787224.94</v>
      </c>
      <c r="C240" s="40">
        <v>746156</v>
      </c>
      <c r="D240" s="40">
        <v>1654134.7600000002</v>
      </c>
      <c r="E240" s="40">
        <v>0</v>
      </c>
      <c r="F240" s="40">
        <v>0</v>
      </c>
      <c r="G240" s="40">
        <v>683148.69</v>
      </c>
      <c r="H240" s="40">
        <v>4260245.5299999993</v>
      </c>
      <c r="J240" s="40">
        <f t="shared" si="15"/>
        <v>893612.47</v>
      </c>
      <c r="K240" s="40">
        <f t="shared" si="16"/>
        <v>373078</v>
      </c>
      <c r="L240" s="40">
        <f t="shared" si="17"/>
        <v>827067.38000000012</v>
      </c>
      <c r="M240" s="40">
        <f t="shared" si="18"/>
        <v>0</v>
      </c>
      <c r="N240" s="40">
        <f t="shared" si="19"/>
        <v>0</v>
      </c>
    </row>
    <row r="241" spans="1:14" hidden="1" x14ac:dyDescent="0.6">
      <c r="A241" s="38" t="s">
        <v>1296</v>
      </c>
      <c r="B241" s="40">
        <v>1557638.25</v>
      </c>
      <c r="C241" s="40">
        <v>441543.33999999997</v>
      </c>
      <c r="D241" s="40">
        <v>1106383.3</v>
      </c>
      <c r="E241" s="40">
        <v>0</v>
      </c>
      <c r="F241" s="40">
        <v>0</v>
      </c>
      <c r="G241" s="40">
        <v>6981643.5</v>
      </c>
      <c r="H241" s="40">
        <v>49305140.650000006</v>
      </c>
      <c r="J241" s="40">
        <f t="shared" si="15"/>
        <v>778819.125</v>
      </c>
      <c r="K241" s="40">
        <f t="shared" si="16"/>
        <v>220771.66999999998</v>
      </c>
      <c r="L241" s="40">
        <f t="shared" si="17"/>
        <v>553191.65</v>
      </c>
      <c r="M241" s="40">
        <f t="shared" si="18"/>
        <v>0</v>
      </c>
      <c r="N241" s="40">
        <f t="shared" si="19"/>
        <v>0</v>
      </c>
    </row>
    <row r="242" spans="1:14" hidden="1" x14ac:dyDescent="0.6">
      <c r="A242" s="38" t="s">
        <v>1319</v>
      </c>
      <c r="B242" s="40">
        <v>9866358.1400000006</v>
      </c>
      <c r="C242" s="40">
        <v>1048890.0899999999</v>
      </c>
      <c r="D242" s="40">
        <v>4054019.9800000004</v>
      </c>
      <c r="E242" s="40">
        <v>0</v>
      </c>
      <c r="F242" s="40">
        <v>0</v>
      </c>
      <c r="G242" s="40">
        <v>3462445.4699999997</v>
      </c>
      <c r="H242" s="40">
        <v>33553798.800000004</v>
      </c>
      <c r="J242" s="40">
        <f t="shared" si="15"/>
        <v>4933179.07</v>
      </c>
      <c r="K242" s="40">
        <f t="shared" si="16"/>
        <v>524445.04499999993</v>
      </c>
      <c r="L242" s="40">
        <f t="shared" si="17"/>
        <v>2027009.9900000002</v>
      </c>
      <c r="M242" s="40">
        <f t="shared" si="18"/>
        <v>0</v>
      </c>
      <c r="N242" s="40">
        <f t="shared" si="19"/>
        <v>0</v>
      </c>
    </row>
    <row r="243" spans="1:14" hidden="1" x14ac:dyDescent="0.6">
      <c r="A243" s="38" t="s">
        <v>1321</v>
      </c>
      <c r="B243" s="40">
        <v>9037821.8100000005</v>
      </c>
      <c r="C243" s="40">
        <v>414932.75</v>
      </c>
      <c r="D243" s="40">
        <v>2823292.42</v>
      </c>
      <c r="E243" s="40">
        <v>0</v>
      </c>
      <c r="F243" s="40">
        <v>17271</v>
      </c>
      <c r="G243" s="40">
        <v>36875527.100000001</v>
      </c>
      <c r="H243" s="40">
        <v>171788921.22</v>
      </c>
      <c r="J243" s="40">
        <f t="shared" si="15"/>
        <v>4518910.9050000003</v>
      </c>
      <c r="K243" s="40">
        <f t="shared" si="16"/>
        <v>207466.375</v>
      </c>
      <c r="L243" s="40">
        <f t="shared" si="17"/>
        <v>1411646.21</v>
      </c>
      <c r="M243" s="40">
        <f t="shared" si="18"/>
        <v>0</v>
      </c>
      <c r="N243" s="40">
        <f t="shared" si="19"/>
        <v>8635.5</v>
      </c>
    </row>
    <row r="244" spans="1:14" hidden="1" x14ac:dyDescent="0.6">
      <c r="A244" s="38" t="s">
        <v>1323</v>
      </c>
      <c r="B244" s="40">
        <v>56716539</v>
      </c>
      <c r="C244" s="40">
        <v>4865055</v>
      </c>
      <c r="D244" s="40">
        <v>64404329.689999998</v>
      </c>
      <c r="E244" s="40">
        <v>0</v>
      </c>
      <c r="F244" s="40">
        <v>147463</v>
      </c>
      <c r="G244" s="40">
        <v>3929808.9200000004</v>
      </c>
      <c r="H244" s="40">
        <v>19657328.600000001</v>
      </c>
      <c r="J244" s="40">
        <f t="shared" si="15"/>
        <v>28358269.5</v>
      </c>
      <c r="K244" s="40">
        <f t="shared" si="16"/>
        <v>2432527.5</v>
      </c>
      <c r="L244" s="40">
        <f t="shared" si="17"/>
        <v>32202164.844999999</v>
      </c>
      <c r="M244" s="40">
        <f t="shared" si="18"/>
        <v>0</v>
      </c>
      <c r="N244" s="40">
        <f t="shared" si="19"/>
        <v>73731.5</v>
      </c>
    </row>
    <row r="245" spans="1:14" hidden="1" x14ac:dyDescent="0.6">
      <c r="A245" s="38" t="s">
        <v>1325</v>
      </c>
      <c r="B245" s="40">
        <v>9002800.1900000013</v>
      </c>
      <c r="C245" s="40">
        <v>803270.74</v>
      </c>
      <c r="D245" s="40">
        <v>3881806.72</v>
      </c>
      <c r="E245" s="40">
        <v>0</v>
      </c>
      <c r="F245" s="40">
        <v>1635</v>
      </c>
      <c r="G245" s="40">
        <v>4416249.63</v>
      </c>
      <c r="H245" s="40">
        <v>22775081.859999999</v>
      </c>
      <c r="J245" s="40">
        <f t="shared" si="15"/>
        <v>4501400.0950000007</v>
      </c>
      <c r="K245" s="40">
        <f t="shared" si="16"/>
        <v>401635.37</v>
      </c>
      <c r="L245" s="40">
        <f t="shared" si="17"/>
        <v>1940903.36</v>
      </c>
      <c r="M245" s="40">
        <f t="shared" si="18"/>
        <v>0</v>
      </c>
      <c r="N245" s="40">
        <f t="shared" si="19"/>
        <v>817.5</v>
      </c>
    </row>
    <row r="246" spans="1:14" hidden="1" x14ac:dyDescent="0.6">
      <c r="A246" s="38" t="s">
        <v>1327</v>
      </c>
      <c r="B246" s="40">
        <v>9759067</v>
      </c>
      <c r="C246" s="40">
        <v>562652.25</v>
      </c>
      <c r="D246" s="40">
        <v>3233403.9699999997</v>
      </c>
      <c r="E246" s="40">
        <v>0</v>
      </c>
      <c r="F246" s="40">
        <v>0</v>
      </c>
      <c r="G246" s="40">
        <v>7874551.5300000012</v>
      </c>
      <c r="H246" s="40">
        <v>60874732.850000001</v>
      </c>
      <c r="J246" s="40">
        <f t="shared" si="15"/>
        <v>4879533.5</v>
      </c>
      <c r="K246" s="40">
        <f t="shared" si="16"/>
        <v>281326.125</v>
      </c>
      <c r="L246" s="40">
        <f t="shared" si="17"/>
        <v>1616701.9849999999</v>
      </c>
      <c r="M246" s="40">
        <f t="shared" si="18"/>
        <v>0</v>
      </c>
      <c r="N246" s="40">
        <f t="shared" si="19"/>
        <v>0</v>
      </c>
    </row>
    <row r="247" spans="1:14" hidden="1" x14ac:dyDescent="0.6">
      <c r="A247" s="38" t="s">
        <v>1329</v>
      </c>
      <c r="B247" s="40">
        <v>15569384.9</v>
      </c>
      <c r="C247" s="40">
        <v>1558128.15</v>
      </c>
      <c r="D247" s="40">
        <v>10042329.929999998</v>
      </c>
      <c r="E247" s="40">
        <v>0</v>
      </c>
      <c r="F247" s="40">
        <v>0</v>
      </c>
      <c r="G247" s="40">
        <v>3478663.17</v>
      </c>
      <c r="H247" s="40">
        <v>15738043.829999998</v>
      </c>
      <c r="J247" s="40">
        <f t="shared" si="15"/>
        <v>7784692.4500000002</v>
      </c>
      <c r="K247" s="40">
        <f t="shared" si="16"/>
        <v>779064.07499999995</v>
      </c>
      <c r="L247" s="40">
        <f t="shared" si="17"/>
        <v>5021164.9649999989</v>
      </c>
      <c r="M247" s="40">
        <f t="shared" si="18"/>
        <v>0</v>
      </c>
      <c r="N247" s="40">
        <f t="shared" si="19"/>
        <v>0</v>
      </c>
    </row>
    <row r="248" spans="1:14" hidden="1" x14ac:dyDescent="0.6">
      <c r="A248" s="38" t="s">
        <v>1331</v>
      </c>
      <c r="B248" s="40">
        <v>7764562.5599999996</v>
      </c>
      <c r="C248" s="40">
        <v>645650</v>
      </c>
      <c r="D248" s="40">
        <v>3572161.57</v>
      </c>
      <c r="E248" s="40">
        <v>0</v>
      </c>
      <c r="F248" s="40">
        <v>10668.5</v>
      </c>
      <c r="G248" s="40">
        <v>2943620.1999999997</v>
      </c>
      <c r="H248" s="40">
        <v>25602939.710000001</v>
      </c>
      <c r="J248" s="40">
        <f t="shared" si="15"/>
        <v>3882281.28</v>
      </c>
      <c r="K248" s="40">
        <f t="shared" si="16"/>
        <v>322825</v>
      </c>
      <c r="L248" s="40">
        <f t="shared" si="17"/>
        <v>1786080.7849999999</v>
      </c>
      <c r="M248" s="40">
        <f t="shared" si="18"/>
        <v>0</v>
      </c>
      <c r="N248" s="40">
        <f t="shared" si="19"/>
        <v>5334.25</v>
      </c>
    </row>
    <row r="249" spans="1:14" hidden="1" x14ac:dyDescent="0.6">
      <c r="A249" s="38" t="s">
        <v>1333</v>
      </c>
      <c r="B249" s="40">
        <v>7455643</v>
      </c>
      <c r="C249" s="40">
        <v>665419</v>
      </c>
      <c r="D249" s="40">
        <v>6597153</v>
      </c>
      <c r="E249" s="40">
        <v>0</v>
      </c>
      <c r="F249" s="40">
        <v>4079</v>
      </c>
      <c r="G249" s="40">
        <v>6645798.1399999997</v>
      </c>
      <c r="H249" s="40">
        <v>31423179.450000003</v>
      </c>
      <c r="J249" s="40">
        <f t="shared" si="15"/>
        <v>3727821.5</v>
      </c>
      <c r="K249" s="40">
        <f t="shared" si="16"/>
        <v>332709.5</v>
      </c>
      <c r="L249" s="40">
        <f t="shared" si="17"/>
        <v>3298576.5</v>
      </c>
      <c r="M249" s="40">
        <f t="shared" si="18"/>
        <v>0</v>
      </c>
      <c r="N249" s="40">
        <f t="shared" si="19"/>
        <v>2039.5</v>
      </c>
    </row>
    <row r="250" spans="1:14" hidden="1" x14ac:dyDescent="0.6">
      <c r="A250" s="38" t="s">
        <v>1335</v>
      </c>
      <c r="B250" s="40">
        <v>15895668.879999999</v>
      </c>
      <c r="C250" s="40">
        <v>1225732.26</v>
      </c>
      <c r="D250" s="40">
        <v>10757391.560000001</v>
      </c>
      <c r="E250" s="40">
        <v>0</v>
      </c>
      <c r="F250" s="40">
        <v>2168.5</v>
      </c>
      <c r="G250" s="40">
        <v>11257021.440000001</v>
      </c>
      <c r="H250" s="40">
        <v>42126267.719999999</v>
      </c>
      <c r="J250" s="40">
        <f t="shared" si="15"/>
        <v>7947834.4399999995</v>
      </c>
      <c r="K250" s="40">
        <f t="shared" si="16"/>
        <v>612866.13</v>
      </c>
      <c r="L250" s="40">
        <f t="shared" si="17"/>
        <v>5378695.7800000003</v>
      </c>
      <c r="M250" s="40">
        <f t="shared" si="18"/>
        <v>0</v>
      </c>
      <c r="N250" s="40">
        <f t="shared" si="19"/>
        <v>1084.25</v>
      </c>
    </row>
    <row r="251" spans="1:14" hidden="1" x14ac:dyDescent="0.6">
      <c r="A251" s="38" t="s">
        <v>1337</v>
      </c>
      <c r="B251" s="40">
        <v>22797018.469999999</v>
      </c>
      <c r="C251" s="40">
        <v>1076453.1800000002</v>
      </c>
      <c r="D251" s="40">
        <v>9254219.1900000013</v>
      </c>
      <c r="E251" s="40">
        <v>0</v>
      </c>
      <c r="F251" s="40">
        <v>35897.24</v>
      </c>
      <c r="G251" s="40">
        <v>1719295.56</v>
      </c>
      <c r="H251" s="40">
        <v>7351880.4500000002</v>
      </c>
      <c r="J251" s="40">
        <f t="shared" si="15"/>
        <v>11398509.234999999</v>
      </c>
      <c r="K251" s="40">
        <f t="shared" si="16"/>
        <v>538226.59000000008</v>
      </c>
      <c r="L251" s="40">
        <f t="shared" si="17"/>
        <v>4627109.5950000007</v>
      </c>
      <c r="M251" s="40">
        <f t="shared" si="18"/>
        <v>0</v>
      </c>
      <c r="N251" s="40">
        <f t="shared" si="19"/>
        <v>17948.62</v>
      </c>
    </row>
    <row r="252" spans="1:14" hidden="1" x14ac:dyDescent="0.6">
      <c r="A252" s="38" t="s">
        <v>1339</v>
      </c>
      <c r="B252" s="40">
        <v>2453348.2599999998</v>
      </c>
      <c r="C252" s="40">
        <v>299347</v>
      </c>
      <c r="D252" s="40">
        <v>1579366.6199999999</v>
      </c>
      <c r="E252" s="40">
        <v>0</v>
      </c>
      <c r="F252" s="40">
        <v>0</v>
      </c>
      <c r="G252" s="40">
        <v>4053805.62</v>
      </c>
      <c r="H252" s="40">
        <v>10558344.99</v>
      </c>
      <c r="J252" s="40">
        <f t="shared" si="15"/>
        <v>1226674.1299999999</v>
      </c>
      <c r="K252" s="40">
        <f t="shared" si="16"/>
        <v>149673.5</v>
      </c>
      <c r="L252" s="40">
        <f t="shared" si="17"/>
        <v>789683.30999999994</v>
      </c>
      <c r="M252" s="40">
        <f t="shared" si="18"/>
        <v>0</v>
      </c>
      <c r="N252" s="40">
        <f t="shared" si="19"/>
        <v>0</v>
      </c>
    </row>
    <row r="253" spans="1:14" hidden="1" x14ac:dyDescent="0.6">
      <c r="A253" s="38" t="s">
        <v>1341</v>
      </c>
      <c r="B253" s="40">
        <v>2538141</v>
      </c>
      <c r="C253" s="40">
        <v>538358</v>
      </c>
      <c r="D253" s="40">
        <v>2199601.5</v>
      </c>
      <c r="E253" s="40">
        <v>0</v>
      </c>
      <c r="F253" s="40">
        <v>3596</v>
      </c>
      <c r="G253" s="40">
        <v>4317636.18</v>
      </c>
      <c r="H253" s="40">
        <v>11852508.629999999</v>
      </c>
      <c r="J253" s="40">
        <f t="shared" si="15"/>
        <v>1269070.5</v>
      </c>
      <c r="K253" s="40">
        <f t="shared" si="16"/>
        <v>269179</v>
      </c>
      <c r="L253" s="40">
        <f t="shared" si="17"/>
        <v>1099800.75</v>
      </c>
      <c r="M253" s="40">
        <f t="shared" si="18"/>
        <v>0</v>
      </c>
      <c r="N253" s="40">
        <f t="shared" si="19"/>
        <v>1798</v>
      </c>
    </row>
    <row r="254" spans="1:14" hidden="1" x14ac:dyDescent="0.6">
      <c r="A254" s="38" t="s">
        <v>1343</v>
      </c>
      <c r="B254" s="40">
        <v>9670866.379999999</v>
      </c>
      <c r="C254" s="40">
        <v>812867.97</v>
      </c>
      <c r="D254" s="40">
        <v>1491161.79</v>
      </c>
      <c r="E254" s="40">
        <v>0</v>
      </c>
      <c r="F254" s="40">
        <v>0</v>
      </c>
      <c r="G254" s="40">
        <v>2142649.0500000003</v>
      </c>
      <c r="H254" s="40">
        <v>9447021.5500000007</v>
      </c>
      <c r="J254" s="40">
        <f t="shared" si="15"/>
        <v>4835433.1899999995</v>
      </c>
      <c r="K254" s="40">
        <f t="shared" si="16"/>
        <v>406433.98499999999</v>
      </c>
      <c r="L254" s="40">
        <f t="shared" si="17"/>
        <v>745580.89500000002</v>
      </c>
      <c r="M254" s="40">
        <f t="shared" si="18"/>
        <v>0</v>
      </c>
      <c r="N254" s="40">
        <f t="shared" si="19"/>
        <v>0</v>
      </c>
    </row>
    <row r="255" spans="1:14" hidden="1" x14ac:dyDescent="0.6">
      <c r="A255" s="38" t="s">
        <v>1345</v>
      </c>
      <c r="B255" s="40">
        <v>2199200</v>
      </c>
      <c r="C255" s="40">
        <v>262002</v>
      </c>
      <c r="D255" s="40">
        <v>1876307.5</v>
      </c>
      <c r="E255" s="40">
        <v>0</v>
      </c>
      <c r="F255" s="40">
        <v>30922</v>
      </c>
      <c r="G255" s="40">
        <v>1063883.52</v>
      </c>
      <c r="H255" s="40">
        <v>32531028.82</v>
      </c>
      <c r="J255" s="40">
        <f t="shared" si="15"/>
        <v>1099600</v>
      </c>
      <c r="K255" s="40">
        <f t="shared" si="16"/>
        <v>131001</v>
      </c>
      <c r="L255" s="40">
        <f t="shared" si="17"/>
        <v>938153.75</v>
      </c>
      <c r="M255" s="40">
        <f t="shared" si="18"/>
        <v>0</v>
      </c>
      <c r="N255" s="40">
        <f t="shared" si="19"/>
        <v>15461</v>
      </c>
    </row>
    <row r="256" spans="1:14" hidden="1" x14ac:dyDescent="0.6">
      <c r="A256" s="38" t="s">
        <v>1347</v>
      </c>
      <c r="B256" s="40">
        <v>4366278.05</v>
      </c>
      <c r="C256" s="40">
        <v>372102.5</v>
      </c>
      <c r="D256" s="40">
        <v>2374322.37</v>
      </c>
      <c r="E256" s="40">
        <v>0</v>
      </c>
      <c r="F256" s="40">
        <v>0</v>
      </c>
      <c r="G256" s="40">
        <v>1357128.43</v>
      </c>
      <c r="H256" s="40">
        <v>6772741.7599999998</v>
      </c>
      <c r="J256" s="40">
        <f t="shared" si="15"/>
        <v>2183139.0249999999</v>
      </c>
      <c r="K256" s="40">
        <f t="shared" si="16"/>
        <v>186051.25</v>
      </c>
      <c r="L256" s="40">
        <f t="shared" si="17"/>
        <v>1187161.1850000001</v>
      </c>
      <c r="M256" s="40">
        <f t="shared" si="18"/>
        <v>0</v>
      </c>
      <c r="N256" s="40">
        <f t="shared" si="19"/>
        <v>0</v>
      </c>
    </row>
    <row r="257" spans="1:14" hidden="1" x14ac:dyDescent="0.6">
      <c r="A257" s="38" t="s">
        <v>1349</v>
      </c>
      <c r="B257" s="40">
        <v>2532623.75</v>
      </c>
      <c r="C257" s="40">
        <v>334556.5</v>
      </c>
      <c r="D257" s="40">
        <v>1205314.25</v>
      </c>
      <c r="E257" s="40">
        <v>0</v>
      </c>
      <c r="F257" s="40">
        <v>27687</v>
      </c>
      <c r="G257" s="40">
        <v>2653773.5499999998</v>
      </c>
      <c r="H257" s="40">
        <v>22607622.84</v>
      </c>
      <c r="J257" s="40">
        <f t="shared" si="15"/>
        <v>1266311.875</v>
      </c>
      <c r="K257" s="40">
        <f t="shared" si="16"/>
        <v>167278.25</v>
      </c>
      <c r="L257" s="40">
        <f t="shared" si="17"/>
        <v>602657.125</v>
      </c>
      <c r="M257" s="40">
        <f t="shared" si="18"/>
        <v>0</v>
      </c>
      <c r="N257" s="40">
        <f t="shared" si="19"/>
        <v>13843.5</v>
      </c>
    </row>
    <row r="258" spans="1:14" hidden="1" x14ac:dyDescent="0.6">
      <c r="A258" s="38" t="s">
        <v>1351</v>
      </c>
      <c r="B258" s="40">
        <v>2869216.75</v>
      </c>
      <c r="C258" s="40">
        <v>364584</v>
      </c>
      <c r="D258" s="40">
        <v>4108293.75</v>
      </c>
      <c r="E258" s="40">
        <v>0</v>
      </c>
      <c r="F258" s="40">
        <v>0</v>
      </c>
      <c r="G258" s="40">
        <v>809411.03999999992</v>
      </c>
      <c r="H258" s="40">
        <v>4229150.5500000007</v>
      </c>
      <c r="J258" s="40">
        <f t="shared" si="15"/>
        <v>1434608.375</v>
      </c>
      <c r="K258" s="40">
        <f t="shared" si="16"/>
        <v>182292</v>
      </c>
      <c r="L258" s="40">
        <f t="shared" si="17"/>
        <v>2054146.875</v>
      </c>
      <c r="M258" s="40">
        <f t="shared" si="18"/>
        <v>0</v>
      </c>
      <c r="N258" s="40">
        <f t="shared" si="19"/>
        <v>0</v>
      </c>
    </row>
    <row r="259" spans="1:14" hidden="1" x14ac:dyDescent="0.6">
      <c r="A259" s="38" t="s">
        <v>1353</v>
      </c>
      <c r="B259" s="40">
        <v>1778889</v>
      </c>
      <c r="C259" s="40">
        <v>169261</v>
      </c>
      <c r="D259" s="40">
        <v>2395409</v>
      </c>
      <c r="E259" s="40">
        <v>0</v>
      </c>
      <c r="F259" s="40">
        <v>0</v>
      </c>
      <c r="G259" s="40">
        <v>3810996.3200000003</v>
      </c>
      <c r="H259" s="40">
        <v>19888060.66</v>
      </c>
      <c r="J259" s="40">
        <f t="shared" si="15"/>
        <v>889444.5</v>
      </c>
      <c r="K259" s="40">
        <f t="shared" si="16"/>
        <v>84630.5</v>
      </c>
      <c r="L259" s="40">
        <f t="shared" si="17"/>
        <v>1197704.5</v>
      </c>
      <c r="M259" s="40">
        <f t="shared" si="18"/>
        <v>0</v>
      </c>
      <c r="N259" s="40">
        <f t="shared" si="19"/>
        <v>0</v>
      </c>
    </row>
    <row r="260" spans="1:14" hidden="1" x14ac:dyDescent="0.6">
      <c r="A260" s="38" t="s">
        <v>1355</v>
      </c>
      <c r="B260" s="40">
        <v>5293501</v>
      </c>
      <c r="C260" s="40">
        <v>406374</v>
      </c>
      <c r="D260" s="40">
        <v>1541483.5</v>
      </c>
      <c r="E260" s="40">
        <v>0</v>
      </c>
      <c r="F260" s="40">
        <v>0</v>
      </c>
      <c r="G260" s="40">
        <v>3443954.82</v>
      </c>
      <c r="H260" s="40">
        <v>11479989.82</v>
      </c>
      <c r="J260" s="40">
        <f t="shared" si="15"/>
        <v>2646750.5</v>
      </c>
      <c r="K260" s="40">
        <f t="shared" si="16"/>
        <v>203187</v>
      </c>
      <c r="L260" s="40">
        <f t="shared" si="17"/>
        <v>770741.75</v>
      </c>
      <c r="M260" s="40">
        <f t="shared" si="18"/>
        <v>0</v>
      </c>
      <c r="N260" s="40">
        <f t="shared" si="19"/>
        <v>0</v>
      </c>
    </row>
    <row r="261" spans="1:14" hidden="1" x14ac:dyDescent="0.6">
      <c r="A261" s="38" t="s">
        <v>1366</v>
      </c>
      <c r="B261" s="40">
        <v>4782889.5</v>
      </c>
      <c r="C261" s="40">
        <v>837182</v>
      </c>
      <c r="D261" s="40">
        <v>3539066.45</v>
      </c>
      <c r="E261" s="40">
        <v>0</v>
      </c>
      <c r="F261" s="40">
        <v>990</v>
      </c>
      <c r="G261" s="40">
        <v>8151190.9100000001</v>
      </c>
      <c r="H261" s="40">
        <v>44092237.219999999</v>
      </c>
      <c r="J261" s="40">
        <f t="shared" ref="J261:J324" si="20">B261*$J$2</f>
        <v>2391444.75</v>
      </c>
      <c r="K261" s="40">
        <f t="shared" ref="K261:K324" si="21">C261*$K$2</f>
        <v>418591</v>
      </c>
      <c r="L261" s="40">
        <f t="shared" ref="L261:L324" si="22">D261*$L$2</f>
        <v>1769533.2250000001</v>
      </c>
      <c r="M261" s="40">
        <f t="shared" ref="M261:M324" si="23">E261*$M$2</f>
        <v>0</v>
      </c>
      <c r="N261" s="40">
        <f t="shared" ref="N261:N324" si="24">F261*$N$2</f>
        <v>495</v>
      </c>
    </row>
    <row r="262" spans="1:14" hidden="1" x14ac:dyDescent="0.6">
      <c r="A262" s="38" t="s">
        <v>1368</v>
      </c>
      <c r="B262" s="40">
        <v>20289928.57</v>
      </c>
      <c r="C262" s="40">
        <v>3811369.65</v>
      </c>
      <c r="D262" s="40">
        <v>11871074.07</v>
      </c>
      <c r="E262" s="40">
        <v>0</v>
      </c>
      <c r="F262" s="40">
        <v>0</v>
      </c>
      <c r="G262" s="40">
        <v>3370230.99</v>
      </c>
      <c r="H262" s="40">
        <v>9897176.7200000007</v>
      </c>
      <c r="J262" s="40">
        <f t="shared" si="20"/>
        <v>10144964.285</v>
      </c>
      <c r="K262" s="40">
        <f t="shared" si="21"/>
        <v>1905684.825</v>
      </c>
      <c r="L262" s="40">
        <f t="shared" si="22"/>
        <v>5935537.0350000001</v>
      </c>
      <c r="M262" s="40">
        <f t="shared" si="23"/>
        <v>0</v>
      </c>
      <c r="N262" s="40">
        <f t="shared" si="24"/>
        <v>0</v>
      </c>
    </row>
    <row r="263" spans="1:14" hidden="1" x14ac:dyDescent="0.6">
      <c r="A263" s="38" t="s">
        <v>1370</v>
      </c>
      <c r="B263" s="40">
        <v>3504313.6900000004</v>
      </c>
      <c r="C263" s="40">
        <v>464313.75</v>
      </c>
      <c r="D263" s="40">
        <v>1657977.45</v>
      </c>
      <c r="E263" s="40">
        <v>0</v>
      </c>
      <c r="F263" s="40">
        <v>8263.75</v>
      </c>
      <c r="G263" s="40">
        <v>51123590.620000005</v>
      </c>
      <c r="H263" s="40">
        <v>200801187.21000001</v>
      </c>
      <c r="J263" s="40">
        <f t="shared" si="20"/>
        <v>1752156.8450000002</v>
      </c>
      <c r="K263" s="40">
        <f t="shared" si="21"/>
        <v>232156.875</v>
      </c>
      <c r="L263" s="40">
        <f t="shared" si="22"/>
        <v>828988.72499999998</v>
      </c>
      <c r="M263" s="40">
        <f t="shared" si="23"/>
        <v>0</v>
      </c>
      <c r="N263" s="40">
        <f t="shared" si="24"/>
        <v>4131.875</v>
      </c>
    </row>
    <row r="264" spans="1:14" hidden="1" x14ac:dyDescent="0.6">
      <c r="A264" s="38" t="s">
        <v>1372</v>
      </c>
      <c r="B264" s="40">
        <v>176662298.28</v>
      </c>
      <c r="C264" s="40">
        <v>2051915.89</v>
      </c>
      <c r="D264" s="40">
        <v>10988626.460000001</v>
      </c>
      <c r="E264" s="40">
        <v>0</v>
      </c>
      <c r="F264" s="40">
        <v>1161129.96</v>
      </c>
      <c r="G264" s="40">
        <v>27628831.93</v>
      </c>
      <c r="H264" s="40">
        <v>118817370.46999998</v>
      </c>
      <c r="J264" s="40">
        <f t="shared" si="20"/>
        <v>88331149.140000001</v>
      </c>
      <c r="K264" s="40">
        <f t="shared" si="21"/>
        <v>1025957.9449999999</v>
      </c>
      <c r="L264" s="40">
        <f t="shared" si="22"/>
        <v>5494313.2300000004</v>
      </c>
      <c r="M264" s="40">
        <f t="shared" si="23"/>
        <v>0</v>
      </c>
      <c r="N264" s="40">
        <f t="shared" si="24"/>
        <v>580564.98</v>
      </c>
    </row>
    <row r="265" spans="1:14" hidden="1" x14ac:dyDescent="0.6">
      <c r="A265" s="38" t="s">
        <v>1374</v>
      </c>
      <c r="B265" s="40">
        <v>51636048.899999999</v>
      </c>
      <c r="C265" s="40">
        <v>4009782.58</v>
      </c>
      <c r="D265" s="40">
        <v>2967707.8500000006</v>
      </c>
      <c r="E265" s="40">
        <v>0</v>
      </c>
      <c r="F265" s="40">
        <v>24368</v>
      </c>
      <c r="G265" s="40">
        <v>13690012.17</v>
      </c>
      <c r="H265" s="40">
        <v>54301019.32</v>
      </c>
      <c r="J265" s="40">
        <f t="shared" si="20"/>
        <v>25818024.449999999</v>
      </c>
      <c r="K265" s="40">
        <f t="shared" si="21"/>
        <v>2004891.29</v>
      </c>
      <c r="L265" s="40">
        <f t="shared" si="22"/>
        <v>1483853.9250000003</v>
      </c>
      <c r="M265" s="40">
        <f t="shared" si="23"/>
        <v>0</v>
      </c>
      <c r="N265" s="40">
        <f t="shared" si="24"/>
        <v>12184</v>
      </c>
    </row>
    <row r="266" spans="1:14" hidden="1" x14ac:dyDescent="0.6">
      <c r="A266" s="38" t="s">
        <v>1376</v>
      </c>
      <c r="B266" s="40">
        <v>25896701.050000001</v>
      </c>
      <c r="C266" s="40">
        <v>5389391.04</v>
      </c>
      <c r="D266" s="40">
        <v>7214059.3799999999</v>
      </c>
      <c r="E266" s="40">
        <v>0</v>
      </c>
      <c r="F266" s="40">
        <v>362278.20999999996</v>
      </c>
      <c r="G266" s="40">
        <v>3031740.5199999996</v>
      </c>
      <c r="H266" s="40">
        <v>10157960.98</v>
      </c>
      <c r="J266" s="40">
        <f t="shared" si="20"/>
        <v>12948350.525</v>
      </c>
      <c r="K266" s="40">
        <f t="shared" si="21"/>
        <v>2694695.52</v>
      </c>
      <c r="L266" s="40">
        <f t="shared" si="22"/>
        <v>3607029.69</v>
      </c>
      <c r="M266" s="40">
        <f t="shared" si="23"/>
        <v>0</v>
      </c>
      <c r="N266" s="40">
        <f t="shared" si="24"/>
        <v>181139.10499999998</v>
      </c>
    </row>
    <row r="267" spans="1:14" hidden="1" x14ac:dyDescent="0.6">
      <c r="A267" s="38" t="s">
        <v>1378</v>
      </c>
      <c r="B267" s="40">
        <v>3655014.22</v>
      </c>
      <c r="C267" s="40">
        <v>686851.28999999992</v>
      </c>
      <c r="D267" s="40">
        <v>1813775.08</v>
      </c>
      <c r="E267" s="40">
        <v>0</v>
      </c>
      <c r="F267" s="40">
        <v>1967</v>
      </c>
      <c r="G267" s="40">
        <v>11191558.929999998</v>
      </c>
      <c r="H267" s="40">
        <v>87727599.299999997</v>
      </c>
      <c r="J267" s="40">
        <f t="shared" si="20"/>
        <v>1827507.11</v>
      </c>
      <c r="K267" s="40">
        <f t="shared" si="21"/>
        <v>343425.64499999996</v>
      </c>
      <c r="L267" s="40">
        <f t="shared" si="22"/>
        <v>906887.54</v>
      </c>
      <c r="M267" s="40">
        <f t="shared" si="23"/>
        <v>0</v>
      </c>
      <c r="N267" s="40">
        <f t="shared" si="24"/>
        <v>983.5</v>
      </c>
    </row>
    <row r="268" spans="1:14" hidden="1" x14ac:dyDescent="0.6">
      <c r="A268" s="38" t="s">
        <v>1380</v>
      </c>
      <c r="B268" s="40">
        <v>15765289.190000001</v>
      </c>
      <c r="C268" s="40">
        <v>1478870.49</v>
      </c>
      <c r="D268" s="40">
        <v>7920591.2400000002</v>
      </c>
      <c r="E268" s="40">
        <v>0</v>
      </c>
      <c r="F268" s="40">
        <v>2517</v>
      </c>
      <c r="G268" s="40">
        <v>18327831.439999998</v>
      </c>
      <c r="H268" s="40">
        <v>65684074.439999998</v>
      </c>
      <c r="J268" s="40">
        <f t="shared" si="20"/>
        <v>7882644.5950000007</v>
      </c>
      <c r="K268" s="40">
        <f t="shared" si="21"/>
        <v>739435.245</v>
      </c>
      <c r="L268" s="40">
        <f t="shared" si="22"/>
        <v>3960295.62</v>
      </c>
      <c r="M268" s="40">
        <f t="shared" si="23"/>
        <v>0</v>
      </c>
      <c r="N268" s="40">
        <f t="shared" si="24"/>
        <v>1258.5</v>
      </c>
    </row>
    <row r="269" spans="1:14" hidden="1" x14ac:dyDescent="0.6">
      <c r="A269" s="38" t="s">
        <v>1382</v>
      </c>
      <c r="B269" s="40">
        <v>34252179</v>
      </c>
      <c r="C269" s="40">
        <v>3701944</v>
      </c>
      <c r="D269" s="40">
        <v>8993258.9499999993</v>
      </c>
      <c r="E269" s="40">
        <v>0</v>
      </c>
      <c r="F269" s="40">
        <v>0</v>
      </c>
      <c r="G269" s="40">
        <v>12787445.080000002</v>
      </c>
      <c r="H269" s="40">
        <v>37224155.469999999</v>
      </c>
      <c r="J269" s="40">
        <f t="shared" si="20"/>
        <v>17126089.5</v>
      </c>
      <c r="K269" s="40">
        <f t="shared" si="21"/>
        <v>1850972</v>
      </c>
      <c r="L269" s="40">
        <f t="shared" si="22"/>
        <v>4496629.4749999996</v>
      </c>
      <c r="M269" s="40">
        <f t="shared" si="23"/>
        <v>0</v>
      </c>
      <c r="N269" s="40">
        <f t="shared" si="24"/>
        <v>0</v>
      </c>
    </row>
    <row r="270" spans="1:14" hidden="1" x14ac:dyDescent="0.6">
      <c r="A270" s="38" t="s">
        <v>1384</v>
      </c>
      <c r="B270" s="40">
        <v>8680608.3000000007</v>
      </c>
      <c r="C270" s="40">
        <v>564900.03</v>
      </c>
      <c r="D270" s="40">
        <v>8359665.4400000004</v>
      </c>
      <c r="E270" s="40">
        <v>0</v>
      </c>
      <c r="F270" s="40">
        <v>0</v>
      </c>
      <c r="G270" s="40">
        <v>1872723.3699999999</v>
      </c>
      <c r="H270" s="40">
        <v>13405455.059999999</v>
      </c>
      <c r="J270" s="40">
        <f t="shared" si="20"/>
        <v>4340304.1500000004</v>
      </c>
      <c r="K270" s="40">
        <f t="shared" si="21"/>
        <v>282450.01500000001</v>
      </c>
      <c r="L270" s="40">
        <f t="shared" si="22"/>
        <v>4179832.72</v>
      </c>
      <c r="M270" s="40">
        <f t="shared" si="23"/>
        <v>0</v>
      </c>
      <c r="N270" s="40">
        <f t="shared" si="24"/>
        <v>0</v>
      </c>
    </row>
    <row r="271" spans="1:14" hidden="1" x14ac:dyDescent="0.6">
      <c r="A271" s="38" t="s">
        <v>1386</v>
      </c>
      <c r="B271" s="40">
        <v>8197620.1500000004</v>
      </c>
      <c r="C271" s="40">
        <v>627001.25</v>
      </c>
      <c r="D271" s="40">
        <v>2303647.2999999998</v>
      </c>
      <c r="E271" s="40">
        <v>0</v>
      </c>
      <c r="F271" s="40">
        <v>13232.25</v>
      </c>
      <c r="G271" s="40">
        <v>1563916.17</v>
      </c>
      <c r="H271" s="40">
        <v>4631620.92</v>
      </c>
      <c r="J271" s="40">
        <f t="shared" si="20"/>
        <v>4098810.0750000002</v>
      </c>
      <c r="K271" s="40">
        <f t="shared" si="21"/>
        <v>313500.625</v>
      </c>
      <c r="L271" s="40">
        <f t="shared" si="22"/>
        <v>1151823.6499999999</v>
      </c>
      <c r="M271" s="40">
        <f t="shared" si="23"/>
        <v>0</v>
      </c>
      <c r="N271" s="40">
        <f t="shared" si="24"/>
        <v>6616.125</v>
      </c>
    </row>
    <row r="272" spans="1:14" hidden="1" x14ac:dyDescent="0.6">
      <c r="A272" s="38" t="s">
        <v>1388</v>
      </c>
      <c r="B272" s="40">
        <v>2609140.25</v>
      </c>
      <c r="C272" s="40">
        <v>256491.75</v>
      </c>
      <c r="D272" s="40">
        <v>1631932.5</v>
      </c>
      <c r="E272" s="40">
        <v>0</v>
      </c>
      <c r="F272" s="40">
        <v>0</v>
      </c>
      <c r="G272" s="40">
        <v>1227868.1499999999</v>
      </c>
      <c r="H272" s="40">
        <v>5565336.5499999998</v>
      </c>
      <c r="J272" s="40">
        <f t="shared" si="20"/>
        <v>1304570.125</v>
      </c>
      <c r="K272" s="40">
        <f t="shared" si="21"/>
        <v>128245.875</v>
      </c>
      <c r="L272" s="40">
        <f t="shared" si="22"/>
        <v>815966.25</v>
      </c>
      <c r="M272" s="40">
        <f t="shared" si="23"/>
        <v>0</v>
      </c>
      <c r="N272" s="40">
        <f t="shared" si="24"/>
        <v>0</v>
      </c>
    </row>
    <row r="273" spans="1:14" hidden="1" x14ac:dyDescent="0.6">
      <c r="A273" s="38" t="s">
        <v>1435</v>
      </c>
      <c r="B273" s="40">
        <v>1206680.5</v>
      </c>
      <c r="C273" s="40">
        <v>544543.25</v>
      </c>
      <c r="D273" s="40">
        <v>2229091.46</v>
      </c>
      <c r="E273" s="40">
        <v>0</v>
      </c>
      <c r="F273" s="40">
        <v>0</v>
      </c>
      <c r="G273" s="40">
        <v>3199641.8400000003</v>
      </c>
      <c r="H273" s="40">
        <v>21084629.93</v>
      </c>
      <c r="J273" s="40">
        <f t="shared" si="20"/>
        <v>603340.25</v>
      </c>
      <c r="K273" s="40">
        <f t="shared" si="21"/>
        <v>272271.625</v>
      </c>
      <c r="L273" s="40">
        <f t="shared" si="22"/>
        <v>1114545.73</v>
      </c>
      <c r="M273" s="40">
        <f t="shared" si="23"/>
        <v>0</v>
      </c>
      <c r="N273" s="40">
        <f t="shared" si="24"/>
        <v>0</v>
      </c>
    </row>
    <row r="274" spans="1:14" hidden="1" x14ac:dyDescent="0.6">
      <c r="A274" s="38" t="s">
        <v>1437</v>
      </c>
      <c r="B274" s="40">
        <v>7961019.25</v>
      </c>
      <c r="C274" s="40">
        <v>1573525.55</v>
      </c>
      <c r="D274" s="40">
        <v>5783005.6500000004</v>
      </c>
      <c r="E274" s="40">
        <v>0</v>
      </c>
      <c r="F274" s="40">
        <v>0</v>
      </c>
      <c r="G274" s="40">
        <v>32636750.399999999</v>
      </c>
      <c r="H274" s="40">
        <v>79818162.650000006</v>
      </c>
      <c r="J274" s="40">
        <f t="shared" si="20"/>
        <v>3980509.625</v>
      </c>
      <c r="K274" s="40">
        <f t="shared" si="21"/>
        <v>786762.77500000002</v>
      </c>
      <c r="L274" s="40">
        <f t="shared" si="22"/>
        <v>2891502.8250000002</v>
      </c>
      <c r="M274" s="40">
        <f t="shared" si="23"/>
        <v>0</v>
      </c>
      <c r="N274" s="40">
        <f t="shared" si="24"/>
        <v>0</v>
      </c>
    </row>
    <row r="275" spans="1:14" hidden="1" x14ac:dyDescent="0.6">
      <c r="A275" s="38" t="s">
        <v>1439</v>
      </c>
      <c r="B275" s="40">
        <v>33204548.809999999</v>
      </c>
      <c r="C275" s="40">
        <v>6318469.9000000004</v>
      </c>
      <c r="D275" s="40">
        <v>19219445.969999999</v>
      </c>
      <c r="E275" s="40">
        <v>0</v>
      </c>
      <c r="F275" s="40">
        <v>0</v>
      </c>
      <c r="G275" s="40">
        <v>2895685.0699999994</v>
      </c>
      <c r="H275" s="40">
        <v>20180320.48</v>
      </c>
      <c r="J275" s="40">
        <f t="shared" si="20"/>
        <v>16602274.404999999</v>
      </c>
      <c r="K275" s="40">
        <f t="shared" si="21"/>
        <v>3159234.95</v>
      </c>
      <c r="L275" s="40">
        <f t="shared" si="22"/>
        <v>9609722.9849999994</v>
      </c>
      <c r="M275" s="40">
        <f t="shared" si="23"/>
        <v>0</v>
      </c>
      <c r="N275" s="40">
        <f t="shared" si="24"/>
        <v>0</v>
      </c>
    </row>
    <row r="276" spans="1:14" hidden="1" x14ac:dyDescent="0.6">
      <c r="A276" s="38" t="s">
        <v>1441</v>
      </c>
      <c r="B276" s="40">
        <v>25227284.510000002</v>
      </c>
      <c r="C276" s="40">
        <v>2435053.17</v>
      </c>
      <c r="D276" s="40">
        <v>10915834.559999999</v>
      </c>
      <c r="E276" s="40">
        <v>0</v>
      </c>
      <c r="F276" s="40">
        <v>549868.27</v>
      </c>
      <c r="G276" s="40">
        <v>555354.60499999998</v>
      </c>
      <c r="H276" s="40">
        <v>3696929.75</v>
      </c>
      <c r="J276" s="40">
        <f t="shared" si="20"/>
        <v>12613642.255000001</v>
      </c>
      <c r="K276" s="40">
        <f t="shared" si="21"/>
        <v>1217526.585</v>
      </c>
      <c r="L276" s="40">
        <f t="shared" si="22"/>
        <v>5457917.2799999993</v>
      </c>
      <c r="M276" s="40">
        <f t="shared" si="23"/>
        <v>0</v>
      </c>
      <c r="N276" s="40">
        <f t="shared" si="24"/>
        <v>274934.13500000001</v>
      </c>
    </row>
    <row r="277" spans="1:14" hidden="1" x14ac:dyDescent="0.6">
      <c r="A277" s="38" t="s">
        <v>1443</v>
      </c>
      <c r="B277" s="40">
        <v>1577653.5</v>
      </c>
      <c r="C277" s="40">
        <v>291708.90000000002</v>
      </c>
      <c r="D277" s="40">
        <v>1186576.83</v>
      </c>
      <c r="E277" s="40">
        <v>0</v>
      </c>
      <c r="F277" s="40">
        <v>0</v>
      </c>
      <c r="G277" s="40">
        <v>2337412.2700000005</v>
      </c>
      <c r="H277" s="40">
        <v>7734126.4300000006</v>
      </c>
      <c r="J277" s="40">
        <f t="shared" si="20"/>
        <v>788826.75</v>
      </c>
      <c r="K277" s="40">
        <f t="shared" si="21"/>
        <v>145854.45000000001</v>
      </c>
      <c r="L277" s="40">
        <f t="shared" si="22"/>
        <v>593288.41500000004</v>
      </c>
      <c r="M277" s="40">
        <f t="shared" si="23"/>
        <v>0</v>
      </c>
      <c r="N277" s="40">
        <f t="shared" si="24"/>
        <v>0</v>
      </c>
    </row>
    <row r="278" spans="1:14" hidden="1" x14ac:dyDescent="0.6">
      <c r="A278" s="38" t="s">
        <v>1445</v>
      </c>
      <c r="B278" s="40">
        <v>3851024.3</v>
      </c>
      <c r="C278" s="40">
        <v>685973.53</v>
      </c>
      <c r="D278" s="40">
        <v>1074042.8799999999</v>
      </c>
      <c r="E278" s="40">
        <v>0</v>
      </c>
      <c r="F278" s="40">
        <v>0</v>
      </c>
      <c r="G278" s="40">
        <v>7634145.0100000007</v>
      </c>
      <c r="H278" s="40">
        <v>30434434.970000003</v>
      </c>
      <c r="J278" s="40">
        <f t="shared" si="20"/>
        <v>1925512.15</v>
      </c>
      <c r="K278" s="40">
        <f t="shared" si="21"/>
        <v>342986.76500000001</v>
      </c>
      <c r="L278" s="40">
        <f t="shared" si="22"/>
        <v>537021.43999999994</v>
      </c>
      <c r="M278" s="40">
        <f t="shared" si="23"/>
        <v>0</v>
      </c>
      <c r="N278" s="40">
        <f t="shared" si="24"/>
        <v>0</v>
      </c>
    </row>
    <row r="279" spans="1:14" hidden="1" x14ac:dyDescent="0.6">
      <c r="A279" s="38" t="s">
        <v>1447</v>
      </c>
      <c r="B279" s="40">
        <v>5089783</v>
      </c>
      <c r="C279" s="40">
        <v>1966284.25</v>
      </c>
      <c r="D279" s="40">
        <v>7464899.7999999998</v>
      </c>
      <c r="E279" s="40">
        <v>0</v>
      </c>
      <c r="F279" s="40">
        <v>15500</v>
      </c>
      <c r="G279" s="40">
        <v>1130503.9200000002</v>
      </c>
      <c r="H279" s="40">
        <v>12714332.27</v>
      </c>
      <c r="J279" s="40">
        <f t="shared" si="20"/>
        <v>2544891.5</v>
      </c>
      <c r="K279" s="40">
        <f t="shared" si="21"/>
        <v>983142.125</v>
      </c>
      <c r="L279" s="40">
        <f t="shared" si="22"/>
        <v>3732449.9</v>
      </c>
      <c r="M279" s="40">
        <f t="shared" si="23"/>
        <v>0</v>
      </c>
      <c r="N279" s="40">
        <f t="shared" si="24"/>
        <v>7750</v>
      </c>
    </row>
    <row r="280" spans="1:14" hidden="1" x14ac:dyDescent="0.6">
      <c r="A280" s="38" t="s">
        <v>1449</v>
      </c>
      <c r="B280" s="40">
        <v>11098655</v>
      </c>
      <c r="C280" s="40">
        <v>1935996</v>
      </c>
      <c r="D280" s="40">
        <v>7218098</v>
      </c>
      <c r="E280" s="40">
        <v>0</v>
      </c>
      <c r="F280" s="40">
        <v>0</v>
      </c>
      <c r="G280" s="40">
        <v>2715300</v>
      </c>
      <c r="H280" s="40">
        <v>18773420.699999999</v>
      </c>
      <c r="J280" s="40">
        <f t="shared" si="20"/>
        <v>5549327.5</v>
      </c>
      <c r="K280" s="40">
        <f t="shared" si="21"/>
        <v>967998</v>
      </c>
      <c r="L280" s="40">
        <f t="shared" si="22"/>
        <v>3609049</v>
      </c>
      <c r="M280" s="40">
        <f t="shared" si="23"/>
        <v>0</v>
      </c>
      <c r="N280" s="40">
        <f t="shared" si="24"/>
        <v>0</v>
      </c>
    </row>
    <row r="281" spans="1:14" hidden="1" x14ac:dyDescent="0.6">
      <c r="A281" s="38" t="s">
        <v>1451</v>
      </c>
      <c r="B281" s="40">
        <v>9341667.7799999993</v>
      </c>
      <c r="C281" s="40">
        <v>2130924.91</v>
      </c>
      <c r="D281" s="40">
        <v>8138058.0299999993</v>
      </c>
      <c r="E281" s="40">
        <v>0</v>
      </c>
      <c r="F281" s="40">
        <v>270120.43</v>
      </c>
      <c r="G281" s="40">
        <v>1962812.3100000003</v>
      </c>
      <c r="H281" s="40">
        <v>2863552.62</v>
      </c>
      <c r="J281" s="40">
        <f t="shared" si="20"/>
        <v>4670833.8899999997</v>
      </c>
      <c r="K281" s="40">
        <f t="shared" si="21"/>
        <v>1065462.4550000001</v>
      </c>
      <c r="L281" s="40">
        <f t="shared" si="22"/>
        <v>4069029.0149999997</v>
      </c>
      <c r="M281" s="40">
        <f t="shared" si="23"/>
        <v>0</v>
      </c>
      <c r="N281" s="40">
        <f t="shared" si="24"/>
        <v>135060.215</v>
      </c>
    </row>
    <row r="282" spans="1:14" hidden="1" x14ac:dyDescent="0.6">
      <c r="A282" s="38" t="s">
        <v>1453</v>
      </c>
      <c r="B282" s="40">
        <v>786955.2</v>
      </c>
      <c r="C282" s="40">
        <v>311416.98</v>
      </c>
      <c r="D282" s="40">
        <v>380253.25</v>
      </c>
      <c r="E282" s="40">
        <v>0</v>
      </c>
      <c r="F282" s="40">
        <v>0</v>
      </c>
      <c r="G282" s="40">
        <v>3162441.0100000002</v>
      </c>
      <c r="H282" s="40">
        <v>6461096.8200000003</v>
      </c>
      <c r="J282" s="40">
        <f t="shared" si="20"/>
        <v>393477.6</v>
      </c>
      <c r="K282" s="40">
        <f t="shared" si="21"/>
        <v>155708.49</v>
      </c>
      <c r="L282" s="40">
        <f t="shared" si="22"/>
        <v>190126.625</v>
      </c>
      <c r="M282" s="40">
        <f t="shared" si="23"/>
        <v>0</v>
      </c>
      <c r="N282" s="40">
        <f t="shared" si="24"/>
        <v>0</v>
      </c>
    </row>
    <row r="283" spans="1:14" hidden="1" x14ac:dyDescent="0.6">
      <c r="A283" s="38" t="s">
        <v>1455</v>
      </c>
      <c r="B283" s="40">
        <v>2006978.4300000002</v>
      </c>
      <c r="C283" s="40">
        <v>522458.26</v>
      </c>
      <c r="D283" s="40">
        <v>1509795.15</v>
      </c>
      <c r="E283" s="40">
        <v>0</v>
      </c>
      <c r="F283" s="40">
        <v>0</v>
      </c>
      <c r="G283" s="40">
        <v>650197.93999999994</v>
      </c>
      <c r="H283" s="40">
        <v>4998463.67</v>
      </c>
      <c r="J283" s="40">
        <f t="shared" si="20"/>
        <v>1003489.2150000001</v>
      </c>
      <c r="K283" s="40">
        <f t="shared" si="21"/>
        <v>261229.13</v>
      </c>
      <c r="L283" s="40">
        <f t="shared" si="22"/>
        <v>754897.57499999995</v>
      </c>
      <c r="M283" s="40">
        <f t="shared" si="23"/>
        <v>0</v>
      </c>
      <c r="N283" s="40">
        <f t="shared" si="24"/>
        <v>0</v>
      </c>
    </row>
    <row r="284" spans="1:14" hidden="1" x14ac:dyDescent="0.6">
      <c r="A284" s="38" t="s">
        <v>1457</v>
      </c>
      <c r="B284" s="40">
        <v>2954992.32</v>
      </c>
      <c r="C284" s="40">
        <v>377435.1</v>
      </c>
      <c r="D284" s="40">
        <v>1719033</v>
      </c>
      <c r="E284" s="40">
        <v>0</v>
      </c>
      <c r="F284" s="40">
        <v>0</v>
      </c>
      <c r="G284" s="40">
        <v>1484722.96</v>
      </c>
      <c r="H284" s="40">
        <v>13771812.9</v>
      </c>
      <c r="J284" s="40">
        <f t="shared" si="20"/>
        <v>1477496.16</v>
      </c>
      <c r="K284" s="40">
        <f t="shared" si="21"/>
        <v>188717.55</v>
      </c>
      <c r="L284" s="40">
        <f t="shared" si="22"/>
        <v>859516.5</v>
      </c>
      <c r="M284" s="40">
        <f t="shared" si="23"/>
        <v>0</v>
      </c>
      <c r="N284" s="40">
        <f t="shared" si="24"/>
        <v>0</v>
      </c>
    </row>
    <row r="285" spans="1:14" hidden="1" x14ac:dyDescent="0.6">
      <c r="A285" s="38" t="s">
        <v>1459</v>
      </c>
      <c r="B285" s="40">
        <v>4371291.75</v>
      </c>
      <c r="C285" s="40">
        <v>4216968.0299999993</v>
      </c>
      <c r="D285" s="40">
        <v>6048960.7000000002</v>
      </c>
      <c r="E285" s="40">
        <v>0</v>
      </c>
      <c r="F285" s="40">
        <v>3897.5</v>
      </c>
      <c r="G285" s="40">
        <v>1752123.84</v>
      </c>
      <c r="H285" s="40">
        <v>8777804.5700000003</v>
      </c>
      <c r="J285" s="40">
        <f t="shared" si="20"/>
        <v>2185645.875</v>
      </c>
      <c r="K285" s="40">
        <f t="shared" si="21"/>
        <v>2108484.0149999997</v>
      </c>
      <c r="L285" s="40">
        <f t="shared" si="22"/>
        <v>3024480.35</v>
      </c>
      <c r="M285" s="40">
        <f t="shared" si="23"/>
        <v>0</v>
      </c>
      <c r="N285" s="40">
        <f t="shared" si="24"/>
        <v>1948.75</v>
      </c>
    </row>
    <row r="286" spans="1:14" hidden="1" x14ac:dyDescent="0.6">
      <c r="A286" s="38" t="s">
        <v>1461</v>
      </c>
      <c r="B286" s="40">
        <v>1783521.3099999998</v>
      </c>
      <c r="C286" s="40">
        <v>360221.28</v>
      </c>
      <c r="D286" s="40">
        <v>1315990.97</v>
      </c>
      <c r="E286" s="40">
        <v>0</v>
      </c>
      <c r="F286" s="40">
        <v>0</v>
      </c>
      <c r="G286" s="40">
        <v>7973413.9500000002</v>
      </c>
      <c r="H286" s="40">
        <v>12197286.880000001</v>
      </c>
      <c r="J286" s="40">
        <f t="shared" si="20"/>
        <v>891760.65499999991</v>
      </c>
      <c r="K286" s="40">
        <f t="shared" si="21"/>
        <v>180110.64</v>
      </c>
      <c r="L286" s="40">
        <f t="shared" si="22"/>
        <v>657995.48499999999</v>
      </c>
      <c r="M286" s="40">
        <f t="shared" si="23"/>
        <v>0</v>
      </c>
      <c r="N286" s="40">
        <f t="shared" si="24"/>
        <v>0</v>
      </c>
    </row>
    <row r="287" spans="1:14" hidden="1" x14ac:dyDescent="0.6">
      <c r="A287" s="38" t="s">
        <v>1463</v>
      </c>
      <c r="B287" s="40">
        <v>988719.3</v>
      </c>
      <c r="C287" s="40">
        <v>801263.8</v>
      </c>
      <c r="D287" s="40">
        <v>3414596.63</v>
      </c>
      <c r="E287" s="40">
        <v>0</v>
      </c>
      <c r="F287" s="40">
        <v>7463</v>
      </c>
      <c r="G287" s="40">
        <v>2187151.33</v>
      </c>
      <c r="H287" s="40">
        <v>8441361.1900000013</v>
      </c>
      <c r="J287" s="40">
        <f t="shared" si="20"/>
        <v>494359.65</v>
      </c>
      <c r="K287" s="40">
        <f t="shared" si="21"/>
        <v>400631.9</v>
      </c>
      <c r="L287" s="40">
        <f t="shared" si="22"/>
        <v>1707298.3149999999</v>
      </c>
      <c r="M287" s="40">
        <f t="shared" si="23"/>
        <v>0</v>
      </c>
      <c r="N287" s="40">
        <f t="shared" si="24"/>
        <v>3731.5</v>
      </c>
    </row>
    <row r="288" spans="1:14" hidden="1" x14ac:dyDescent="0.6">
      <c r="A288" s="38" t="s">
        <v>1465</v>
      </c>
      <c r="B288" s="40">
        <v>3065844.85</v>
      </c>
      <c r="C288" s="40">
        <v>440962.13</v>
      </c>
      <c r="D288" s="40">
        <v>3258583.5</v>
      </c>
      <c r="E288" s="40">
        <v>0</v>
      </c>
      <c r="F288" s="40">
        <v>14855</v>
      </c>
      <c r="G288" s="40">
        <v>4303437.62</v>
      </c>
      <c r="H288" s="40">
        <v>11608051.220000001</v>
      </c>
      <c r="J288" s="40">
        <f t="shared" si="20"/>
        <v>1532922.425</v>
      </c>
      <c r="K288" s="40">
        <f t="shared" si="21"/>
        <v>220481.065</v>
      </c>
      <c r="L288" s="40">
        <f t="shared" si="22"/>
        <v>1629291.75</v>
      </c>
      <c r="M288" s="40">
        <f t="shared" si="23"/>
        <v>0</v>
      </c>
      <c r="N288" s="40">
        <f t="shared" si="24"/>
        <v>7427.5</v>
      </c>
    </row>
    <row r="289" spans="1:14" hidden="1" x14ac:dyDescent="0.6">
      <c r="A289" s="38" t="s">
        <v>1467</v>
      </c>
      <c r="B289" s="40">
        <v>1164972.75</v>
      </c>
      <c r="C289" s="40">
        <v>264832.45</v>
      </c>
      <c r="D289" s="40">
        <v>933878.60000000009</v>
      </c>
      <c r="E289" s="40">
        <v>0</v>
      </c>
      <c r="F289" s="40">
        <v>0</v>
      </c>
      <c r="G289" s="40">
        <v>307948.61</v>
      </c>
      <c r="H289" s="40">
        <v>29621747.52</v>
      </c>
      <c r="J289" s="40">
        <f t="shared" si="20"/>
        <v>582486.375</v>
      </c>
      <c r="K289" s="40">
        <f t="shared" si="21"/>
        <v>132416.22500000001</v>
      </c>
      <c r="L289" s="40">
        <f t="shared" si="22"/>
        <v>466939.30000000005</v>
      </c>
      <c r="M289" s="40">
        <f t="shared" si="23"/>
        <v>0</v>
      </c>
      <c r="N289" s="40">
        <f t="shared" si="24"/>
        <v>0</v>
      </c>
    </row>
    <row r="290" spans="1:14" hidden="1" x14ac:dyDescent="0.6">
      <c r="A290" s="38" t="s">
        <v>1495</v>
      </c>
      <c r="B290" s="40">
        <v>2710558.25</v>
      </c>
      <c r="C290" s="40">
        <v>593100</v>
      </c>
      <c r="D290" s="40">
        <v>2094710.4</v>
      </c>
      <c r="E290" s="40">
        <v>0</v>
      </c>
      <c r="F290" s="40">
        <v>162663.67000000001</v>
      </c>
      <c r="G290" s="40">
        <v>4988937.87</v>
      </c>
      <c r="H290" s="40">
        <v>46268409.57</v>
      </c>
      <c r="J290" s="40">
        <f t="shared" si="20"/>
        <v>1355279.125</v>
      </c>
      <c r="K290" s="40">
        <f t="shared" si="21"/>
        <v>296550</v>
      </c>
      <c r="L290" s="40">
        <f t="shared" si="22"/>
        <v>1047355.2</v>
      </c>
      <c r="M290" s="40">
        <f t="shared" si="23"/>
        <v>0</v>
      </c>
      <c r="N290" s="40">
        <f t="shared" si="24"/>
        <v>81331.835000000006</v>
      </c>
    </row>
    <row r="291" spans="1:14" hidden="1" x14ac:dyDescent="0.6">
      <c r="A291" s="38" t="s">
        <v>1497</v>
      </c>
      <c r="B291" s="40">
        <v>3355394.57</v>
      </c>
      <c r="C291" s="40">
        <v>2436502.1800000002</v>
      </c>
      <c r="D291" s="40">
        <v>8030825.5600000005</v>
      </c>
      <c r="E291" s="40">
        <v>0</v>
      </c>
      <c r="F291" s="40">
        <v>1149378.25</v>
      </c>
      <c r="G291" s="40">
        <v>762427.5</v>
      </c>
      <c r="H291" s="40">
        <v>113264700.40000001</v>
      </c>
      <c r="J291" s="40">
        <f t="shared" si="20"/>
        <v>1677697.2849999999</v>
      </c>
      <c r="K291" s="40">
        <f t="shared" si="21"/>
        <v>1218251.0900000001</v>
      </c>
      <c r="L291" s="40">
        <f t="shared" si="22"/>
        <v>4015412.7800000003</v>
      </c>
      <c r="M291" s="40">
        <f t="shared" si="23"/>
        <v>0</v>
      </c>
      <c r="N291" s="40">
        <f t="shared" si="24"/>
        <v>574689.125</v>
      </c>
    </row>
    <row r="292" spans="1:14" hidden="1" x14ac:dyDescent="0.6">
      <c r="A292" s="38" t="s">
        <v>1499</v>
      </c>
      <c r="B292" s="40">
        <v>9771143.6699999999</v>
      </c>
      <c r="C292" s="40">
        <v>1415772.04</v>
      </c>
      <c r="D292" s="40">
        <v>19335172.459999997</v>
      </c>
      <c r="E292" s="40">
        <v>0</v>
      </c>
      <c r="F292" s="40">
        <v>0</v>
      </c>
      <c r="G292" s="40">
        <v>2190940.1900000004</v>
      </c>
      <c r="H292" s="40">
        <v>17845136.920000002</v>
      </c>
      <c r="J292" s="40">
        <f t="shared" si="20"/>
        <v>4885571.835</v>
      </c>
      <c r="K292" s="40">
        <f t="shared" si="21"/>
        <v>707886.02</v>
      </c>
      <c r="L292" s="40">
        <f t="shared" si="22"/>
        <v>9667586.2299999986</v>
      </c>
      <c r="M292" s="40">
        <f t="shared" si="23"/>
        <v>0</v>
      </c>
      <c r="N292" s="40">
        <f t="shared" si="24"/>
        <v>0</v>
      </c>
    </row>
    <row r="293" spans="1:14" hidden="1" x14ac:dyDescent="0.6">
      <c r="A293" s="38" t="s">
        <v>1501</v>
      </c>
      <c r="B293" s="40">
        <v>8036033.1799999997</v>
      </c>
      <c r="C293" s="40">
        <v>1644966.77</v>
      </c>
      <c r="D293" s="40">
        <v>5678555.1799999997</v>
      </c>
      <c r="E293" s="40">
        <v>0</v>
      </c>
      <c r="F293" s="40">
        <v>439000.26</v>
      </c>
      <c r="G293" s="40">
        <v>249443.28</v>
      </c>
      <c r="H293" s="40">
        <v>3430210.62</v>
      </c>
      <c r="J293" s="40">
        <f t="shared" si="20"/>
        <v>4018016.59</v>
      </c>
      <c r="K293" s="40">
        <f t="shared" si="21"/>
        <v>822483.38500000001</v>
      </c>
      <c r="L293" s="40">
        <f t="shared" si="22"/>
        <v>2839277.59</v>
      </c>
      <c r="M293" s="40">
        <f t="shared" si="23"/>
        <v>0</v>
      </c>
      <c r="N293" s="40">
        <f t="shared" si="24"/>
        <v>219500.13</v>
      </c>
    </row>
    <row r="294" spans="1:14" hidden="1" x14ac:dyDescent="0.6">
      <c r="A294" s="38" t="s">
        <v>1503</v>
      </c>
      <c r="B294" s="40">
        <v>4341781.26</v>
      </c>
      <c r="C294" s="40">
        <v>1584835.48</v>
      </c>
      <c r="D294" s="40">
        <v>2226595.14</v>
      </c>
      <c r="E294" s="40">
        <v>0</v>
      </c>
      <c r="F294" s="40">
        <v>21831.42</v>
      </c>
      <c r="G294" s="40">
        <v>535732.32000000007</v>
      </c>
      <c r="H294" s="40">
        <v>4964438.41</v>
      </c>
      <c r="J294" s="40">
        <f t="shared" si="20"/>
        <v>2170890.63</v>
      </c>
      <c r="K294" s="40">
        <f t="shared" si="21"/>
        <v>792417.74</v>
      </c>
      <c r="L294" s="40">
        <f t="shared" si="22"/>
        <v>1113297.57</v>
      </c>
      <c r="M294" s="40">
        <f t="shared" si="23"/>
        <v>0</v>
      </c>
      <c r="N294" s="40">
        <f t="shared" si="24"/>
        <v>10915.71</v>
      </c>
    </row>
    <row r="295" spans="1:14" hidden="1" x14ac:dyDescent="0.6">
      <c r="A295" s="38" t="s">
        <v>1505</v>
      </c>
      <c r="B295" s="40">
        <v>3316334.04</v>
      </c>
      <c r="C295" s="40">
        <v>954812.87</v>
      </c>
      <c r="D295" s="40">
        <v>4517234.79</v>
      </c>
      <c r="E295" s="40">
        <v>0</v>
      </c>
      <c r="F295" s="40">
        <v>0</v>
      </c>
      <c r="G295" s="40">
        <v>6849447.0200000014</v>
      </c>
      <c r="H295" s="40">
        <v>37554957.060000002</v>
      </c>
      <c r="J295" s="40">
        <f t="shared" si="20"/>
        <v>1658167.02</v>
      </c>
      <c r="K295" s="40">
        <f t="shared" si="21"/>
        <v>477406.435</v>
      </c>
      <c r="L295" s="40">
        <f t="shared" si="22"/>
        <v>2258617.395</v>
      </c>
      <c r="M295" s="40">
        <f t="shared" si="23"/>
        <v>0</v>
      </c>
      <c r="N295" s="40">
        <f t="shared" si="24"/>
        <v>0</v>
      </c>
    </row>
    <row r="296" spans="1:14" hidden="1" x14ac:dyDescent="0.6">
      <c r="A296" s="38" t="s">
        <v>1507</v>
      </c>
      <c r="B296" s="40">
        <v>4247593.3100000005</v>
      </c>
      <c r="C296" s="40">
        <v>1114619.28</v>
      </c>
      <c r="D296" s="40">
        <v>3389305.38</v>
      </c>
      <c r="E296" s="40">
        <v>0</v>
      </c>
      <c r="F296" s="40">
        <v>89559</v>
      </c>
      <c r="G296" s="40">
        <v>14282682.739999998</v>
      </c>
      <c r="H296" s="40">
        <v>75967856.909999996</v>
      </c>
      <c r="J296" s="40">
        <f t="shared" si="20"/>
        <v>2123796.6550000003</v>
      </c>
      <c r="K296" s="40">
        <f t="shared" si="21"/>
        <v>557309.64</v>
      </c>
      <c r="L296" s="40">
        <f t="shared" si="22"/>
        <v>1694652.69</v>
      </c>
      <c r="M296" s="40">
        <f t="shared" si="23"/>
        <v>0</v>
      </c>
      <c r="N296" s="40">
        <f t="shared" si="24"/>
        <v>44779.5</v>
      </c>
    </row>
    <row r="297" spans="1:14" hidden="1" x14ac:dyDescent="0.6">
      <c r="A297" s="38" t="s">
        <v>1509</v>
      </c>
      <c r="B297" s="40">
        <v>39549223.210000001</v>
      </c>
      <c r="C297" s="40">
        <v>3889395.8</v>
      </c>
      <c r="D297" s="40">
        <v>16040618.140000002</v>
      </c>
      <c r="E297" s="40">
        <v>0</v>
      </c>
      <c r="F297" s="40">
        <v>0</v>
      </c>
      <c r="G297" s="40">
        <v>384420.58</v>
      </c>
      <c r="H297" s="40">
        <v>5068726.91</v>
      </c>
      <c r="J297" s="40">
        <f t="shared" si="20"/>
        <v>19774611.605</v>
      </c>
      <c r="K297" s="40">
        <f t="shared" si="21"/>
        <v>1944697.9</v>
      </c>
      <c r="L297" s="40">
        <f t="shared" si="22"/>
        <v>8020309.0700000012</v>
      </c>
      <c r="M297" s="40">
        <f t="shared" si="23"/>
        <v>0</v>
      </c>
      <c r="N297" s="40">
        <f t="shared" si="24"/>
        <v>0</v>
      </c>
    </row>
    <row r="298" spans="1:14" hidden="1" x14ac:dyDescent="0.6">
      <c r="A298" s="38" t="s">
        <v>1511</v>
      </c>
      <c r="B298" s="40">
        <v>1604474.75</v>
      </c>
      <c r="C298" s="40">
        <v>485071.68000000005</v>
      </c>
      <c r="D298" s="40">
        <v>2404840.9000000004</v>
      </c>
      <c r="E298" s="40">
        <v>0</v>
      </c>
      <c r="F298" s="40">
        <v>0</v>
      </c>
      <c r="G298" s="40">
        <v>1636439.75</v>
      </c>
      <c r="H298" s="40">
        <v>16525436.140000001</v>
      </c>
      <c r="J298" s="40">
        <f t="shared" si="20"/>
        <v>802237.375</v>
      </c>
      <c r="K298" s="40">
        <f t="shared" si="21"/>
        <v>242535.84000000003</v>
      </c>
      <c r="L298" s="40">
        <f t="shared" si="22"/>
        <v>1202420.4500000002</v>
      </c>
      <c r="M298" s="40">
        <f t="shared" si="23"/>
        <v>0</v>
      </c>
      <c r="N298" s="40">
        <f t="shared" si="24"/>
        <v>0</v>
      </c>
    </row>
    <row r="299" spans="1:14" hidden="1" x14ac:dyDescent="0.6">
      <c r="A299" s="38" t="s">
        <v>1513</v>
      </c>
      <c r="B299" s="40">
        <v>6966196</v>
      </c>
      <c r="C299" s="40">
        <v>1868878.65</v>
      </c>
      <c r="D299" s="40">
        <v>4615536.1099999994</v>
      </c>
      <c r="E299" s="40">
        <v>0</v>
      </c>
      <c r="F299" s="40">
        <v>8550</v>
      </c>
      <c r="G299" s="40">
        <v>8807303.2200000007</v>
      </c>
      <c r="H299" s="40">
        <v>88047701.680000007</v>
      </c>
      <c r="J299" s="40">
        <f t="shared" si="20"/>
        <v>3483098</v>
      </c>
      <c r="K299" s="40">
        <f t="shared" si="21"/>
        <v>934439.32499999995</v>
      </c>
      <c r="L299" s="40">
        <f t="shared" si="22"/>
        <v>2307768.0549999997</v>
      </c>
      <c r="M299" s="40">
        <f t="shared" si="23"/>
        <v>0</v>
      </c>
      <c r="N299" s="40">
        <f t="shared" si="24"/>
        <v>4275</v>
      </c>
    </row>
    <row r="300" spans="1:14" hidden="1" x14ac:dyDescent="0.6">
      <c r="A300" s="38" t="s">
        <v>1515</v>
      </c>
      <c r="B300" s="40">
        <v>49375631.160000004</v>
      </c>
      <c r="C300" s="40">
        <v>5927474.8599999994</v>
      </c>
      <c r="D300" s="40">
        <v>27454206.150000002</v>
      </c>
      <c r="E300" s="40">
        <v>0</v>
      </c>
      <c r="F300" s="40">
        <v>0</v>
      </c>
      <c r="G300" s="40">
        <v>3658786.78</v>
      </c>
      <c r="H300" s="40">
        <v>45185769.030000001</v>
      </c>
      <c r="J300" s="40">
        <f t="shared" si="20"/>
        <v>24687815.580000002</v>
      </c>
      <c r="K300" s="40">
        <f t="shared" si="21"/>
        <v>2963737.4299999997</v>
      </c>
      <c r="L300" s="40">
        <f t="shared" si="22"/>
        <v>13727103.075000001</v>
      </c>
      <c r="M300" s="40">
        <f t="shared" si="23"/>
        <v>0</v>
      </c>
      <c r="N300" s="40">
        <f t="shared" si="24"/>
        <v>0</v>
      </c>
    </row>
    <row r="301" spans="1:14" hidden="1" x14ac:dyDescent="0.6">
      <c r="A301" s="38" t="s">
        <v>1517</v>
      </c>
      <c r="B301" s="40">
        <v>15881085.800000001</v>
      </c>
      <c r="C301" s="40">
        <v>3558052.75</v>
      </c>
      <c r="D301" s="40">
        <v>13580433.59</v>
      </c>
      <c r="E301" s="40">
        <v>0</v>
      </c>
      <c r="F301" s="40">
        <v>337672</v>
      </c>
      <c r="G301" s="40">
        <v>1261841.19</v>
      </c>
      <c r="H301" s="40">
        <v>10240951.98</v>
      </c>
      <c r="J301" s="40">
        <f t="shared" si="20"/>
        <v>7940542.9000000004</v>
      </c>
      <c r="K301" s="40">
        <f t="shared" si="21"/>
        <v>1779026.375</v>
      </c>
      <c r="L301" s="40">
        <f t="shared" si="22"/>
        <v>6790216.7949999999</v>
      </c>
      <c r="M301" s="40">
        <f t="shared" si="23"/>
        <v>0</v>
      </c>
      <c r="N301" s="40">
        <f t="shared" si="24"/>
        <v>168836</v>
      </c>
    </row>
    <row r="302" spans="1:14" hidden="1" x14ac:dyDescent="0.6">
      <c r="A302" s="38" t="s">
        <v>1519</v>
      </c>
      <c r="B302" s="40">
        <v>2355467.38</v>
      </c>
      <c r="C302" s="40">
        <v>238837.6</v>
      </c>
      <c r="D302" s="40">
        <v>1108807.6000000001</v>
      </c>
      <c r="E302" s="40">
        <v>0</v>
      </c>
      <c r="F302" s="40">
        <v>503</v>
      </c>
      <c r="G302" s="40">
        <v>880962.67999999993</v>
      </c>
      <c r="H302" s="40">
        <v>6843012.9100000001</v>
      </c>
      <c r="J302" s="40">
        <f t="shared" si="20"/>
        <v>1177733.69</v>
      </c>
      <c r="K302" s="40">
        <f t="shared" si="21"/>
        <v>119418.8</v>
      </c>
      <c r="L302" s="40">
        <f t="shared" si="22"/>
        <v>554403.80000000005</v>
      </c>
      <c r="M302" s="40">
        <f t="shared" si="23"/>
        <v>0</v>
      </c>
      <c r="N302" s="40">
        <f t="shared" si="24"/>
        <v>251.5</v>
      </c>
    </row>
    <row r="303" spans="1:14" hidden="1" x14ac:dyDescent="0.6">
      <c r="A303" s="38" t="s">
        <v>1521</v>
      </c>
      <c r="B303" s="40">
        <v>1819476.5499999998</v>
      </c>
      <c r="C303" s="40">
        <v>1041353.14</v>
      </c>
      <c r="D303" s="40">
        <v>2786607.73</v>
      </c>
      <c r="E303" s="40">
        <v>0</v>
      </c>
      <c r="F303" s="40">
        <v>169893.62</v>
      </c>
      <c r="G303" s="40">
        <v>322343.87</v>
      </c>
      <c r="H303" s="40">
        <v>7938579.5700000003</v>
      </c>
      <c r="J303" s="40">
        <f t="shared" si="20"/>
        <v>909738.27499999991</v>
      </c>
      <c r="K303" s="40">
        <f t="shared" si="21"/>
        <v>520676.57</v>
      </c>
      <c r="L303" s="40">
        <f t="shared" si="22"/>
        <v>1393303.865</v>
      </c>
      <c r="M303" s="40">
        <f t="shared" si="23"/>
        <v>0</v>
      </c>
      <c r="N303" s="40">
        <f t="shared" si="24"/>
        <v>84946.81</v>
      </c>
    </row>
    <row r="304" spans="1:14" hidden="1" x14ac:dyDescent="0.6">
      <c r="A304" s="38" t="s">
        <v>1523</v>
      </c>
      <c r="B304" s="40">
        <v>2618474.36</v>
      </c>
      <c r="C304" s="40">
        <v>2269388.91</v>
      </c>
      <c r="D304" s="40">
        <v>1553674.4899999998</v>
      </c>
      <c r="E304" s="40">
        <v>0</v>
      </c>
      <c r="F304" s="40">
        <v>5425</v>
      </c>
      <c r="G304" s="40">
        <v>3007439.6399999997</v>
      </c>
      <c r="H304" s="40">
        <v>7713073.0899999989</v>
      </c>
      <c r="J304" s="40">
        <f t="shared" si="20"/>
        <v>1309237.18</v>
      </c>
      <c r="K304" s="40">
        <f t="shared" si="21"/>
        <v>1134694.4550000001</v>
      </c>
      <c r="L304" s="40">
        <f t="shared" si="22"/>
        <v>776837.24499999988</v>
      </c>
      <c r="M304" s="40">
        <f t="shared" si="23"/>
        <v>0</v>
      </c>
      <c r="N304" s="40">
        <f t="shared" si="24"/>
        <v>2712.5</v>
      </c>
    </row>
    <row r="305" spans="1:14" hidden="1" x14ac:dyDescent="0.6">
      <c r="A305" s="38" t="s">
        <v>1525</v>
      </c>
      <c r="B305" s="40">
        <v>3304258.67</v>
      </c>
      <c r="C305" s="40">
        <v>793796.56</v>
      </c>
      <c r="D305" s="40">
        <v>1217763.06</v>
      </c>
      <c r="E305" s="40">
        <v>0</v>
      </c>
      <c r="F305" s="40">
        <v>39597.560000000005</v>
      </c>
      <c r="G305" s="40">
        <v>4133928.3</v>
      </c>
      <c r="H305" s="40">
        <v>27363595.66</v>
      </c>
      <c r="J305" s="40">
        <f t="shared" si="20"/>
        <v>1652129.335</v>
      </c>
      <c r="K305" s="40">
        <f t="shared" si="21"/>
        <v>396898.28</v>
      </c>
      <c r="L305" s="40">
        <f t="shared" si="22"/>
        <v>608881.53</v>
      </c>
      <c r="M305" s="40">
        <f t="shared" si="23"/>
        <v>0</v>
      </c>
      <c r="N305" s="40">
        <f t="shared" si="24"/>
        <v>19798.780000000002</v>
      </c>
    </row>
    <row r="306" spans="1:14" hidden="1" x14ac:dyDescent="0.6">
      <c r="A306" s="38" t="s">
        <v>1527</v>
      </c>
      <c r="B306" s="40">
        <v>3311016.56</v>
      </c>
      <c r="C306" s="40">
        <v>1028534.5</v>
      </c>
      <c r="D306" s="40">
        <v>854658.18</v>
      </c>
      <c r="E306" s="40">
        <v>0</v>
      </c>
      <c r="F306" s="40">
        <v>90264</v>
      </c>
      <c r="G306" s="40">
        <v>172145.93</v>
      </c>
      <c r="H306" s="40">
        <v>5012273.34</v>
      </c>
      <c r="J306" s="40">
        <f t="shared" si="20"/>
        <v>1655508.28</v>
      </c>
      <c r="K306" s="40">
        <f t="shared" si="21"/>
        <v>514267.25</v>
      </c>
      <c r="L306" s="40">
        <f t="shared" si="22"/>
        <v>427329.09</v>
      </c>
      <c r="M306" s="40">
        <f t="shared" si="23"/>
        <v>0</v>
      </c>
      <c r="N306" s="40">
        <f t="shared" si="24"/>
        <v>45132</v>
      </c>
    </row>
    <row r="307" spans="1:14" hidden="1" x14ac:dyDescent="0.6">
      <c r="A307" s="38" t="s">
        <v>1529</v>
      </c>
      <c r="B307" s="40">
        <v>1215121.8799999999</v>
      </c>
      <c r="C307" s="40">
        <v>448400.61</v>
      </c>
      <c r="D307" s="40">
        <v>4134981.4099999997</v>
      </c>
      <c r="E307" s="40">
        <v>0</v>
      </c>
      <c r="F307" s="40">
        <v>0</v>
      </c>
      <c r="G307" s="40">
        <v>1394301.8475000001</v>
      </c>
      <c r="H307" s="40">
        <v>4621195.5175000001</v>
      </c>
      <c r="J307" s="40">
        <f t="shared" si="20"/>
        <v>607560.93999999994</v>
      </c>
      <c r="K307" s="40">
        <f t="shared" si="21"/>
        <v>224200.30499999999</v>
      </c>
      <c r="L307" s="40">
        <f t="shared" si="22"/>
        <v>2067490.7049999998</v>
      </c>
      <c r="M307" s="40">
        <f t="shared" si="23"/>
        <v>0</v>
      </c>
      <c r="N307" s="40">
        <f t="shared" si="24"/>
        <v>0</v>
      </c>
    </row>
    <row r="308" spans="1:14" hidden="1" x14ac:dyDescent="0.6">
      <c r="A308" s="38" t="s">
        <v>1416</v>
      </c>
      <c r="B308" s="40">
        <v>1900278.49</v>
      </c>
      <c r="C308" s="40">
        <v>246073</v>
      </c>
      <c r="D308" s="40">
        <v>1395252.5</v>
      </c>
      <c r="E308" s="40">
        <v>0</v>
      </c>
      <c r="F308" s="40">
        <v>0</v>
      </c>
      <c r="G308" s="40">
        <v>2896686.7100000004</v>
      </c>
      <c r="H308" s="40">
        <v>10837510.530000001</v>
      </c>
      <c r="J308" s="40">
        <f t="shared" si="20"/>
        <v>950139.245</v>
      </c>
      <c r="K308" s="40">
        <f t="shared" si="21"/>
        <v>123036.5</v>
      </c>
      <c r="L308" s="40">
        <f t="shared" si="22"/>
        <v>697626.25</v>
      </c>
      <c r="M308" s="40">
        <f t="shared" si="23"/>
        <v>0</v>
      </c>
      <c r="N308" s="40">
        <f t="shared" si="24"/>
        <v>0</v>
      </c>
    </row>
    <row r="309" spans="1:14" hidden="1" x14ac:dyDescent="0.6">
      <c r="A309" s="38" t="s">
        <v>1418</v>
      </c>
      <c r="B309" s="40">
        <v>4457417.1500000004</v>
      </c>
      <c r="C309" s="40">
        <v>389483.21</v>
      </c>
      <c r="D309" s="40">
        <v>3573147.4999999995</v>
      </c>
      <c r="E309" s="40">
        <v>0</v>
      </c>
      <c r="F309" s="40">
        <v>1444.46</v>
      </c>
      <c r="G309" s="40">
        <v>2305704.8174999999</v>
      </c>
      <c r="H309" s="40">
        <v>8834028.6174999997</v>
      </c>
      <c r="J309" s="40">
        <f t="shared" si="20"/>
        <v>2228708.5750000002</v>
      </c>
      <c r="K309" s="40">
        <f t="shared" si="21"/>
        <v>194741.60500000001</v>
      </c>
      <c r="L309" s="40">
        <f t="shared" si="22"/>
        <v>1786573.7499999998</v>
      </c>
      <c r="M309" s="40">
        <f t="shared" si="23"/>
        <v>0</v>
      </c>
      <c r="N309" s="40">
        <f t="shared" si="24"/>
        <v>722.23</v>
      </c>
    </row>
    <row r="310" spans="1:14" hidden="1" x14ac:dyDescent="0.6">
      <c r="A310" s="38" t="s">
        <v>1420</v>
      </c>
      <c r="B310" s="40">
        <v>4972186.75</v>
      </c>
      <c r="C310" s="40">
        <v>704191.25</v>
      </c>
      <c r="D310" s="40">
        <v>2991742.5</v>
      </c>
      <c r="E310" s="40">
        <v>0</v>
      </c>
      <c r="F310" s="40">
        <v>1527</v>
      </c>
      <c r="G310" s="40">
        <v>1252545.18</v>
      </c>
      <c r="H310" s="40">
        <v>11513731.040000001</v>
      </c>
      <c r="J310" s="40">
        <f t="shared" si="20"/>
        <v>2486093.375</v>
      </c>
      <c r="K310" s="40">
        <f t="shared" si="21"/>
        <v>352095.625</v>
      </c>
      <c r="L310" s="40">
        <f t="shared" si="22"/>
        <v>1495871.25</v>
      </c>
      <c r="M310" s="40">
        <f t="shared" si="23"/>
        <v>0</v>
      </c>
      <c r="N310" s="40">
        <f t="shared" si="24"/>
        <v>763.5</v>
      </c>
    </row>
    <row r="311" spans="1:14" hidden="1" x14ac:dyDescent="0.6">
      <c r="A311" s="38" t="s">
        <v>1422</v>
      </c>
      <c r="B311" s="40">
        <v>2008197.3900000001</v>
      </c>
      <c r="C311" s="40">
        <v>251898.61000000002</v>
      </c>
      <c r="D311" s="40">
        <v>1314066.9499999997</v>
      </c>
      <c r="E311" s="40">
        <v>0</v>
      </c>
      <c r="F311" s="40">
        <v>12530.26</v>
      </c>
      <c r="G311" s="40">
        <v>642048.91999999993</v>
      </c>
      <c r="H311" s="40">
        <v>4873336.42</v>
      </c>
      <c r="J311" s="40">
        <f t="shared" si="20"/>
        <v>1004098.6950000001</v>
      </c>
      <c r="K311" s="40">
        <f t="shared" si="21"/>
        <v>125949.30500000001</v>
      </c>
      <c r="L311" s="40">
        <f t="shared" si="22"/>
        <v>657033.47499999986</v>
      </c>
      <c r="M311" s="40">
        <f t="shared" si="23"/>
        <v>0</v>
      </c>
      <c r="N311" s="40">
        <f t="shared" si="24"/>
        <v>6265.13</v>
      </c>
    </row>
    <row r="312" spans="1:14" hidden="1" x14ac:dyDescent="0.6">
      <c r="A312" s="38" t="s">
        <v>1424</v>
      </c>
      <c r="B312" s="40">
        <v>1437573.01</v>
      </c>
      <c r="C312" s="40">
        <v>492625.15</v>
      </c>
      <c r="D312" s="40">
        <v>1675656.01</v>
      </c>
      <c r="E312" s="40">
        <v>0</v>
      </c>
      <c r="F312" s="40">
        <v>6210</v>
      </c>
      <c r="G312" s="40">
        <v>1949516.6600000001</v>
      </c>
      <c r="H312" s="40">
        <v>29388849.349999994</v>
      </c>
      <c r="J312" s="40">
        <f t="shared" si="20"/>
        <v>718786.505</v>
      </c>
      <c r="K312" s="40">
        <f t="shared" si="21"/>
        <v>246312.57500000001</v>
      </c>
      <c r="L312" s="40">
        <f t="shared" si="22"/>
        <v>837828.005</v>
      </c>
      <c r="M312" s="40">
        <f t="shared" si="23"/>
        <v>0</v>
      </c>
      <c r="N312" s="40">
        <f t="shared" si="24"/>
        <v>3105</v>
      </c>
    </row>
    <row r="313" spans="1:14" hidden="1" x14ac:dyDescent="0.6">
      <c r="A313" s="38" t="s">
        <v>1426</v>
      </c>
      <c r="B313" s="40">
        <v>1585093.33</v>
      </c>
      <c r="C313" s="40">
        <v>160193.81</v>
      </c>
      <c r="D313" s="40">
        <v>1367299.21</v>
      </c>
      <c r="E313" s="40">
        <v>0</v>
      </c>
      <c r="F313" s="40">
        <v>0</v>
      </c>
      <c r="G313" s="40">
        <v>1580647.3199999998</v>
      </c>
      <c r="H313" s="40">
        <v>3740381.1579999998</v>
      </c>
      <c r="J313" s="40">
        <f t="shared" si="20"/>
        <v>792546.66500000004</v>
      </c>
      <c r="K313" s="40">
        <f t="shared" si="21"/>
        <v>80096.904999999999</v>
      </c>
      <c r="L313" s="40">
        <f t="shared" si="22"/>
        <v>683649.60499999998</v>
      </c>
      <c r="M313" s="40">
        <f t="shared" si="23"/>
        <v>0</v>
      </c>
      <c r="N313" s="40">
        <f t="shared" si="24"/>
        <v>0</v>
      </c>
    </row>
    <row r="314" spans="1:14" hidden="1" x14ac:dyDescent="0.6">
      <c r="A314" s="38" t="s">
        <v>1428</v>
      </c>
      <c r="B314" s="40">
        <v>1397390.21</v>
      </c>
      <c r="C314" s="40">
        <v>163465.35999999999</v>
      </c>
      <c r="D314" s="40">
        <v>1022266.42</v>
      </c>
      <c r="E314" s="40">
        <v>0</v>
      </c>
      <c r="F314" s="40">
        <v>0</v>
      </c>
      <c r="G314" s="40">
        <v>5663770.5499999998</v>
      </c>
      <c r="H314" s="40">
        <v>26043324.009999998</v>
      </c>
      <c r="J314" s="40">
        <f t="shared" si="20"/>
        <v>698695.10499999998</v>
      </c>
      <c r="K314" s="40">
        <f t="shared" si="21"/>
        <v>81732.679999999993</v>
      </c>
      <c r="L314" s="40">
        <f t="shared" si="22"/>
        <v>511133.21</v>
      </c>
      <c r="M314" s="40">
        <f t="shared" si="23"/>
        <v>0</v>
      </c>
      <c r="N314" s="40">
        <f t="shared" si="24"/>
        <v>0</v>
      </c>
    </row>
    <row r="315" spans="1:14" hidden="1" x14ac:dyDescent="0.6">
      <c r="A315" s="38" t="s">
        <v>1219</v>
      </c>
      <c r="B315" s="40">
        <v>7808521.5</v>
      </c>
      <c r="C315" s="40">
        <v>953740.07000000007</v>
      </c>
      <c r="D315" s="40">
        <v>7887498.6999999993</v>
      </c>
      <c r="E315" s="40">
        <v>0</v>
      </c>
      <c r="F315" s="40">
        <v>0</v>
      </c>
      <c r="G315" s="40">
        <v>2798235.1500000004</v>
      </c>
      <c r="H315" s="40">
        <v>22499469.029999997</v>
      </c>
      <c r="J315" s="40">
        <f t="shared" si="20"/>
        <v>3904260.75</v>
      </c>
      <c r="K315" s="40">
        <f t="shared" si="21"/>
        <v>476870.03500000003</v>
      </c>
      <c r="L315" s="40">
        <f t="shared" si="22"/>
        <v>3943749.3499999996</v>
      </c>
      <c r="M315" s="40">
        <f t="shared" si="23"/>
        <v>0</v>
      </c>
      <c r="N315" s="40">
        <f t="shared" si="24"/>
        <v>0</v>
      </c>
    </row>
    <row r="316" spans="1:14" hidden="1" x14ac:dyDescent="0.6">
      <c r="A316" s="38" t="s">
        <v>1221</v>
      </c>
      <c r="B316" s="40">
        <v>3398123.54</v>
      </c>
      <c r="C316" s="40">
        <v>1644429.1800000002</v>
      </c>
      <c r="D316" s="40">
        <v>2356022.6399999997</v>
      </c>
      <c r="E316" s="40">
        <v>0</v>
      </c>
      <c r="F316" s="40">
        <v>0</v>
      </c>
      <c r="G316" s="40">
        <v>18440927.420000002</v>
      </c>
      <c r="H316" s="40">
        <v>41737024.06000001</v>
      </c>
      <c r="J316" s="40">
        <f t="shared" si="20"/>
        <v>1699061.77</v>
      </c>
      <c r="K316" s="40">
        <f t="shared" si="21"/>
        <v>822214.59000000008</v>
      </c>
      <c r="L316" s="40">
        <f t="shared" si="22"/>
        <v>1178011.3199999998</v>
      </c>
      <c r="M316" s="40">
        <f t="shared" si="23"/>
        <v>0</v>
      </c>
      <c r="N316" s="40">
        <f t="shared" si="24"/>
        <v>0</v>
      </c>
    </row>
    <row r="317" spans="1:14" hidden="1" x14ac:dyDescent="0.6">
      <c r="A317" s="38" t="s">
        <v>1223</v>
      </c>
      <c r="B317" s="40">
        <v>15965914.5</v>
      </c>
      <c r="C317" s="40">
        <v>1471783.52</v>
      </c>
      <c r="D317" s="40">
        <v>9022024.9300000016</v>
      </c>
      <c r="E317" s="40">
        <v>0</v>
      </c>
      <c r="F317" s="40">
        <v>3566</v>
      </c>
      <c r="G317" s="40">
        <v>14536738.029999997</v>
      </c>
      <c r="H317" s="40">
        <v>61605795.009999998</v>
      </c>
      <c r="J317" s="40">
        <f t="shared" si="20"/>
        <v>7982957.25</v>
      </c>
      <c r="K317" s="40">
        <f t="shared" si="21"/>
        <v>735891.76</v>
      </c>
      <c r="L317" s="40">
        <f t="shared" si="22"/>
        <v>4511012.4650000008</v>
      </c>
      <c r="M317" s="40">
        <f t="shared" si="23"/>
        <v>0</v>
      </c>
      <c r="N317" s="40">
        <f t="shared" si="24"/>
        <v>1783</v>
      </c>
    </row>
    <row r="318" spans="1:14" hidden="1" x14ac:dyDescent="0.6">
      <c r="A318" s="38" t="s">
        <v>1225</v>
      </c>
      <c r="B318" s="40">
        <v>11165633.819999998</v>
      </c>
      <c r="C318" s="40">
        <v>2917046.16</v>
      </c>
      <c r="D318" s="40">
        <v>20029979.009999998</v>
      </c>
      <c r="E318" s="40">
        <v>0</v>
      </c>
      <c r="F318" s="40">
        <v>265347.46999999997</v>
      </c>
      <c r="G318" s="40">
        <v>9840497.3500000015</v>
      </c>
      <c r="H318" s="40">
        <v>85515673.359999999</v>
      </c>
      <c r="J318" s="40">
        <f t="shared" si="20"/>
        <v>5582816.9099999992</v>
      </c>
      <c r="K318" s="40">
        <f t="shared" si="21"/>
        <v>1458523.08</v>
      </c>
      <c r="L318" s="40">
        <f t="shared" si="22"/>
        <v>10014989.504999999</v>
      </c>
      <c r="M318" s="40">
        <f t="shared" si="23"/>
        <v>0</v>
      </c>
      <c r="N318" s="40">
        <f t="shared" si="24"/>
        <v>132673.73499999999</v>
      </c>
    </row>
    <row r="319" spans="1:14" hidden="1" x14ac:dyDescent="0.6">
      <c r="A319" s="38" t="s">
        <v>1227</v>
      </c>
      <c r="B319" s="40">
        <v>13153218.59</v>
      </c>
      <c r="C319" s="40">
        <v>2097325.67</v>
      </c>
      <c r="D319" s="40">
        <v>4281561.82</v>
      </c>
      <c r="E319" s="40">
        <v>0</v>
      </c>
      <c r="F319" s="40">
        <v>0</v>
      </c>
      <c r="G319" s="40">
        <v>5218563.2200000007</v>
      </c>
      <c r="H319" s="40">
        <v>18867583.030000001</v>
      </c>
      <c r="J319" s="40">
        <f t="shared" si="20"/>
        <v>6576609.2949999999</v>
      </c>
      <c r="K319" s="40">
        <f t="shared" si="21"/>
        <v>1048662.835</v>
      </c>
      <c r="L319" s="40">
        <f t="shared" si="22"/>
        <v>2140780.91</v>
      </c>
      <c r="M319" s="40">
        <f t="shared" si="23"/>
        <v>0</v>
      </c>
      <c r="N319" s="40">
        <f t="shared" si="24"/>
        <v>0</v>
      </c>
    </row>
    <row r="320" spans="1:14" hidden="1" x14ac:dyDescent="0.6">
      <c r="A320" s="38" t="s">
        <v>1229</v>
      </c>
      <c r="B320" s="40">
        <v>12420546.969999999</v>
      </c>
      <c r="C320" s="40">
        <v>1610003</v>
      </c>
      <c r="D320" s="40">
        <v>2326652.8199999998</v>
      </c>
      <c r="E320" s="40">
        <v>0</v>
      </c>
      <c r="F320" s="40">
        <v>0</v>
      </c>
      <c r="G320" s="40">
        <v>4708184.1399999997</v>
      </c>
      <c r="H320" s="40">
        <v>35085897.019999996</v>
      </c>
      <c r="J320" s="40">
        <f t="shared" si="20"/>
        <v>6210273.4849999994</v>
      </c>
      <c r="K320" s="40">
        <f t="shared" si="21"/>
        <v>805001.5</v>
      </c>
      <c r="L320" s="40">
        <f t="shared" si="22"/>
        <v>1163326.4099999999</v>
      </c>
      <c r="M320" s="40">
        <f t="shared" si="23"/>
        <v>0</v>
      </c>
      <c r="N320" s="40">
        <f t="shared" si="24"/>
        <v>0</v>
      </c>
    </row>
    <row r="321" spans="1:14" hidden="1" x14ac:dyDescent="0.6">
      <c r="A321" s="38" t="s">
        <v>1231</v>
      </c>
      <c r="B321" s="40">
        <v>5643858.3300000001</v>
      </c>
      <c r="C321" s="40">
        <v>1021622.74</v>
      </c>
      <c r="D321" s="40">
        <v>2251381.3099999996</v>
      </c>
      <c r="E321" s="40">
        <v>0</v>
      </c>
      <c r="F321" s="40">
        <v>0</v>
      </c>
      <c r="G321" s="40">
        <v>8754396.129999999</v>
      </c>
      <c r="H321" s="40">
        <v>47389614.810000002</v>
      </c>
      <c r="J321" s="40">
        <f t="shared" si="20"/>
        <v>2821929.165</v>
      </c>
      <c r="K321" s="40">
        <f t="shared" si="21"/>
        <v>510811.37</v>
      </c>
      <c r="L321" s="40">
        <f t="shared" si="22"/>
        <v>1125690.6549999998</v>
      </c>
      <c r="M321" s="40">
        <f t="shared" si="23"/>
        <v>0</v>
      </c>
      <c r="N321" s="40">
        <f t="shared" si="24"/>
        <v>0</v>
      </c>
    </row>
    <row r="322" spans="1:14" hidden="1" x14ac:dyDescent="0.6">
      <c r="A322" s="38" t="s">
        <v>1233</v>
      </c>
      <c r="B322" s="40">
        <v>19688895.109999999</v>
      </c>
      <c r="C322" s="40">
        <v>5003626.63</v>
      </c>
      <c r="D322" s="40">
        <v>10480335.970000001</v>
      </c>
      <c r="E322" s="40">
        <v>0</v>
      </c>
      <c r="F322" s="40">
        <v>0</v>
      </c>
      <c r="G322" s="40">
        <v>39214712.079999998</v>
      </c>
      <c r="H322" s="40">
        <v>170887078.26999998</v>
      </c>
      <c r="J322" s="40">
        <f t="shared" si="20"/>
        <v>9844447.5549999997</v>
      </c>
      <c r="K322" s="40">
        <f t="shared" si="21"/>
        <v>2501813.3149999999</v>
      </c>
      <c r="L322" s="40">
        <f t="shared" si="22"/>
        <v>5240167.9850000003</v>
      </c>
      <c r="M322" s="40">
        <f t="shared" si="23"/>
        <v>0</v>
      </c>
      <c r="N322" s="40">
        <f t="shared" si="24"/>
        <v>0</v>
      </c>
    </row>
    <row r="323" spans="1:14" hidden="1" x14ac:dyDescent="0.6">
      <c r="A323" s="38" t="s">
        <v>1235</v>
      </c>
      <c r="B323" s="40">
        <v>63881514.469999991</v>
      </c>
      <c r="C323" s="40">
        <v>5427846.4299999997</v>
      </c>
      <c r="D323" s="40">
        <v>20565951.300000004</v>
      </c>
      <c r="E323" s="40">
        <v>0</v>
      </c>
      <c r="F323" s="40">
        <v>524476</v>
      </c>
      <c r="G323" s="40">
        <v>4402841.4399999995</v>
      </c>
      <c r="H323" s="40">
        <v>14598423.389999999</v>
      </c>
      <c r="J323" s="40">
        <f t="shared" si="20"/>
        <v>31940757.234999996</v>
      </c>
      <c r="K323" s="40">
        <f t="shared" si="21"/>
        <v>2713923.2149999999</v>
      </c>
      <c r="L323" s="40">
        <f t="shared" si="22"/>
        <v>10282975.650000002</v>
      </c>
      <c r="M323" s="40">
        <f t="shared" si="23"/>
        <v>0</v>
      </c>
      <c r="N323" s="40">
        <f t="shared" si="24"/>
        <v>262238</v>
      </c>
    </row>
    <row r="324" spans="1:14" hidden="1" x14ac:dyDescent="0.6">
      <c r="A324" s="38" t="s">
        <v>1237</v>
      </c>
      <c r="B324" s="40">
        <v>8453450.8100000005</v>
      </c>
      <c r="C324" s="40">
        <v>789558</v>
      </c>
      <c r="D324" s="40">
        <v>4306800.01</v>
      </c>
      <c r="E324" s="40">
        <v>0</v>
      </c>
      <c r="F324" s="40">
        <v>19173.03</v>
      </c>
      <c r="G324" s="40">
        <v>25303269.390000004</v>
      </c>
      <c r="H324" s="40">
        <v>297070737.91000003</v>
      </c>
      <c r="J324" s="40">
        <f t="shared" si="20"/>
        <v>4226725.4050000003</v>
      </c>
      <c r="K324" s="40">
        <f t="shared" si="21"/>
        <v>394779</v>
      </c>
      <c r="L324" s="40">
        <f t="shared" si="22"/>
        <v>2153400.0049999999</v>
      </c>
      <c r="M324" s="40">
        <f t="shared" si="23"/>
        <v>0</v>
      </c>
      <c r="N324" s="40">
        <f t="shared" si="24"/>
        <v>9586.5149999999994</v>
      </c>
    </row>
    <row r="325" spans="1:14" hidden="1" x14ac:dyDescent="0.6">
      <c r="A325" s="38" t="s">
        <v>1239</v>
      </c>
      <c r="B325" s="40">
        <v>38880361.670000002</v>
      </c>
      <c r="C325" s="40">
        <v>3532399.59</v>
      </c>
      <c r="D325" s="40">
        <v>13687196.889999999</v>
      </c>
      <c r="E325" s="40">
        <v>0</v>
      </c>
      <c r="F325" s="40">
        <v>0</v>
      </c>
      <c r="G325" s="40">
        <v>6582272.54</v>
      </c>
      <c r="H325" s="40">
        <v>41951253.810000002</v>
      </c>
      <c r="J325" s="40">
        <f t="shared" ref="J325:J388" si="25">B325*$J$2</f>
        <v>19440180.835000001</v>
      </c>
      <c r="K325" s="40">
        <f t="shared" ref="K325:K388" si="26">C325*$K$2</f>
        <v>1766199.7949999999</v>
      </c>
      <c r="L325" s="40">
        <f t="shared" ref="L325:L388" si="27">D325*$L$2</f>
        <v>6843598.4449999994</v>
      </c>
      <c r="M325" s="40">
        <f t="shared" ref="M325:M388" si="28">E325*$M$2</f>
        <v>0</v>
      </c>
      <c r="N325" s="40">
        <f t="shared" ref="N325:N388" si="29">F325*$N$2</f>
        <v>0</v>
      </c>
    </row>
    <row r="326" spans="1:14" hidden="1" x14ac:dyDescent="0.6">
      <c r="A326" s="38" t="s">
        <v>1241</v>
      </c>
      <c r="B326" s="40">
        <v>5954296.1299999999</v>
      </c>
      <c r="C326" s="40">
        <v>921695.64000000013</v>
      </c>
      <c r="D326" s="40">
        <v>1860465.34</v>
      </c>
      <c r="E326" s="40">
        <v>0</v>
      </c>
      <c r="F326" s="40">
        <v>54240</v>
      </c>
      <c r="G326" s="40">
        <v>3776732.11</v>
      </c>
      <c r="H326" s="40">
        <v>7201165.9399999995</v>
      </c>
      <c r="J326" s="40">
        <f t="shared" si="25"/>
        <v>2977148.0649999999</v>
      </c>
      <c r="K326" s="40">
        <f t="shared" si="26"/>
        <v>460847.82000000007</v>
      </c>
      <c r="L326" s="40">
        <f t="shared" si="27"/>
        <v>930232.67</v>
      </c>
      <c r="M326" s="40">
        <f t="shared" si="28"/>
        <v>0</v>
      </c>
      <c r="N326" s="40">
        <f t="shared" si="29"/>
        <v>27120</v>
      </c>
    </row>
    <row r="327" spans="1:14" hidden="1" x14ac:dyDescent="0.6">
      <c r="A327" s="38" t="s">
        <v>1243</v>
      </c>
      <c r="B327" s="40">
        <v>2852259.5</v>
      </c>
      <c r="C327" s="40">
        <v>588405.25</v>
      </c>
      <c r="D327" s="40">
        <v>1505005.17</v>
      </c>
      <c r="E327" s="40">
        <v>0</v>
      </c>
      <c r="F327" s="40">
        <v>0</v>
      </c>
      <c r="G327" s="40">
        <v>2748372.01</v>
      </c>
      <c r="H327" s="40">
        <v>17957692.759999998</v>
      </c>
      <c r="J327" s="40">
        <f t="shared" si="25"/>
        <v>1426129.75</v>
      </c>
      <c r="K327" s="40">
        <f t="shared" si="26"/>
        <v>294202.625</v>
      </c>
      <c r="L327" s="40">
        <f t="shared" si="27"/>
        <v>752502.58499999996</v>
      </c>
      <c r="M327" s="40">
        <f t="shared" si="28"/>
        <v>0</v>
      </c>
      <c r="N327" s="40">
        <f t="shared" si="29"/>
        <v>0</v>
      </c>
    </row>
    <row r="328" spans="1:14" hidden="1" x14ac:dyDescent="0.6">
      <c r="A328" s="38" t="s">
        <v>1245</v>
      </c>
      <c r="B328" s="40">
        <v>7098116.8399999999</v>
      </c>
      <c r="C328" s="40">
        <v>1326650.1299999999</v>
      </c>
      <c r="D328" s="40">
        <v>2461582.1599999997</v>
      </c>
      <c r="E328" s="40">
        <v>0</v>
      </c>
      <c r="F328" s="40">
        <v>0</v>
      </c>
      <c r="G328" s="40">
        <v>796427.46</v>
      </c>
      <c r="H328" s="40">
        <v>3798026.07</v>
      </c>
      <c r="J328" s="40">
        <f t="shared" si="25"/>
        <v>3549058.42</v>
      </c>
      <c r="K328" s="40">
        <f t="shared" si="26"/>
        <v>663325.06499999994</v>
      </c>
      <c r="L328" s="40">
        <f t="shared" si="27"/>
        <v>1230791.0799999998</v>
      </c>
      <c r="M328" s="40">
        <f t="shared" si="28"/>
        <v>0</v>
      </c>
      <c r="N328" s="40">
        <f t="shared" si="29"/>
        <v>0</v>
      </c>
    </row>
    <row r="329" spans="1:14" hidden="1" x14ac:dyDescent="0.6">
      <c r="A329" s="38" t="s">
        <v>1480</v>
      </c>
      <c r="B329" s="40">
        <v>1665115.49</v>
      </c>
      <c r="C329" s="40">
        <v>267697.75</v>
      </c>
      <c r="D329" s="40">
        <v>2641324.75</v>
      </c>
      <c r="E329" s="40">
        <v>0</v>
      </c>
      <c r="F329" s="40">
        <v>294675</v>
      </c>
      <c r="G329" s="40">
        <v>1968029.9200000002</v>
      </c>
      <c r="H329" s="40">
        <v>13047122.169999998</v>
      </c>
      <c r="J329" s="40">
        <f t="shared" si="25"/>
        <v>832557.745</v>
      </c>
      <c r="K329" s="40">
        <f t="shared" si="26"/>
        <v>133848.875</v>
      </c>
      <c r="L329" s="40">
        <f t="shared" si="27"/>
        <v>1320662.375</v>
      </c>
      <c r="M329" s="40">
        <f t="shared" si="28"/>
        <v>0</v>
      </c>
      <c r="N329" s="40">
        <f t="shared" si="29"/>
        <v>147337.5</v>
      </c>
    </row>
    <row r="330" spans="1:14" hidden="1" x14ac:dyDescent="0.6">
      <c r="A330" s="38" t="s">
        <v>1482</v>
      </c>
      <c r="B330" s="40">
        <v>3006541.76</v>
      </c>
      <c r="C330" s="40">
        <v>1441308.95</v>
      </c>
      <c r="D330" s="40">
        <v>1439499.23</v>
      </c>
      <c r="E330" s="40">
        <v>0</v>
      </c>
      <c r="F330" s="40">
        <v>8346.58</v>
      </c>
      <c r="G330" s="40">
        <v>2948580.36</v>
      </c>
      <c r="H330" s="40">
        <v>13159048.550000001</v>
      </c>
      <c r="J330" s="40">
        <f t="shared" si="25"/>
        <v>1503270.88</v>
      </c>
      <c r="K330" s="40">
        <f t="shared" si="26"/>
        <v>720654.47499999998</v>
      </c>
      <c r="L330" s="40">
        <f t="shared" si="27"/>
        <v>719749.61499999999</v>
      </c>
      <c r="M330" s="40">
        <f t="shared" si="28"/>
        <v>0</v>
      </c>
      <c r="N330" s="40">
        <f t="shared" si="29"/>
        <v>4173.29</v>
      </c>
    </row>
    <row r="331" spans="1:14" hidden="1" x14ac:dyDescent="0.6">
      <c r="A331" s="38" t="s">
        <v>1484</v>
      </c>
      <c r="B331" s="40">
        <v>3794959.4000000004</v>
      </c>
      <c r="C331" s="40">
        <v>610146.80000000005</v>
      </c>
      <c r="D331" s="40">
        <v>5899771.7599999998</v>
      </c>
      <c r="E331" s="40">
        <v>0</v>
      </c>
      <c r="F331" s="40">
        <v>0</v>
      </c>
      <c r="G331" s="40">
        <v>3862313.07</v>
      </c>
      <c r="H331" s="40">
        <v>12084390.84</v>
      </c>
      <c r="J331" s="40">
        <f t="shared" si="25"/>
        <v>1897479.7000000002</v>
      </c>
      <c r="K331" s="40">
        <f t="shared" si="26"/>
        <v>305073.40000000002</v>
      </c>
      <c r="L331" s="40">
        <f t="shared" si="27"/>
        <v>2949885.88</v>
      </c>
      <c r="M331" s="40">
        <f t="shared" si="28"/>
        <v>0</v>
      </c>
      <c r="N331" s="40">
        <f t="shared" si="29"/>
        <v>0</v>
      </c>
    </row>
    <row r="332" spans="1:14" hidden="1" x14ac:dyDescent="0.6">
      <c r="A332" s="38" t="s">
        <v>1486</v>
      </c>
      <c r="B332" s="40">
        <v>3758719.3200000003</v>
      </c>
      <c r="C332" s="40">
        <v>646746.5</v>
      </c>
      <c r="D332" s="40">
        <v>2128199.75</v>
      </c>
      <c r="E332" s="40">
        <v>0</v>
      </c>
      <c r="F332" s="40">
        <v>31972.25</v>
      </c>
      <c r="G332" s="40">
        <v>4430480.5699999994</v>
      </c>
      <c r="H332" s="40">
        <v>15981728.719999999</v>
      </c>
      <c r="J332" s="40">
        <f t="shared" si="25"/>
        <v>1879359.6600000001</v>
      </c>
      <c r="K332" s="40">
        <f t="shared" si="26"/>
        <v>323373.25</v>
      </c>
      <c r="L332" s="40">
        <f t="shared" si="27"/>
        <v>1064099.875</v>
      </c>
      <c r="M332" s="40">
        <f t="shared" si="28"/>
        <v>0</v>
      </c>
      <c r="N332" s="40">
        <f t="shared" si="29"/>
        <v>15986.125</v>
      </c>
    </row>
    <row r="333" spans="1:14" hidden="1" x14ac:dyDescent="0.6">
      <c r="A333" s="38" t="s">
        <v>1488</v>
      </c>
      <c r="B333" s="40">
        <v>5172200.8999999994</v>
      </c>
      <c r="C333" s="40">
        <v>635820.37</v>
      </c>
      <c r="D333" s="40">
        <v>5889157.4999999991</v>
      </c>
      <c r="E333" s="40">
        <v>0</v>
      </c>
      <c r="F333" s="40">
        <v>29176.79</v>
      </c>
      <c r="G333" s="40">
        <v>1587816.48</v>
      </c>
      <c r="H333" s="40">
        <v>19274162.829999998</v>
      </c>
      <c r="J333" s="40">
        <f t="shared" si="25"/>
        <v>2586100.4499999997</v>
      </c>
      <c r="K333" s="40">
        <f t="shared" si="26"/>
        <v>317910.185</v>
      </c>
      <c r="L333" s="40">
        <f t="shared" si="27"/>
        <v>2944578.7499999995</v>
      </c>
      <c r="M333" s="40">
        <f t="shared" si="28"/>
        <v>0</v>
      </c>
      <c r="N333" s="40">
        <f t="shared" si="29"/>
        <v>14588.395</v>
      </c>
    </row>
    <row r="334" spans="1:14" hidden="1" x14ac:dyDescent="0.6">
      <c r="A334" s="38" t="s">
        <v>1490</v>
      </c>
      <c r="B334" s="40">
        <v>2298239.7400000002</v>
      </c>
      <c r="C334" s="40">
        <v>359589.99</v>
      </c>
      <c r="D334" s="40">
        <v>1393541.99</v>
      </c>
      <c r="E334" s="40">
        <v>0</v>
      </c>
      <c r="F334" s="40">
        <v>23393.5</v>
      </c>
      <c r="G334" s="40">
        <v>6139009.4200000009</v>
      </c>
      <c r="H334" s="40">
        <v>17841439.510000002</v>
      </c>
      <c r="J334" s="40">
        <f t="shared" si="25"/>
        <v>1149119.8700000001</v>
      </c>
      <c r="K334" s="40">
        <f t="shared" si="26"/>
        <v>179794.995</v>
      </c>
      <c r="L334" s="40">
        <f t="shared" si="27"/>
        <v>696770.995</v>
      </c>
      <c r="M334" s="40">
        <f t="shared" si="28"/>
        <v>0</v>
      </c>
      <c r="N334" s="40">
        <f t="shared" si="29"/>
        <v>11696.75</v>
      </c>
    </row>
    <row r="335" spans="1:14" hidden="1" x14ac:dyDescent="0.6">
      <c r="A335" s="38" t="s">
        <v>1162</v>
      </c>
      <c r="B335" s="40">
        <v>5016018.17</v>
      </c>
      <c r="C335" s="40">
        <v>1109215</v>
      </c>
      <c r="D335" s="40">
        <v>2656615.0100000002</v>
      </c>
      <c r="E335" s="40">
        <v>0</v>
      </c>
      <c r="F335" s="40">
        <v>4352</v>
      </c>
      <c r="G335" s="40">
        <v>2821127.92</v>
      </c>
      <c r="H335" s="40">
        <v>20682724.759999998</v>
      </c>
      <c r="J335" s="40">
        <f t="shared" si="25"/>
        <v>2508009.085</v>
      </c>
      <c r="K335" s="40">
        <f t="shared" si="26"/>
        <v>554607.5</v>
      </c>
      <c r="L335" s="40">
        <f t="shared" si="27"/>
        <v>1328307.5050000001</v>
      </c>
      <c r="M335" s="40">
        <f t="shared" si="28"/>
        <v>0</v>
      </c>
      <c r="N335" s="40">
        <f t="shared" si="29"/>
        <v>2176</v>
      </c>
    </row>
    <row r="336" spans="1:14" hidden="1" x14ac:dyDescent="0.6">
      <c r="A336" s="38" t="s">
        <v>1164</v>
      </c>
      <c r="B336" s="40">
        <v>4075413.6</v>
      </c>
      <c r="C336" s="40">
        <v>613156.25</v>
      </c>
      <c r="D336" s="40">
        <v>1951362.8699999999</v>
      </c>
      <c r="E336" s="40">
        <v>0</v>
      </c>
      <c r="F336" s="40">
        <v>0</v>
      </c>
      <c r="G336" s="40">
        <v>8581110.4199999999</v>
      </c>
      <c r="H336" s="40">
        <v>17493350.369999997</v>
      </c>
      <c r="J336" s="40">
        <f t="shared" si="25"/>
        <v>2037706.8</v>
      </c>
      <c r="K336" s="40">
        <f t="shared" si="26"/>
        <v>306578.125</v>
      </c>
      <c r="L336" s="40">
        <f t="shared" si="27"/>
        <v>975681.43499999994</v>
      </c>
      <c r="M336" s="40">
        <f t="shared" si="28"/>
        <v>0</v>
      </c>
      <c r="N336" s="40">
        <f t="shared" si="29"/>
        <v>0</v>
      </c>
    </row>
    <row r="337" spans="1:14" hidden="1" x14ac:dyDescent="0.6">
      <c r="A337" s="38" t="s">
        <v>1166</v>
      </c>
      <c r="B337" s="40">
        <v>11215765.5</v>
      </c>
      <c r="C337" s="40">
        <v>1080767.3299999998</v>
      </c>
      <c r="D337" s="40">
        <v>5460333.5899999999</v>
      </c>
      <c r="E337" s="40">
        <v>0</v>
      </c>
      <c r="F337" s="40">
        <v>24925</v>
      </c>
      <c r="G337" s="40">
        <v>5160841.91</v>
      </c>
      <c r="H337" s="40">
        <v>13737623.27</v>
      </c>
      <c r="J337" s="40">
        <f t="shared" si="25"/>
        <v>5607882.75</v>
      </c>
      <c r="K337" s="40">
        <f t="shared" si="26"/>
        <v>540383.66499999992</v>
      </c>
      <c r="L337" s="40">
        <f t="shared" si="27"/>
        <v>2730166.7949999999</v>
      </c>
      <c r="M337" s="40">
        <f t="shared" si="28"/>
        <v>0</v>
      </c>
      <c r="N337" s="40">
        <f t="shared" si="29"/>
        <v>12462.5</v>
      </c>
    </row>
    <row r="338" spans="1:14" hidden="1" x14ac:dyDescent="0.6">
      <c r="A338" s="38" t="s">
        <v>1168</v>
      </c>
      <c r="B338" s="40">
        <v>5010242.59</v>
      </c>
      <c r="C338" s="40">
        <v>434361</v>
      </c>
      <c r="D338" s="40">
        <v>2619081.6</v>
      </c>
      <c r="E338" s="40">
        <v>0</v>
      </c>
      <c r="F338" s="40">
        <v>118590</v>
      </c>
      <c r="G338" s="40">
        <v>11951782.439999999</v>
      </c>
      <c r="H338" s="40">
        <v>42291672.18</v>
      </c>
      <c r="J338" s="40">
        <f t="shared" si="25"/>
        <v>2505121.2949999999</v>
      </c>
      <c r="K338" s="40">
        <f t="shared" si="26"/>
        <v>217180.5</v>
      </c>
      <c r="L338" s="40">
        <f t="shared" si="27"/>
        <v>1309540.8</v>
      </c>
      <c r="M338" s="40">
        <f t="shared" si="28"/>
        <v>0</v>
      </c>
      <c r="N338" s="40">
        <f t="shared" si="29"/>
        <v>59295</v>
      </c>
    </row>
    <row r="339" spans="1:14" hidden="1" x14ac:dyDescent="0.6">
      <c r="A339" s="38" t="s">
        <v>914</v>
      </c>
      <c r="B339" s="40">
        <v>3705648.59</v>
      </c>
      <c r="C339" s="40">
        <v>1735530.42</v>
      </c>
      <c r="D339" s="40">
        <v>2702665.16</v>
      </c>
      <c r="E339" s="40">
        <v>0</v>
      </c>
      <c r="F339" s="40">
        <v>5405.5</v>
      </c>
      <c r="G339" s="40">
        <v>4597947.42</v>
      </c>
      <c r="H339" s="40">
        <v>10455577.98</v>
      </c>
      <c r="J339" s="40">
        <f t="shared" si="25"/>
        <v>1852824.2949999999</v>
      </c>
      <c r="K339" s="40">
        <f t="shared" si="26"/>
        <v>867765.21</v>
      </c>
      <c r="L339" s="40">
        <f t="shared" si="27"/>
        <v>1351332.58</v>
      </c>
      <c r="M339" s="40">
        <f t="shared" si="28"/>
        <v>0</v>
      </c>
      <c r="N339" s="40">
        <f t="shared" si="29"/>
        <v>2702.75</v>
      </c>
    </row>
    <row r="340" spans="1:14" hidden="1" x14ac:dyDescent="0.6">
      <c r="A340" s="38" t="s">
        <v>916</v>
      </c>
      <c r="B340" s="40">
        <v>2779185.5599999996</v>
      </c>
      <c r="C340" s="40">
        <v>1051222.01</v>
      </c>
      <c r="D340" s="40">
        <v>2710250.51</v>
      </c>
      <c r="E340" s="40">
        <v>0</v>
      </c>
      <c r="F340" s="40">
        <v>0</v>
      </c>
      <c r="G340" s="40">
        <v>1249667.75</v>
      </c>
      <c r="H340" s="40">
        <v>31696420.27</v>
      </c>
      <c r="J340" s="40">
        <f t="shared" si="25"/>
        <v>1389592.7799999998</v>
      </c>
      <c r="K340" s="40">
        <f t="shared" si="26"/>
        <v>525611.005</v>
      </c>
      <c r="L340" s="40">
        <f t="shared" si="27"/>
        <v>1355125.2549999999</v>
      </c>
      <c r="M340" s="40">
        <f t="shared" si="28"/>
        <v>0</v>
      </c>
      <c r="N340" s="40">
        <f t="shared" si="29"/>
        <v>0</v>
      </c>
    </row>
    <row r="341" spans="1:14" hidden="1" x14ac:dyDescent="0.6">
      <c r="A341" s="38" t="s">
        <v>918</v>
      </c>
      <c r="B341" s="40">
        <v>6608499.25</v>
      </c>
      <c r="C341" s="40">
        <v>629327.55999999994</v>
      </c>
      <c r="D341" s="40">
        <v>3659605.6100000003</v>
      </c>
      <c r="E341" s="40">
        <v>0</v>
      </c>
      <c r="F341" s="40">
        <v>0</v>
      </c>
      <c r="G341" s="40">
        <v>54660911.170000002</v>
      </c>
      <c r="H341" s="40">
        <v>203962765.29999998</v>
      </c>
      <c r="J341" s="40">
        <f t="shared" si="25"/>
        <v>3304249.625</v>
      </c>
      <c r="K341" s="40">
        <f t="shared" si="26"/>
        <v>314663.77999999997</v>
      </c>
      <c r="L341" s="40">
        <f t="shared" si="27"/>
        <v>1829802.8050000002</v>
      </c>
      <c r="M341" s="40">
        <f t="shared" si="28"/>
        <v>0</v>
      </c>
      <c r="N341" s="40">
        <f t="shared" si="29"/>
        <v>0</v>
      </c>
    </row>
    <row r="342" spans="1:14" hidden="1" x14ac:dyDescent="0.6">
      <c r="A342" s="38" t="s">
        <v>920</v>
      </c>
      <c r="B342" s="40">
        <v>16413904.030000001</v>
      </c>
      <c r="C342" s="40">
        <v>57829352.880000003</v>
      </c>
      <c r="D342" s="40">
        <v>73354596.400000006</v>
      </c>
      <c r="E342" s="40">
        <v>0</v>
      </c>
      <c r="F342" s="40">
        <v>0</v>
      </c>
      <c r="G342" s="40">
        <v>2727432.3599999994</v>
      </c>
      <c r="H342" s="40">
        <v>28739016.949999996</v>
      </c>
      <c r="J342" s="40">
        <f t="shared" si="25"/>
        <v>8206952.0150000006</v>
      </c>
      <c r="K342" s="40">
        <f t="shared" si="26"/>
        <v>28914676.440000001</v>
      </c>
      <c r="L342" s="40">
        <f t="shared" si="27"/>
        <v>36677298.200000003</v>
      </c>
      <c r="M342" s="40">
        <f t="shared" si="28"/>
        <v>0</v>
      </c>
      <c r="N342" s="40">
        <f t="shared" si="29"/>
        <v>0</v>
      </c>
    </row>
    <row r="343" spans="1:14" hidden="1" x14ac:dyDescent="0.6">
      <c r="A343" s="38" t="s">
        <v>922</v>
      </c>
      <c r="B343" s="40">
        <v>12521450.68</v>
      </c>
      <c r="C343" s="40">
        <v>720172.41999999993</v>
      </c>
      <c r="D343" s="40">
        <v>3737257.51</v>
      </c>
      <c r="E343" s="40">
        <v>0</v>
      </c>
      <c r="F343" s="40">
        <v>3455</v>
      </c>
      <c r="G343" s="40">
        <v>5220583.75</v>
      </c>
      <c r="H343" s="40">
        <v>74961473.250000015</v>
      </c>
      <c r="J343" s="40">
        <f t="shared" si="25"/>
        <v>6260725.3399999999</v>
      </c>
      <c r="K343" s="40">
        <f t="shared" si="26"/>
        <v>360086.20999999996</v>
      </c>
      <c r="L343" s="40">
        <f t="shared" si="27"/>
        <v>1868628.7549999999</v>
      </c>
      <c r="M343" s="40">
        <f t="shared" si="28"/>
        <v>0</v>
      </c>
      <c r="N343" s="40">
        <f t="shared" si="29"/>
        <v>1727.5</v>
      </c>
    </row>
    <row r="344" spans="1:14" hidden="1" x14ac:dyDescent="0.6">
      <c r="A344" s="38" t="s">
        <v>924</v>
      </c>
      <c r="B344" s="40">
        <v>8343851.0499999998</v>
      </c>
      <c r="C344" s="40">
        <v>2114037.46</v>
      </c>
      <c r="D344" s="40">
        <v>10002396.610000001</v>
      </c>
      <c r="E344" s="40">
        <v>0</v>
      </c>
      <c r="F344" s="40">
        <v>0</v>
      </c>
      <c r="G344" s="40">
        <v>11395662.590000002</v>
      </c>
      <c r="H344" s="40">
        <v>23410890.430000003</v>
      </c>
      <c r="J344" s="40">
        <f t="shared" si="25"/>
        <v>4171925.5249999999</v>
      </c>
      <c r="K344" s="40">
        <f t="shared" si="26"/>
        <v>1057018.73</v>
      </c>
      <c r="L344" s="40">
        <f t="shared" si="27"/>
        <v>5001198.3050000006</v>
      </c>
      <c r="M344" s="40">
        <f t="shared" si="28"/>
        <v>0</v>
      </c>
      <c r="N344" s="40">
        <f t="shared" si="29"/>
        <v>0</v>
      </c>
    </row>
    <row r="345" spans="1:14" hidden="1" x14ac:dyDescent="0.6">
      <c r="A345" s="38" t="s">
        <v>926</v>
      </c>
      <c r="B345" s="40">
        <v>2241280.31</v>
      </c>
      <c r="C345" s="40">
        <v>2014042.74</v>
      </c>
      <c r="D345" s="40">
        <v>2030979.96</v>
      </c>
      <c r="E345" s="40">
        <v>0</v>
      </c>
      <c r="F345" s="40">
        <v>16023.89</v>
      </c>
      <c r="G345" s="40">
        <v>3111631.7499999995</v>
      </c>
      <c r="H345" s="40">
        <v>27647802.559999999</v>
      </c>
      <c r="J345" s="40">
        <f t="shared" si="25"/>
        <v>1120640.155</v>
      </c>
      <c r="K345" s="40">
        <f t="shared" si="26"/>
        <v>1007021.37</v>
      </c>
      <c r="L345" s="40">
        <f t="shared" si="27"/>
        <v>1015489.98</v>
      </c>
      <c r="M345" s="40">
        <f t="shared" si="28"/>
        <v>0</v>
      </c>
      <c r="N345" s="40">
        <f t="shared" si="29"/>
        <v>8011.9449999999997</v>
      </c>
    </row>
    <row r="346" spans="1:14" hidden="1" x14ac:dyDescent="0.6">
      <c r="A346" s="38" t="s">
        <v>928</v>
      </c>
      <c r="B346" s="40">
        <v>12665988.75</v>
      </c>
      <c r="C346" s="40">
        <v>2613954.27</v>
      </c>
      <c r="D346" s="40">
        <v>11181808.16</v>
      </c>
      <c r="E346" s="40">
        <v>0</v>
      </c>
      <c r="F346" s="40">
        <v>0</v>
      </c>
      <c r="G346" s="40">
        <v>391278.03</v>
      </c>
      <c r="H346" s="40">
        <v>7568340</v>
      </c>
      <c r="J346" s="40">
        <f t="shared" si="25"/>
        <v>6332994.375</v>
      </c>
      <c r="K346" s="40">
        <f t="shared" si="26"/>
        <v>1306977.135</v>
      </c>
      <c r="L346" s="40">
        <f t="shared" si="27"/>
        <v>5590904.0800000001</v>
      </c>
      <c r="M346" s="40">
        <f t="shared" si="28"/>
        <v>0</v>
      </c>
      <c r="N346" s="40">
        <f t="shared" si="29"/>
        <v>0</v>
      </c>
    </row>
    <row r="347" spans="1:14" hidden="1" x14ac:dyDescent="0.6">
      <c r="A347" s="38" t="s">
        <v>930</v>
      </c>
      <c r="B347" s="40">
        <v>2398669.0500000003</v>
      </c>
      <c r="C347" s="40">
        <v>1500704.57</v>
      </c>
      <c r="D347" s="40">
        <v>1663055.05</v>
      </c>
      <c r="E347" s="40">
        <v>0</v>
      </c>
      <c r="F347" s="40">
        <v>0</v>
      </c>
      <c r="G347" s="40">
        <v>6082277.2700000014</v>
      </c>
      <c r="H347" s="40">
        <v>77156311.409999996</v>
      </c>
      <c r="J347" s="40">
        <f t="shared" si="25"/>
        <v>1199334.5250000001</v>
      </c>
      <c r="K347" s="40">
        <f t="shared" si="26"/>
        <v>750352.28500000003</v>
      </c>
      <c r="L347" s="40">
        <f t="shared" si="27"/>
        <v>831527.52500000002</v>
      </c>
      <c r="M347" s="40">
        <f t="shared" si="28"/>
        <v>0</v>
      </c>
      <c r="N347" s="40">
        <f t="shared" si="29"/>
        <v>0</v>
      </c>
    </row>
    <row r="348" spans="1:14" hidden="1" x14ac:dyDescent="0.6">
      <c r="A348" s="38" t="s">
        <v>932</v>
      </c>
      <c r="B348" s="40">
        <v>11781588.93</v>
      </c>
      <c r="C348" s="40">
        <v>1393951.8199999998</v>
      </c>
      <c r="D348" s="40">
        <v>19626870.710000001</v>
      </c>
      <c r="E348" s="40">
        <v>0</v>
      </c>
      <c r="F348" s="40">
        <v>0</v>
      </c>
      <c r="G348" s="40">
        <v>1112622.51</v>
      </c>
      <c r="H348" s="40">
        <v>14166756.369999999</v>
      </c>
      <c r="J348" s="40">
        <f t="shared" si="25"/>
        <v>5890794.4649999999</v>
      </c>
      <c r="K348" s="40">
        <f t="shared" si="26"/>
        <v>696975.90999999992</v>
      </c>
      <c r="L348" s="40">
        <f t="shared" si="27"/>
        <v>9813435.3550000004</v>
      </c>
      <c r="M348" s="40">
        <f t="shared" si="28"/>
        <v>0</v>
      </c>
      <c r="N348" s="40">
        <f t="shared" si="29"/>
        <v>0</v>
      </c>
    </row>
    <row r="349" spans="1:14" hidden="1" x14ac:dyDescent="0.6">
      <c r="A349" s="38" t="s">
        <v>934</v>
      </c>
      <c r="B349" s="40">
        <v>4054904</v>
      </c>
      <c r="C349" s="40">
        <v>413256</v>
      </c>
      <c r="D349" s="40">
        <v>3816359</v>
      </c>
      <c r="E349" s="40">
        <v>0</v>
      </c>
      <c r="F349" s="40">
        <v>0</v>
      </c>
      <c r="G349" s="40">
        <v>371180.62</v>
      </c>
      <c r="H349" s="40">
        <v>28454900.490000002</v>
      </c>
      <c r="J349" s="40">
        <f t="shared" si="25"/>
        <v>2027452</v>
      </c>
      <c r="K349" s="40">
        <f t="shared" si="26"/>
        <v>206628</v>
      </c>
      <c r="L349" s="40">
        <f t="shared" si="27"/>
        <v>1908179.5</v>
      </c>
      <c r="M349" s="40">
        <f t="shared" si="28"/>
        <v>0</v>
      </c>
      <c r="N349" s="40">
        <f t="shared" si="29"/>
        <v>0</v>
      </c>
    </row>
    <row r="350" spans="1:14" hidden="1" x14ac:dyDescent="0.6">
      <c r="A350" s="38" t="s">
        <v>936</v>
      </c>
      <c r="B350" s="40">
        <v>2942077.37</v>
      </c>
      <c r="C350" s="40">
        <v>390212.8</v>
      </c>
      <c r="D350" s="40">
        <v>3767454.7099999995</v>
      </c>
      <c r="E350" s="40">
        <v>0</v>
      </c>
      <c r="F350" s="40">
        <v>0</v>
      </c>
      <c r="G350" s="40">
        <v>5344612.330000001</v>
      </c>
      <c r="H350" s="40">
        <v>56504230.390000001</v>
      </c>
      <c r="J350" s="40">
        <f t="shared" si="25"/>
        <v>1471038.6850000001</v>
      </c>
      <c r="K350" s="40">
        <f t="shared" si="26"/>
        <v>195106.4</v>
      </c>
      <c r="L350" s="40">
        <f t="shared" si="27"/>
        <v>1883727.3549999997</v>
      </c>
      <c r="M350" s="40">
        <f t="shared" si="28"/>
        <v>0</v>
      </c>
      <c r="N350" s="40">
        <f t="shared" si="29"/>
        <v>0</v>
      </c>
    </row>
    <row r="351" spans="1:14" hidden="1" x14ac:dyDescent="0.6">
      <c r="A351" s="38" t="s">
        <v>938</v>
      </c>
      <c r="B351" s="40">
        <v>2191045.5</v>
      </c>
      <c r="C351" s="40">
        <v>447076.6</v>
      </c>
      <c r="D351" s="40">
        <v>2932497.8</v>
      </c>
      <c r="E351" s="40">
        <v>0</v>
      </c>
      <c r="F351" s="40">
        <v>0</v>
      </c>
      <c r="G351" s="40">
        <v>10175539.550000003</v>
      </c>
      <c r="H351" s="40">
        <v>55462500.930000007</v>
      </c>
      <c r="J351" s="40">
        <f t="shared" si="25"/>
        <v>1095522.75</v>
      </c>
      <c r="K351" s="40">
        <f t="shared" si="26"/>
        <v>223538.3</v>
      </c>
      <c r="L351" s="40">
        <f t="shared" si="27"/>
        <v>1466248.9</v>
      </c>
      <c r="M351" s="40">
        <f t="shared" si="28"/>
        <v>0</v>
      </c>
      <c r="N351" s="40">
        <f t="shared" si="29"/>
        <v>0</v>
      </c>
    </row>
    <row r="352" spans="1:14" hidden="1" x14ac:dyDescent="0.6">
      <c r="A352" s="38" t="s">
        <v>940</v>
      </c>
      <c r="B352" s="40">
        <v>14640254.790000001</v>
      </c>
      <c r="C352" s="40">
        <v>4998800.91</v>
      </c>
      <c r="D352" s="40">
        <v>4938491.6100000003</v>
      </c>
      <c r="E352" s="40">
        <v>0</v>
      </c>
      <c r="F352" s="40">
        <v>0</v>
      </c>
      <c r="G352" s="40">
        <v>5793586.4699999988</v>
      </c>
      <c r="H352" s="40">
        <v>23976295.759999998</v>
      </c>
      <c r="J352" s="40">
        <f t="shared" si="25"/>
        <v>7320127.3950000005</v>
      </c>
      <c r="K352" s="40">
        <f t="shared" si="26"/>
        <v>2499400.4550000001</v>
      </c>
      <c r="L352" s="40">
        <f t="shared" si="27"/>
        <v>2469245.8050000002</v>
      </c>
      <c r="M352" s="40">
        <f t="shared" si="28"/>
        <v>0</v>
      </c>
      <c r="N352" s="40">
        <f t="shared" si="29"/>
        <v>0</v>
      </c>
    </row>
    <row r="353" spans="1:14" hidden="1" x14ac:dyDescent="0.6">
      <c r="A353" s="38" t="s">
        <v>942</v>
      </c>
      <c r="B353" s="40">
        <v>6594392.0999999996</v>
      </c>
      <c r="C353" s="40">
        <v>599155.1</v>
      </c>
      <c r="D353" s="40">
        <v>5004225.3099999996</v>
      </c>
      <c r="E353" s="40">
        <v>0</v>
      </c>
      <c r="F353" s="40">
        <v>9011</v>
      </c>
      <c r="G353" s="40">
        <v>360671.03</v>
      </c>
      <c r="H353" s="40">
        <v>12538566.25</v>
      </c>
      <c r="J353" s="40">
        <f t="shared" si="25"/>
        <v>3297196.05</v>
      </c>
      <c r="K353" s="40">
        <f t="shared" si="26"/>
        <v>299577.55</v>
      </c>
      <c r="L353" s="40">
        <f t="shared" si="27"/>
        <v>2502112.6549999998</v>
      </c>
      <c r="M353" s="40">
        <f t="shared" si="28"/>
        <v>0</v>
      </c>
      <c r="N353" s="40">
        <f t="shared" si="29"/>
        <v>4505.5</v>
      </c>
    </row>
    <row r="354" spans="1:14" hidden="1" x14ac:dyDescent="0.6">
      <c r="A354" s="38" t="s">
        <v>944</v>
      </c>
      <c r="B354" s="40">
        <v>3869207.79</v>
      </c>
      <c r="C354" s="40">
        <v>511237.56</v>
      </c>
      <c r="D354" s="40">
        <v>2856445.9699999997</v>
      </c>
      <c r="E354" s="40">
        <v>0</v>
      </c>
      <c r="F354" s="40">
        <v>0</v>
      </c>
      <c r="G354" s="40">
        <v>3112780.2600000002</v>
      </c>
      <c r="H354" s="40">
        <v>16905884.780000001</v>
      </c>
      <c r="J354" s="40">
        <f t="shared" si="25"/>
        <v>1934603.895</v>
      </c>
      <c r="K354" s="40">
        <f t="shared" si="26"/>
        <v>255618.78</v>
      </c>
      <c r="L354" s="40">
        <f t="shared" si="27"/>
        <v>1428222.9849999999</v>
      </c>
      <c r="M354" s="40">
        <f t="shared" si="28"/>
        <v>0</v>
      </c>
      <c r="N354" s="40">
        <f t="shared" si="29"/>
        <v>0</v>
      </c>
    </row>
    <row r="355" spans="1:14" hidden="1" x14ac:dyDescent="0.6">
      <c r="A355" s="38" t="s">
        <v>946</v>
      </c>
      <c r="B355" s="40">
        <v>7136464.9900000002</v>
      </c>
      <c r="C355" s="40">
        <v>352769.95</v>
      </c>
      <c r="D355" s="40">
        <v>2149573.3199999998</v>
      </c>
      <c r="E355" s="40">
        <v>0</v>
      </c>
      <c r="F355" s="40">
        <v>0</v>
      </c>
      <c r="G355" s="40">
        <v>98966.64</v>
      </c>
      <c r="H355" s="40">
        <v>7254728.5599999987</v>
      </c>
      <c r="J355" s="40">
        <f t="shared" si="25"/>
        <v>3568232.4950000001</v>
      </c>
      <c r="K355" s="40">
        <f t="shared" si="26"/>
        <v>176384.97500000001</v>
      </c>
      <c r="L355" s="40">
        <f t="shared" si="27"/>
        <v>1074786.6599999999</v>
      </c>
      <c r="M355" s="40">
        <f t="shared" si="28"/>
        <v>0</v>
      </c>
      <c r="N355" s="40">
        <f t="shared" si="29"/>
        <v>0</v>
      </c>
    </row>
    <row r="356" spans="1:14" hidden="1" x14ac:dyDescent="0.6">
      <c r="A356" s="38" t="s">
        <v>948</v>
      </c>
      <c r="B356" s="40">
        <v>1691300.69</v>
      </c>
      <c r="C356" s="40">
        <v>1033121.88</v>
      </c>
      <c r="D356" s="40">
        <v>1018124.53</v>
      </c>
      <c r="E356" s="40">
        <v>0</v>
      </c>
      <c r="F356" s="40">
        <v>0</v>
      </c>
      <c r="G356" s="40">
        <v>3701451.4800000004</v>
      </c>
      <c r="H356" s="40">
        <v>8763783.370000001</v>
      </c>
      <c r="J356" s="40">
        <f t="shared" si="25"/>
        <v>845650.34499999997</v>
      </c>
      <c r="K356" s="40">
        <f t="shared" si="26"/>
        <v>516560.94</v>
      </c>
      <c r="L356" s="40">
        <f t="shared" si="27"/>
        <v>509062.26500000001</v>
      </c>
      <c r="M356" s="40">
        <f t="shared" si="28"/>
        <v>0</v>
      </c>
      <c r="N356" s="40">
        <f t="shared" si="29"/>
        <v>0</v>
      </c>
    </row>
    <row r="357" spans="1:14" hidden="1" x14ac:dyDescent="0.6">
      <c r="A357" s="38" t="s">
        <v>1175</v>
      </c>
      <c r="B357" s="40">
        <v>5727393.4100000001</v>
      </c>
      <c r="C357" s="40">
        <v>1197857</v>
      </c>
      <c r="D357" s="40">
        <v>2951468.28</v>
      </c>
      <c r="E357" s="40">
        <v>0</v>
      </c>
      <c r="F357" s="40">
        <v>0</v>
      </c>
      <c r="G357" s="40">
        <v>3683094.2600000002</v>
      </c>
      <c r="H357" s="40">
        <v>15206185.610000001</v>
      </c>
      <c r="J357" s="40">
        <f t="shared" si="25"/>
        <v>2863696.7050000001</v>
      </c>
      <c r="K357" s="40">
        <f t="shared" si="26"/>
        <v>598928.5</v>
      </c>
      <c r="L357" s="40">
        <f t="shared" si="27"/>
        <v>1475734.14</v>
      </c>
      <c r="M357" s="40">
        <f t="shared" si="28"/>
        <v>0</v>
      </c>
      <c r="N357" s="40">
        <f t="shared" si="29"/>
        <v>0</v>
      </c>
    </row>
    <row r="358" spans="1:14" hidden="1" x14ac:dyDescent="0.6">
      <c r="A358" s="38" t="s">
        <v>1177</v>
      </c>
      <c r="B358" s="40">
        <v>3523546.88</v>
      </c>
      <c r="C358" s="40">
        <v>873017.67999999993</v>
      </c>
      <c r="D358" s="40">
        <v>1868644.21</v>
      </c>
      <c r="E358" s="40">
        <v>0</v>
      </c>
      <c r="F358" s="40">
        <v>0</v>
      </c>
      <c r="G358" s="40">
        <v>30359090.530000001</v>
      </c>
      <c r="H358" s="40">
        <v>96961073.469999999</v>
      </c>
      <c r="J358" s="40">
        <f t="shared" si="25"/>
        <v>1761773.44</v>
      </c>
      <c r="K358" s="40">
        <f t="shared" si="26"/>
        <v>436508.83999999997</v>
      </c>
      <c r="L358" s="40">
        <f t="shared" si="27"/>
        <v>934322.10499999998</v>
      </c>
      <c r="M358" s="40">
        <f t="shared" si="28"/>
        <v>0</v>
      </c>
      <c r="N358" s="40">
        <f t="shared" si="29"/>
        <v>0</v>
      </c>
    </row>
    <row r="359" spans="1:14" hidden="1" x14ac:dyDescent="0.6">
      <c r="A359" s="38" t="s">
        <v>1179</v>
      </c>
      <c r="B359" s="40">
        <v>47472276.07</v>
      </c>
      <c r="C359" s="40">
        <v>6474998</v>
      </c>
      <c r="D359" s="40">
        <v>36301775.32</v>
      </c>
      <c r="E359" s="40">
        <v>0</v>
      </c>
      <c r="F359" s="40">
        <v>135605.76999999999</v>
      </c>
      <c r="G359" s="40">
        <v>593113.1</v>
      </c>
      <c r="H359" s="40">
        <v>6946487.6699999999</v>
      </c>
      <c r="J359" s="40">
        <f t="shared" si="25"/>
        <v>23736138.035</v>
      </c>
      <c r="K359" s="40">
        <f t="shared" si="26"/>
        <v>3237499</v>
      </c>
      <c r="L359" s="40">
        <f t="shared" si="27"/>
        <v>18150887.66</v>
      </c>
      <c r="M359" s="40">
        <f t="shared" si="28"/>
        <v>0</v>
      </c>
      <c r="N359" s="40">
        <f t="shared" si="29"/>
        <v>67802.884999999995</v>
      </c>
    </row>
    <row r="360" spans="1:14" hidden="1" x14ac:dyDescent="0.6">
      <c r="A360" s="38" t="s">
        <v>1181</v>
      </c>
      <c r="B360" s="40">
        <v>37635</v>
      </c>
      <c r="C360" s="40">
        <v>260537</v>
      </c>
      <c r="D360" s="40">
        <v>1708801.08</v>
      </c>
      <c r="E360" s="40">
        <v>0</v>
      </c>
      <c r="F360" s="40">
        <v>0</v>
      </c>
      <c r="G360" s="40">
        <v>3953685.9199999995</v>
      </c>
      <c r="H360" s="40">
        <v>17576763.969999999</v>
      </c>
      <c r="J360" s="40">
        <f t="shared" si="25"/>
        <v>18817.5</v>
      </c>
      <c r="K360" s="40">
        <f t="shared" si="26"/>
        <v>130268.5</v>
      </c>
      <c r="L360" s="40">
        <f t="shared" si="27"/>
        <v>854400.54</v>
      </c>
      <c r="M360" s="40">
        <f t="shared" si="28"/>
        <v>0</v>
      </c>
      <c r="N360" s="40">
        <f t="shared" si="29"/>
        <v>0</v>
      </c>
    </row>
    <row r="361" spans="1:14" hidden="1" x14ac:dyDescent="0.6">
      <c r="A361" s="38" t="s">
        <v>1183</v>
      </c>
      <c r="B361" s="40">
        <v>3121615.1900000004</v>
      </c>
      <c r="C361" s="40">
        <v>698407.5</v>
      </c>
      <c r="D361" s="40">
        <v>2837997.35</v>
      </c>
      <c r="E361" s="40">
        <v>0</v>
      </c>
      <c r="F361" s="40">
        <v>0</v>
      </c>
      <c r="G361" s="40">
        <v>8153333.6000000015</v>
      </c>
      <c r="H361" s="40">
        <v>26677510.840000004</v>
      </c>
      <c r="J361" s="40">
        <f t="shared" si="25"/>
        <v>1560807.5950000002</v>
      </c>
      <c r="K361" s="40">
        <f t="shared" si="26"/>
        <v>349203.75</v>
      </c>
      <c r="L361" s="40">
        <f t="shared" si="27"/>
        <v>1418998.675</v>
      </c>
      <c r="M361" s="40">
        <f t="shared" si="28"/>
        <v>0</v>
      </c>
      <c r="N361" s="40">
        <f t="shared" si="29"/>
        <v>0</v>
      </c>
    </row>
    <row r="362" spans="1:14" hidden="1" x14ac:dyDescent="0.6">
      <c r="A362" s="38" t="s">
        <v>1185</v>
      </c>
      <c r="B362" s="40">
        <v>18960319.829999998</v>
      </c>
      <c r="C362" s="40">
        <v>2241136</v>
      </c>
      <c r="D362" s="40">
        <v>9676172.0299999993</v>
      </c>
      <c r="E362" s="40">
        <v>0</v>
      </c>
      <c r="F362" s="40">
        <v>0</v>
      </c>
      <c r="G362" s="40">
        <v>779218.40999999992</v>
      </c>
      <c r="H362" s="40">
        <v>2834977.46</v>
      </c>
      <c r="J362" s="40">
        <f t="shared" si="25"/>
        <v>9480159.9149999991</v>
      </c>
      <c r="K362" s="40">
        <f t="shared" si="26"/>
        <v>1120568</v>
      </c>
      <c r="L362" s="40">
        <f t="shared" si="27"/>
        <v>4838086.0149999997</v>
      </c>
      <c r="M362" s="40">
        <f t="shared" si="28"/>
        <v>0</v>
      </c>
      <c r="N362" s="40">
        <f t="shared" si="29"/>
        <v>0</v>
      </c>
    </row>
    <row r="363" spans="1:14" x14ac:dyDescent="0.6">
      <c r="A363" s="38" t="s">
        <v>1187</v>
      </c>
      <c r="B363" s="40">
        <v>1469264.08</v>
      </c>
      <c r="C363" s="40">
        <v>557584.79999999993</v>
      </c>
      <c r="D363" s="40">
        <v>1175075.3600000001</v>
      </c>
      <c r="E363" s="40">
        <v>0</v>
      </c>
      <c r="F363" s="40">
        <v>0</v>
      </c>
      <c r="G363" s="40">
        <v>5119620.95</v>
      </c>
      <c r="H363" s="40">
        <v>6918635.29</v>
      </c>
      <c r="J363" s="40">
        <f t="shared" si="25"/>
        <v>734632.04</v>
      </c>
      <c r="K363" s="40">
        <f t="shared" si="26"/>
        <v>278792.39999999997</v>
      </c>
      <c r="L363" s="40">
        <f t="shared" si="27"/>
        <v>587537.68000000005</v>
      </c>
      <c r="M363" s="40">
        <f t="shared" si="28"/>
        <v>0</v>
      </c>
      <c r="N363" s="40">
        <f t="shared" si="29"/>
        <v>0</v>
      </c>
    </row>
    <row r="364" spans="1:14" hidden="1" x14ac:dyDescent="0.6">
      <c r="A364" s="38" t="s">
        <v>1189</v>
      </c>
      <c r="B364" s="40">
        <v>2003761.04</v>
      </c>
      <c r="C364" s="40">
        <v>624904</v>
      </c>
      <c r="D364" s="40">
        <v>940941.7</v>
      </c>
      <c r="E364" s="40">
        <v>0</v>
      </c>
      <c r="F364" s="40">
        <v>0</v>
      </c>
      <c r="G364" s="40">
        <v>4301864</v>
      </c>
      <c r="H364" s="40">
        <v>12143242.940000001</v>
      </c>
      <c r="J364" s="40">
        <f t="shared" si="25"/>
        <v>1001880.52</v>
      </c>
      <c r="K364" s="40">
        <f t="shared" si="26"/>
        <v>312452</v>
      </c>
      <c r="L364" s="40">
        <f t="shared" si="27"/>
        <v>470470.85</v>
      </c>
      <c r="M364" s="40">
        <f t="shared" si="28"/>
        <v>0</v>
      </c>
      <c r="N364" s="40">
        <f t="shared" si="29"/>
        <v>0</v>
      </c>
    </row>
    <row r="365" spans="1:14" hidden="1" x14ac:dyDescent="0.6">
      <c r="A365" s="38" t="s">
        <v>1191</v>
      </c>
      <c r="B365" s="40">
        <v>2924957</v>
      </c>
      <c r="C365" s="40">
        <v>592121</v>
      </c>
      <c r="D365" s="40">
        <v>2193713.77</v>
      </c>
      <c r="E365" s="40">
        <v>0</v>
      </c>
      <c r="F365" s="40">
        <v>0</v>
      </c>
      <c r="G365" s="40">
        <v>6562157.2100000009</v>
      </c>
      <c r="H365" s="40">
        <v>32119291.969999999</v>
      </c>
      <c r="J365" s="40">
        <f t="shared" si="25"/>
        <v>1462478.5</v>
      </c>
      <c r="K365" s="40">
        <f t="shared" si="26"/>
        <v>296060.5</v>
      </c>
      <c r="L365" s="40">
        <f t="shared" si="27"/>
        <v>1096856.885</v>
      </c>
      <c r="M365" s="40">
        <f t="shared" si="28"/>
        <v>0</v>
      </c>
      <c r="N365" s="40">
        <f t="shared" si="29"/>
        <v>0</v>
      </c>
    </row>
    <row r="366" spans="1:14" hidden="1" x14ac:dyDescent="0.6">
      <c r="A366" s="38" t="s">
        <v>1193</v>
      </c>
      <c r="B366" s="40">
        <v>22766462.739999998</v>
      </c>
      <c r="C366" s="40">
        <v>267424.69</v>
      </c>
      <c r="D366" s="40">
        <v>10453014.57</v>
      </c>
      <c r="E366" s="40">
        <v>0</v>
      </c>
      <c r="F366" s="40">
        <v>14282</v>
      </c>
      <c r="G366" s="40">
        <v>6251996.5000000009</v>
      </c>
      <c r="H366" s="40">
        <v>19102213.02</v>
      </c>
      <c r="J366" s="40">
        <f t="shared" si="25"/>
        <v>11383231.369999999</v>
      </c>
      <c r="K366" s="40">
        <f t="shared" si="26"/>
        <v>133712.345</v>
      </c>
      <c r="L366" s="40">
        <f t="shared" si="27"/>
        <v>5226507.2850000001</v>
      </c>
      <c r="M366" s="40">
        <f t="shared" si="28"/>
        <v>0</v>
      </c>
      <c r="N366" s="40">
        <f t="shared" si="29"/>
        <v>7141</v>
      </c>
    </row>
    <row r="367" spans="1:14" hidden="1" x14ac:dyDescent="0.6">
      <c r="A367" s="38" t="s">
        <v>1195</v>
      </c>
      <c r="B367" s="40">
        <v>15197561.229999999</v>
      </c>
      <c r="C367" s="40">
        <v>2130963.75</v>
      </c>
      <c r="D367" s="40">
        <v>5696237.2800000003</v>
      </c>
      <c r="E367" s="40">
        <v>0</v>
      </c>
      <c r="F367" s="40">
        <v>17979.599999999999</v>
      </c>
      <c r="G367" s="40">
        <v>8091951.6299999999</v>
      </c>
      <c r="H367" s="40">
        <v>28233040.509999998</v>
      </c>
      <c r="J367" s="40">
        <f t="shared" si="25"/>
        <v>7598780.6149999993</v>
      </c>
      <c r="K367" s="40">
        <f t="shared" si="26"/>
        <v>1065481.875</v>
      </c>
      <c r="L367" s="40">
        <f t="shared" si="27"/>
        <v>2848118.64</v>
      </c>
      <c r="M367" s="40">
        <f t="shared" si="28"/>
        <v>0</v>
      </c>
      <c r="N367" s="40">
        <f t="shared" si="29"/>
        <v>8989.7999999999993</v>
      </c>
    </row>
    <row r="368" spans="1:14" hidden="1" x14ac:dyDescent="0.6">
      <c r="A368" s="38" t="s">
        <v>1197</v>
      </c>
      <c r="B368" s="40">
        <v>6211186.7699999996</v>
      </c>
      <c r="C368" s="40">
        <v>1088690.8799999999</v>
      </c>
      <c r="D368" s="40">
        <v>3255894.85</v>
      </c>
      <c r="E368" s="40">
        <v>0</v>
      </c>
      <c r="F368" s="40">
        <v>52999</v>
      </c>
      <c r="G368" s="40">
        <v>5817725.1899999995</v>
      </c>
      <c r="H368" s="40">
        <v>14276742.01</v>
      </c>
      <c r="J368" s="40">
        <f t="shared" si="25"/>
        <v>3105593.3849999998</v>
      </c>
      <c r="K368" s="40">
        <f t="shared" si="26"/>
        <v>544345.43999999994</v>
      </c>
      <c r="L368" s="40">
        <f t="shared" si="27"/>
        <v>1627947.425</v>
      </c>
      <c r="M368" s="40">
        <f t="shared" si="28"/>
        <v>0</v>
      </c>
      <c r="N368" s="40">
        <f t="shared" si="29"/>
        <v>26499.5</v>
      </c>
    </row>
    <row r="369" spans="1:14" hidden="1" x14ac:dyDescent="0.6">
      <c r="A369" s="38" t="s">
        <v>1199</v>
      </c>
      <c r="B369" s="40">
        <v>9416300.2599999998</v>
      </c>
      <c r="C369" s="40">
        <v>2247219</v>
      </c>
      <c r="D369" s="40">
        <v>5046357.41</v>
      </c>
      <c r="E369" s="40">
        <v>0</v>
      </c>
      <c r="F369" s="40">
        <v>0</v>
      </c>
      <c r="G369" s="40">
        <v>241009.14</v>
      </c>
      <c r="H369" s="40">
        <v>5698855.4900000002</v>
      </c>
      <c r="J369" s="40">
        <f t="shared" si="25"/>
        <v>4708150.13</v>
      </c>
      <c r="K369" s="40">
        <f t="shared" si="26"/>
        <v>1123609.5</v>
      </c>
      <c r="L369" s="40">
        <f t="shared" si="27"/>
        <v>2523178.7050000001</v>
      </c>
      <c r="M369" s="40">
        <f t="shared" si="28"/>
        <v>0</v>
      </c>
      <c r="N369" s="40">
        <f t="shared" si="29"/>
        <v>0</v>
      </c>
    </row>
    <row r="370" spans="1:14" hidden="1" x14ac:dyDescent="0.6">
      <c r="A370" s="38" t="s">
        <v>1201</v>
      </c>
      <c r="B370" s="40">
        <v>1694979.09</v>
      </c>
      <c r="C370" s="40">
        <v>553858</v>
      </c>
      <c r="D370" s="40">
        <v>1294630.97</v>
      </c>
      <c r="E370" s="40">
        <v>0</v>
      </c>
      <c r="F370" s="40">
        <v>794</v>
      </c>
      <c r="G370" s="40">
        <v>1587964.9000000001</v>
      </c>
      <c r="H370" s="40">
        <v>3210657.1400000006</v>
      </c>
      <c r="J370" s="40">
        <f t="shared" si="25"/>
        <v>847489.54500000004</v>
      </c>
      <c r="K370" s="40">
        <f t="shared" si="26"/>
        <v>276929</v>
      </c>
      <c r="L370" s="40">
        <f t="shared" si="27"/>
        <v>647315.48499999999</v>
      </c>
      <c r="M370" s="40">
        <f t="shared" si="28"/>
        <v>0</v>
      </c>
      <c r="N370" s="40">
        <f t="shared" si="29"/>
        <v>397</v>
      </c>
    </row>
    <row r="371" spans="1:14" hidden="1" x14ac:dyDescent="0.6">
      <c r="A371" s="38" t="s">
        <v>1203</v>
      </c>
      <c r="B371" s="40">
        <v>996572.8</v>
      </c>
      <c r="C371" s="40">
        <v>642453.25</v>
      </c>
      <c r="D371" s="40">
        <v>985942.99</v>
      </c>
      <c r="E371" s="40">
        <v>0</v>
      </c>
      <c r="F371" s="40">
        <v>0</v>
      </c>
      <c r="G371" s="40">
        <v>1165802.5899999999</v>
      </c>
      <c r="H371" s="40">
        <v>4707688.6399999997</v>
      </c>
      <c r="J371" s="40">
        <f t="shared" si="25"/>
        <v>498286.4</v>
      </c>
      <c r="K371" s="40">
        <f t="shared" si="26"/>
        <v>321226.625</v>
      </c>
      <c r="L371" s="40">
        <f t="shared" si="27"/>
        <v>492971.495</v>
      </c>
      <c r="M371" s="40">
        <f t="shared" si="28"/>
        <v>0</v>
      </c>
      <c r="N371" s="40">
        <f t="shared" si="29"/>
        <v>0</v>
      </c>
    </row>
    <row r="372" spans="1:14" hidden="1" x14ac:dyDescent="0.6">
      <c r="A372" s="38" t="s">
        <v>1205</v>
      </c>
      <c r="B372" s="40">
        <v>1181793</v>
      </c>
      <c r="C372" s="40">
        <v>364977</v>
      </c>
      <c r="D372" s="40">
        <v>937493.54999999993</v>
      </c>
      <c r="E372" s="40">
        <v>0</v>
      </c>
      <c r="F372" s="40">
        <v>19184.89</v>
      </c>
      <c r="G372" s="40">
        <v>999736.66999999993</v>
      </c>
      <c r="H372" s="40">
        <v>5949445.7499999991</v>
      </c>
      <c r="J372" s="40">
        <f t="shared" si="25"/>
        <v>590896.5</v>
      </c>
      <c r="K372" s="40">
        <f t="shared" si="26"/>
        <v>182488.5</v>
      </c>
      <c r="L372" s="40">
        <f t="shared" si="27"/>
        <v>468746.77499999997</v>
      </c>
      <c r="M372" s="40">
        <f t="shared" si="28"/>
        <v>0</v>
      </c>
      <c r="N372" s="40">
        <f t="shared" si="29"/>
        <v>9592.4449999999997</v>
      </c>
    </row>
    <row r="373" spans="1:14" hidden="1" x14ac:dyDescent="0.6">
      <c r="A373" s="38" t="s">
        <v>1207</v>
      </c>
      <c r="B373" s="40">
        <v>1464589.78</v>
      </c>
      <c r="C373" s="40">
        <v>491905</v>
      </c>
      <c r="D373" s="40">
        <v>927227.32000000007</v>
      </c>
      <c r="E373" s="40">
        <v>0</v>
      </c>
      <c r="F373" s="40">
        <v>0</v>
      </c>
      <c r="G373" s="40">
        <v>286075.65000000002</v>
      </c>
      <c r="H373" s="40">
        <v>2998481.6599999997</v>
      </c>
      <c r="J373" s="40">
        <f t="shared" si="25"/>
        <v>732294.89</v>
      </c>
      <c r="K373" s="40">
        <f t="shared" si="26"/>
        <v>245952.5</v>
      </c>
      <c r="L373" s="40">
        <f t="shared" si="27"/>
        <v>463613.66000000003</v>
      </c>
      <c r="M373" s="40">
        <f t="shared" si="28"/>
        <v>0</v>
      </c>
      <c r="N373" s="40">
        <f t="shared" si="29"/>
        <v>0</v>
      </c>
    </row>
    <row r="374" spans="1:14" hidden="1" x14ac:dyDescent="0.6">
      <c r="A374" s="38" t="s">
        <v>1077</v>
      </c>
      <c r="B374" s="40">
        <v>3130615.5900000003</v>
      </c>
      <c r="C374" s="40">
        <v>231796.53000000003</v>
      </c>
      <c r="D374" s="40">
        <v>1036967.2100000001</v>
      </c>
      <c r="E374" s="40">
        <v>0</v>
      </c>
      <c r="F374" s="40">
        <v>50342.18</v>
      </c>
      <c r="G374" s="40">
        <v>4388937.42</v>
      </c>
      <c r="H374" s="40">
        <v>13067348.23</v>
      </c>
      <c r="J374" s="40">
        <f t="shared" si="25"/>
        <v>1565307.7950000002</v>
      </c>
      <c r="K374" s="40">
        <f t="shared" si="26"/>
        <v>115898.26500000001</v>
      </c>
      <c r="L374" s="40">
        <f t="shared" si="27"/>
        <v>518483.60500000004</v>
      </c>
      <c r="M374" s="40">
        <f t="shared" si="28"/>
        <v>0</v>
      </c>
      <c r="N374" s="40">
        <f t="shared" si="29"/>
        <v>25171.09</v>
      </c>
    </row>
    <row r="375" spans="1:14" hidden="1" x14ac:dyDescent="0.6">
      <c r="A375" s="38" t="s">
        <v>1079</v>
      </c>
      <c r="B375" s="40">
        <v>7245088.4699999997</v>
      </c>
      <c r="C375" s="40">
        <v>390727.01</v>
      </c>
      <c r="D375" s="40">
        <v>3173150.75</v>
      </c>
      <c r="E375" s="40">
        <v>0</v>
      </c>
      <c r="F375" s="40">
        <v>646668</v>
      </c>
      <c r="G375" s="40">
        <v>1710333.95</v>
      </c>
      <c r="H375" s="40">
        <v>4725373.3</v>
      </c>
      <c r="J375" s="40">
        <f t="shared" si="25"/>
        <v>3622544.2349999999</v>
      </c>
      <c r="K375" s="40">
        <f t="shared" si="26"/>
        <v>195363.505</v>
      </c>
      <c r="L375" s="40">
        <f t="shared" si="27"/>
        <v>1586575.375</v>
      </c>
      <c r="M375" s="40">
        <f t="shared" si="28"/>
        <v>0</v>
      </c>
      <c r="N375" s="40">
        <f t="shared" si="29"/>
        <v>323334</v>
      </c>
    </row>
    <row r="376" spans="1:14" hidden="1" x14ac:dyDescent="0.6">
      <c r="A376" s="38" t="s">
        <v>1081</v>
      </c>
      <c r="B376" s="40">
        <v>3082284.5</v>
      </c>
      <c r="C376" s="40">
        <v>193203.8</v>
      </c>
      <c r="D376" s="40">
        <v>2012843.34</v>
      </c>
      <c r="E376" s="40">
        <v>0</v>
      </c>
      <c r="F376" s="40">
        <v>347560</v>
      </c>
      <c r="G376" s="40">
        <v>255684.61000000002</v>
      </c>
      <c r="H376" s="40">
        <v>1796313.76</v>
      </c>
      <c r="J376" s="40">
        <f t="shared" si="25"/>
        <v>1541142.25</v>
      </c>
      <c r="K376" s="40">
        <f t="shared" si="26"/>
        <v>96601.9</v>
      </c>
      <c r="L376" s="40">
        <f t="shared" si="27"/>
        <v>1006421.67</v>
      </c>
      <c r="M376" s="40">
        <f t="shared" si="28"/>
        <v>0</v>
      </c>
      <c r="N376" s="40">
        <f t="shared" si="29"/>
        <v>173780</v>
      </c>
    </row>
    <row r="377" spans="1:14" hidden="1" x14ac:dyDescent="0.6">
      <c r="A377" s="38" t="s">
        <v>1083</v>
      </c>
      <c r="B377" s="40">
        <v>928283.75</v>
      </c>
      <c r="C377" s="40">
        <v>130000</v>
      </c>
      <c r="D377" s="40">
        <v>921978.69</v>
      </c>
      <c r="E377" s="40">
        <v>0</v>
      </c>
      <c r="F377" s="40">
        <v>49879.5</v>
      </c>
      <c r="G377" s="40">
        <v>871496.64</v>
      </c>
      <c r="H377" s="40">
        <v>3330357.3400000003</v>
      </c>
      <c r="J377" s="40">
        <f t="shared" si="25"/>
        <v>464141.875</v>
      </c>
      <c r="K377" s="40">
        <f t="shared" si="26"/>
        <v>65000</v>
      </c>
      <c r="L377" s="40">
        <f t="shared" si="27"/>
        <v>460989.34499999997</v>
      </c>
      <c r="M377" s="40">
        <f t="shared" si="28"/>
        <v>0</v>
      </c>
      <c r="N377" s="40">
        <f t="shared" si="29"/>
        <v>24939.75</v>
      </c>
    </row>
    <row r="378" spans="1:14" hidden="1" x14ac:dyDescent="0.6">
      <c r="A378" s="38" t="s">
        <v>1085</v>
      </c>
      <c r="B378" s="40">
        <v>1792073.08</v>
      </c>
      <c r="C378" s="40">
        <v>166961.08000000002</v>
      </c>
      <c r="D378" s="40">
        <v>1816778.68</v>
      </c>
      <c r="E378" s="40">
        <v>0</v>
      </c>
      <c r="F378" s="40">
        <v>203456</v>
      </c>
      <c r="G378" s="40">
        <v>6256284.5199999996</v>
      </c>
      <c r="H378" s="40">
        <v>15499252.26</v>
      </c>
      <c r="J378" s="40">
        <f t="shared" si="25"/>
        <v>896036.54</v>
      </c>
      <c r="K378" s="40">
        <f t="shared" si="26"/>
        <v>83480.540000000008</v>
      </c>
      <c r="L378" s="40">
        <f t="shared" si="27"/>
        <v>908389.34</v>
      </c>
      <c r="M378" s="40">
        <f t="shared" si="28"/>
        <v>0</v>
      </c>
      <c r="N378" s="40">
        <f t="shared" si="29"/>
        <v>101728</v>
      </c>
    </row>
    <row r="379" spans="1:14" hidden="1" x14ac:dyDescent="0.6">
      <c r="A379" s="38" t="s">
        <v>1087</v>
      </c>
      <c r="B379" s="40">
        <v>3121752.4200000004</v>
      </c>
      <c r="C379" s="40">
        <v>324659.5</v>
      </c>
      <c r="D379" s="40">
        <v>2721750.46</v>
      </c>
      <c r="E379" s="40">
        <v>0</v>
      </c>
      <c r="F379" s="40">
        <v>1150854.9099999999</v>
      </c>
      <c r="G379" s="40">
        <v>4450935.7600000007</v>
      </c>
      <c r="H379" s="40">
        <v>29014212.350000001</v>
      </c>
      <c r="J379" s="40">
        <f t="shared" si="25"/>
        <v>1560876.2100000002</v>
      </c>
      <c r="K379" s="40">
        <f t="shared" si="26"/>
        <v>162329.75</v>
      </c>
      <c r="L379" s="40">
        <f t="shared" si="27"/>
        <v>1360875.23</v>
      </c>
      <c r="M379" s="40">
        <f t="shared" si="28"/>
        <v>0</v>
      </c>
      <c r="N379" s="40">
        <f t="shared" si="29"/>
        <v>575427.45499999996</v>
      </c>
    </row>
    <row r="380" spans="1:14" hidden="1" x14ac:dyDescent="0.6">
      <c r="A380" s="38" t="s">
        <v>1089</v>
      </c>
      <c r="B380" s="40">
        <v>15311357</v>
      </c>
      <c r="C380" s="40">
        <v>2172693</v>
      </c>
      <c r="D380" s="40">
        <v>9044060.0300000012</v>
      </c>
      <c r="E380" s="40">
        <v>0</v>
      </c>
      <c r="F380" s="40">
        <v>109072</v>
      </c>
      <c r="G380" s="40">
        <v>604131.3600000001</v>
      </c>
      <c r="H380" s="40">
        <v>3158715.4400000004</v>
      </c>
      <c r="J380" s="40">
        <f t="shared" si="25"/>
        <v>7655678.5</v>
      </c>
      <c r="K380" s="40">
        <f t="shared" si="26"/>
        <v>1086346.5</v>
      </c>
      <c r="L380" s="40">
        <f t="shared" si="27"/>
        <v>4522030.0150000006</v>
      </c>
      <c r="M380" s="40">
        <f t="shared" si="28"/>
        <v>0</v>
      </c>
      <c r="N380" s="40">
        <f t="shared" si="29"/>
        <v>54536</v>
      </c>
    </row>
    <row r="381" spans="1:14" hidden="1" x14ac:dyDescent="0.6">
      <c r="A381" s="38" t="s">
        <v>1091</v>
      </c>
      <c r="B381" s="40">
        <v>2596820.1999999997</v>
      </c>
      <c r="C381" s="40">
        <v>302726.15000000002</v>
      </c>
      <c r="D381" s="40">
        <v>1456912.4100000001</v>
      </c>
      <c r="E381" s="40">
        <v>0</v>
      </c>
      <c r="F381" s="40">
        <v>0</v>
      </c>
      <c r="G381" s="40">
        <v>1947389.04</v>
      </c>
      <c r="H381" s="40">
        <v>21061913.659999996</v>
      </c>
      <c r="J381" s="40">
        <f t="shared" si="25"/>
        <v>1298410.0999999999</v>
      </c>
      <c r="K381" s="40">
        <f t="shared" si="26"/>
        <v>151363.07500000001</v>
      </c>
      <c r="L381" s="40">
        <f t="shared" si="27"/>
        <v>728456.20500000007</v>
      </c>
      <c r="M381" s="40">
        <f t="shared" si="28"/>
        <v>0</v>
      </c>
      <c r="N381" s="40">
        <f t="shared" si="29"/>
        <v>0</v>
      </c>
    </row>
    <row r="382" spans="1:14" hidden="1" x14ac:dyDescent="0.6">
      <c r="A382" s="38" t="s">
        <v>1093</v>
      </c>
      <c r="B382" s="40">
        <v>6077270.3999999994</v>
      </c>
      <c r="C382" s="40">
        <v>281723.88</v>
      </c>
      <c r="D382" s="40">
        <v>2687766.25</v>
      </c>
      <c r="E382" s="40">
        <v>0</v>
      </c>
      <c r="F382" s="40">
        <v>0</v>
      </c>
      <c r="G382" s="40">
        <v>1734622.16</v>
      </c>
      <c r="H382" s="40">
        <v>4877675.78</v>
      </c>
      <c r="J382" s="40">
        <f t="shared" si="25"/>
        <v>3038635.1999999997</v>
      </c>
      <c r="K382" s="40">
        <f t="shared" si="26"/>
        <v>140861.94</v>
      </c>
      <c r="L382" s="40">
        <f t="shared" si="27"/>
        <v>1343883.125</v>
      </c>
      <c r="M382" s="40">
        <f t="shared" si="28"/>
        <v>0</v>
      </c>
      <c r="N382" s="40">
        <f t="shared" si="29"/>
        <v>0</v>
      </c>
    </row>
    <row r="383" spans="1:14" hidden="1" x14ac:dyDescent="0.6">
      <c r="A383" s="38" t="s">
        <v>1095</v>
      </c>
      <c r="B383" s="40">
        <v>3151600.63</v>
      </c>
      <c r="C383" s="40">
        <v>196280</v>
      </c>
      <c r="D383" s="40">
        <v>1171905.33</v>
      </c>
      <c r="E383" s="40">
        <v>0</v>
      </c>
      <c r="F383" s="40">
        <v>20543</v>
      </c>
      <c r="G383" s="40">
        <v>14455067.91</v>
      </c>
      <c r="H383" s="40">
        <v>90726519.359999999</v>
      </c>
      <c r="J383" s="40">
        <f t="shared" si="25"/>
        <v>1575800.3149999999</v>
      </c>
      <c r="K383" s="40">
        <f t="shared" si="26"/>
        <v>98140</v>
      </c>
      <c r="L383" s="40">
        <f t="shared" si="27"/>
        <v>585952.66500000004</v>
      </c>
      <c r="M383" s="40">
        <f t="shared" si="28"/>
        <v>0</v>
      </c>
      <c r="N383" s="40">
        <f t="shared" si="29"/>
        <v>10271.5</v>
      </c>
    </row>
    <row r="384" spans="1:14" hidden="1" x14ac:dyDescent="0.6">
      <c r="A384" s="38" t="s">
        <v>1058</v>
      </c>
      <c r="B384" s="40">
        <v>57323622.109999999</v>
      </c>
      <c r="C384" s="40">
        <v>3170311.2</v>
      </c>
      <c r="D384" s="40">
        <v>23190625.579999998</v>
      </c>
      <c r="E384" s="40">
        <v>0</v>
      </c>
      <c r="F384" s="40">
        <v>88121.46</v>
      </c>
      <c r="G384" s="40">
        <v>2089303.0600000003</v>
      </c>
      <c r="H384" s="40">
        <v>8376227.3399999999</v>
      </c>
      <c r="J384" s="40">
        <f t="shared" si="25"/>
        <v>28661811.055</v>
      </c>
      <c r="K384" s="40">
        <f t="shared" si="26"/>
        <v>1585155.6</v>
      </c>
      <c r="L384" s="40">
        <f t="shared" si="27"/>
        <v>11595312.789999999</v>
      </c>
      <c r="M384" s="40">
        <f t="shared" si="28"/>
        <v>0</v>
      </c>
      <c r="N384" s="40">
        <f t="shared" si="29"/>
        <v>44060.73</v>
      </c>
    </row>
    <row r="385" spans="1:14" hidden="1" x14ac:dyDescent="0.6">
      <c r="A385" s="38" t="s">
        <v>1060</v>
      </c>
      <c r="B385" s="40">
        <v>3959141.81</v>
      </c>
      <c r="C385" s="40">
        <v>285936.90000000002</v>
      </c>
      <c r="D385" s="40">
        <v>2070571.4900000002</v>
      </c>
      <c r="E385" s="40">
        <v>0</v>
      </c>
      <c r="F385" s="40">
        <v>0</v>
      </c>
      <c r="G385" s="40">
        <v>19381960.329999998</v>
      </c>
      <c r="H385" s="40">
        <v>55003164.499999993</v>
      </c>
      <c r="J385" s="40">
        <f t="shared" si="25"/>
        <v>1979570.905</v>
      </c>
      <c r="K385" s="40">
        <f t="shared" si="26"/>
        <v>142968.45000000001</v>
      </c>
      <c r="L385" s="40">
        <f t="shared" si="27"/>
        <v>1035285.7450000001</v>
      </c>
      <c r="M385" s="40">
        <f t="shared" si="28"/>
        <v>0</v>
      </c>
      <c r="N385" s="40">
        <f t="shared" si="29"/>
        <v>0</v>
      </c>
    </row>
    <row r="386" spans="1:14" hidden="1" x14ac:dyDescent="0.6">
      <c r="A386" s="38" t="s">
        <v>1143</v>
      </c>
      <c r="B386" s="40">
        <v>18272729.760000002</v>
      </c>
      <c r="C386" s="40">
        <v>4646636.79</v>
      </c>
      <c r="D386" s="40">
        <v>12269908.42</v>
      </c>
      <c r="E386" s="40">
        <v>0</v>
      </c>
      <c r="F386" s="40">
        <v>501320.89</v>
      </c>
      <c r="G386" s="40">
        <v>1158562.6299999999</v>
      </c>
      <c r="H386" s="40">
        <v>7249845.5</v>
      </c>
      <c r="J386" s="40">
        <f t="shared" si="25"/>
        <v>9136364.8800000008</v>
      </c>
      <c r="K386" s="40">
        <f t="shared" si="26"/>
        <v>2323318.395</v>
      </c>
      <c r="L386" s="40">
        <f t="shared" si="27"/>
        <v>6134954.21</v>
      </c>
      <c r="M386" s="40">
        <f t="shared" si="28"/>
        <v>0</v>
      </c>
      <c r="N386" s="40">
        <f t="shared" si="29"/>
        <v>250660.44500000001</v>
      </c>
    </row>
    <row r="387" spans="1:14" hidden="1" x14ac:dyDescent="0.6">
      <c r="A387" s="38" t="s">
        <v>1062</v>
      </c>
      <c r="B387" s="40">
        <v>9343334.3000000007</v>
      </c>
      <c r="C387" s="40">
        <v>391854.43</v>
      </c>
      <c r="D387" s="40">
        <v>2520691.0100000002</v>
      </c>
      <c r="E387" s="40">
        <v>0</v>
      </c>
      <c r="F387" s="40">
        <v>0</v>
      </c>
      <c r="G387" s="40">
        <v>1002914.39</v>
      </c>
      <c r="H387" s="40">
        <v>3791313.6500000004</v>
      </c>
      <c r="J387" s="40">
        <f t="shared" si="25"/>
        <v>4671667.1500000004</v>
      </c>
      <c r="K387" s="40">
        <f t="shared" si="26"/>
        <v>195927.215</v>
      </c>
      <c r="L387" s="40">
        <f t="shared" si="27"/>
        <v>1260345.5050000001</v>
      </c>
      <c r="M387" s="40">
        <f t="shared" si="28"/>
        <v>0</v>
      </c>
      <c r="N387" s="40">
        <f t="shared" si="29"/>
        <v>0</v>
      </c>
    </row>
    <row r="388" spans="1:14" hidden="1" x14ac:dyDescent="0.6">
      <c r="A388" s="38" t="s">
        <v>1145</v>
      </c>
      <c r="B388" s="40">
        <v>2299001.39</v>
      </c>
      <c r="C388" s="40">
        <v>154090.28</v>
      </c>
      <c r="D388" s="40">
        <v>1393421.5999999999</v>
      </c>
      <c r="E388" s="40">
        <v>0</v>
      </c>
      <c r="F388" s="40">
        <v>35343.5</v>
      </c>
      <c r="G388" s="40">
        <v>2507736.1599999997</v>
      </c>
      <c r="H388" s="40">
        <v>9567695.3199999984</v>
      </c>
      <c r="J388" s="40">
        <f t="shared" si="25"/>
        <v>1149500.6950000001</v>
      </c>
      <c r="K388" s="40">
        <f t="shared" si="26"/>
        <v>77045.14</v>
      </c>
      <c r="L388" s="40">
        <f t="shared" si="27"/>
        <v>696710.79999999993</v>
      </c>
      <c r="M388" s="40">
        <f t="shared" si="28"/>
        <v>0</v>
      </c>
      <c r="N388" s="40">
        <f t="shared" si="29"/>
        <v>17671.75</v>
      </c>
    </row>
    <row r="389" spans="1:14" hidden="1" x14ac:dyDescent="0.6">
      <c r="A389" s="38" t="s">
        <v>1147</v>
      </c>
      <c r="B389" s="40">
        <v>5306864.7200000007</v>
      </c>
      <c r="C389" s="40">
        <v>71178.78</v>
      </c>
      <c r="D389" s="40">
        <v>4931105.7</v>
      </c>
      <c r="E389" s="40">
        <v>0</v>
      </c>
      <c r="F389" s="40">
        <v>92699</v>
      </c>
      <c r="G389" s="40">
        <v>21059509.130000003</v>
      </c>
      <c r="H389" s="40">
        <v>50326768.620000005</v>
      </c>
      <c r="J389" s="40">
        <f t="shared" ref="J389:J452" si="30">B389*$J$2</f>
        <v>2653432.3600000003</v>
      </c>
      <c r="K389" s="40">
        <f t="shared" ref="K389:K452" si="31">C389*$K$2</f>
        <v>35589.39</v>
      </c>
      <c r="L389" s="40">
        <f t="shared" ref="L389:L452" si="32">D389*$L$2</f>
        <v>2465552.85</v>
      </c>
      <c r="M389" s="40">
        <f t="shared" ref="M389:M452" si="33">E389*$M$2</f>
        <v>0</v>
      </c>
      <c r="N389" s="40">
        <f t="shared" ref="N389:N452" si="34">F389*$N$2</f>
        <v>46349.5</v>
      </c>
    </row>
    <row r="390" spans="1:14" hidden="1" x14ac:dyDescent="0.6">
      <c r="A390" s="38" t="s">
        <v>1064</v>
      </c>
      <c r="B390" s="40">
        <v>33373742.18</v>
      </c>
      <c r="C390" s="40">
        <v>518390.18</v>
      </c>
      <c r="D390" s="40">
        <v>8264723.9400000004</v>
      </c>
      <c r="E390" s="40">
        <v>0</v>
      </c>
      <c r="F390" s="40">
        <v>3770</v>
      </c>
      <c r="G390" s="40">
        <v>5464494.8000000007</v>
      </c>
      <c r="H390" s="40">
        <v>11440834.770000001</v>
      </c>
      <c r="J390" s="40">
        <f t="shared" si="30"/>
        <v>16686871.09</v>
      </c>
      <c r="K390" s="40">
        <f t="shared" si="31"/>
        <v>259195.09</v>
      </c>
      <c r="L390" s="40">
        <f t="shared" si="32"/>
        <v>4132361.97</v>
      </c>
      <c r="M390" s="40">
        <f t="shared" si="33"/>
        <v>0</v>
      </c>
      <c r="N390" s="40">
        <f t="shared" si="34"/>
        <v>1885</v>
      </c>
    </row>
    <row r="391" spans="1:14" hidden="1" x14ac:dyDescent="0.6">
      <c r="A391" s="38" t="s">
        <v>1066</v>
      </c>
      <c r="B391" s="40">
        <v>4616833.6399999997</v>
      </c>
      <c r="C391" s="40">
        <v>353955.37</v>
      </c>
      <c r="D391" s="40">
        <v>1492822.31</v>
      </c>
      <c r="E391" s="40">
        <v>0</v>
      </c>
      <c r="F391" s="40">
        <v>31001</v>
      </c>
      <c r="G391" s="40">
        <v>1280561.5399999998</v>
      </c>
      <c r="H391" s="40">
        <v>5705912.4799999995</v>
      </c>
      <c r="J391" s="40">
        <f t="shared" si="30"/>
        <v>2308416.8199999998</v>
      </c>
      <c r="K391" s="40">
        <f t="shared" si="31"/>
        <v>176977.685</v>
      </c>
      <c r="L391" s="40">
        <f t="shared" si="32"/>
        <v>746411.15500000003</v>
      </c>
      <c r="M391" s="40">
        <f t="shared" si="33"/>
        <v>0</v>
      </c>
      <c r="N391" s="40">
        <f t="shared" si="34"/>
        <v>15500.5</v>
      </c>
    </row>
    <row r="392" spans="1:14" hidden="1" x14ac:dyDescent="0.6">
      <c r="A392" s="38" t="s">
        <v>1068</v>
      </c>
      <c r="B392" s="40">
        <v>4950003.3999999994</v>
      </c>
      <c r="C392" s="40">
        <v>319227.13</v>
      </c>
      <c r="D392" s="40">
        <v>2722106.19</v>
      </c>
      <c r="E392" s="40">
        <v>0</v>
      </c>
      <c r="F392" s="40">
        <v>5387.9</v>
      </c>
      <c r="G392" s="40">
        <v>1905124.5700000003</v>
      </c>
      <c r="H392" s="40">
        <v>6769861.790000001</v>
      </c>
      <c r="J392" s="40">
        <f t="shared" si="30"/>
        <v>2475001.6999999997</v>
      </c>
      <c r="K392" s="40">
        <f t="shared" si="31"/>
        <v>159613.565</v>
      </c>
      <c r="L392" s="40">
        <f t="shared" si="32"/>
        <v>1361053.095</v>
      </c>
      <c r="M392" s="40">
        <f t="shared" si="33"/>
        <v>0</v>
      </c>
      <c r="N392" s="40">
        <f t="shared" si="34"/>
        <v>2693.95</v>
      </c>
    </row>
    <row r="393" spans="1:14" hidden="1" x14ac:dyDescent="0.6">
      <c r="A393" s="38" t="s">
        <v>1070</v>
      </c>
      <c r="B393" s="40">
        <v>3422541.17</v>
      </c>
      <c r="C393" s="40">
        <v>272214.33</v>
      </c>
      <c r="D393" s="40">
        <v>3473511.5300000003</v>
      </c>
      <c r="E393" s="40">
        <v>0</v>
      </c>
      <c r="F393" s="40">
        <v>10969</v>
      </c>
      <c r="G393" s="40">
        <v>646175.25</v>
      </c>
      <c r="H393" s="40">
        <v>8580351.6999999993</v>
      </c>
      <c r="J393" s="40">
        <f t="shared" si="30"/>
        <v>1711270.585</v>
      </c>
      <c r="K393" s="40">
        <f t="shared" si="31"/>
        <v>136107.16500000001</v>
      </c>
      <c r="L393" s="40">
        <f t="shared" si="32"/>
        <v>1736755.7650000001</v>
      </c>
      <c r="M393" s="40">
        <f t="shared" si="33"/>
        <v>0</v>
      </c>
      <c r="N393" s="40">
        <f t="shared" si="34"/>
        <v>5484.5</v>
      </c>
    </row>
    <row r="394" spans="1:14" hidden="1" x14ac:dyDescent="0.6">
      <c r="A394" s="38" t="s">
        <v>1072</v>
      </c>
      <c r="B394" s="40">
        <v>1074716.55</v>
      </c>
      <c r="C394" s="40">
        <v>144388.09</v>
      </c>
      <c r="D394" s="40">
        <v>1134520</v>
      </c>
      <c r="E394" s="40">
        <v>0</v>
      </c>
      <c r="F394" s="40">
        <v>74068.5</v>
      </c>
      <c r="G394" s="40">
        <v>842264.01</v>
      </c>
      <c r="H394" s="40">
        <v>3862189.45</v>
      </c>
      <c r="J394" s="40">
        <f t="shared" si="30"/>
        <v>537358.27500000002</v>
      </c>
      <c r="K394" s="40">
        <f t="shared" si="31"/>
        <v>72194.044999999998</v>
      </c>
      <c r="L394" s="40">
        <f t="shared" si="32"/>
        <v>567260</v>
      </c>
      <c r="M394" s="40">
        <f t="shared" si="33"/>
        <v>0</v>
      </c>
      <c r="N394" s="40">
        <f t="shared" si="34"/>
        <v>37034.25</v>
      </c>
    </row>
    <row r="395" spans="1:14" hidden="1" x14ac:dyDescent="0.6">
      <c r="A395" s="38" t="s">
        <v>967</v>
      </c>
      <c r="B395" s="40">
        <v>1264961.27</v>
      </c>
      <c r="C395" s="40">
        <v>312248.90000000002</v>
      </c>
      <c r="D395" s="40">
        <v>2763704.3499999996</v>
      </c>
      <c r="E395" s="40">
        <v>0</v>
      </c>
      <c r="F395" s="40">
        <v>2824</v>
      </c>
      <c r="G395" s="40">
        <v>18770301.240000002</v>
      </c>
      <c r="H395" s="40">
        <v>87127789.25</v>
      </c>
      <c r="J395" s="40">
        <f t="shared" si="30"/>
        <v>632480.63500000001</v>
      </c>
      <c r="K395" s="40">
        <f t="shared" si="31"/>
        <v>156124.45000000001</v>
      </c>
      <c r="L395" s="40">
        <f t="shared" si="32"/>
        <v>1381852.1749999998</v>
      </c>
      <c r="M395" s="40">
        <f t="shared" si="33"/>
        <v>0</v>
      </c>
      <c r="N395" s="40">
        <f t="shared" si="34"/>
        <v>1412</v>
      </c>
    </row>
    <row r="396" spans="1:14" hidden="1" x14ac:dyDescent="0.6">
      <c r="A396" s="38" t="s">
        <v>969</v>
      </c>
      <c r="B396" s="40">
        <v>12030278</v>
      </c>
      <c r="C396" s="40">
        <v>3845585.7600000002</v>
      </c>
      <c r="D396" s="40">
        <v>9538324.129999999</v>
      </c>
      <c r="E396" s="40">
        <v>0</v>
      </c>
      <c r="F396" s="40">
        <v>0</v>
      </c>
      <c r="G396" s="40">
        <v>3392354.0700000003</v>
      </c>
      <c r="H396" s="40">
        <v>12543354.869999999</v>
      </c>
      <c r="J396" s="40">
        <f t="shared" si="30"/>
        <v>6015139</v>
      </c>
      <c r="K396" s="40">
        <f t="shared" si="31"/>
        <v>1922792.8800000001</v>
      </c>
      <c r="L396" s="40">
        <f t="shared" si="32"/>
        <v>4769162.0649999995</v>
      </c>
      <c r="M396" s="40">
        <f t="shared" si="33"/>
        <v>0</v>
      </c>
      <c r="N396" s="40">
        <f t="shared" si="34"/>
        <v>0</v>
      </c>
    </row>
    <row r="397" spans="1:14" hidden="1" x14ac:dyDescent="0.6">
      <c r="A397" s="38" t="s">
        <v>971</v>
      </c>
      <c r="B397" s="40">
        <v>3579829.13</v>
      </c>
      <c r="C397" s="40">
        <v>1194924.67</v>
      </c>
      <c r="D397" s="40">
        <v>2690700.3</v>
      </c>
      <c r="E397" s="40">
        <v>0</v>
      </c>
      <c r="F397" s="40">
        <v>3408.67</v>
      </c>
      <c r="G397" s="40">
        <v>3460808.81</v>
      </c>
      <c r="H397" s="40">
        <v>34946829.809999995</v>
      </c>
      <c r="J397" s="40">
        <f t="shared" si="30"/>
        <v>1789914.5649999999</v>
      </c>
      <c r="K397" s="40">
        <f t="shared" si="31"/>
        <v>597462.33499999996</v>
      </c>
      <c r="L397" s="40">
        <f t="shared" si="32"/>
        <v>1345350.15</v>
      </c>
      <c r="M397" s="40">
        <f t="shared" si="33"/>
        <v>0</v>
      </c>
      <c r="N397" s="40">
        <f t="shared" si="34"/>
        <v>1704.335</v>
      </c>
    </row>
    <row r="398" spans="1:14" hidden="1" x14ac:dyDescent="0.6">
      <c r="A398" s="38" t="s">
        <v>973</v>
      </c>
      <c r="B398" s="40">
        <v>8603059.3399999999</v>
      </c>
      <c r="C398" s="40">
        <v>1785381.29</v>
      </c>
      <c r="D398" s="40">
        <v>4944986.1100000003</v>
      </c>
      <c r="E398" s="40">
        <v>0</v>
      </c>
      <c r="F398" s="40">
        <v>0</v>
      </c>
      <c r="G398" s="40">
        <v>13347464.009999998</v>
      </c>
      <c r="H398" s="40">
        <v>50335231.509999998</v>
      </c>
      <c r="J398" s="40">
        <f t="shared" si="30"/>
        <v>4301529.67</v>
      </c>
      <c r="K398" s="40">
        <f t="shared" si="31"/>
        <v>892690.64500000002</v>
      </c>
      <c r="L398" s="40">
        <f t="shared" si="32"/>
        <v>2472493.0550000002</v>
      </c>
      <c r="M398" s="40">
        <f t="shared" si="33"/>
        <v>0</v>
      </c>
      <c r="N398" s="40">
        <f t="shared" si="34"/>
        <v>0</v>
      </c>
    </row>
    <row r="399" spans="1:14" hidden="1" x14ac:dyDescent="0.6">
      <c r="A399" s="38" t="s">
        <v>975</v>
      </c>
      <c r="B399" s="40">
        <v>22861159.599999998</v>
      </c>
      <c r="C399" s="40">
        <v>2071561.83</v>
      </c>
      <c r="D399" s="40">
        <v>11651806.880000001</v>
      </c>
      <c r="E399" s="40">
        <v>0</v>
      </c>
      <c r="F399" s="40">
        <v>5264.5</v>
      </c>
      <c r="G399" s="40">
        <v>3425616.07</v>
      </c>
      <c r="H399" s="40">
        <v>22076945.66</v>
      </c>
      <c r="J399" s="40">
        <f t="shared" si="30"/>
        <v>11430579.799999999</v>
      </c>
      <c r="K399" s="40">
        <f t="shared" si="31"/>
        <v>1035780.915</v>
      </c>
      <c r="L399" s="40">
        <f t="shared" si="32"/>
        <v>5825903.4400000004</v>
      </c>
      <c r="M399" s="40">
        <f t="shared" si="33"/>
        <v>0</v>
      </c>
      <c r="N399" s="40">
        <f t="shared" si="34"/>
        <v>2632.25</v>
      </c>
    </row>
    <row r="400" spans="1:14" hidden="1" x14ac:dyDescent="0.6">
      <c r="A400" s="38" t="s">
        <v>977</v>
      </c>
      <c r="B400" s="40">
        <v>3384923.79</v>
      </c>
      <c r="C400" s="40">
        <v>635679.07000000007</v>
      </c>
      <c r="D400" s="40">
        <v>3505908.2399999998</v>
      </c>
      <c r="E400" s="40">
        <v>0</v>
      </c>
      <c r="F400" s="40">
        <v>0</v>
      </c>
      <c r="G400" s="40">
        <v>9114908.3299999982</v>
      </c>
      <c r="H400" s="40">
        <v>34272496.68</v>
      </c>
      <c r="J400" s="40">
        <f t="shared" si="30"/>
        <v>1692461.895</v>
      </c>
      <c r="K400" s="40">
        <f t="shared" si="31"/>
        <v>317839.53500000003</v>
      </c>
      <c r="L400" s="40">
        <f t="shared" si="32"/>
        <v>1752954.1199999999</v>
      </c>
      <c r="M400" s="40">
        <f t="shared" si="33"/>
        <v>0</v>
      </c>
      <c r="N400" s="40">
        <f t="shared" si="34"/>
        <v>0</v>
      </c>
    </row>
    <row r="401" spans="1:14" hidden="1" x14ac:dyDescent="0.6">
      <c r="A401" s="38" t="s">
        <v>979</v>
      </c>
      <c r="B401" s="40">
        <v>15253986</v>
      </c>
      <c r="C401" s="40">
        <v>2655503.5699999998</v>
      </c>
      <c r="D401" s="40">
        <v>14537754.890000001</v>
      </c>
      <c r="E401" s="40">
        <v>0</v>
      </c>
      <c r="F401" s="40">
        <v>42048</v>
      </c>
      <c r="G401" s="40">
        <v>444965.83</v>
      </c>
      <c r="H401" s="40">
        <v>13465600.609999999</v>
      </c>
      <c r="J401" s="40">
        <f t="shared" si="30"/>
        <v>7626993</v>
      </c>
      <c r="K401" s="40">
        <f t="shared" si="31"/>
        <v>1327751.7849999999</v>
      </c>
      <c r="L401" s="40">
        <f t="shared" si="32"/>
        <v>7268877.4450000003</v>
      </c>
      <c r="M401" s="40">
        <f t="shared" si="33"/>
        <v>0</v>
      </c>
      <c r="N401" s="40">
        <f t="shared" si="34"/>
        <v>21024</v>
      </c>
    </row>
    <row r="402" spans="1:14" hidden="1" x14ac:dyDescent="0.6">
      <c r="A402" s="38" t="s">
        <v>981</v>
      </c>
      <c r="B402" s="40">
        <v>11099808.440000001</v>
      </c>
      <c r="C402" s="40">
        <v>1691049</v>
      </c>
      <c r="D402" s="40">
        <v>8197852.6200000001</v>
      </c>
      <c r="E402" s="40">
        <v>0</v>
      </c>
      <c r="F402" s="40">
        <v>0</v>
      </c>
      <c r="G402" s="40">
        <v>6812908.9499999993</v>
      </c>
      <c r="H402" s="40">
        <v>30324699.579999998</v>
      </c>
      <c r="J402" s="40">
        <f t="shared" si="30"/>
        <v>5549904.2200000007</v>
      </c>
      <c r="K402" s="40">
        <f t="shared" si="31"/>
        <v>845524.5</v>
      </c>
      <c r="L402" s="40">
        <f t="shared" si="32"/>
        <v>4098926.31</v>
      </c>
      <c r="M402" s="40">
        <f t="shared" si="33"/>
        <v>0</v>
      </c>
      <c r="N402" s="40">
        <f t="shared" si="34"/>
        <v>0</v>
      </c>
    </row>
    <row r="403" spans="1:14" hidden="1" x14ac:dyDescent="0.6">
      <c r="A403" s="38" t="s">
        <v>983</v>
      </c>
      <c r="B403" s="40">
        <v>6432903.0999999996</v>
      </c>
      <c r="C403" s="40">
        <v>724566.91999999993</v>
      </c>
      <c r="D403" s="40">
        <v>6020802.5500000007</v>
      </c>
      <c r="E403" s="40">
        <v>0</v>
      </c>
      <c r="F403" s="40">
        <v>3345</v>
      </c>
      <c r="G403" s="40">
        <v>3184620.1</v>
      </c>
      <c r="H403" s="40">
        <v>22096532.039999999</v>
      </c>
      <c r="J403" s="40">
        <f t="shared" si="30"/>
        <v>3216451.55</v>
      </c>
      <c r="K403" s="40">
        <f t="shared" si="31"/>
        <v>362283.45999999996</v>
      </c>
      <c r="L403" s="40">
        <f t="shared" si="32"/>
        <v>3010401.2750000004</v>
      </c>
      <c r="M403" s="40">
        <f t="shared" si="33"/>
        <v>0</v>
      </c>
      <c r="N403" s="40">
        <f t="shared" si="34"/>
        <v>1672.5</v>
      </c>
    </row>
    <row r="404" spans="1:14" hidden="1" x14ac:dyDescent="0.6">
      <c r="A404" s="38" t="s">
        <v>985</v>
      </c>
      <c r="B404" s="40">
        <v>1074433.48</v>
      </c>
      <c r="C404" s="40">
        <v>276365.7</v>
      </c>
      <c r="D404" s="40">
        <v>2089501.1499999997</v>
      </c>
      <c r="E404" s="40">
        <v>0</v>
      </c>
      <c r="F404" s="40">
        <v>8058</v>
      </c>
      <c r="G404" s="40">
        <v>24725591.030000005</v>
      </c>
      <c r="H404" s="40">
        <v>70683683.410000011</v>
      </c>
      <c r="J404" s="40">
        <f t="shared" si="30"/>
        <v>537216.74</v>
      </c>
      <c r="K404" s="40">
        <f t="shared" si="31"/>
        <v>138182.85</v>
      </c>
      <c r="L404" s="40">
        <f t="shared" si="32"/>
        <v>1044750.5749999998</v>
      </c>
      <c r="M404" s="40">
        <f t="shared" si="33"/>
        <v>0</v>
      </c>
      <c r="N404" s="40">
        <f t="shared" si="34"/>
        <v>4029</v>
      </c>
    </row>
    <row r="405" spans="1:14" hidden="1" x14ac:dyDescent="0.6">
      <c r="A405" s="38" t="s">
        <v>994</v>
      </c>
      <c r="B405" s="40">
        <v>15524335.1</v>
      </c>
      <c r="C405" s="40">
        <v>6417780.3499999996</v>
      </c>
      <c r="D405" s="40">
        <v>15826791.92</v>
      </c>
      <c r="E405" s="40">
        <v>0</v>
      </c>
      <c r="F405" s="40">
        <v>696651</v>
      </c>
      <c r="G405" s="40">
        <v>1432567.0999999999</v>
      </c>
      <c r="H405" s="40">
        <v>35650818.239999995</v>
      </c>
      <c r="J405" s="40">
        <f t="shared" si="30"/>
        <v>7762167.5499999998</v>
      </c>
      <c r="K405" s="40">
        <f t="shared" si="31"/>
        <v>3208890.1749999998</v>
      </c>
      <c r="L405" s="40">
        <f t="shared" si="32"/>
        <v>7913395.96</v>
      </c>
      <c r="M405" s="40">
        <f t="shared" si="33"/>
        <v>0</v>
      </c>
      <c r="N405" s="40">
        <f t="shared" si="34"/>
        <v>348325.5</v>
      </c>
    </row>
    <row r="406" spans="1:14" hidden="1" x14ac:dyDescent="0.6">
      <c r="A406" s="38" t="s">
        <v>996</v>
      </c>
      <c r="B406" s="40">
        <v>4625169.33</v>
      </c>
      <c r="C406" s="40">
        <v>1989164.97</v>
      </c>
      <c r="D406" s="40">
        <v>22839897.530000005</v>
      </c>
      <c r="E406" s="40">
        <v>0</v>
      </c>
      <c r="F406" s="40">
        <v>118490.53</v>
      </c>
      <c r="G406" s="40">
        <v>6368503.9899999993</v>
      </c>
      <c r="H406" s="40">
        <v>33175052.949999999</v>
      </c>
      <c r="J406" s="40">
        <f t="shared" si="30"/>
        <v>2312584.665</v>
      </c>
      <c r="K406" s="40">
        <f t="shared" si="31"/>
        <v>994582.48499999999</v>
      </c>
      <c r="L406" s="40">
        <f t="shared" si="32"/>
        <v>11419948.765000002</v>
      </c>
      <c r="M406" s="40">
        <f t="shared" si="33"/>
        <v>0</v>
      </c>
      <c r="N406" s="40">
        <f t="shared" si="34"/>
        <v>59245.264999999999</v>
      </c>
    </row>
    <row r="407" spans="1:14" hidden="1" x14ac:dyDescent="0.6">
      <c r="A407" s="38" t="s">
        <v>998</v>
      </c>
      <c r="B407" s="40">
        <v>5099590.58</v>
      </c>
      <c r="C407" s="40">
        <v>2274232.54</v>
      </c>
      <c r="D407" s="40">
        <v>4697865.66</v>
      </c>
      <c r="E407" s="40">
        <v>0</v>
      </c>
      <c r="F407" s="40">
        <v>5697</v>
      </c>
      <c r="G407" s="40">
        <v>10329872.719999999</v>
      </c>
      <c r="H407" s="40">
        <v>32211567.809999999</v>
      </c>
      <c r="J407" s="40">
        <f t="shared" si="30"/>
        <v>2549795.29</v>
      </c>
      <c r="K407" s="40">
        <f t="shared" si="31"/>
        <v>1137116.27</v>
      </c>
      <c r="L407" s="40">
        <f t="shared" si="32"/>
        <v>2348932.83</v>
      </c>
      <c r="M407" s="40">
        <f t="shared" si="33"/>
        <v>0</v>
      </c>
      <c r="N407" s="40">
        <f t="shared" si="34"/>
        <v>2848.5</v>
      </c>
    </row>
    <row r="408" spans="1:14" hidden="1" x14ac:dyDescent="0.6">
      <c r="A408" s="38" t="s">
        <v>1000</v>
      </c>
      <c r="B408" s="40">
        <v>2795281.29</v>
      </c>
      <c r="C408" s="40">
        <v>3977737.93</v>
      </c>
      <c r="D408" s="40">
        <v>3930701.18</v>
      </c>
      <c r="E408" s="40">
        <v>0</v>
      </c>
      <c r="F408" s="40">
        <v>0</v>
      </c>
      <c r="G408" s="40">
        <v>12148541.280000001</v>
      </c>
      <c r="H408" s="40">
        <v>88965177.780000016</v>
      </c>
      <c r="J408" s="40">
        <f t="shared" si="30"/>
        <v>1397640.645</v>
      </c>
      <c r="K408" s="40">
        <f t="shared" si="31"/>
        <v>1988868.9650000001</v>
      </c>
      <c r="L408" s="40">
        <f t="shared" si="32"/>
        <v>1965350.59</v>
      </c>
      <c r="M408" s="40">
        <f t="shared" si="33"/>
        <v>0</v>
      </c>
      <c r="N408" s="40">
        <f t="shared" si="34"/>
        <v>0</v>
      </c>
    </row>
    <row r="409" spans="1:14" hidden="1" x14ac:dyDescent="0.6">
      <c r="A409" s="38" t="s">
        <v>1002</v>
      </c>
      <c r="B409" s="40">
        <v>7287142.9000000004</v>
      </c>
      <c r="C409" s="40">
        <v>2022640.21</v>
      </c>
      <c r="D409" s="40">
        <v>9096797.0299999993</v>
      </c>
      <c r="E409" s="40">
        <v>0</v>
      </c>
      <c r="F409" s="40">
        <v>192538</v>
      </c>
      <c r="G409" s="40">
        <v>20807773.859999999</v>
      </c>
      <c r="H409" s="40">
        <v>93448295.850000009</v>
      </c>
      <c r="J409" s="40">
        <f t="shared" si="30"/>
        <v>3643571.45</v>
      </c>
      <c r="K409" s="40">
        <f t="shared" si="31"/>
        <v>1011320.105</v>
      </c>
      <c r="L409" s="40">
        <f t="shared" si="32"/>
        <v>4548398.5149999997</v>
      </c>
      <c r="M409" s="40">
        <f t="shared" si="33"/>
        <v>0</v>
      </c>
      <c r="N409" s="40">
        <f t="shared" si="34"/>
        <v>96269</v>
      </c>
    </row>
    <row r="410" spans="1:14" hidden="1" x14ac:dyDescent="0.6">
      <c r="A410" s="38" t="s">
        <v>1004</v>
      </c>
      <c r="B410" s="40">
        <v>21666668.66</v>
      </c>
      <c r="C410" s="40">
        <v>9925157.5999999996</v>
      </c>
      <c r="D410" s="40">
        <v>12205116.029999999</v>
      </c>
      <c r="E410" s="40">
        <v>0</v>
      </c>
      <c r="F410" s="40">
        <v>241847.25</v>
      </c>
      <c r="G410" s="40">
        <v>1424569.55</v>
      </c>
      <c r="H410" s="40">
        <v>14692425.309999999</v>
      </c>
      <c r="J410" s="40">
        <f t="shared" si="30"/>
        <v>10833334.33</v>
      </c>
      <c r="K410" s="40">
        <f t="shared" si="31"/>
        <v>4962578.8</v>
      </c>
      <c r="L410" s="40">
        <f t="shared" si="32"/>
        <v>6102558.0149999997</v>
      </c>
      <c r="M410" s="40">
        <f t="shared" si="33"/>
        <v>0</v>
      </c>
      <c r="N410" s="40">
        <f t="shared" si="34"/>
        <v>120923.625</v>
      </c>
    </row>
    <row r="411" spans="1:14" hidden="1" x14ac:dyDescent="0.6">
      <c r="A411" s="38" t="s">
        <v>1006</v>
      </c>
      <c r="B411" s="40">
        <v>2142754.83</v>
      </c>
      <c r="C411" s="40">
        <v>1027102.63</v>
      </c>
      <c r="D411" s="40">
        <v>1725607.0599999998</v>
      </c>
      <c r="E411" s="40">
        <v>0</v>
      </c>
      <c r="F411" s="40">
        <v>3145</v>
      </c>
      <c r="G411" s="40">
        <v>3463369.41</v>
      </c>
      <c r="H411" s="40">
        <v>7389254.2800000012</v>
      </c>
      <c r="J411" s="40">
        <f t="shared" si="30"/>
        <v>1071377.415</v>
      </c>
      <c r="K411" s="40">
        <f t="shared" si="31"/>
        <v>513551.315</v>
      </c>
      <c r="L411" s="40">
        <f t="shared" si="32"/>
        <v>862803.52999999991</v>
      </c>
      <c r="M411" s="40">
        <f t="shared" si="33"/>
        <v>0</v>
      </c>
      <c r="N411" s="40">
        <f t="shared" si="34"/>
        <v>1572.5</v>
      </c>
    </row>
    <row r="412" spans="1:14" hidden="1" x14ac:dyDescent="0.6">
      <c r="A412" s="38" t="s">
        <v>1008</v>
      </c>
      <c r="B412" s="40">
        <v>4589821.55</v>
      </c>
      <c r="C412" s="40">
        <v>1450457.8499999999</v>
      </c>
      <c r="D412" s="40">
        <v>3600861.05</v>
      </c>
      <c r="E412" s="40">
        <v>0</v>
      </c>
      <c r="F412" s="40">
        <v>3208</v>
      </c>
      <c r="G412" s="40">
        <v>9073693.459999999</v>
      </c>
      <c r="H412" s="40">
        <v>52995768.509999998</v>
      </c>
      <c r="J412" s="40">
        <f t="shared" si="30"/>
        <v>2294910.7749999999</v>
      </c>
      <c r="K412" s="40">
        <f t="shared" si="31"/>
        <v>725228.92499999993</v>
      </c>
      <c r="L412" s="40">
        <f t="shared" si="32"/>
        <v>1800430.5249999999</v>
      </c>
      <c r="M412" s="40">
        <f t="shared" si="33"/>
        <v>0</v>
      </c>
      <c r="N412" s="40">
        <f t="shared" si="34"/>
        <v>1604</v>
      </c>
    </row>
    <row r="413" spans="1:14" hidden="1" x14ac:dyDescent="0.6">
      <c r="A413" s="38" t="s">
        <v>1010</v>
      </c>
      <c r="B413" s="40">
        <v>12807056.57</v>
      </c>
      <c r="C413" s="40">
        <v>3295029.91</v>
      </c>
      <c r="D413" s="40">
        <v>12798616.140000001</v>
      </c>
      <c r="E413" s="40">
        <v>0</v>
      </c>
      <c r="F413" s="40">
        <v>40000.5</v>
      </c>
      <c r="G413" s="40">
        <v>8657411.4800000004</v>
      </c>
      <c r="H413" s="40">
        <v>192969530.69999999</v>
      </c>
      <c r="J413" s="40">
        <f t="shared" si="30"/>
        <v>6403528.2850000001</v>
      </c>
      <c r="K413" s="40">
        <f t="shared" si="31"/>
        <v>1647514.9550000001</v>
      </c>
      <c r="L413" s="40">
        <f t="shared" si="32"/>
        <v>6399308.0700000003</v>
      </c>
      <c r="M413" s="40">
        <f t="shared" si="33"/>
        <v>0</v>
      </c>
      <c r="N413" s="40">
        <f t="shared" si="34"/>
        <v>20000.25</v>
      </c>
    </row>
    <row r="414" spans="1:14" hidden="1" x14ac:dyDescent="0.6">
      <c r="A414" s="38" t="s">
        <v>1012</v>
      </c>
      <c r="B414" s="40">
        <v>26380540.530000001</v>
      </c>
      <c r="C414" s="40">
        <v>6574417.4299999997</v>
      </c>
      <c r="D414" s="40">
        <v>20402180.640000001</v>
      </c>
      <c r="E414" s="40">
        <v>0</v>
      </c>
      <c r="F414" s="40">
        <v>410</v>
      </c>
      <c r="G414" s="40">
        <v>11106278.300000001</v>
      </c>
      <c r="H414" s="40">
        <v>16354310.909999998</v>
      </c>
      <c r="J414" s="40">
        <f t="shared" si="30"/>
        <v>13190270.265000001</v>
      </c>
      <c r="K414" s="40">
        <f t="shared" si="31"/>
        <v>3287208.7149999999</v>
      </c>
      <c r="L414" s="40">
        <f t="shared" si="32"/>
        <v>10201090.32</v>
      </c>
      <c r="M414" s="40">
        <f t="shared" si="33"/>
        <v>0</v>
      </c>
      <c r="N414" s="40">
        <f t="shared" si="34"/>
        <v>205</v>
      </c>
    </row>
    <row r="415" spans="1:14" hidden="1" x14ac:dyDescent="0.6">
      <c r="A415" s="38" t="s">
        <v>1014</v>
      </c>
      <c r="B415" s="40">
        <v>1195516.93</v>
      </c>
      <c r="C415" s="40">
        <v>628314.80000000005</v>
      </c>
      <c r="D415" s="40">
        <v>2237458.0699999998</v>
      </c>
      <c r="E415" s="40">
        <v>0</v>
      </c>
      <c r="F415" s="40">
        <v>610</v>
      </c>
      <c r="G415" s="40">
        <v>3970308.5900000012</v>
      </c>
      <c r="H415" s="40">
        <v>20867197.930000003</v>
      </c>
      <c r="J415" s="40">
        <f t="shared" si="30"/>
        <v>597758.46499999997</v>
      </c>
      <c r="K415" s="40">
        <f t="shared" si="31"/>
        <v>314157.40000000002</v>
      </c>
      <c r="L415" s="40">
        <f t="shared" si="32"/>
        <v>1118729.0349999999</v>
      </c>
      <c r="M415" s="40">
        <f t="shared" si="33"/>
        <v>0</v>
      </c>
      <c r="N415" s="40">
        <f t="shared" si="34"/>
        <v>305</v>
      </c>
    </row>
    <row r="416" spans="1:14" hidden="1" x14ac:dyDescent="0.6">
      <c r="A416" s="38" t="s">
        <v>1016</v>
      </c>
      <c r="B416" s="40">
        <v>1891827.07</v>
      </c>
      <c r="C416" s="40">
        <v>1141395.75</v>
      </c>
      <c r="D416" s="40">
        <v>2761699.8699999996</v>
      </c>
      <c r="E416" s="40">
        <v>0</v>
      </c>
      <c r="F416" s="40">
        <v>0</v>
      </c>
      <c r="G416" s="40">
        <v>7503947.9700000007</v>
      </c>
      <c r="H416" s="40">
        <v>17015670.509999998</v>
      </c>
      <c r="J416" s="40">
        <f t="shared" si="30"/>
        <v>945913.53500000003</v>
      </c>
      <c r="K416" s="40">
        <f t="shared" si="31"/>
        <v>570697.875</v>
      </c>
      <c r="L416" s="40">
        <f t="shared" si="32"/>
        <v>1380849.9349999998</v>
      </c>
      <c r="M416" s="40">
        <f t="shared" si="33"/>
        <v>0</v>
      </c>
      <c r="N416" s="40">
        <f t="shared" si="34"/>
        <v>0</v>
      </c>
    </row>
    <row r="417" spans="1:14" hidden="1" x14ac:dyDescent="0.6">
      <c r="A417" s="38" t="s">
        <v>1018</v>
      </c>
      <c r="B417" s="40">
        <v>5801955.5899999999</v>
      </c>
      <c r="C417" s="40">
        <v>3588011.39</v>
      </c>
      <c r="D417" s="40">
        <v>1823464.0999999999</v>
      </c>
      <c r="E417" s="40">
        <v>0</v>
      </c>
      <c r="F417" s="40">
        <v>78484.2</v>
      </c>
      <c r="G417" s="40">
        <v>3720538.32</v>
      </c>
      <c r="H417" s="40">
        <v>12857956.34</v>
      </c>
      <c r="J417" s="40">
        <f t="shared" si="30"/>
        <v>2900977.7949999999</v>
      </c>
      <c r="K417" s="40">
        <f t="shared" si="31"/>
        <v>1794005.6950000001</v>
      </c>
      <c r="L417" s="40">
        <f t="shared" si="32"/>
        <v>911732.04999999993</v>
      </c>
      <c r="M417" s="40">
        <f t="shared" si="33"/>
        <v>0</v>
      </c>
      <c r="N417" s="40">
        <f t="shared" si="34"/>
        <v>39242.1</v>
      </c>
    </row>
    <row r="418" spans="1:14" hidden="1" x14ac:dyDescent="0.6">
      <c r="A418" s="38" t="s">
        <v>1020</v>
      </c>
      <c r="B418" s="40">
        <v>1092156.3999999999</v>
      </c>
      <c r="C418" s="40">
        <v>805669.48</v>
      </c>
      <c r="D418" s="40">
        <v>2287195.04</v>
      </c>
      <c r="E418" s="40">
        <v>0</v>
      </c>
      <c r="F418" s="40">
        <v>0</v>
      </c>
      <c r="G418" s="40">
        <v>2867424.84</v>
      </c>
      <c r="H418" s="40">
        <v>10081882.32</v>
      </c>
      <c r="J418" s="40">
        <f t="shared" si="30"/>
        <v>546078.19999999995</v>
      </c>
      <c r="K418" s="40">
        <f t="shared" si="31"/>
        <v>402834.74</v>
      </c>
      <c r="L418" s="40">
        <f t="shared" si="32"/>
        <v>1143597.52</v>
      </c>
      <c r="M418" s="40">
        <f t="shared" si="33"/>
        <v>0</v>
      </c>
      <c r="N418" s="40">
        <f t="shared" si="34"/>
        <v>0</v>
      </c>
    </row>
    <row r="419" spans="1:14" hidden="1" x14ac:dyDescent="0.6">
      <c r="A419" s="38" t="s">
        <v>1022</v>
      </c>
      <c r="B419" s="40">
        <v>2557398.75</v>
      </c>
      <c r="C419" s="40">
        <v>1540803.1</v>
      </c>
      <c r="D419" s="40">
        <v>4685573.95</v>
      </c>
      <c r="E419" s="40">
        <v>0</v>
      </c>
      <c r="F419" s="40">
        <v>0</v>
      </c>
      <c r="G419" s="40">
        <v>3063688.17</v>
      </c>
      <c r="H419" s="40">
        <v>31238513.010000002</v>
      </c>
      <c r="J419" s="40">
        <f t="shared" si="30"/>
        <v>1278699.375</v>
      </c>
      <c r="K419" s="40">
        <f t="shared" si="31"/>
        <v>770401.55</v>
      </c>
      <c r="L419" s="40">
        <f t="shared" si="32"/>
        <v>2342786.9750000001</v>
      </c>
      <c r="M419" s="40">
        <f t="shared" si="33"/>
        <v>0</v>
      </c>
      <c r="N419" s="40">
        <f t="shared" si="34"/>
        <v>0</v>
      </c>
    </row>
    <row r="420" spans="1:14" hidden="1" x14ac:dyDescent="0.6">
      <c r="A420" s="38" t="s">
        <v>1024</v>
      </c>
      <c r="B420" s="40">
        <v>1561897.92</v>
      </c>
      <c r="C420" s="40">
        <v>3287321.5</v>
      </c>
      <c r="D420" s="40">
        <v>1858438.83</v>
      </c>
      <c r="E420" s="40">
        <v>0</v>
      </c>
      <c r="F420" s="40">
        <v>4459</v>
      </c>
      <c r="G420" s="40">
        <v>100914</v>
      </c>
      <c r="H420" s="40">
        <v>3284133.5</v>
      </c>
      <c r="J420" s="40">
        <f t="shared" si="30"/>
        <v>780948.96</v>
      </c>
      <c r="K420" s="40">
        <f t="shared" si="31"/>
        <v>1643660.75</v>
      </c>
      <c r="L420" s="40">
        <f t="shared" si="32"/>
        <v>929219.41500000004</v>
      </c>
      <c r="M420" s="40">
        <f t="shared" si="33"/>
        <v>0</v>
      </c>
      <c r="N420" s="40">
        <f t="shared" si="34"/>
        <v>2229.5</v>
      </c>
    </row>
    <row r="421" spans="1:14" hidden="1" x14ac:dyDescent="0.6">
      <c r="A421" s="38" t="s">
        <v>877</v>
      </c>
      <c r="B421" s="40">
        <v>2259667</v>
      </c>
      <c r="C421" s="40">
        <v>530316.5</v>
      </c>
      <c r="D421" s="40">
        <v>1558535.7999999998</v>
      </c>
      <c r="E421" s="40">
        <v>0</v>
      </c>
      <c r="F421" s="40">
        <v>0</v>
      </c>
      <c r="G421" s="40">
        <v>3935401.7099999995</v>
      </c>
      <c r="H421" s="40">
        <v>21018008.73</v>
      </c>
      <c r="J421" s="40">
        <f t="shared" si="30"/>
        <v>1129833.5</v>
      </c>
      <c r="K421" s="40">
        <f t="shared" si="31"/>
        <v>265158.25</v>
      </c>
      <c r="L421" s="40">
        <f t="shared" si="32"/>
        <v>779267.89999999991</v>
      </c>
      <c r="M421" s="40">
        <f t="shared" si="33"/>
        <v>0</v>
      </c>
      <c r="N421" s="40">
        <f t="shared" si="34"/>
        <v>0</v>
      </c>
    </row>
    <row r="422" spans="1:14" hidden="1" x14ac:dyDescent="0.6">
      <c r="A422" s="38" t="s">
        <v>879</v>
      </c>
      <c r="B422" s="40">
        <v>7089735.4500000011</v>
      </c>
      <c r="C422" s="40">
        <v>2572534.37</v>
      </c>
      <c r="D422" s="40">
        <v>12574766.310000001</v>
      </c>
      <c r="E422" s="40">
        <v>0</v>
      </c>
      <c r="F422" s="40">
        <v>3533.5</v>
      </c>
      <c r="G422" s="40">
        <v>266939.14</v>
      </c>
      <c r="H422" s="40">
        <v>3527069.42</v>
      </c>
      <c r="J422" s="40">
        <f t="shared" si="30"/>
        <v>3544867.7250000006</v>
      </c>
      <c r="K422" s="40">
        <f t="shared" si="31"/>
        <v>1286267.1850000001</v>
      </c>
      <c r="L422" s="40">
        <f t="shared" si="32"/>
        <v>6287383.1550000003</v>
      </c>
      <c r="M422" s="40">
        <f t="shared" si="33"/>
        <v>0</v>
      </c>
      <c r="N422" s="40">
        <f t="shared" si="34"/>
        <v>1766.75</v>
      </c>
    </row>
    <row r="423" spans="1:14" hidden="1" x14ac:dyDescent="0.6">
      <c r="A423" s="38" t="s">
        <v>881</v>
      </c>
      <c r="B423" s="40">
        <v>944787.84</v>
      </c>
      <c r="C423" s="40">
        <v>102831.34</v>
      </c>
      <c r="D423" s="40">
        <v>1425493.95</v>
      </c>
      <c r="E423" s="40">
        <v>0</v>
      </c>
      <c r="F423" s="40">
        <v>0</v>
      </c>
      <c r="G423" s="40">
        <v>2982506.1999999997</v>
      </c>
      <c r="H423" s="40">
        <v>11923375.140000001</v>
      </c>
      <c r="J423" s="40">
        <f t="shared" si="30"/>
        <v>472393.92</v>
      </c>
      <c r="K423" s="40">
        <f t="shared" si="31"/>
        <v>51415.67</v>
      </c>
      <c r="L423" s="40">
        <f t="shared" si="32"/>
        <v>712746.97499999998</v>
      </c>
      <c r="M423" s="40">
        <f t="shared" si="33"/>
        <v>0</v>
      </c>
      <c r="N423" s="40">
        <f t="shared" si="34"/>
        <v>0</v>
      </c>
    </row>
    <row r="424" spans="1:14" hidden="1" x14ac:dyDescent="0.6">
      <c r="A424" s="38" t="s">
        <v>883</v>
      </c>
      <c r="B424" s="40">
        <v>9760641.25</v>
      </c>
      <c r="C424" s="40">
        <v>869069.82000000007</v>
      </c>
      <c r="D424" s="40">
        <v>12990015.010000002</v>
      </c>
      <c r="E424" s="40">
        <v>0</v>
      </c>
      <c r="F424" s="40">
        <v>0</v>
      </c>
      <c r="G424" s="40">
        <v>10932560.120000001</v>
      </c>
      <c r="H424" s="40">
        <v>57610475.330000006</v>
      </c>
      <c r="J424" s="40">
        <f t="shared" si="30"/>
        <v>4880320.625</v>
      </c>
      <c r="K424" s="40">
        <f t="shared" si="31"/>
        <v>434534.91000000003</v>
      </c>
      <c r="L424" s="40">
        <f t="shared" si="32"/>
        <v>6495007.5050000008</v>
      </c>
      <c r="M424" s="40">
        <f t="shared" si="33"/>
        <v>0</v>
      </c>
      <c r="N424" s="40">
        <f t="shared" si="34"/>
        <v>0</v>
      </c>
    </row>
    <row r="425" spans="1:14" hidden="1" x14ac:dyDescent="0.6">
      <c r="A425" s="38" t="s">
        <v>885</v>
      </c>
      <c r="B425" s="40">
        <v>17491312.800000001</v>
      </c>
      <c r="C425" s="40">
        <v>1439156.53</v>
      </c>
      <c r="D425" s="40">
        <v>8301741.9900000002</v>
      </c>
      <c r="E425" s="40">
        <v>0</v>
      </c>
      <c r="F425" s="40">
        <v>224392.46</v>
      </c>
      <c r="G425" s="40">
        <v>1755384</v>
      </c>
      <c r="H425" s="40">
        <v>10583040.300000001</v>
      </c>
      <c r="J425" s="40">
        <f t="shared" si="30"/>
        <v>8745656.4000000004</v>
      </c>
      <c r="K425" s="40">
        <f t="shared" si="31"/>
        <v>719578.26500000001</v>
      </c>
      <c r="L425" s="40">
        <f t="shared" si="32"/>
        <v>4150870.9950000001</v>
      </c>
      <c r="M425" s="40">
        <f t="shared" si="33"/>
        <v>0</v>
      </c>
      <c r="N425" s="40">
        <f t="shared" si="34"/>
        <v>112196.23</v>
      </c>
    </row>
    <row r="426" spans="1:14" hidden="1" x14ac:dyDescent="0.6">
      <c r="A426" s="38" t="s">
        <v>887</v>
      </c>
      <c r="B426" s="40">
        <v>2123876</v>
      </c>
      <c r="C426" s="40">
        <v>875319</v>
      </c>
      <c r="D426" s="40">
        <v>3718487.5</v>
      </c>
      <c r="E426" s="40">
        <v>0</v>
      </c>
      <c r="F426" s="40">
        <v>0</v>
      </c>
      <c r="G426" s="40">
        <v>2578510.7999999998</v>
      </c>
      <c r="H426" s="40">
        <v>10866743.789999999</v>
      </c>
      <c r="J426" s="40">
        <f t="shared" si="30"/>
        <v>1061938</v>
      </c>
      <c r="K426" s="40">
        <f t="shared" si="31"/>
        <v>437659.5</v>
      </c>
      <c r="L426" s="40">
        <f t="shared" si="32"/>
        <v>1859243.75</v>
      </c>
      <c r="M426" s="40">
        <f t="shared" si="33"/>
        <v>0</v>
      </c>
      <c r="N426" s="40">
        <f t="shared" si="34"/>
        <v>0</v>
      </c>
    </row>
    <row r="427" spans="1:14" hidden="1" x14ac:dyDescent="0.6">
      <c r="A427" s="38" t="s">
        <v>889</v>
      </c>
      <c r="B427" s="40">
        <v>1651010.35</v>
      </c>
      <c r="C427" s="40">
        <v>437418.66</v>
      </c>
      <c r="D427" s="40">
        <v>1829252.09</v>
      </c>
      <c r="E427" s="40">
        <v>0</v>
      </c>
      <c r="F427" s="40">
        <v>5011.2299999999996</v>
      </c>
      <c r="G427" s="40">
        <v>1304042.94</v>
      </c>
      <c r="H427" s="40">
        <v>10027821.709999999</v>
      </c>
      <c r="J427" s="40">
        <f t="shared" si="30"/>
        <v>825505.17500000005</v>
      </c>
      <c r="K427" s="40">
        <f t="shared" si="31"/>
        <v>218709.33</v>
      </c>
      <c r="L427" s="40">
        <f t="shared" si="32"/>
        <v>914626.04500000004</v>
      </c>
      <c r="M427" s="40">
        <f t="shared" si="33"/>
        <v>0</v>
      </c>
      <c r="N427" s="40">
        <f t="shared" si="34"/>
        <v>2505.6149999999998</v>
      </c>
    </row>
    <row r="428" spans="1:14" hidden="1" x14ac:dyDescent="0.6">
      <c r="A428" s="38" t="s">
        <v>891</v>
      </c>
      <c r="B428" s="40">
        <v>5022095.5500000007</v>
      </c>
      <c r="C428" s="40">
        <v>1103901.1600000001</v>
      </c>
      <c r="D428" s="40">
        <v>7050276.2999999998</v>
      </c>
      <c r="E428" s="40">
        <v>0</v>
      </c>
      <c r="F428" s="40">
        <v>0</v>
      </c>
      <c r="G428" s="40">
        <v>1047483.69</v>
      </c>
      <c r="H428" s="40">
        <v>5125331.57</v>
      </c>
      <c r="J428" s="40">
        <f t="shared" si="30"/>
        <v>2511047.7750000004</v>
      </c>
      <c r="K428" s="40">
        <f t="shared" si="31"/>
        <v>551950.58000000007</v>
      </c>
      <c r="L428" s="40">
        <f t="shared" si="32"/>
        <v>3525138.15</v>
      </c>
      <c r="M428" s="40">
        <f t="shared" si="33"/>
        <v>0</v>
      </c>
      <c r="N428" s="40">
        <f t="shared" si="34"/>
        <v>0</v>
      </c>
    </row>
    <row r="429" spans="1:14" hidden="1" x14ac:dyDescent="0.6">
      <c r="A429" s="38" t="s">
        <v>893</v>
      </c>
      <c r="B429" s="40">
        <v>4648182.18</v>
      </c>
      <c r="C429" s="40">
        <v>463884</v>
      </c>
      <c r="D429" s="40">
        <v>2435385.0100000002</v>
      </c>
      <c r="E429" s="40">
        <v>0</v>
      </c>
      <c r="F429" s="40">
        <v>0</v>
      </c>
      <c r="G429" s="40">
        <v>2671908.2000000002</v>
      </c>
      <c r="H429" s="40">
        <v>16944317.210000001</v>
      </c>
      <c r="J429" s="40">
        <f t="shared" si="30"/>
        <v>2324091.09</v>
      </c>
      <c r="K429" s="40">
        <f t="shared" si="31"/>
        <v>231942</v>
      </c>
      <c r="L429" s="40">
        <f t="shared" si="32"/>
        <v>1217692.5050000001</v>
      </c>
      <c r="M429" s="40">
        <f t="shared" si="33"/>
        <v>0</v>
      </c>
      <c r="N429" s="40">
        <f t="shared" si="34"/>
        <v>0</v>
      </c>
    </row>
    <row r="430" spans="1:14" hidden="1" x14ac:dyDescent="0.6">
      <c r="A430" s="38" t="s">
        <v>895</v>
      </c>
      <c r="B430" s="40">
        <v>10971353.82</v>
      </c>
      <c r="C430" s="40">
        <v>791112.49</v>
      </c>
      <c r="D430" s="40">
        <v>6722423.4900000002</v>
      </c>
      <c r="E430" s="40">
        <v>0</v>
      </c>
      <c r="F430" s="40">
        <v>10235</v>
      </c>
      <c r="G430" s="40">
        <v>8570969.7200000007</v>
      </c>
      <c r="H430" s="40">
        <v>26847693.82</v>
      </c>
      <c r="J430" s="40">
        <f t="shared" si="30"/>
        <v>5485676.9100000001</v>
      </c>
      <c r="K430" s="40">
        <f t="shared" si="31"/>
        <v>395556.245</v>
      </c>
      <c r="L430" s="40">
        <f t="shared" si="32"/>
        <v>3361211.7450000001</v>
      </c>
      <c r="M430" s="40">
        <f t="shared" si="33"/>
        <v>0</v>
      </c>
      <c r="N430" s="40">
        <f t="shared" si="34"/>
        <v>5117.5</v>
      </c>
    </row>
    <row r="431" spans="1:14" hidden="1" x14ac:dyDescent="0.6">
      <c r="A431" s="38" t="s">
        <v>897</v>
      </c>
      <c r="B431" s="40">
        <v>21251515.68</v>
      </c>
      <c r="C431" s="40">
        <v>4449634.5999999996</v>
      </c>
      <c r="D431" s="40">
        <v>12035762.659999998</v>
      </c>
      <c r="E431" s="40">
        <v>0</v>
      </c>
      <c r="F431" s="40">
        <v>58896.25</v>
      </c>
      <c r="G431" s="40">
        <v>1393491.7</v>
      </c>
      <c r="H431" s="40">
        <v>15977904.25</v>
      </c>
      <c r="J431" s="40">
        <f t="shared" si="30"/>
        <v>10625757.84</v>
      </c>
      <c r="K431" s="40">
        <f t="shared" si="31"/>
        <v>2224817.2999999998</v>
      </c>
      <c r="L431" s="40">
        <f t="shared" si="32"/>
        <v>6017881.3299999991</v>
      </c>
      <c r="M431" s="40">
        <f t="shared" si="33"/>
        <v>0</v>
      </c>
      <c r="N431" s="40">
        <f t="shared" si="34"/>
        <v>29448.125</v>
      </c>
    </row>
    <row r="432" spans="1:14" hidden="1" x14ac:dyDescent="0.6">
      <c r="A432" s="38" t="s">
        <v>899</v>
      </c>
      <c r="B432" s="40">
        <v>1430375.49</v>
      </c>
      <c r="C432" s="40">
        <v>514741</v>
      </c>
      <c r="D432" s="40">
        <v>1280391.6399999999</v>
      </c>
      <c r="E432" s="40">
        <v>0</v>
      </c>
      <c r="F432" s="40">
        <v>1169</v>
      </c>
      <c r="G432" s="40">
        <v>1819888.0899999999</v>
      </c>
      <c r="H432" s="40">
        <v>21081844.27</v>
      </c>
      <c r="J432" s="40">
        <f t="shared" si="30"/>
        <v>715187.745</v>
      </c>
      <c r="K432" s="40">
        <f t="shared" si="31"/>
        <v>257370.5</v>
      </c>
      <c r="L432" s="40">
        <f t="shared" si="32"/>
        <v>640195.81999999995</v>
      </c>
      <c r="M432" s="40">
        <f t="shared" si="33"/>
        <v>0</v>
      </c>
      <c r="N432" s="40">
        <f t="shared" si="34"/>
        <v>584.5</v>
      </c>
    </row>
    <row r="433" spans="1:14" hidden="1" x14ac:dyDescent="0.6">
      <c r="A433" s="38" t="s">
        <v>1106</v>
      </c>
      <c r="B433" s="40">
        <v>4554511.6099999994</v>
      </c>
      <c r="C433" s="40">
        <v>242416.66</v>
      </c>
      <c r="D433" s="40">
        <v>3773025.07</v>
      </c>
      <c r="E433" s="40">
        <v>0</v>
      </c>
      <c r="F433" s="40">
        <v>40022</v>
      </c>
      <c r="G433" s="40">
        <v>1058439.76</v>
      </c>
      <c r="H433" s="40">
        <v>4290202.49</v>
      </c>
      <c r="J433" s="40">
        <f t="shared" si="30"/>
        <v>2277255.8049999997</v>
      </c>
      <c r="K433" s="40">
        <f t="shared" si="31"/>
        <v>121208.33</v>
      </c>
      <c r="L433" s="40">
        <f t="shared" si="32"/>
        <v>1886512.5349999999</v>
      </c>
      <c r="M433" s="40">
        <f t="shared" si="33"/>
        <v>0</v>
      </c>
      <c r="N433" s="40">
        <f t="shared" si="34"/>
        <v>20011</v>
      </c>
    </row>
    <row r="434" spans="1:14" hidden="1" x14ac:dyDescent="0.6">
      <c r="A434" s="38" t="s">
        <v>1108</v>
      </c>
      <c r="B434" s="40">
        <v>1463350.25</v>
      </c>
      <c r="C434" s="40">
        <v>167013.12</v>
      </c>
      <c r="D434" s="40">
        <v>3019536.97</v>
      </c>
      <c r="E434" s="40">
        <v>0</v>
      </c>
      <c r="F434" s="40">
        <v>0</v>
      </c>
      <c r="G434" s="40">
        <v>3673140.54</v>
      </c>
      <c r="H434" s="40">
        <v>26579963.089999996</v>
      </c>
      <c r="J434" s="40">
        <f t="shared" si="30"/>
        <v>731675.125</v>
      </c>
      <c r="K434" s="40">
        <f t="shared" si="31"/>
        <v>83506.559999999998</v>
      </c>
      <c r="L434" s="40">
        <f t="shared" si="32"/>
        <v>1509768.4850000001</v>
      </c>
      <c r="M434" s="40">
        <f t="shared" si="33"/>
        <v>0</v>
      </c>
      <c r="N434" s="40">
        <f t="shared" si="34"/>
        <v>0</v>
      </c>
    </row>
    <row r="435" spans="1:14" hidden="1" x14ac:dyDescent="0.6">
      <c r="A435" s="38" t="s">
        <v>1110</v>
      </c>
      <c r="B435" s="40">
        <v>12948859.859999999</v>
      </c>
      <c r="C435" s="40">
        <v>575836.73</v>
      </c>
      <c r="D435" s="40">
        <v>10016091.130000001</v>
      </c>
      <c r="E435" s="40">
        <v>0</v>
      </c>
      <c r="F435" s="40">
        <v>0</v>
      </c>
      <c r="G435" s="40">
        <v>7970580.919999999</v>
      </c>
      <c r="H435" s="40">
        <v>20694764.689999998</v>
      </c>
      <c r="J435" s="40">
        <f t="shared" si="30"/>
        <v>6474429.9299999997</v>
      </c>
      <c r="K435" s="40">
        <f t="shared" si="31"/>
        <v>287918.36499999999</v>
      </c>
      <c r="L435" s="40">
        <f t="shared" si="32"/>
        <v>5008045.5650000004</v>
      </c>
      <c r="M435" s="40">
        <f t="shared" si="33"/>
        <v>0</v>
      </c>
      <c r="N435" s="40">
        <f t="shared" si="34"/>
        <v>0</v>
      </c>
    </row>
    <row r="436" spans="1:14" hidden="1" x14ac:dyDescent="0.6">
      <c r="A436" s="38" t="s">
        <v>1112</v>
      </c>
      <c r="B436" s="40">
        <v>6722451.5899999999</v>
      </c>
      <c r="C436" s="40">
        <v>903124.64</v>
      </c>
      <c r="D436" s="40">
        <v>5363834.2799999993</v>
      </c>
      <c r="E436" s="40">
        <v>0</v>
      </c>
      <c r="F436" s="40">
        <v>28984</v>
      </c>
      <c r="G436" s="40">
        <v>1099191.28</v>
      </c>
      <c r="H436" s="40">
        <v>18172894.5</v>
      </c>
      <c r="J436" s="40">
        <f t="shared" si="30"/>
        <v>3361225.7949999999</v>
      </c>
      <c r="K436" s="40">
        <f t="shared" si="31"/>
        <v>451562.32</v>
      </c>
      <c r="L436" s="40">
        <f t="shared" si="32"/>
        <v>2681917.1399999997</v>
      </c>
      <c r="M436" s="40">
        <f t="shared" si="33"/>
        <v>0</v>
      </c>
      <c r="N436" s="40">
        <f t="shared" si="34"/>
        <v>14492</v>
      </c>
    </row>
    <row r="437" spans="1:14" hidden="1" x14ac:dyDescent="0.6">
      <c r="A437" s="38" t="s">
        <v>1114</v>
      </c>
      <c r="B437" s="40">
        <v>2853436.66</v>
      </c>
      <c r="C437" s="40">
        <v>96445.69</v>
      </c>
      <c r="D437" s="40">
        <v>3119393.56</v>
      </c>
      <c r="E437" s="40">
        <v>0</v>
      </c>
      <c r="F437" s="40">
        <v>0</v>
      </c>
      <c r="G437" s="40">
        <v>349134.18</v>
      </c>
      <c r="H437" s="40">
        <v>1452333.08</v>
      </c>
      <c r="J437" s="40">
        <f t="shared" si="30"/>
        <v>1426718.33</v>
      </c>
      <c r="K437" s="40">
        <f t="shared" si="31"/>
        <v>48222.845000000001</v>
      </c>
      <c r="L437" s="40">
        <f t="shared" si="32"/>
        <v>1559696.78</v>
      </c>
      <c r="M437" s="40">
        <f t="shared" si="33"/>
        <v>0</v>
      </c>
      <c r="N437" s="40">
        <f t="shared" si="34"/>
        <v>0</v>
      </c>
    </row>
    <row r="438" spans="1:14" hidden="1" x14ac:dyDescent="0.6">
      <c r="A438" s="38" t="s">
        <v>1116</v>
      </c>
      <c r="B438" s="40">
        <v>559679</v>
      </c>
      <c r="C438" s="40">
        <v>102800.92</v>
      </c>
      <c r="D438" s="40">
        <v>928807.38</v>
      </c>
      <c r="E438" s="40">
        <v>0</v>
      </c>
      <c r="F438" s="40">
        <v>0</v>
      </c>
      <c r="G438" s="40">
        <v>57822474.780000009</v>
      </c>
      <c r="H438" s="40">
        <v>108203354.88</v>
      </c>
      <c r="J438" s="40">
        <f t="shared" si="30"/>
        <v>279839.5</v>
      </c>
      <c r="K438" s="40">
        <f t="shared" si="31"/>
        <v>51400.46</v>
      </c>
      <c r="L438" s="40">
        <f t="shared" si="32"/>
        <v>464403.69</v>
      </c>
      <c r="M438" s="40">
        <f t="shared" si="33"/>
        <v>0</v>
      </c>
      <c r="N438" s="40">
        <f t="shared" si="34"/>
        <v>0</v>
      </c>
    </row>
    <row r="439" spans="1:14" hidden="1" x14ac:dyDescent="0.6">
      <c r="A439" s="38" t="s">
        <v>1118</v>
      </c>
      <c r="B439" s="40">
        <v>37341860.719999999</v>
      </c>
      <c r="C439" s="40">
        <v>2628114.19</v>
      </c>
      <c r="D439" s="40">
        <v>15977331.130000001</v>
      </c>
      <c r="E439" s="40">
        <v>0</v>
      </c>
      <c r="F439" s="40">
        <v>46730</v>
      </c>
      <c r="G439" s="40">
        <v>1783073.47</v>
      </c>
      <c r="H439" s="40">
        <v>15181627.75</v>
      </c>
      <c r="J439" s="40">
        <f t="shared" si="30"/>
        <v>18670930.359999999</v>
      </c>
      <c r="K439" s="40">
        <f t="shared" si="31"/>
        <v>1314057.095</v>
      </c>
      <c r="L439" s="40">
        <f t="shared" si="32"/>
        <v>7988665.5650000004</v>
      </c>
      <c r="M439" s="40">
        <f t="shared" si="33"/>
        <v>0</v>
      </c>
      <c r="N439" s="40">
        <f t="shared" si="34"/>
        <v>23365</v>
      </c>
    </row>
    <row r="440" spans="1:14" hidden="1" x14ac:dyDescent="0.6">
      <c r="A440" s="38" t="s">
        <v>1120</v>
      </c>
      <c r="B440" s="40">
        <v>3225050.6399999997</v>
      </c>
      <c r="C440" s="40">
        <v>68443.83</v>
      </c>
      <c r="D440" s="40">
        <v>3588651.64</v>
      </c>
      <c r="E440" s="40">
        <v>0</v>
      </c>
      <c r="F440" s="40">
        <v>0</v>
      </c>
      <c r="G440" s="40">
        <v>3268423.51</v>
      </c>
      <c r="H440" s="40">
        <v>10020233.899999999</v>
      </c>
      <c r="J440" s="40">
        <f t="shared" si="30"/>
        <v>1612525.3199999998</v>
      </c>
      <c r="K440" s="40">
        <f t="shared" si="31"/>
        <v>34221.915000000001</v>
      </c>
      <c r="L440" s="40">
        <f t="shared" si="32"/>
        <v>1794325.82</v>
      </c>
      <c r="M440" s="40">
        <f t="shared" si="33"/>
        <v>0</v>
      </c>
      <c r="N440" s="40">
        <f t="shared" si="34"/>
        <v>0</v>
      </c>
    </row>
    <row r="441" spans="1:14" hidden="1" x14ac:dyDescent="0.6">
      <c r="A441" s="38" t="s">
        <v>1122</v>
      </c>
      <c r="B441" s="40">
        <v>6339784.1800000006</v>
      </c>
      <c r="C441" s="40">
        <v>407384.27</v>
      </c>
      <c r="D441" s="40">
        <v>5464197.9199999999</v>
      </c>
      <c r="E441" s="40">
        <v>0</v>
      </c>
      <c r="F441" s="40">
        <v>180</v>
      </c>
      <c r="G441" s="40">
        <v>5673918.2499999991</v>
      </c>
      <c r="H441" s="40">
        <v>29690487.129999999</v>
      </c>
      <c r="J441" s="40">
        <f t="shared" si="30"/>
        <v>3169892.0900000003</v>
      </c>
      <c r="K441" s="40">
        <f t="shared" si="31"/>
        <v>203692.13500000001</v>
      </c>
      <c r="L441" s="40">
        <f t="shared" si="32"/>
        <v>2732098.96</v>
      </c>
      <c r="M441" s="40">
        <f t="shared" si="33"/>
        <v>0</v>
      </c>
      <c r="N441" s="40">
        <f t="shared" si="34"/>
        <v>90</v>
      </c>
    </row>
    <row r="442" spans="1:14" hidden="1" x14ac:dyDescent="0.6">
      <c r="A442" s="38" t="s">
        <v>1124</v>
      </c>
      <c r="B442" s="40">
        <v>4056497.51</v>
      </c>
      <c r="C442" s="40">
        <v>377949.82</v>
      </c>
      <c r="D442" s="40">
        <v>3965742.47</v>
      </c>
      <c r="E442" s="40">
        <v>0</v>
      </c>
      <c r="F442" s="40">
        <v>1390</v>
      </c>
      <c r="G442" s="40">
        <v>1499400.5999999999</v>
      </c>
      <c r="H442" s="40">
        <v>6094128.0099999998</v>
      </c>
      <c r="J442" s="40">
        <f t="shared" si="30"/>
        <v>2028248.7549999999</v>
      </c>
      <c r="K442" s="40">
        <f t="shared" si="31"/>
        <v>188974.91</v>
      </c>
      <c r="L442" s="40">
        <f t="shared" si="32"/>
        <v>1982871.2350000001</v>
      </c>
      <c r="M442" s="40">
        <f t="shared" si="33"/>
        <v>0</v>
      </c>
      <c r="N442" s="40">
        <f t="shared" si="34"/>
        <v>695</v>
      </c>
    </row>
    <row r="443" spans="1:14" hidden="1" x14ac:dyDescent="0.6">
      <c r="A443" s="38" t="s">
        <v>1126</v>
      </c>
      <c r="B443" s="40">
        <v>2417087.0699999998</v>
      </c>
      <c r="C443" s="40">
        <v>126322.78</v>
      </c>
      <c r="D443" s="40">
        <v>2377749.7999999998</v>
      </c>
      <c r="E443" s="40">
        <v>0</v>
      </c>
      <c r="F443" s="40">
        <v>32272</v>
      </c>
      <c r="G443" s="40">
        <v>317357.21999999997</v>
      </c>
      <c r="H443" s="40">
        <v>3815367.8</v>
      </c>
      <c r="J443" s="40">
        <f t="shared" si="30"/>
        <v>1208543.5349999999</v>
      </c>
      <c r="K443" s="40">
        <f t="shared" si="31"/>
        <v>63161.39</v>
      </c>
      <c r="L443" s="40">
        <f t="shared" si="32"/>
        <v>1188874.8999999999</v>
      </c>
      <c r="M443" s="40">
        <f t="shared" si="33"/>
        <v>0</v>
      </c>
      <c r="N443" s="40">
        <f t="shared" si="34"/>
        <v>16136</v>
      </c>
    </row>
    <row r="444" spans="1:14" hidden="1" x14ac:dyDescent="0.6">
      <c r="A444" s="38" t="s">
        <v>1128</v>
      </c>
      <c r="B444" s="40">
        <v>1919797.9</v>
      </c>
      <c r="C444" s="40">
        <v>173769.11</v>
      </c>
      <c r="D444" s="40">
        <v>1179287.53</v>
      </c>
      <c r="E444" s="40">
        <v>0</v>
      </c>
      <c r="F444" s="40">
        <v>31933</v>
      </c>
      <c r="G444" s="40">
        <v>2125813.6100000003</v>
      </c>
      <c r="H444" s="40">
        <v>12471621.690000001</v>
      </c>
      <c r="J444" s="40">
        <f t="shared" si="30"/>
        <v>959898.95</v>
      </c>
      <c r="K444" s="40">
        <f t="shared" si="31"/>
        <v>86884.554999999993</v>
      </c>
      <c r="L444" s="40">
        <f t="shared" si="32"/>
        <v>589643.76500000001</v>
      </c>
      <c r="M444" s="40">
        <f t="shared" si="33"/>
        <v>0</v>
      </c>
      <c r="N444" s="40">
        <f t="shared" si="34"/>
        <v>15966.5</v>
      </c>
    </row>
    <row r="445" spans="1:14" hidden="1" x14ac:dyDescent="0.6">
      <c r="A445" s="38" t="s">
        <v>1130</v>
      </c>
      <c r="B445" s="40">
        <v>2487616.1</v>
      </c>
      <c r="C445" s="40">
        <v>359373.54000000004</v>
      </c>
      <c r="D445" s="40">
        <v>4578962.34</v>
      </c>
      <c r="E445" s="40">
        <v>0</v>
      </c>
      <c r="F445" s="40">
        <v>825.25</v>
      </c>
      <c r="G445" s="40">
        <v>844557.31</v>
      </c>
      <c r="H445" s="40">
        <v>4186447.87</v>
      </c>
      <c r="J445" s="40">
        <f t="shared" si="30"/>
        <v>1243808.05</v>
      </c>
      <c r="K445" s="40">
        <f t="shared" si="31"/>
        <v>179686.77000000002</v>
      </c>
      <c r="L445" s="40">
        <f t="shared" si="32"/>
        <v>2289481.17</v>
      </c>
      <c r="M445" s="40">
        <f t="shared" si="33"/>
        <v>0</v>
      </c>
      <c r="N445" s="40">
        <f t="shared" si="34"/>
        <v>412.625</v>
      </c>
    </row>
    <row r="446" spans="1:14" hidden="1" x14ac:dyDescent="0.6">
      <c r="A446" s="38" t="s">
        <v>1132</v>
      </c>
      <c r="B446" s="40">
        <v>2629023.84</v>
      </c>
      <c r="C446" s="40">
        <v>44445.270000000004</v>
      </c>
      <c r="D446" s="40">
        <v>2987343.83</v>
      </c>
      <c r="E446" s="40">
        <v>0</v>
      </c>
      <c r="F446" s="40">
        <v>364</v>
      </c>
      <c r="G446" s="40">
        <v>1397963.7899999998</v>
      </c>
      <c r="H446" s="40">
        <v>17601962.919999998</v>
      </c>
      <c r="J446" s="40">
        <f t="shared" si="30"/>
        <v>1314511.92</v>
      </c>
      <c r="K446" s="40">
        <f t="shared" si="31"/>
        <v>22222.635000000002</v>
      </c>
      <c r="L446" s="40">
        <f t="shared" si="32"/>
        <v>1493671.915</v>
      </c>
      <c r="M446" s="40">
        <f t="shared" si="33"/>
        <v>0</v>
      </c>
      <c r="N446" s="40">
        <f t="shared" si="34"/>
        <v>182</v>
      </c>
    </row>
    <row r="447" spans="1:14" hidden="1" x14ac:dyDescent="0.6">
      <c r="A447" s="38" t="s">
        <v>1134</v>
      </c>
      <c r="B447" s="40">
        <v>1860618.25</v>
      </c>
      <c r="C447" s="40">
        <v>188827.61</v>
      </c>
      <c r="D447" s="40">
        <v>1467480.7999999998</v>
      </c>
      <c r="E447" s="40">
        <v>0</v>
      </c>
      <c r="F447" s="40">
        <v>1682</v>
      </c>
      <c r="G447" s="40">
        <v>5256810.8400000008</v>
      </c>
      <c r="H447" s="40">
        <v>17766331.590000004</v>
      </c>
      <c r="J447" s="40">
        <f t="shared" si="30"/>
        <v>930309.125</v>
      </c>
      <c r="K447" s="40">
        <f t="shared" si="31"/>
        <v>94413.804999999993</v>
      </c>
      <c r="L447" s="40">
        <f t="shared" si="32"/>
        <v>733740.39999999991</v>
      </c>
      <c r="M447" s="40">
        <f t="shared" si="33"/>
        <v>0</v>
      </c>
      <c r="N447" s="40">
        <f t="shared" si="34"/>
        <v>841</v>
      </c>
    </row>
    <row r="448" spans="1:14" hidden="1" x14ac:dyDescent="0.6">
      <c r="A448" s="38" t="s">
        <v>1035</v>
      </c>
      <c r="B448" s="40">
        <v>3361706.23</v>
      </c>
      <c r="C448" s="40">
        <v>426173.14</v>
      </c>
      <c r="D448" s="40">
        <v>3483607.76</v>
      </c>
      <c r="E448" s="40">
        <v>0</v>
      </c>
      <c r="F448" s="40">
        <v>0</v>
      </c>
      <c r="G448" s="40">
        <v>5735911.6400000006</v>
      </c>
      <c r="H448" s="40">
        <v>14206121.08</v>
      </c>
      <c r="J448" s="40">
        <f t="shared" si="30"/>
        <v>1680853.115</v>
      </c>
      <c r="K448" s="40">
        <f t="shared" si="31"/>
        <v>213086.57</v>
      </c>
      <c r="L448" s="40">
        <f t="shared" si="32"/>
        <v>1741803.88</v>
      </c>
      <c r="M448" s="40">
        <f t="shared" si="33"/>
        <v>0</v>
      </c>
      <c r="N448" s="40">
        <f t="shared" si="34"/>
        <v>0</v>
      </c>
    </row>
    <row r="449" spans="1:14" hidden="1" x14ac:dyDescent="0.6">
      <c r="A449" s="38" t="s">
        <v>1037</v>
      </c>
      <c r="B449" s="40">
        <v>4736527.0599999996</v>
      </c>
      <c r="C449" s="40">
        <v>895495.72</v>
      </c>
      <c r="D449" s="40">
        <v>2240834.89</v>
      </c>
      <c r="E449" s="40">
        <v>0</v>
      </c>
      <c r="F449" s="40">
        <v>72480</v>
      </c>
      <c r="G449" s="40">
        <v>4097848.4</v>
      </c>
      <c r="H449" s="40">
        <v>12043895.209999999</v>
      </c>
      <c r="J449" s="40">
        <f t="shared" si="30"/>
        <v>2368263.5299999998</v>
      </c>
      <c r="K449" s="40">
        <f t="shared" si="31"/>
        <v>447747.86</v>
      </c>
      <c r="L449" s="40">
        <f t="shared" si="32"/>
        <v>1120417.4450000001</v>
      </c>
      <c r="M449" s="40">
        <f t="shared" si="33"/>
        <v>0</v>
      </c>
      <c r="N449" s="40">
        <f t="shared" si="34"/>
        <v>36240</v>
      </c>
    </row>
    <row r="450" spans="1:14" hidden="1" x14ac:dyDescent="0.6">
      <c r="A450" s="38" t="s">
        <v>1039</v>
      </c>
      <c r="B450" s="40">
        <v>1639600.23</v>
      </c>
      <c r="C450" s="40">
        <v>554678.65999999992</v>
      </c>
      <c r="D450" s="40">
        <v>2330537.64</v>
      </c>
      <c r="E450" s="40">
        <v>0</v>
      </c>
      <c r="F450" s="40">
        <v>31962.15</v>
      </c>
      <c r="G450" s="40">
        <v>5021403.28</v>
      </c>
      <c r="H450" s="40">
        <v>13022072.100000001</v>
      </c>
      <c r="J450" s="40">
        <f t="shared" si="30"/>
        <v>819800.11499999999</v>
      </c>
      <c r="K450" s="40">
        <f t="shared" si="31"/>
        <v>277339.32999999996</v>
      </c>
      <c r="L450" s="40">
        <f t="shared" si="32"/>
        <v>1165268.82</v>
      </c>
      <c r="M450" s="40">
        <f t="shared" si="33"/>
        <v>0</v>
      </c>
      <c r="N450" s="40">
        <f t="shared" si="34"/>
        <v>15981.075000000001</v>
      </c>
    </row>
    <row r="451" spans="1:14" hidden="1" x14ac:dyDescent="0.6">
      <c r="A451" s="38" t="s">
        <v>1041</v>
      </c>
      <c r="B451" s="40">
        <v>2756187.7</v>
      </c>
      <c r="C451" s="40">
        <v>413553.45</v>
      </c>
      <c r="D451" s="40">
        <v>1451097.1199999999</v>
      </c>
      <c r="E451" s="40">
        <v>0</v>
      </c>
      <c r="F451" s="40">
        <v>4514</v>
      </c>
      <c r="G451" s="40">
        <v>3465170.29</v>
      </c>
      <c r="H451" s="40">
        <v>14040971.800000001</v>
      </c>
      <c r="J451" s="40">
        <f t="shared" si="30"/>
        <v>1378093.85</v>
      </c>
      <c r="K451" s="40">
        <f t="shared" si="31"/>
        <v>206776.72500000001</v>
      </c>
      <c r="L451" s="40">
        <f t="shared" si="32"/>
        <v>725548.55999999994</v>
      </c>
      <c r="M451" s="40">
        <f t="shared" si="33"/>
        <v>0</v>
      </c>
      <c r="N451" s="40">
        <f t="shared" si="34"/>
        <v>2257</v>
      </c>
    </row>
    <row r="452" spans="1:14" hidden="1" x14ac:dyDescent="0.6">
      <c r="A452" s="38" t="s">
        <v>1043</v>
      </c>
      <c r="B452" s="40">
        <v>2172129.9300000002</v>
      </c>
      <c r="C452" s="40">
        <v>804965.86</v>
      </c>
      <c r="D452" s="40">
        <v>3694621.4099999997</v>
      </c>
      <c r="E452" s="40">
        <v>0</v>
      </c>
      <c r="F452" s="40">
        <v>0</v>
      </c>
      <c r="G452" s="40">
        <v>5905066.2799999993</v>
      </c>
      <c r="H452" s="40">
        <v>43074694.940000005</v>
      </c>
      <c r="J452" s="40">
        <f t="shared" si="30"/>
        <v>1086064.9650000001</v>
      </c>
      <c r="K452" s="40">
        <f t="shared" si="31"/>
        <v>402482.93</v>
      </c>
      <c r="L452" s="40">
        <f t="shared" si="32"/>
        <v>1847310.7049999998</v>
      </c>
      <c r="M452" s="40">
        <f t="shared" si="33"/>
        <v>0</v>
      </c>
      <c r="N452" s="40">
        <f t="shared" si="34"/>
        <v>0</v>
      </c>
    </row>
    <row r="453" spans="1:14" hidden="1" x14ac:dyDescent="0.6">
      <c r="A453" s="38" t="s">
        <v>1045</v>
      </c>
      <c r="B453" s="40">
        <v>3024717.71</v>
      </c>
      <c r="C453" s="40">
        <v>587617.84</v>
      </c>
      <c r="D453" s="40">
        <v>2973169.18</v>
      </c>
      <c r="E453" s="40">
        <v>0</v>
      </c>
      <c r="F453" s="40">
        <v>39879.75</v>
      </c>
      <c r="G453" s="40">
        <v>15656275.200000001</v>
      </c>
      <c r="H453" s="40">
        <v>56326652.060000002</v>
      </c>
      <c r="J453" s="40">
        <f t="shared" ref="J453:J516" si="35">B453*$J$2</f>
        <v>1512358.855</v>
      </c>
      <c r="K453" s="40">
        <f t="shared" ref="K453:K516" si="36">C453*$K$2</f>
        <v>293808.92</v>
      </c>
      <c r="L453" s="40">
        <f t="shared" ref="L453:L516" si="37">D453*$L$2</f>
        <v>1486584.59</v>
      </c>
      <c r="M453" s="40">
        <f t="shared" ref="M453:M516" si="38">E453*$M$2</f>
        <v>0</v>
      </c>
      <c r="N453" s="40">
        <f t="shared" ref="N453:N516" si="39">F453*$N$2</f>
        <v>19939.875</v>
      </c>
    </row>
    <row r="454" spans="1:14" hidden="1" x14ac:dyDescent="0.6">
      <c r="A454" s="38" t="s">
        <v>1047</v>
      </c>
      <c r="B454" s="40">
        <v>15505854.42</v>
      </c>
      <c r="C454" s="40">
        <v>946202.85000000009</v>
      </c>
      <c r="D454" s="40">
        <v>8843223.1600000001</v>
      </c>
      <c r="E454" s="40">
        <v>0</v>
      </c>
      <c r="F454" s="40">
        <v>107546</v>
      </c>
      <c r="G454" s="40">
        <v>4800891.2799999984</v>
      </c>
      <c r="H454" s="40">
        <v>19158337.120000001</v>
      </c>
      <c r="J454" s="40">
        <f t="shared" si="35"/>
        <v>7752927.21</v>
      </c>
      <c r="K454" s="40">
        <f t="shared" si="36"/>
        <v>473101.42500000005</v>
      </c>
      <c r="L454" s="40">
        <f t="shared" si="37"/>
        <v>4421611.58</v>
      </c>
      <c r="M454" s="40">
        <f t="shared" si="38"/>
        <v>0</v>
      </c>
      <c r="N454" s="40">
        <f t="shared" si="39"/>
        <v>53773</v>
      </c>
    </row>
    <row r="455" spans="1:14" hidden="1" x14ac:dyDescent="0.6">
      <c r="A455" s="38" t="s">
        <v>1049</v>
      </c>
      <c r="B455" s="40">
        <v>4500807</v>
      </c>
      <c r="C455" s="40">
        <v>608198.07000000007</v>
      </c>
      <c r="D455" s="40">
        <v>2136202.79</v>
      </c>
      <c r="E455" s="40">
        <v>0</v>
      </c>
      <c r="F455" s="40">
        <v>89980.5</v>
      </c>
      <c r="G455" s="40">
        <v>9458963.4299999997</v>
      </c>
      <c r="H455" s="40">
        <v>21324443.880000003</v>
      </c>
      <c r="J455" s="40">
        <f t="shared" si="35"/>
        <v>2250403.5</v>
      </c>
      <c r="K455" s="40">
        <f t="shared" si="36"/>
        <v>304099.03500000003</v>
      </c>
      <c r="L455" s="40">
        <f t="shared" si="37"/>
        <v>1068101.395</v>
      </c>
      <c r="M455" s="40">
        <f t="shared" si="38"/>
        <v>0</v>
      </c>
      <c r="N455" s="40">
        <f t="shared" si="39"/>
        <v>44990.25</v>
      </c>
    </row>
    <row r="456" spans="1:14" hidden="1" x14ac:dyDescent="0.6">
      <c r="A456" s="38" t="s">
        <v>1051</v>
      </c>
      <c r="B456" s="40">
        <v>3023685</v>
      </c>
      <c r="C456" s="40">
        <v>590234.49</v>
      </c>
      <c r="D456" s="40">
        <v>1850347.96</v>
      </c>
      <c r="E456" s="40">
        <v>0</v>
      </c>
      <c r="F456" s="40">
        <v>0</v>
      </c>
      <c r="G456" s="40">
        <v>2466904.7600000002</v>
      </c>
      <c r="H456" s="40">
        <v>30159197.73</v>
      </c>
      <c r="J456" s="40">
        <f t="shared" si="35"/>
        <v>1511842.5</v>
      </c>
      <c r="K456" s="40">
        <f t="shared" si="36"/>
        <v>295117.245</v>
      </c>
      <c r="L456" s="40">
        <f t="shared" si="37"/>
        <v>925173.98</v>
      </c>
      <c r="M456" s="40">
        <f t="shared" si="38"/>
        <v>0</v>
      </c>
      <c r="N456" s="40">
        <f t="shared" si="39"/>
        <v>0</v>
      </c>
    </row>
    <row r="457" spans="1:14" hidden="1" x14ac:dyDescent="0.6">
      <c r="A457" s="38" t="s">
        <v>1401</v>
      </c>
      <c r="B457" s="40">
        <v>2647070.17</v>
      </c>
      <c r="C457" s="40">
        <v>731343.13</v>
      </c>
      <c r="D457" s="40">
        <v>4671164.29</v>
      </c>
      <c r="E457" s="40">
        <v>0</v>
      </c>
      <c r="F457" s="40">
        <v>193779</v>
      </c>
      <c r="G457" s="40">
        <v>9696645.7999999989</v>
      </c>
      <c r="H457" s="40">
        <v>44608618.589999996</v>
      </c>
      <c r="J457" s="40">
        <f t="shared" si="35"/>
        <v>1323535.085</v>
      </c>
      <c r="K457" s="40">
        <f t="shared" si="36"/>
        <v>365671.565</v>
      </c>
      <c r="L457" s="40">
        <f t="shared" si="37"/>
        <v>2335582.145</v>
      </c>
      <c r="M457" s="40">
        <f t="shared" si="38"/>
        <v>0</v>
      </c>
      <c r="N457" s="40">
        <f t="shared" si="39"/>
        <v>96889.5</v>
      </c>
    </row>
    <row r="458" spans="1:14" hidden="1" x14ac:dyDescent="0.6">
      <c r="A458" s="38" t="s">
        <v>1403</v>
      </c>
      <c r="B458" s="40">
        <v>8768126.4600000009</v>
      </c>
      <c r="C458" s="40">
        <v>532131.74</v>
      </c>
      <c r="D458" s="40">
        <v>11152182.68</v>
      </c>
      <c r="E458" s="40">
        <v>0</v>
      </c>
      <c r="F458" s="40">
        <v>0</v>
      </c>
      <c r="G458" s="40">
        <v>5467224.7700000005</v>
      </c>
      <c r="H458" s="40">
        <v>17810712.219999999</v>
      </c>
      <c r="J458" s="40">
        <f t="shared" si="35"/>
        <v>4384063.2300000004</v>
      </c>
      <c r="K458" s="40">
        <f t="shared" si="36"/>
        <v>266065.87</v>
      </c>
      <c r="L458" s="40">
        <f t="shared" si="37"/>
        <v>5576091.3399999999</v>
      </c>
      <c r="M458" s="40">
        <f t="shared" si="38"/>
        <v>0</v>
      </c>
      <c r="N458" s="40">
        <f t="shared" si="39"/>
        <v>0</v>
      </c>
    </row>
    <row r="459" spans="1:14" hidden="1" x14ac:dyDescent="0.6">
      <c r="A459" s="38" t="s">
        <v>1405</v>
      </c>
      <c r="B459" s="40">
        <v>6803028.4500000002</v>
      </c>
      <c r="C459" s="40">
        <v>1009915.4099999999</v>
      </c>
      <c r="D459" s="40">
        <v>2869928.3</v>
      </c>
      <c r="E459" s="40">
        <v>0</v>
      </c>
      <c r="F459" s="40">
        <v>2762.57</v>
      </c>
      <c r="G459" s="40">
        <v>5967296.2199999997</v>
      </c>
      <c r="H459" s="40">
        <v>31768968.370000001</v>
      </c>
      <c r="J459" s="40">
        <f t="shared" si="35"/>
        <v>3401514.2250000001</v>
      </c>
      <c r="K459" s="40">
        <f t="shared" si="36"/>
        <v>504957.70499999996</v>
      </c>
      <c r="L459" s="40">
        <f t="shared" si="37"/>
        <v>1434964.15</v>
      </c>
      <c r="M459" s="40">
        <f t="shared" si="38"/>
        <v>0</v>
      </c>
      <c r="N459" s="40">
        <f t="shared" si="39"/>
        <v>1381.2850000000001</v>
      </c>
    </row>
    <row r="460" spans="1:14" hidden="1" x14ac:dyDescent="0.6">
      <c r="A460" s="38" t="s">
        <v>1407</v>
      </c>
      <c r="B460" s="40">
        <v>4612725.57</v>
      </c>
      <c r="C460" s="40">
        <v>4035847.35</v>
      </c>
      <c r="D460" s="40">
        <v>6562536.6399999997</v>
      </c>
      <c r="E460" s="40">
        <v>0</v>
      </c>
      <c r="F460" s="40">
        <v>0</v>
      </c>
      <c r="G460" s="40">
        <v>2200882.3500000006</v>
      </c>
      <c r="H460" s="40">
        <v>10472510.830000002</v>
      </c>
      <c r="J460" s="40">
        <f t="shared" si="35"/>
        <v>2306362.7850000001</v>
      </c>
      <c r="K460" s="40">
        <f t="shared" si="36"/>
        <v>2017923.675</v>
      </c>
      <c r="L460" s="40">
        <f t="shared" si="37"/>
        <v>3281268.32</v>
      </c>
      <c r="M460" s="40">
        <f t="shared" si="38"/>
        <v>0</v>
      </c>
      <c r="N460" s="40">
        <f t="shared" si="39"/>
        <v>0</v>
      </c>
    </row>
    <row r="461" spans="1:14" hidden="1" x14ac:dyDescent="0.6">
      <c r="A461" s="38" t="s">
        <v>1409</v>
      </c>
      <c r="B461" s="40">
        <v>1264189.25</v>
      </c>
      <c r="C461" s="40">
        <v>885184.36</v>
      </c>
      <c r="D461" s="40">
        <v>1640966.56</v>
      </c>
      <c r="E461" s="40">
        <v>0</v>
      </c>
      <c r="F461" s="40">
        <v>28257.25</v>
      </c>
      <c r="G461" s="40">
        <v>1127200.1300000001</v>
      </c>
      <c r="H461" s="40">
        <v>19911052.219999999</v>
      </c>
      <c r="J461" s="40">
        <f t="shared" si="35"/>
        <v>632094.625</v>
      </c>
      <c r="K461" s="40">
        <f t="shared" si="36"/>
        <v>442592.18</v>
      </c>
      <c r="L461" s="40">
        <f t="shared" si="37"/>
        <v>820483.28</v>
      </c>
      <c r="M461" s="40">
        <f t="shared" si="38"/>
        <v>0</v>
      </c>
      <c r="N461" s="40">
        <f t="shared" si="39"/>
        <v>14128.625</v>
      </c>
    </row>
    <row r="462" spans="1:14" hidden="1" x14ac:dyDescent="0.6">
      <c r="A462" s="38" t="s">
        <v>1411</v>
      </c>
      <c r="B462" s="40">
        <v>1769646.051</v>
      </c>
      <c r="C462" s="40">
        <v>1378929.8900000001</v>
      </c>
      <c r="D462" s="40">
        <v>3852274.0200000005</v>
      </c>
      <c r="E462" s="40">
        <v>0</v>
      </c>
      <c r="F462" s="40">
        <v>0</v>
      </c>
      <c r="G462" s="40">
        <v>35946080.359999999</v>
      </c>
      <c r="H462" s="40">
        <v>146695754.58000001</v>
      </c>
      <c r="J462" s="40">
        <f t="shared" si="35"/>
        <v>884823.02549999999</v>
      </c>
      <c r="K462" s="40">
        <f t="shared" si="36"/>
        <v>689464.94500000007</v>
      </c>
      <c r="L462" s="40">
        <f t="shared" si="37"/>
        <v>1926137.0100000002</v>
      </c>
      <c r="M462" s="40">
        <f t="shared" si="38"/>
        <v>0</v>
      </c>
      <c r="N462" s="40">
        <f t="shared" si="39"/>
        <v>0</v>
      </c>
    </row>
    <row r="463" spans="1:14" hidden="1" x14ac:dyDescent="0.6">
      <c r="A463" s="38" t="s">
        <v>44</v>
      </c>
      <c r="B463" s="40">
        <v>55959064.979999997</v>
      </c>
      <c r="C463" s="40">
        <v>2055296.49</v>
      </c>
      <c r="D463" s="40">
        <v>30677311.43</v>
      </c>
      <c r="E463" s="40">
        <v>0</v>
      </c>
      <c r="F463" s="40">
        <v>1383347.9</v>
      </c>
      <c r="G463" s="40">
        <v>2575567.87</v>
      </c>
      <c r="H463" s="40">
        <v>6904862.040000001</v>
      </c>
      <c r="J463" s="40">
        <f t="shared" si="35"/>
        <v>27979532.489999998</v>
      </c>
      <c r="K463" s="40">
        <f t="shared" si="36"/>
        <v>1027648.245</v>
      </c>
      <c r="L463" s="40">
        <f t="shared" si="37"/>
        <v>15338655.715</v>
      </c>
      <c r="M463" s="40">
        <f t="shared" si="38"/>
        <v>0</v>
      </c>
      <c r="N463" s="40">
        <f t="shared" si="39"/>
        <v>691673.95</v>
      </c>
    </row>
    <row r="464" spans="1:14" hidden="1" x14ac:dyDescent="0.6">
      <c r="A464" s="38" t="s">
        <v>47</v>
      </c>
      <c r="B464" s="40">
        <v>2561287.25</v>
      </c>
      <c r="C464" s="40">
        <v>212625.1</v>
      </c>
      <c r="D464" s="40">
        <v>3895006.62</v>
      </c>
      <c r="E464" s="40">
        <v>0</v>
      </c>
      <c r="F464" s="40">
        <v>93319.89</v>
      </c>
      <c r="G464" s="40">
        <v>24718212.219999999</v>
      </c>
      <c r="H464" s="40">
        <v>42865785.219999991</v>
      </c>
      <c r="J464" s="40">
        <f t="shared" si="35"/>
        <v>1280643.625</v>
      </c>
      <c r="K464" s="40">
        <f t="shared" si="36"/>
        <v>106312.55</v>
      </c>
      <c r="L464" s="40">
        <f t="shared" si="37"/>
        <v>1947503.31</v>
      </c>
      <c r="M464" s="40">
        <f t="shared" si="38"/>
        <v>0</v>
      </c>
      <c r="N464" s="40">
        <f t="shared" si="39"/>
        <v>46659.945</v>
      </c>
    </row>
    <row r="465" spans="1:14" hidden="1" x14ac:dyDescent="0.6">
      <c r="A465" s="38" t="s">
        <v>49</v>
      </c>
      <c r="B465" s="40">
        <v>4412293</v>
      </c>
      <c r="C465" s="40">
        <v>189272.65</v>
      </c>
      <c r="D465" s="40">
        <v>1267744.46</v>
      </c>
      <c r="E465" s="40">
        <v>0</v>
      </c>
      <c r="F465" s="40">
        <v>1872362.76</v>
      </c>
      <c r="G465" s="40">
        <v>5697777.0000000009</v>
      </c>
      <c r="H465" s="40">
        <v>16760767.670000002</v>
      </c>
      <c r="J465" s="40">
        <f t="shared" si="35"/>
        <v>2206146.5</v>
      </c>
      <c r="K465" s="40">
        <f t="shared" si="36"/>
        <v>94636.324999999997</v>
      </c>
      <c r="L465" s="40">
        <f t="shared" si="37"/>
        <v>633872.23</v>
      </c>
      <c r="M465" s="40">
        <f t="shared" si="38"/>
        <v>0</v>
      </c>
      <c r="N465" s="40">
        <f t="shared" si="39"/>
        <v>936181.38</v>
      </c>
    </row>
    <row r="466" spans="1:14" hidden="1" x14ac:dyDescent="0.6">
      <c r="A466" s="38" t="s">
        <v>51</v>
      </c>
      <c r="B466" s="40">
        <v>2120823.0099999998</v>
      </c>
      <c r="C466" s="40">
        <v>489101.45</v>
      </c>
      <c r="D466" s="40">
        <v>3111365.58</v>
      </c>
      <c r="E466" s="40">
        <v>0</v>
      </c>
      <c r="F466" s="40">
        <v>4814155.5600000005</v>
      </c>
      <c r="G466" s="40">
        <v>13770890.119999997</v>
      </c>
      <c r="H466" s="40">
        <v>66326928.689999998</v>
      </c>
      <c r="J466" s="40">
        <f t="shared" si="35"/>
        <v>1060411.5049999999</v>
      </c>
      <c r="K466" s="40">
        <f t="shared" si="36"/>
        <v>244550.72500000001</v>
      </c>
      <c r="L466" s="40">
        <f t="shared" si="37"/>
        <v>1555682.79</v>
      </c>
      <c r="M466" s="40">
        <f t="shared" si="38"/>
        <v>0</v>
      </c>
      <c r="N466" s="40">
        <f t="shared" si="39"/>
        <v>2407077.7800000003</v>
      </c>
    </row>
    <row r="467" spans="1:14" hidden="1" x14ac:dyDescent="0.6">
      <c r="A467" s="38" t="s">
        <v>53</v>
      </c>
      <c r="B467" s="40">
        <v>4686036.4000000004</v>
      </c>
      <c r="C467" s="40">
        <v>6008745.3200000003</v>
      </c>
      <c r="D467" s="40">
        <v>1407342.82</v>
      </c>
      <c r="E467" s="40">
        <v>0</v>
      </c>
      <c r="F467" s="40">
        <v>770776.83000000007</v>
      </c>
      <c r="G467" s="40">
        <v>1654946.69</v>
      </c>
      <c r="H467" s="40">
        <v>12769123.769999998</v>
      </c>
      <c r="J467" s="40">
        <f t="shared" si="35"/>
        <v>2343018.2000000002</v>
      </c>
      <c r="K467" s="40">
        <f t="shared" si="36"/>
        <v>3004372.66</v>
      </c>
      <c r="L467" s="40">
        <f t="shared" si="37"/>
        <v>703671.41</v>
      </c>
      <c r="M467" s="40">
        <f t="shared" si="38"/>
        <v>0</v>
      </c>
      <c r="N467" s="40">
        <f t="shared" si="39"/>
        <v>385388.41500000004</v>
      </c>
    </row>
    <row r="468" spans="1:14" hidden="1" x14ac:dyDescent="0.6">
      <c r="A468" s="38" t="s">
        <v>55</v>
      </c>
      <c r="B468" s="40">
        <v>2664510.2599999998</v>
      </c>
      <c r="C468" s="40">
        <v>381646.79</v>
      </c>
      <c r="D468" s="40">
        <v>1138348.48</v>
      </c>
      <c r="E468" s="40">
        <v>0</v>
      </c>
      <c r="F468" s="40">
        <v>132799.17000000001</v>
      </c>
      <c r="G468" s="40">
        <v>72972135.780000001</v>
      </c>
      <c r="H468" s="40">
        <v>238317360.25999999</v>
      </c>
      <c r="J468" s="40">
        <f t="shared" si="35"/>
        <v>1332255.1299999999</v>
      </c>
      <c r="K468" s="40">
        <f t="shared" si="36"/>
        <v>190823.39499999999</v>
      </c>
      <c r="L468" s="40">
        <f t="shared" si="37"/>
        <v>569174.24</v>
      </c>
      <c r="M468" s="40">
        <f t="shared" si="38"/>
        <v>0</v>
      </c>
      <c r="N468" s="40">
        <f t="shared" si="39"/>
        <v>66399.585000000006</v>
      </c>
    </row>
    <row r="469" spans="1:14" hidden="1" x14ac:dyDescent="0.6">
      <c r="A469" s="38" t="s">
        <v>57</v>
      </c>
      <c r="B469" s="40">
        <v>46346857.460000001</v>
      </c>
      <c r="C469" s="40">
        <v>8720177.9000000004</v>
      </c>
      <c r="D469" s="40">
        <v>20031015.620000001</v>
      </c>
      <c r="E469" s="40">
        <v>0</v>
      </c>
      <c r="F469" s="40">
        <v>24330026.210000001</v>
      </c>
      <c r="G469" s="40">
        <v>22989350.940000001</v>
      </c>
      <c r="H469" s="40">
        <v>42584153.520000003</v>
      </c>
      <c r="J469" s="40">
        <f t="shared" si="35"/>
        <v>23173428.73</v>
      </c>
      <c r="K469" s="40">
        <f t="shared" si="36"/>
        <v>4360088.95</v>
      </c>
      <c r="L469" s="40">
        <f t="shared" si="37"/>
        <v>10015507.810000001</v>
      </c>
      <c r="M469" s="40">
        <f t="shared" si="38"/>
        <v>0</v>
      </c>
      <c r="N469" s="40">
        <f t="shared" si="39"/>
        <v>12165013.105</v>
      </c>
    </row>
    <row r="470" spans="1:14" hidden="1" x14ac:dyDescent="0.6">
      <c r="A470" s="38" t="s">
        <v>59</v>
      </c>
      <c r="B470" s="40">
        <v>6093785.8099999996</v>
      </c>
      <c r="C470" s="40">
        <v>627151.74</v>
      </c>
      <c r="D470" s="40">
        <v>1417263.44</v>
      </c>
      <c r="E470" s="40">
        <v>0</v>
      </c>
      <c r="F470" s="40">
        <v>2261315.96</v>
      </c>
      <c r="G470" s="40">
        <v>5807534.3700000001</v>
      </c>
      <c r="H470" s="40">
        <v>29977481.580000002</v>
      </c>
      <c r="J470" s="40">
        <f t="shared" si="35"/>
        <v>3046892.9049999998</v>
      </c>
      <c r="K470" s="40">
        <f t="shared" si="36"/>
        <v>313575.87</v>
      </c>
      <c r="L470" s="40">
        <f t="shared" si="37"/>
        <v>708631.72</v>
      </c>
      <c r="M470" s="40">
        <f t="shared" si="38"/>
        <v>0</v>
      </c>
      <c r="N470" s="40">
        <f t="shared" si="39"/>
        <v>1130657.98</v>
      </c>
    </row>
    <row r="471" spans="1:14" hidden="1" x14ac:dyDescent="0.6">
      <c r="A471" s="38" t="s">
        <v>61</v>
      </c>
      <c r="B471" s="40">
        <v>5608279.8399999999</v>
      </c>
      <c r="C471" s="40">
        <v>342234.45999999996</v>
      </c>
      <c r="D471" s="40">
        <v>2881057.43</v>
      </c>
      <c r="E471" s="40">
        <v>0</v>
      </c>
      <c r="F471" s="40">
        <v>490159.87</v>
      </c>
      <c r="G471" s="40">
        <v>31328827.650000002</v>
      </c>
      <c r="H471" s="40">
        <v>97979466.75</v>
      </c>
      <c r="J471" s="40">
        <f t="shared" si="35"/>
        <v>2804139.92</v>
      </c>
      <c r="K471" s="40">
        <f t="shared" si="36"/>
        <v>171117.22999999998</v>
      </c>
      <c r="L471" s="40">
        <f t="shared" si="37"/>
        <v>1440528.7150000001</v>
      </c>
      <c r="M471" s="40">
        <f t="shared" si="38"/>
        <v>0</v>
      </c>
      <c r="N471" s="40">
        <f t="shared" si="39"/>
        <v>245079.935</v>
      </c>
    </row>
    <row r="472" spans="1:14" hidden="1" x14ac:dyDescent="0.6">
      <c r="A472" s="38" t="s">
        <v>63</v>
      </c>
      <c r="B472" s="40">
        <v>31341841.850000001</v>
      </c>
      <c r="C472" s="40">
        <v>3700695</v>
      </c>
      <c r="D472" s="40">
        <v>21662875.620000001</v>
      </c>
      <c r="E472" s="40">
        <v>0</v>
      </c>
      <c r="F472" s="40">
        <v>1853290.3900000001</v>
      </c>
      <c r="G472" s="40">
        <v>3441783.1599999997</v>
      </c>
      <c r="H472" s="40">
        <v>11456453.189999999</v>
      </c>
      <c r="J472" s="40">
        <f t="shared" si="35"/>
        <v>15670920.925000001</v>
      </c>
      <c r="K472" s="40">
        <f t="shared" si="36"/>
        <v>1850347.5</v>
      </c>
      <c r="L472" s="40">
        <f t="shared" si="37"/>
        <v>10831437.810000001</v>
      </c>
      <c r="M472" s="40">
        <f t="shared" si="38"/>
        <v>0</v>
      </c>
      <c r="N472" s="40">
        <f t="shared" si="39"/>
        <v>926645.19500000007</v>
      </c>
    </row>
    <row r="473" spans="1:14" hidden="1" x14ac:dyDescent="0.6">
      <c r="A473" s="38" t="s">
        <v>65</v>
      </c>
      <c r="B473" s="40">
        <v>1077582.27</v>
      </c>
      <c r="C473" s="40">
        <v>437225.75</v>
      </c>
      <c r="D473" s="40">
        <v>1678370.79</v>
      </c>
      <c r="E473" s="40">
        <v>0</v>
      </c>
      <c r="F473" s="40">
        <v>1103197</v>
      </c>
      <c r="G473" s="40">
        <v>51575212.529999994</v>
      </c>
      <c r="H473" s="40">
        <v>130586651.67</v>
      </c>
      <c r="J473" s="40">
        <f t="shared" si="35"/>
        <v>538791.13500000001</v>
      </c>
      <c r="K473" s="40">
        <f t="shared" si="36"/>
        <v>218612.875</v>
      </c>
      <c r="L473" s="40">
        <f t="shared" si="37"/>
        <v>839185.39500000002</v>
      </c>
      <c r="M473" s="40">
        <f t="shared" si="38"/>
        <v>0</v>
      </c>
      <c r="N473" s="40">
        <f t="shared" si="39"/>
        <v>551598.5</v>
      </c>
    </row>
    <row r="474" spans="1:14" hidden="1" x14ac:dyDescent="0.6">
      <c r="A474" s="38" t="s">
        <v>67</v>
      </c>
      <c r="B474" s="40">
        <v>49177535.729999997</v>
      </c>
      <c r="C474" s="40">
        <v>330955.82</v>
      </c>
      <c r="D474" s="40">
        <v>9687919.6600000001</v>
      </c>
      <c r="E474" s="40">
        <v>0</v>
      </c>
      <c r="F474" s="40">
        <v>10341430.530000001</v>
      </c>
      <c r="G474" s="40">
        <v>17479626.919999998</v>
      </c>
      <c r="H474" s="40">
        <v>32410749.169999998</v>
      </c>
      <c r="J474" s="40">
        <f t="shared" si="35"/>
        <v>24588767.864999998</v>
      </c>
      <c r="K474" s="40">
        <f t="shared" si="36"/>
        <v>165477.91</v>
      </c>
      <c r="L474" s="40">
        <f t="shared" si="37"/>
        <v>4843959.83</v>
      </c>
      <c r="M474" s="40">
        <f t="shared" si="38"/>
        <v>0</v>
      </c>
      <c r="N474" s="40">
        <f t="shared" si="39"/>
        <v>5170715.2650000006</v>
      </c>
    </row>
    <row r="475" spans="1:14" hidden="1" x14ac:dyDescent="0.6">
      <c r="A475" s="38" t="s">
        <v>69</v>
      </c>
      <c r="B475" s="40">
        <v>4765375</v>
      </c>
      <c r="C475" s="40">
        <v>2393116.02</v>
      </c>
      <c r="D475" s="40">
        <v>4474756.25</v>
      </c>
      <c r="E475" s="40">
        <v>0</v>
      </c>
      <c r="F475" s="40">
        <v>3154816.37</v>
      </c>
      <c r="G475" s="40">
        <v>4065194.2100000004</v>
      </c>
      <c r="H475" s="40">
        <v>17776588.550000001</v>
      </c>
      <c r="J475" s="40">
        <f t="shared" si="35"/>
        <v>2382687.5</v>
      </c>
      <c r="K475" s="40">
        <f t="shared" si="36"/>
        <v>1196558.01</v>
      </c>
      <c r="L475" s="40">
        <f t="shared" si="37"/>
        <v>2237378.125</v>
      </c>
      <c r="M475" s="40">
        <f t="shared" si="38"/>
        <v>0</v>
      </c>
      <c r="N475" s="40">
        <f t="shared" si="39"/>
        <v>1577408.1850000001</v>
      </c>
    </row>
    <row r="476" spans="1:14" hidden="1" x14ac:dyDescent="0.6">
      <c r="A476" s="38" t="s">
        <v>71</v>
      </c>
      <c r="B476" s="40">
        <v>3303446.7399999998</v>
      </c>
      <c r="C476" s="40">
        <v>3924821.7</v>
      </c>
      <c r="D476" s="40">
        <v>1695722.84</v>
      </c>
      <c r="E476" s="40">
        <v>0</v>
      </c>
      <c r="F476" s="40">
        <v>153312.62</v>
      </c>
      <c r="G476" s="40">
        <v>1125991.93</v>
      </c>
      <c r="H476" s="40">
        <v>6071675.25</v>
      </c>
      <c r="J476" s="40">
        <f t="shared" si="35"/>
        <v>1651723.3699999999</v>
      </c>
      <c r="K476" s="40">
        <f t="shared" si="36"/>
        <v>1962410.85</v>
      </c>
      <c r="L476" s="40">
        <f t="shared" si="37"/>
        <v>847861.42</v>
      </c>
      <c r="M476" s="40">
        <f t="shared" si="38"/>
        <v>0</v>
      </c>
      <c r="N476" s="40">
        <f t="shared" si="39"/>
        <v>76656.31</v>
      </c>
    </row>
    <row r="477" spans="1:14" hidden="1" x14ac:dyDescent="0.6">
      <c r="A477" s="38" t="s">
        <v>73</v>
      </c>
      <c r="B477" s="40">
        <v>1394059.5</v>
      </c>
      <c r="C477" s="40">
        <v>396902.40000000002</v>
      </c>
      <c r="D477" s="40">
        <v>1058775.45</v>
      </c>
      <c r="E477" s="40">
        <v>0</v>
      </c>
      <c r="F477" s="40">
        <v>28786.77</v>
      </c>
      <c r="G477" s="40">
        <v>7014902.419999999</v>
      </c>
      <c r="H477" s="40">
        <v>19772746.34</v>
      </c>
      <c r="J477" s="40">
        <f t="shared" si="35"/>
        <v>697029.75</v>
      </c>
      <c r="K477" s="40">
        <f t="shared" si="36"/>
        <v>198451.20000000001</v>
      </c>
      <c r="L477" s="40">
        <f t="shared" si="37"/>
        <v>529387.72499999998</v>
      </c>
      <c r="M477" s="40">
        <f t="shared" si="38"/>
        <v>0</v>
      </c>
      <c r="N477" s="40">
        <f t="shared" si="39"/>
        <v>14393.385</v>
      </c>
    </row>
    <row r="478" spans="1:14" hidden="1" x14ac:dyDescent="0.6">
      <c r="A478" s="38" t="s">
        <v>75</v>
      </c>
      <c r="B478" s="40">
        <v>3119436.99</v>
      </c>
      <c r="C478" s="40">
        <v>531703.62</v>
      </c>
      <c r="D478" s="40">
        <v>685515.7</v>
      </c>
      <c r="E478" s="40">
        <v>0</v>
      </c>
      <c r="F478" s="40">
        <v>87372.13</v>
      </c>
      <c r="G478" s="40">
        <v>20570753.289999999</v>
      </c>
      <c r="H478" s="40">
        <v>42903490.090000004</v>
      </c>
      <c r="J478" s="40">
        <f t="shared" si="35"/>
        <v>1559718.4950000001</v>
      </c>
      <c r="K478" s="40">
        <f t="shared" si="36"/>
        <v>265851.81</v>
      </c>
      <c r="L478" s="40">
        <f t="shared" si="37"/>
        <v>342757.85</v>
      </c>
      <c r="M478" s="40">
        <f t="shared" si="38"/>
        <v>0</v>
      </c>
      <c r="N478" s="40">
        <f t="shared" si="39"/>
        <v>43686.065000000002</v>
      </c>
    </row>
    <row r="479" spans="1:14" hidden="1" x14ac:dyDescent="0.6">
      <c r="A479" s="38" t="s">
        <v>77</v>
      </c>
      <c r="B479" s="40">
        <v>5222982.3</v>
      </c>
      <c r="C479" s="40">
        <v>1634326.8</v>
      </c>
      <c r="D479" s="40">
        <v>6236778</v>
      </c>
      <c r="E479" s="40">
        <v>0</v>
      </c>
      <c r="F479" s="40">
        <v>2856110.9699999997</v>
      </c>
      <c r="G479" s="40">
        <v>3529468.7100000004</v>
      </c>
      <c r="H479" s="40">
        <v>25509300.670000002</v>
      </c>
      <c r="J479" s="40">
        <f t="shared" si="35"/>
        <v>2611491.15</v>
      </c>
      <c r="K479" s="40">
        <f t="shared" si="36"/>
        <v>817163.4</v>
      </c>
      <c r="L479" s="40">
        <f t="shared" si="37"/>
        <v>3118389</v>
      </c>
      <c r="M479" s="40">
        <f t="shared" si="38"/>
        <v>0</v>
      </c>
      <c r="N479" s="40">
        <f t="shared" si="39"/>
        <v>1428055.4849999999</v>
      </c>
    </row>
    <row r="480" spans="1:14" hidden="1" x14ac:dyDescent="0.6">
      <c r="A480" s="38" t="s">
        <v>79</v>
      </c>
      <c r="B480" s="40">
        <v>2880360.6399999997</v>
      </c>
      <c r="C480" s="40">
        <v>274319.87</v>
      </c>
      <c r="D480" s="40">
        <v>1518825.7800000003</v>
      </c>
      <c r="E480" s="40">
        <v>0</v>
      </c>
      <c r="F480" s="40">
        <v>4257146.25</v>
      </c>
      <c r="G480" s="40">
        <v>4199697.9499999993</v>
      </c>
      <c r="H480" s="40">
        <v>31482331.27</v>
      </c>
      <c r="J480" s="40">
        <f t="shared" si="35"/>
        <v>1440180.3199999998</v>
      </c>
      <c r="K480" s="40">
        <f t="shared" si="36"/>
        <v>137159.935</v>
      </c>
      <c r="L480" s="40">
        <f t="shared" si="37"/>
        <v>759412.89000000013</v>
      </c>
      <c r="M480" s="40">
        <f t="shared" si="38"/>
        <v>0</v>
      </c>
      <c r="N480" s="40">
        <f t="shared" si="39"/>
        <v>2128573.125</v>
      </c>
    </row>
    <row r="481" spans="1:14" hidden="1" x14ac:dyDescent="0.6">
      <c r="A481" s="38" t="s">
        <v>81</v>
      </c>
      <c r="B481" s="40">
        <v>1806984</v>
      </c>
      <c r="C481" s="40">
        <v>836186</v>
      </c>
      <c r="D481" s="40">
        <v>757434.55</v>
      </c>
      <c r="E481" s="40">
        <v>0</v>
      </c>
      <c r="F481" s="40">
        <v>718245</v>
      </c>
      <c r="G481" s="40">
        <v>4906740.7</v>
      </c>
      <c r="H481" s="40">
        <v>14898435.720000003</v>
      </c>
      <c r="J481" s="40">
        <f t="shared" si="35"/>
        <v>903492</v>
      </c>
      <c r="K481" s="40">
        <f t="shared" si="36"/>
        <v>418093</v>
      </c>
      <c r="L481" s="40">
        <f t="shared" si="37"/>
        <v>378717.27500000002</v>
      </c>
      <c r="M481" s="40">
        <f t="shared" si="38"/>
        <v>0</v>
      </c>
      <c r="N481" s="40">
        <f t="shared" si="39"/>
        <v>359122.5</v>
      </c>
    </row>
    <row r="482" spans="1:14" hidden="1" x14ac:dyDescent="0.6">
      <c r="A482" s="38" t="s">
        <v>83</v>
      </c>
      <c r="B482" s="40">
        <v>3675197.2</v>
      </c>
      <c r="C482" s="40">
        <v>293748.45999999996</v>
      </c>
      <c r="D482" s="40">
        <v>1802981.23</v>
      </c>
      <c r="E482" s="40">
        <v>0</v>
      </c>
      <c r="F482" s="40">
        <v>311180.64</v>
      </c>
      <c r="G482" s="40">
        <v>5941187.8699999992</v>
      </c>
      <c r="H482" s="40">
        <v>9314337.7999999989</v>
      </c>
      <c r="J482" s="40">
        <f t="shared" si="35"/>
        <v>1837598.6</v>
      </c>
      <c r="K482" s="40">
        <f t="shared" si="36"/>
        <v>146874.22999999998</v>
      </c>
      <c r="L482" s="40">
        <f t="shared" si="37"/>
        <v>901490.61499999999</v>
      </c>
      <c r="M482" s="40">
        <f t="shared" si="38"/>
        <v>0</v>
      </c>
      <c r="N482" s="40">
        <f t="shared" si="39"/>
        <v>155590.32</v>
      </c>
    </row>
    <row r="483" spans="1:14" hidden="1" x14ac:dyDescent="0.6">
      <c r="A483" s="38" t="s">
        <v>85</v>
      </c>
      <c r="B483" s="40">
        <v>1792707.5</v>
      </c>
      <c r="C483" s="40">
        <v>447443.35000000003</v>
      </c>
      <c r="D483" s="40">
        <v>1279746</v>
      </c>
      <c r="E483" s="40">
        <v>0</v>
      </c>
      <c r="F483" s="40">
        <v>104904.33</v>
      </c>
      <c r="G483" s="40">
        <v>3264646.15</v>
      </c>
      <c r="H483" s="40">
        <v>9879527.4900000002</v>
      </c>
      <c r="J483" s="40">
        <f t="shared" si="35"/>
        <v>896353.75</v>
      </c>
      <c r="K483" s="40">
        <f t="shared" si="36"/>
        <v>223721.67500000002</v>
      </c>
      <c r="L483" s="40">
        <f t="shared" si="37"/>
        <v>639873</v>
      </c>
      <c r="M483" s="40">
        <f t="shared" si="38"/>
        <v>0</v>
      </c>
      <c r="N483" s="40">
        <f t="shared" si="39"/>
        <v>52452.165000000001</v>
      </c>
    </row>
    <row r="484" spans="1:14" hidden="1" x14ac:dyDescent="0.6">
      <c r="A484" s="38" t="s">
        <v>203</v>
      </c>
      <c r="B484" s="40">
        <v>3657772.57</v>
      </c>
      <c r="C484" s="40">
        <v>562236.96</v>
      </c>
      <c r="D484" s="40">
        <v>973201.25999999989</v>
      </c>
      <c r="E484" s="40">
        <v>0</v>
      </c>
      <c r="F484" s="40">
        <v>28359.53</v>
      </c>
      <c r="G484" s="40">
        <v>1437062.3599999999</v>
      </c>
      <c r="H484" s="40">
        <v>6711793.4999999991</v>
      </c>
      <c r="J484" s="40">
        <f t="shared" si="35"/>
        <v>1828886.2849999999</v>
      </c>
      <c r="K484" s="40">
        <f t="shared" si="36"/>
        <v>281118.48</v>
      </c>
      <c r="L484" s="40">
        <f t="shared" si="37"/>
        <v>486600.62999999995</v>
      </c>
      <c r="M484" s="40">
        <f t="shared" si="38"/>
        <v>0</v>
      </c>
      <c r="N484" s="40">
        <f t="shared" si="39"/>
        <v>14179.764999999999</v>
      </c>
    </row>
    <row r="485" spans="1:14" hidden="1" x14ac:dyDescent="0.6">
      <c r="A485" s="38" t="s">
        <v>205</v>
      </c>
      <c r="B485" s="40">
        <v>2105665</v>
      </c>
      <c r="C485" s="40">
        <v>407133</v>
      </c>
      <c r="D485" s="40">
        <v>2113333.27</v>
      </c>
      <c r="E485" s="40">
        <v>0</v>
      </c>
      <c r="F485" s="40">
        <v>148545</v>
      </c>
      <c r="G485" s="40">
        <v>3419014.9499999997</v>
      </c>
      <c r="H485" s="40">
        <v>13221578.399999999</v>
      </c>
      <c r="J485" s="40">
        <f t="shared" si="35"/>
        <v>1052832.5</v>
      </c>
      <c r="K485" s="40">
        <f t="shared" si="36"/>
        <v>203566.5</v>
      </c>
      <c r="L485" s="40">
        <f t="shared" si="37"/>
        <v>1056666.635</v>
      </c>
      <c r="M485" s="40">
        <f t="shared" si="38"/>
        <v>0</v>
      </c>
      <c r="N485" s="40">
        <f t="shared" si="39"/>
        <v>74272.5</v>
      </c>
    </row>
    <row r="486" spans="1:14" hidden="1" x14ac:dyDescent="0.6">
      <c r="A486" s="38" t="s">
        <v>207</v>
      </c>
      <c r="B486" s="40">
        <v>4504654.42</v>
      </c>
      <c r="C486" s="40">
        <v>646872.71</v>
      </c>
      <c r="D486" s="40">
        <v>3772140.58</v>
      </c>
      <c r="E486" s="40">
        <v>0</v>
      </c>
      <c r="F486" s="40">
        <v>15951.48</v>
      </c>
      <c r="G486" s="40">
        <v>719245.2300000001</v>
      </c>
      <c r="H486" s="40">
        <v>6931515.2199999997</v>
      </c>
      <c r="J486" s="40">
        <f t="shared" si="35"/>
        <v>2252327.21</v>
      </c>
      <c r="K486" s="40">
        <f t="shared" si="36"/>
        <v>323436.35499999998</v>
      </c>
      <c r="L486" s="40">
        <f t="shared" si="37"/>
        <v>1886070.29</v>
      </c>
      <c r="M486" s="40">
        <f t="shared" si="38"/>
        <v>0</v>
      </c>
      <c r="N486" s="40">
        <f t="shared" si="39"/>
        <v>7975.74</v>
      </c>
    </row>
    <row r="487" spans="1:14" hidden="1" x14ac:dyDescent="0.6">
      <c r="A487" s="38" t="s">
        <v>209</v>
      </c>
      <c r="B487" s="40">
        <v>1684669.1400000001</v>
      </c>
      <c r="C487" s="40">
        <v>175133.41</v>
      </c>
      <c r="D487" s="40">
        <v>988142.19000000006</v>
      </c>
      <c r="E487" s="40">
        <v>0</v>
      </c>
      <c r="F487" s="40">
        <v>0</v>
      </c>
      <c r="G487" s="40">
        <v>2599526.94</v>
      </c>
      <c r="H487" s="40">
        <v>56594537.399999999</v>
      </c>
      <c r="J487" s="40">
        <f t="shared" si="35"/>
        <v>842334.57000000007</v>
      </c>
      <c r="K487" s="40">
        <f t="shared" si="36"/>
        <v>87566.705000000002</v>
      </c>
      <c r="L487" s="40">
        <f t="shared" si="37"/>
        <v>494071.09500000003</v>
      </c>
      <c r="M487" s="40">
        <f t="shared" si="38"/>
        <v>0</v>
      </c>
      <c r="N487" s="40">
        <f t="shared" si="39"/>
        <v>0</v>
      </c>
    </row>
    <row r="488" spans="1:14" hidden="1" x14ac:dyDescent="0.6">
      <c r="A488" s="38" t="s">
        <v>211</v>
      </c>
      <c r="B488" s="40">
        <v>8388854.3000000007</v>
      </c>
      <c r="C488" s="40">
        <v>1664650</v>
      </c>
      <c r="D488" s="40">
        <v>6245659.1900000004</v>
      </c>
      <c r="E488" s="40">
        <v>0</v>
      </c>
      <c r="F488" s="40">
        <v>74639</v>
      </c>
      <c r="G488" s="40">
        <v>2414309.3399999994</v>
      </c>
      <c r="H488" s="40">
        <v>7576619.629999999</v>
      </c>
      <c r="J488" s="40">
        <f t="shared" si="35"/>
        <v>4194427.1500000004</v>
      </c>
      <c r="K488" s="40">
        <f t="shared" si="36"/>
        <v>832325</v>
      </c>
      <c r="L488" s="40">
        <f t="shared" si="37"/>
        <v>3122829.5950000002</v>
      </c>
      <c r="M488" s="40">
        <f t="shared" si="38"/>
        <v>0</v>
      </c>
      <c r="N488" s="40">
        <f t="shared" si="39"/>
        <v>37319.5</v>
      </c>
    </row>
    <row r="489" spans="1:14" hidden="1" x14ac:dyDescent="0.6">
      <c r="A489" s="38" t="s">
        <v>213</v>
      </c>
      <c r="B489" s="40">
        <v>817695.6</v>
      </c>
      <c r="C489" s="40">
        <v>227350.5</v>
      </c>
      <c r="D489" s="40">
        <v>1331022.1499999999</v>
      </c>
      <c r="E489" s="40">
        <v>0</v>
      </c>
      <c r="F489" s="40">
        <v>186825</v>
      </c>
      <c r="G489" s="40">
        <v>4109610.7899999996</v>
      </c>
      <c r="H489" s="40">
        <v>8053343.3300000001</v>
      </c>
      <c r="J489" s="40">
        <f t="shared" si="35"/>
        <v>408847.8</v>
      </c>
      <c r="K489" s="40">
        <f t="shared" si="36"/>
        <v>113675.25</v>
      </c>
      <c r="L489" s="40">
        <f t="shared" si="37"/>
        <v>665511.07499999995</v>
      </c>
      <c r="M489" s="40">
        <f t="shared" si="38"/>
        <v>0</v>
      </c>
      <c r="N489" s="40">
        <f t="shared" si="39"/>
        <v>93412.5</v>
      </c>
    </row>
    <row r="490" spans="1:14" hidden="1" x14ac:dyDescent="0.6">
      <c r="A490" s="38" t="s">
        <v>176</v>
      </c>
      <c r="B490" s="40">
        <v>980412.3</v>
      </c>
      <c r="C490" s="40">
        <v>286236.21000000002</v>
      </c>
      <c r="D490" s="40">
        <v>1288257.7000000002</v>
      </c>
      <c r="E490" s="40">
        <v>0</v>
      </c>
      <c r="F490" s="40">
        <v>18572.97</v>
      </c>
      <c r="G490" s="40">
        <v>16411316.750000002</v>
      </c>
      <c r="H490" s="40">
        <v>25972784.230000004</v>
      </c>
      <c r="J490" s="40">
        <f t="shared" si="35"/>
        <v>490206.15</v>
      </c>
      <c r="K490" s="40">
        <f t="shared" si="36"/>
        <v>143118.10500000001</v>
      </c>
      <c r="L490" s="40">
        <f t="shared" si="37"/>
        <v>644128.85000000009</v>
      </c>
      <c r="M490" s="40">
        <f t="shared" si="38"/>
        <v>0</v>
      </c>
      <c r="N490" s="40">
        <f t="shared" si="39"/>
        <v>9286.4850000000006</v>
      </c>
    </row>
    <row r="491" spans="1:14" hidden="1" x14ac:dyDescent="0.6">
      <c r="A491" s="38" t="s">
        <v>178</v>
      </c>
      <c r="B491" s="40">
        <v>15074293.470000001</v>
      </c>
      <c r="C491" s="40">
        <v>1069310.23</v>
      </c>
      <c r="D491" s="40">
        <v>10953138.23</v>
      </c>
      <c r="E491" s="40">
        <v>0</v>
      </c>
      <c r="F491" s="40">
        <v>58694.75</v>
      </c>
      <c r="G491" s="40">
        <v>995781.58</v>
      </c>
      <c r="H491" s="40">
        <v>3311879.9000000004</v>
      </c>
      <c r="J491" s="40">
        <f t="shared" si="35"/>
        <v>7537146.7350000003</v>
      </c>
      <c r="K491" s="40">
        <f t="shared" si="36"/>
        <v>534655.11499999999</v>
      </c>
      <c r="L491" s="40">
        <f t="shared" si="37"/>
        <v>5476569.1150000002</v>
      </c>
      <c r="M491" s="40">
        <f t="shared" si="38"/>
        <v>0</v>
      </c>
      <c r="N491" s="40">
        <f t="shared" si="39"/>
        <v>29347.375</v>
      </c>
    </row>
    <row r="492" spans="1:14" hidden="1" x14ac:dyDescent="0.6">
      <c r="A492" s="38" t="s">
        <v>180</v>
      </c>
      <c r="B492" s="40">
        <v>1310286.07</v>
      </c>
      <c r="C492" s="40">
        <v>180255.82</v>
      </c>
      <c r="D492" s="40">
        <v>1477199.65</v>
      </c>
      <c r="E492" s="40">
        <v>0</v>
      </c>
      <c r="F492" s="40">
        <v>0</v>
      </c>
      <c r="G492" s="40">
        <v>1393856.79</v>
      </c>
      <c r="H492" s="40">
        <v>7747209.6600000001</v>
      </c>
      <c r="J492" s="40">
        <f t="shared" si="35"/>
        <v>655143.03500000003</v>
      </c>
      <c r="K492" s="40">
        <f t="shared" si="36"/>
        <v>90127.91</v>
      </c>
      <c r="L492" s="40">
        <f t="shared" si="37"/>
        <v>738599.82499999995</v>
      </c>
      <c r="M492" s="40">
        <f t="shared" si="38"/>
        <v>0</v>
      </c>
      <c r="N492" s="40">
        <f t="shared" si="39"/>
        <v>0</v>
      </c>
    </row>
    <row r="493" spans="1:14" hidden="1" x14ac:dyDescent="0.6">
      <c r="A493" s="38" t="s">
        <v>182</v>
      </c>
      <c r="B493" s="40">
        <v>1379818.75</v>
      </c>
      <c r="C493" s="40">
        <v>196450.35</v>
      </c>
      <c r="D493" s="40">
        <v>1872510.74</v>
      </c>
      <c r="E493" s="40">
        <v>0</v>
      </c>
      <c r="F493" s="40">
        <v>7598.25</v>
      </c>
      <c r="G493" s="40">
        <v>942675.95</v>
      </c>
      <c r="H493" s="40">
        <v>6847332.6600000001</v>
      </c>
      <c r="J493" s="40">
        <f t="shared" si="35"/>
        <v>689909.375</v>
      </c>
      <c r="K493" s="40">
        <f t="shared" si="36"/>
        <v>98225.175000000003</v>
      </c>
      <c r="L493" s="40">
        <f t="shared" si="37"/>
        <v>936255.37</v>
      </c>
      <c r="M493" s="40">
        <f t="shared" si="38"/>
        <v>0</v>
      </c>
      <c r="N493" s="40">
        <f t="shared" si="39"/>
        <v>3799.125</v>
      </c>
    </row>
    <row r="494" spans="1:14" hidden="1" x14ac:dyDescent="0.6">
      <c r="A494" s="38" t="s">
        <v>184</v>
      </c>
      <c r="B494" s="40">
        <v>4394481.93</v>
      </c>
      <c r="C494" s="40">
        <v>416467.24</v>
      </c>
      <c r="D494" s="40">
        <v>2905171.54</v>
      </c>
      <c r="E494" s="40">
        <v>0</v>
      </c>
      <c r="F494" s="40">
        <v>386688.58</v>
      </c>
      <c r="G494" s="40">
        <v>566935.8899999999</v>
      </c>
      <c r="H494" s="40">
        <v>4839710.04</v>
      </c>
      <c r="J494" s="40">
        <f t="shared" si="35"/>
        <v>2197240.9649999999</v>
      </c>
      <c r="K494" s="40">
        <f t="shared" si="36"/>
        <v>208233.62</v>
      </c>
      <c r="L494" s="40">
        <f t="shared" si="37"/>
        <v>1452585.77</v>
      </c>
      <c r="M494" s="40">
        <f t="shared" si="38"/>
        <v>0</v>
      </c>
      <c r="N494" s="40">
        <f t="shared" si="39"/>
        <v>193344.29</v>
      </c>
    </row>
    <row r="495" spans="1:14" hidden="1" x14ac:dyDescent="0.6">
      <c r="A495" s="38" t="s">
        <v>186</v>
      </c>
      <c r="B495" s="40">
        <v>1932587.06</v>
      </c>
      <c r="C495" s="40">
        <v>75652.100000000006</v>
      </c>
      <c r="D495" s="40">
        <v>2148470.56</v>
      </c>
      <c r="E495" s="40">
        <v>0</v>
      </c>
      <c r="F495" s="40">
        <v>10998</v>
      </c>
      <c r="G495" s="40">
        <v>2668806.96</v>
      </c>
      <c r="H495" s="40">
        <v>6206505.3200000003</v>
      </c>
      <c r="J495" s="40">
        <f t="shared" si="35"/>
        <v>966293.53</v>
      </c>
      <c r="K495" s="40">
        <f t="shared" si="36"/>
        <v>37826.050000000003</v>
      </c>
      <c r="L495" s="40">
        <f t="shared" si="37"/>
        <v>1074235.28</v>
      </c>
      <c r="M495" s="40">
        <f t="shared" si="38"/>
        <v>0</v>
      </c>
      <c r="N495" s="40">
        <f t="shared" si="39"/>
        <v>5499</v>
      </c>
    </row>
    <row r="496" spans="1:14" hidden="1" x14ac:dyDescent="0.6">
      <c r="A496" s="38" t="s">
        <v>188</v>
      </c>
      <c r="B496" s="40">
        <v>5646886</v>
      </c>
      <c r="C496" s="40">
        <v>476843.51</v>
      </c>
      <c r="D496" s="40">
        <v>5127983.4800000004</v>
      </c>
      <c r="E496" s="40">
        <v>0</v>
      </c>
      <c r="F496" s="40">
        <v>187151</v>
      </c>
      <c r="G496" s="40">
        <v>107085.26000000001</v>
      </c>
      <c r="H496" s="40">
        <v>954216.21</v>
      </c>
      <c r="J496" s="40">
        <f t="shared" si="35"/>
        <v>2823443</v>
      </c>
      <c r="K496" s="40">
        <f t="shared" si="36"/>
        <v>238421.755</v>
      </c>
      <c r="L496" s="40">
        <f t="shared" si="37"/>
        <v>2563991.7400000002</v>
      </c>
      <c r="M496" s="40">
        <f t="shared" si="38"/>
        <v>0</v>
      </c>
      <c r="N496" s="40">
        <f t="shared" si="39"/>
        <v>93575.5</v>
      </c>
    </row>
    <row r="497" spans="1:14" hidden="1" x14ac:dyDescent="0.6">
      <c r="A497" s="38" t="s">
        <v>190</v>
      </c>
      <c r="B497" s="40">
        <v>1140187.78</v>
      </c>
      <c r="C497" s="40">
        <v>65920.12</v>
      </c>
      <c r="D497" s="40">
        <v>923470</v>
      </c>
      <c r="E497" s="40">
        <v>0</v>
      </c>
      <c r="F497" s="40">
        <v>0</v>
      </c>
      <c r="G497" s="40">
        <v>1039143.9899999999</v>
      </c>
      <c r="H497" s="40">
        <v>4908517.3899999997</v>
      </c>
      <c r="J497" s="40">
        <f t="shared" si="35"/>
        <v>570093.89</v>
      </c>
      <c r="K497" s="40">
        <f t="shared" si="36"/>
        <v>32960.06</v>
      </c>
      <c r="L497" s="40">
        <f t="shared" si="37"/>
        <v>461735</v>
      </c>
      <c r="M497" s="40">
        <f t="shared" si="38"/>
        <v>0</v>
      </c>
      <c r="N497" s="40">
        <f t="shared" si="39"/>
        <v>0</v>
      </c>
    </row>
    <row r="498" spans="1:14" hidden="1" x14ac:dyDescent="0.6">
      <c r="A498" s="38" t="s">
        <v>192</v>
      </c>
      <c r="B498" s="40">
        <v>3143182.36</v>
      </c>
      <c r="C498" s="40">
        <v>249533.6</v>
      </c>
      <c r="D498" s="40">
        <v>1695510.8599999999</v>
      </c>
      <c r="E498" s="40">
        <v>0</v>
      </c>
      <c r="F498" s="40">
        <v>12847</v>
      </c>
      <c r="G498" s="40">
        <v>721403.6</v>
      </c>
      <c r="H498" s="40">
        <v>2687562.52</v>
      </c>
      <c r="J498" s="40">
        <f t="shared" si="35"/>
        <v>1571591.18</v>
      </c>
      <c r="K498" s="40">
        <f t="shared" si="36"/>
        <v>124766.8</v>
      </c>
      <c r="L498" s="40">
        <f t="shared" si="37"/>
        <v>847755.42999999993</v>
      </c>
      <c r="M498" s="40">
        <f t="shared" si="38"/>
        <v>0</v>
      </c>
      <c r="N498" s="40">
        <f t="shared" si="39"/>
        <v>6423.5</v>
      </c>
    </row>
    <row r="499" spans="1:14" hidden="1" x14ac:dyDescent="0.6">
      <c r="A499" s="38" t="s">
        <v>194</v>
      </c>
      <c r="B499" s="40">
        <v>1347439</v>
      </c>
      <c r="C499" s="40">
        <v>159380.78999999998</v>
      </c>
      <c r="D499" s="40">
        <v>1031461.5</v>
      </c>
      <c r="E499" s="40">
        <v>0</v>
      </c>
      <c r="F499" s="40">
        <v>0</v>
      </c>
      <c r="G499" s="40">
        <v>1365361.25</v>
      </c>
      <c r="H499" s="40">
        <v>4725415.2299999995</v>
      </c>
      <c r="J499" s="40">
        <f t="shared" si="35"/>
        <v>673719.5</v>
      </c>
      <c r="K499" s="40">
        <f t="shared" si="36"/>
        <v>79690.39499999999</v>
      </c>
      <c r="L499" s="40">
        <f t="shared" si="37"/>
        <v>515730.75</v>
      </c>
      <c r="M499" s="40">
        <f t="shared" si="38"/>
        <v>0</v>
      </c>
      <c r="N499" s="40">
        <f t="shared" si="39"/>
        <v>0</v>
      </c>
    </row>
    <row r="500" spans="1:14" hidden="1" x14ac:dyDescent="0.6">
      <c r="A500" s="38" t="s">
        <v>196</v>
      </c>
      <c r="B500" s="40">
        <v>1668616.6600000001</v>
      </c>
      <c r="C500" s="40">
        <v>450589.88</v>
      </c>
      <c r="D500" s="40">
        <v>3004448.4299999997</v>
      </c>
      <c r="E500" s="40">
        <v>0</v>
      </c>
      <c r="F500" s="40">
        <v>0</v>
      </c>
      <c r="G500" s="40">
        <v>294902.65999999997</v>
      </c>
      <c r="H500" s="40">
        <v>5388129.4000000004</v>
      </c>
      <c r="J500" s="40">
        <f t="shared" si="35"/>
        <v>834308.33000000007</v>
      </c>
      <c r="K500" s="40">
        <f t="shared" si="36"/>
        <v>225294.94</v>
      </c>
      <c r="L500" s="40">
        <f t="shared" si="37"/>
        <v>1502224.2149999999</v>
      </c>
      <c r="M500" s="40">
        <f t="shared" si="38"/>
        <v>0</v>
      </c>
      <c r="N500" s="40">
        <f t="shared" si="39"/>
        <v>0</v>
      </c>
    </row>
    <row r="501" spans="1:14" hidden="1" x14ac:dyDescent="0.6">
      <c r="A501" s="38" t="s">
        <v>198</v>
      </c>
      <c r="B501" s="40">
        <v>3413392.9899999998</v>
      </c>
      <c r="C501" s="40">
        <v>392586.31</v>
      </c>
      <c r="D501" s="40">
        <v>1318821.96</v>
      </c>
      <c r="E501" s="40">
        <v>0</v>
      </c>
      <c r="F501" s="40">
        <v>56859.4</v>
      </c>
      <c r="G501" s="40">
        <v>1985716.0099999998</v>
      </c>
      <c r="H501" s="40">
        <v>34208348.810000002</v>
      </c>
      <c r="J501" s="40">
        <f t="shared" si="35"/>
        <v>1706696.4949999999</v>
      </c>
      <c r="K501" s="40">
        <f t="shared" si="36"/>
        <v>196293.155</v>
      </c>
      <c r="L501" s="40">
        <f t="shared" si="37"/>
        <v>659410.98</v>
      </c>
      <c r="M501" s="40">
        <f t="shared" si="38"/>
        <v>0</v>
      </c>
      <c r="N501" s="40">
        <f t="shared" si="39"/>
        <v>28429.7</v>
      </c>
    </row>
    <row r="502" spans="1:14" hidden="1" x14ac:dyDescent="0.6">
      <c r="A502" s="38" t="s">
        <v>300</v>
      </c>
      <c r="B502" s="40">
        <v>1825376</v>
      </c>
      <c r="C502" s="40">
        <v>553901.64999999991</v>
      </c>
      <c r="D502" s="40">
        <v>2129757</v>
      </c>
      <c r="E502" s="40">
        <v>0</v>
      </c>
      <c r="F502" s="40">
        <v>0</v>
      </c>
      <c r="G502" s="40">
        <v>5096956.3099999996</v>
      </c>
      <c r="H502" s="40">
        <v>37489211.649999991</v>
      </c>
      <c r="J502" s="40">
        <f t="shared" si="35"/>
        <v>912688</v>
      </c>
      <c r="K502" s="40">
        <f t="shared" si="36"/>
        <v>276950.82499999995</v>
      </c>
      <c r="L502" s="40">
        <f t="shared" si="37"/>
        <v>1064878.5</v>
      </c>
      <c r="M502" s="40">
        <f t="shared" si="38"/>
        <v>0</v>
      </c>
      <c r="N502" s="40">
        <f t="shared" si="39"/>
        <v>0</v>
      </c>
    </row>
    <row r="503" spans="1:14" hidden="1" x14ac:dyDescent="0.6">
      <c r="A503" s="38" t="s">
        <v>302</v>
      </c>
      <c r="B503" s="40">
        <v>5181383.66</v>
      </c>
      <c r="C503" s="40">
        <v>489011.28</v>
      </c>
      <c r="D503" s="40">
        <v>3292548.66</v>
      </c>
      <c r="E503" s="40">
        <v>0</v>
      </c>
      <c r="F503" s="40">
        <v>31269.5</v>
      </c>
      <c r="G503" s="40">
        <v>3370154.85</v>
      </c>
      <c r="H503" s="40">
        <v>29719018.690000001</v>
      </c>
      <c r="J503" s="40">
        <f t="shared" si="35"/>
        <v>2590691.83</v>
      </c>
      <c r="K503" s="40">
        <f t="shared" si="36"/>
        <v>244505.64</v>
      </c>
      <c r="L503" s="40">
        <f t="shared" si="37"/>
        <v>1646274.33</v>
      </c>
      <c r="M503" s="40">
        <f t="shared" si="38"/>
        <v>0</v>
      </c>
      <c r="N503" s="40">
        <f t="shared" si="39"/>
        <v>15634.75</v>
      </c>
    </row>
    <row r="504" spans="1:14" hidden="1" x14ac:dyDescent="0.6">
      <c r="A504" s="38" t="s">
        <v>304</v>
      </c>
      <c r="B504" s="40">
        <v>4410759.37</v>
      </c>
      <c r="C504" s="40">
        <v>706011.27</v>
      </c>
      <c r="D504" s="40">
        <v>4830130.51</v>
      </c>
      <c r="E504" s="40">
        <v>0</v>
      </c>
      <c r="F504" s="40">
        <v>170750.5</v>
      </c>
      <c r="G504" s="40">
        <v>3199652.22</v>
      </c>
      <c r="H504" s="40">
        <v>18130256.27</v>
      </c>
      <c r="J504" s="40">
        <f t="shared" si="35"/>
        <v>2205379.6850000001</v>
      </c>
      <c r="K504" s="40">
        <f t="shared" si="36"/>
        <v>353005.63500000001</v>
      </c>
      <c r="L504" s="40">
        <f t="shared" si="37"/>
        <v>2415065.2549999999</v>
      </c>
      <c r="M504" s="40">
        <f t="shared" si="38"/>
        <v>0</v>
      </c>
      <c r="N504" s="40">
        <f t="shared" si="39"/>
        <v>85375.25</v>
      </c>
    </row>
    <row r="505" spans="1:14" hidden="1" x14ac:dyDescent="0.6">
      <c r="A505" s="38" t="s">
        <v>306</v>
      </c>
      <c r="B505" s="40">
        <v>907813.49</v>
      </c>
      <c r="C505" s="40">
        <v>231914.39</v>
      </c>
      <c r="D505" s="40">
        <v>2205395.35</v>
      </c>
      <c r="E505" s="40">
        <v>0</v>
      </c>
      <c r="F505" s="40">
        <v>77373.509999999995</v>
      </c>
      <c r="G505" s="40">
        <v>1966120.34</v>
      </c>
      <c r="H505" s="40">
        <v>17102130.789999999</v>
      </c>
      <c r="J505" s="40">
        <f t="shared" si="35"/>
        <v>453906.745</v>
      </c>
      <c r="K505" s="40">
        <f t="shared" si="36"/>
        <v>115957.19500000001</v>
      </c>
      <c r="L505" s="40">
        <f t="shared" si="37"/>
        <v>1102697.675</v>
      </c>
      <c r="M505" s="40">
        <f t="shared" si="38"/>
        <v>0</v>
      </c>
      <c r="N505" s="40">
        <f t="shared" si="39"/>
        <v>38686.754999999997</v>
      </c>
    </row>
    <row r="506" spans="1:14" hidden="1" x14ac:dyDescent="0.6">
      <c r="A506" s="38" t="s">
        <v>308</v>
      </c>
      <c r="B506" s="40">
        <v>1906325.4</v>
      </c>
      <c r="C506" s="40">
        <v>90707.06</v>
      </c>
      <c r="D506" s="40">
        <v>2372943.75</v>
      </c>
      <c r="E506" s="40">
        <v>0</v>
      </c>
      <c r="F506" s="40">
        <v>417326.75</v>
      </c>
      <c r="G506" s="40">
        <v>5213408.6399999997</v>
      </c>
      <c r="H506" s="40">
        <v>29037960.080000002</v>
      </c>
      <c r="J506" s="40">
        <f t="shared" si="35"/>
        <v>953162.7</v>
      </c>
      <c r="K506" s="40">
        <f t="shared" si="36"/>
        <v>45353.53</v>
      </c>
      <c r="L506" s="40">
        <f t="shared" si="37"/>
        <v>1186471.875</v>
      </c>
      <c r="M506" s="40">
        <f t="shared" si="38"/>
        <v>0</v>
      </c>
      <c r="N506" s="40">
        <f t="shared" si="39"/>
        <v>208663.375</v>
      </c>
    </row>
    <row r="507" spans="1:14" hidden="1" x14ac:dyDescent="0.6">
      <c r="A507" s="38" t="s">
        <v>310</v>
      </c>
      <c r="B507" s="40">
        <v>6279239.7800000003</v>
      </c>
      <c r="C507" s="40">
        <v>720639.83000000007</v>
      </c>
      <c r="D507" s="40">
        <v>4083965.37</v>
      </c>
      <c r="E507" s="40">
        <v>0</v>
      </c>
      <c r="F507" s="40">
        <v>2904</v>
      </c>
      <c r="G507" s="40">
        <v>3769441.4099999992</v>
      </c>
      <c r="H507" s="40">
        <v>61154463.179999992</v>
      </c>
      <c r="J507" s="40">
        <f t="shared" si="35"/>
        <v>3139619.89</v>
      </c>
      <c r="K507" s="40">
        <f t="shared" si="36"/>
        <v>360319.91500000004</v>
      </c>
      <c r="L507" s="40">
        <f t="shared" si="37"/>
        <v>2041982.6850000001</v>
      </c>
      <c r="M507" s="40">
        <f t="shared" si="38"/>
        <v>0</v>
      </c>
      <c r="N507" s="40">
        <f t="shared" si="39"/>
        <v>1452</v>
      </c>
    </row>
    <row r="508" spans="1:14" hidden="1" x14ac:dyDescent="0.6">
      <c r="A508" s="38" t="s">
        <v>312</v>
      </c>
      <c r="B508" s="40">
        <v>5124471.74</v>
      </c>
      <c r="C508" s="40">
        <v>4632299.9399999995</v>
      </c>
      <c r="D508" s="40">
        <v>10945093.279999999</v>
      </c>
      <c r="E508" s="40">
        <v>0</v>
      </c>
      <c r="F508" s="40">
        <v>0</v>
      </c>
      <c r="G508" s="40">
        <v>3419066.65</v>
      </c>
      <c r="H508" s="40">
        <v>54450452.140000001</v>
      </c>
      <c r="J508" s="40">
        <f t="shared" si="35"/>
        <v>2562235.87</v>
      </c>
      <c r="K508" s="40">
        <f t="shared" si="36"/>
        <v>2316149.9699999997</v>
      </c>
      <c r="L508" s="40">
        <f t="shared" si="37"/>
        <v>5472546.6399999997</v>
      </c>
      <c r="M508" s="40">
        <f t="shared" si="38"/>
        <v>0</v>
      </c>
      <c r="N508" s="40">
        <f t="shared" si="39"/>
        <v>0</v>
      </c>
    </row>
    <row r="509" spans="1:14" hidden="1" x14ac:dyDescent="0.6">
      <c r="A509" s="38" t="s">
        <v>314</v>
      </c>
      <c r="B509" s="40">
        <v>11975583.25</v>
      </c>
      <c r="C509" s="40">
        <v>397192.37</v>
      </c>
      <c r="D509" s="40">
        <v>1700213.8599999999</v>
      </c>
      <c r="E509" s="40">
        <v>0</v>
      </c>
      <c r="F509" s="40">
        <v>0</v>
      </c>
      <c r="G509" s="40">
        <v>881801.6399999999</v>
      </c>
      <c r="H509" s="40">
        <v>11430414.75</v>
      </c>
      <c r="J509" s="40">
        <f t="shared" si="35"/>
        <v>5987791.625</v>
      </c>
      <c r="K509" s="40">
        <f t="shared" si="36"/>
        <v>198596.185</v>
      </c>
      <c r="L509" s="40">
        <f t="shared" si="37"/>
        <v>850106.92999999993</v>
      </c>
      <c r="M509" s="40">
        <f t="shared" si="38"/>
        <v>0</v>
      </c>
      <c r="N509" s="40">
        <f t="shared" si="39"/>
        <v>0</v>
      </c>
    </row>
    <row r="510" spans="1:14" hidden="1" x14ac:dyDescent="0.6">
      <c r="A510" s="38" t="s">
        <v>144</v>
      </c>
      <c r="B510" s="40">
        <v>4294462</v>
      </c>
      <c r="C510" s="40">
        <v>221527.5</v>
      </c>
      <c r="D510" s="40">
        <v>3602037.45</v>
      </c>
      <c r="E510" s="40">
        <v>0</v>
      </c>
      <c r="F510" s="40">
        <v>2225.5</v>
      </c>
      <c r="G510" s="40">
        <v>4904784.2799999993</v>
      </c>
      <c r="H510" s="40">
        <v>13415504.689999999</v>
      </c>
      <c r="J510" s="40">
        <f t="shared" si="35"/>
        <v>2147231</v>
      </c>
      <c r="K510" s="40">
        <f t="shared" si="36"/>
        <v>110763.75</v>
      </c>
      <c r="L510" s="40">
        <f t="shared" si="37"/>
        <v>1801018.7250000001</v>
      </c>
      <c r="M510" s="40">
        <f t="shared" si="38"/>
        <v>0</v>
      </c>
      <c r="N510" s="40">
        <f t="shared" si="39"/>
        <v>1112.75</v>
      </c>
    </row>
    <row r="511" spans="1:14" hidden="1" x14ac:dyDescent="0.6">
      <c r="A511" s="38" t="s">
        <v>146</v>
      </c>
      <c r="B511" s="40">
        <v>1970380.1900000002</v>
      </c>
      <c r="C511" s="40">
        <v>138999.22</v>
      </c>
      <c r="D511" s="40">
        <v>1821940.66</v>
      </c>
      <c r="E511" s="40">
        <v>0</v>
      </c>
      <c r="F511" s="40">
        <v>12579</v>
      </c>
      <c r="G511" s="40">
        <v>1551591.6199999999</v>
      </c>
      <c r="H511" s="40">
        <v>35078460.530000001</v>
      </c>
      <c r="J511" s="40">
        <f t="shared" si="35"/>
        <v>985190.09500000009</v>
      </c>
      <c r="K511" s="40">
        <f t="shared" si="36"/>
        <v>69499.61</v>
      </c>
      <c r="L511" s="40">
        <f t="shared" si="37"/>
        <v>910970.33</v>
      </c>
      <c r="M511" s="40">
        <f t="shared" si="38"/>
        <v>0</v>
      </c>
      <c r="N511" s="40">
        <f t="shared" si="39"/>
        <v>6289.5</v>
      </c>
    </row>
    <row r="512" spans="1:14" hidden="1" x14ac:dyDescent="0.6">
      <c r="A512" s="38" t="s">
        <v>148</v>
      </c>
      <c r="B512" s="40">
        <v>4558266.32</v>
      </c>
      <c r="C512" s="40">
        <v>198477.84999999998</v>
      </c>
      <c r="D512" s="40">
        <v>6448564.1100000003</v>
      </c>
      <c r="E512" s="40">
        <v>0</v>
      </c>
      <c r="F512" s="40">
        <v>18930</v>
      </c>
      <c r="G512" s="40">
        <v>1496179.7</v>
      </c>
      <c r="H512" s="40">
        <v>6795122.129999999</v>
      </c>
      <c r="J512" s="40">
        <f t="shared" si="35"/>
        <v>2279133.16</v>
      </c>
      <c r="K512" s="40">
        <f t="shared" si="36"/>
        <v>99238.924999999988</v>
      </c>
      <c r="L512" s="40">
        <f t="shared" si="37"/>
        <v>3224282.0550000002</v>
      </c>
      <c r="M512" s="40">
        <f t="shared" si="38"/>
        <v>0</v>
      </c>
      <c r="N512" s="40">
        <f t="shared" si="39"/>
        <v>9465</v>
      </c>
    </row>
    <row r="513" spans="1:14" hidden="1" x14ac:dyDescent="0.6">
      <c r="A513" s="38" t="s">
        <v>150</v>
      </c>
      <c r="B513" s="40">
        <v>3610026.77</v>
      </c>
      <c r="C513" s="40">
        <v>163423.64000000001</v>
      </c>
      <c r="D513" s="40">
        <v>3866917.95</v>
      </c>
      <c r="E513" s="40">
        <v>0</v>
      </c>
      <c r="F513" s="40">
        <v>36403</v>
      </c>
      <c r="G513" s="40">
        <v>516608.48</v>
      </c>
      <c r="H513" s="40">
        <v>9036866.4600000009</v>
      </c>
      <c r="J513" s="40">
        <f t="shared" si="35"/>
        <v>1805013.385</v>
      </c>
      <c r="K513" s="40">
        <f t="shared" si="36"/>
        <v>81711.820000000007</v>
      </c>
      <c r="L513" s="40">
        <f t="shared" si="37"/>
        <v>1933458.9750000001</v>
      </c>
      <c r="M513" s="40">
        <f t="shared" si="38"/>
        <v>0</v>
      </c>
      <c r="N513" s="40">
        <f t="shared" si="39"/>
        <v>18201.5</v>
      </c>
    </row>
    <row r="514" spans="1:14" hidden="1" x14ac:dyDescent="0.6">
      <c r="A514" s="38" t="s">
        <v>152</v>
      </c>
      <c r="B514" s="40">
        <v>1736064.1099999999</v>
      </c>
      <c r="C514" s="40">
        <v>236164.77000000002</v>
      </c>
      <c r="D514" s="40">
        <v>1296007.3700000001</v>
      </c>
      <c r="E514" s="40">
        <v>0</v>
      </c>
      <c r="F514" s="40">
        <v>7213</v>
      </c>
      <c r="G514" s="40">
        <v>178702.3</v>
      </c>
      <c r="H514" s="40">
        <v>7744143.7300000004</v>
      </c>
      <c r="J514" s="40">
        <f t="shared" si="35"/>
        <v>868032.05499999993</v>
      </c>
      <c r="K514" s="40">
        <f t="shared" si="36"/>
        <v>118082.38500000001</v>
      </c>
      <c r="L514" s="40">
        <f t="shared" si="37"/>
        <v>648003.68500000006</v>
      </c>
      <c r="M514" s="40">
        <f t="shared" si="38"/>
        <v>0</v>
      </c>
      <c r="N514" s="40">
        <f t="shared" si="39"/>
        <v>3606.5</v>
      </c>
    </row>
    <row r="515" spans="1:14" hidden="1" x14ac:dyDescent="0.6">
      <c r="A515" s="38" t="s">
        <v>154</v>
      </c>
      <c r="B515" s="40">
        <v>646259.25</v>
      </c>
      <c r="C515" s="40">
        <v>157044.89000000001</v>
      </c>
      <c r="D515" s="40">
        <v>1555251.27</v>
      </c>
      <c r="E515" s="40">
        <v>0</v>
      </c>
      <c r="F515" s="40">
        <v>0</v>
      </c>
      <c r="G515" s="40">
        <v>873305.71</v>
      </c>
      <c r="H515" s="40">
        <v>8239607.709999999</v>
      </c>
      <c r="J515" s="40">
        <f t="shared" si="35"/>
        <v>323129.625</v>
      </c>
      <c r="K515" s="40">
        <f t="shared" si="36"/>
        <v>78522.445000000007</v>
      </c>
      <c r="L515" s="40">
        <f t="shared" si="37"/>
        <v>777625.63500000001</v>
      </c>
      <c r="M515" s="40">
        <f t="shared" si="38"/>
        <v>0</v>
      </c>
      <c r="N515" s="40">
        <f t="shared" si="39"/>
        <v>0</v>
      </c>
    </row>
    <row r="516" spans="1:14" hidden="1" x14ac:dyDescent="0.6">
      <c r="A516" s="38" t="s">
        <v>94</v>
      </c>
      <c r="B516" s="40">
        <v>1141909.1299999999</v>
      </c>
      <c r="C516" s="40">
        <v>70866</v>
      </c>
      <c r="D516" s="40">
        <v>760959.52</v>
      </c>
      <c r="E516" s="40">
        <v>0</v>
      </c>
      <c r="F516" s="40">
        <v>0</v>
      </c>
      <c r="G516" s="40">
        <v>771927.68999999983</v>
      </c>
      <c r="H516" s="40">
        <v>5784719.1200000001</v>
      </c>
      <c r="J516" s="40">
        <f t="shared" si="35"/>
        <v>570954.56499999994</v>
      </c>
      <c r="K516" s="40">
        <f t="shared" si="36"/>
        <v>35433</v>
      </c>
      <c r="L516" s="40">
        <f t="shared" si="37"/>
        <v>380479.76</v>
      </c>
      <c r="M516" s="40">
        <f t="shared" si="38"/>
        <v>0</v>
      </c>
      <c r="N516" s="40">
        <f t="shared" si="39"/>
        <v>0</v>
      </c>
    </row>
    <row r="517" spans="1:14" hidden="1" x14ac:dyDescent="0.6">
      <c r="A517" s="38" t="s">
        <v>96</v>
      </c>
      <c r="B517" s="40">
        <v>667618.64</v>
      </c>
      <c r="C517" s="40">
        <v>45300</v>
      </c>
      <c r="D517" s="40">
        <v>1529581</v>
      </c>
      <c r="E517" s="40">
        <v>0</v>
      </c>
      <c r="F517" s="40">
        <v>4538</v>
      </c>
      <c r="G517" s="40">
        <v>1950706.9500000002</v>
      </c>
      <c r="H517" s="40">
        <v>10139984.09</v>
      </c>
      <c r="J517" s="40">
        <f t="shared" ref="J517:J580" si="40">B517*$J$2</f>
        <v>333809.32</v>
      </c>
      <c r="K517" s="40">
        <f t="shared" ref="K517:K580" si="41">C517*$K$2</f>
        <v>22650</v>
      </c>
      <c r="L517" s="40">
        <f t="shared" ref="L517:L580" si="42">D517*$L$2</f>
        <v>764790.5</v>
      </c>
      <c r="M517" s="40">
        <f t="shared" ref="M517:M580" si="43">E517*$M$2</f>
        <v>0</v>
      </c>
      <c r="N517" s="40">
        <f t="shared" ref="N517:N580" si="44">F517*$N$2</f>
        <v>2269</v>
      </c>
    </row>
    <row r="518" spans="1:14" hidden="1" x14ac:dyDescent="0.6">
      <c r="A518" s="38" t="s">
        <v>98</v>
      </c>
      <c r="B518" s="40">
        <v>1105412.06</v>
      </c>
      <c r="C518" s="40">
        <v>218315.5</v>
      </c>
      <c r="D518" s="40">
        <v>2474483.37</v>
      </c>
      <c r="E518" s="40">
        <v>0</v>
      </c>
      <c r="F518" s="40">
        <v>62529</v>
      </c>
      <c r="G518" s="40">
        <v>4965609.8699999992</v>
      </c>
      <c r="H518" s="40">
        <v>25792177.989999995</v>
      </c>
      <c r="J518" s="40">
        <f t="shared" si="40"/>
        <v>552706.03</v>
      </c>
      <c r="K518" s="40">
        <f t="shared" si="41"/>
        <v>109157.75</v>
      </c>
      <c r="L518" s="40">
        <f t="shared" si="42"/>
        <v>1237241.6850000001</v>
      </c>
      <c r="M518" s="40">
        <f t="shared" si="43"/>
        <v>0</v>
      </c>
      <c r="N518" s="40">
        <f t="shared" si="44"/>
        <v>31264.5</v>
      </c>
    </row>
    <row r="519" spans="1:14" hidden="1" x14ac:dyDescent="0.6">
      <c r="A519" s="38" t="s">
        <v>100</v>
      </c>
      <c r="B519" s="40">
        <v>1936896</v>
      </c>
      <c r="C519" s="40">
        <v>109673</v>
      </c>
      <c r="D519" s="40">
        <v>3811689.95</v>
      </c>
      <c r="E519" s="40">
        <v>0</v>
      </c>
      <c r="F519" s="40">
        <v>10517.02</v>
      </c>
      <c r="G519" s="40">
        <v>1606379.18</v>
      </c>
      <c r="H519" s="40">
        <v>10363365.91</v>
      </c>
      <c r="J519" s="40">
        <f t="shared" si="40"/>
        <v>968448</v>
      </c>
      <c r="K519" s="40">
        <f t="shared" si="41"/>
        <v>54836.5</v>
      </c>
      <c r="L519" s="40">
        <f t="shared" si="42"/>
        <v>1905844.9750000001</v>
      </c>
      <c r="M519" s="40">
        <f t="shared" si="43"/>
        <v>0</v>
      </c>
      <c r="N519" s="40">
        <f t="shared" si="44"/>
        <v>5258.51</v>
      </c>
    </row>
    <row r="520" spans="1:14" hidden="1" x14ac:dyDescent="0.6">
      <c r="A520" s="38" t="s">
        <v>102</v>
      </c>
      <c r="B520" s="40">
        <v>1364874.15</v>
      </c>
      <c r="C520" s="40">
        <v>91704</v>
      </c>
      <c r="D520" s="40">
        <v>4125647.5000000005</v>
      </c>
      <c r="E520" s="40">
        <v>0</v>
      </c>
      <c r="F520" s="40">
        <v>142056</v>
      </c>
      <c r="G520" s="40">
        <v>603834.34000000008</v>
      </c>
      <c r="H520" s="40">
        <v>7973549.4400000004</v>
      </c>
      <c r="J520" s="40">
        <f t="shared" si="40"/>
        <v>682437.07499999995</v>
      </c>
      <c r="K520" s="40">
        <f t="shared" si="41"/>
        <v>45852</v>
      </c>
      <c r="L520" s="40">
        <f t="shared" si="42"/>
        <v>2062823.7500000002</v>
      </c>
      <c r="M520" s="40">
        <f t="shared" si="43"/>
        <v>0</v>
      </c>
      <c r="N520" s="40">
        <f t="shared" si="44"/>
        <v>71028</v>
      </c>
    </row>
    <row r="521" spans="1:14" hidden="1" x14ac:dyDescent="0.6">
      <c r="A521" s="38" t="s">
        <v>104</v>
      </c>
      <c r="B521" s="40">
        <v>766267.44</v>
      </c>
      <c r="C521" s="40">
        <v>65610.75</v>
      </c>
      <c r="D521" s="40">
        <v>1452332.99</v>
      </c>
      <c r="E521" s="40">
        <v>0</v>
      </c>
      <c r="F521" s="40">
        <v>106875.25</v>
      </c>
      <c r="G521" s="40">
        <v>940021.96</v>
      </c>
      <c r="H521" s="40">
        <v>8483472.4499999993</v>
      </c>
      <c r="J521" s="40">
        <f t="shared" si="40"/>
        <v>383133.72</v>
      </c>
      <c r="K521" s="40">
        <f t="shared" si="41"/>
        <v>32805.375</v>
      </c>
      <c r="L521" s="40">
        <f t="shared" si="42"/>
        <v>726166.495</v>
      </c>
      <c r="M521" s="40">
        <f t="shared" si="43"/>
        <v>0</v>
      </c>
      <c r="N521" s="40">
        <f t="shared" si="44"/>
        <v>53437.625</v>
      </c>
    </row>
    <row r="522" spans="1:14" hidden="1" x14ac:dyDescent="0.6">
      <c r="A522" s="38" t="s">
        <v>106</v>
      </c>
      <c r="B522" s="40">
        <v>1954085.59</v>
      </c>
      <c r="C522" s="40">
        <v>54831</v>
      </c>
      <c r="D522" s="40">
        <v>2513824</v>
      </c>
      <c r="E522" s="40">
        <v>0</v>
      </c>
      <c r="F522" s="40">
        <v>141315.75</v>
      </c>
      <c r="G522" s="40">
        <v>339732.12</v>
      </c>
      <c r="H522" s="40">
        <v>1991356.17</v>
      </c>
      <c r="J522" s="40">
        <f t="shared" si="40"/>
        <v>977042.79500000004</v>
      </c>
      <c r="K522" s="40">
        <f t="shared" si="41"/>
        <v>27415.5</v>
      </c>
      <c r="L522" s="40">
        <f t="shared" si="42"/>
        <v>1256912</v>
      </c>
      <c r="M522" s="40">
        <f t="shared" si="43"/>
        <v>0</v>
      </c>
      <c r="N522" s="40">
        <f t="shared" si="44"/>
        <v>70657.875</v>
      </c>
    </row>
    <row r="523" spans="1:14" hidden="1" x14ac:dyDescent="0.6">
      <c r="A523" s="38" t="s">
        <v>108</v>
      </c>
      <c r="B523" s="40">
        <v>777351.91999999993</v>
      </c>
      <c r="C523" s="40">
        <v>23931.3</v>
      </c>
      <c r="D523" s="40">
        <v>1360475.8399999999</v>
      </c>
      <c r="E523" s="40">
        <v>0</v>
      </c>
      <c r="F523" s="40">
        <v>9743</v>
      </c>
      <c r="G523" s="40">
        <v>1975405.78</v>
      </c>
      <c r="H523" s="40">
        <v>6076899.0600000005</v>
      </c>
      <c r="J523" s="40">
        <f t="shared" si="40"/>
        <v>388675.95999999996</v>
      </c>
      <c r="K523" s="40">
        <f t="shared" si="41"/>
        <v>11965.65</v>
      </c>
      <c r="L523" s="40">
        <f t="shared" si="42"/>
        <v>680237.91999999993</v>
      </c>
      <c r="M523" s="40">
        <f t="shared" si="43"/>
        <v>0</v>
      </c>
      <c r="N523" s="40">
        <f t="shared" si="44"/>
        <v>4871.5</v>
      </c>
    </row>
    <row r="524" spans="1:14" hidden="1" x14ac:dyDescent="0.6">
      <c r="A524" s="38" t="s">
        <v>110</v>
      </c>
      <c r="B524" s="40">
        <v>540575.73</v>
      </c>
      <c r="C524" s="40">
        <v>98511.2</v>
      </c>
      <c r="D524" s="40">
        <v>644578.81999999995</v>
      </c>
      <c r="E524" s="40">
        <v>0</v>
      </c>
      <c r="F524" s="40">
        <v>0</v>
      </c>
      <c r="G524" s="40">
        <v>660416.69999999995</v>
      </c>
      <c r="H524" s="40">
        <v>3039842.83</v>
      </c>
      <c r="J524" s="40">
        <f t="shared" si="40"/>
        <v>270287.86499999999</v>
      </c>
      <c r="K524" s="40">
        <f t="shared" si="41"/>
        <v>49255.6</v>
      </c>
      <c r="L524" s="40">
        <f t="shared" si="42"/>
        <v>322289.40999999997</v>
      </c>
      <c r="M524" s="40">
        <f t="shared" si="43"/>
        <v>0</v>
      </c>
      <c r="N524" s="40">
        <f t="shared" si="44"/>
        <v>0</v>
      </c>
    </row>
    <row r="525" spans="1:14" hidden="1" x14ac:dyDescent="0.6">
      <c r="A525" s="38" t="s">
        <v>112</v>
      </c>
      <c r="B525" s="40">
        <v>2961425.86</v>
      </c>
      <c r="C525" s="40">
        <v>41114.43</v>
      </c>
      <c r="D525" s="40">
        <v>694616.12000000011</v>
      </c>
      <c r="E525" s="40">
        <v>0</v>
      </c>
      <c r="F525" s="40">
        <v>0</v>
      </c>
      <c r="G525" s="40">
        <v>604230.87</v>
      </c>
      <c r="H525" s="40">
        <v>1693519.6300000001</v>
      </c>
      <c r="J525" s="40">
        <f t="shared" si="40"/>
        <v>1480712.93</v>
      </c>
      <c r="K525" s="40">
        <f t="shared" si="41"/>
        <v>20557.215</v>
      </c>
      <c r="L525" s="40">
        <f t="shared" si="42"/>
        <v>347308.06000000006</v>
      </c>
      <c r="M525" s="40">
        <f t="shared" si="43"/>
        <v>0</v>
      </c>
      <c r="N525" s="40">
        <f t="shared" si="44"/>
        <v>0</v>
      </c>
    </row>
    <row r="526" spans="1:14" hidden="1" x14ac:dyDescent="0.6">
      <c r="A526" s="38" t="s">
        <v>114</v>
      </c>
      <c r="B526" s="40">
        <v>1138806.5</v>
      </c>
      <c r="C526" s="40">
        <v>83490.5</v>
      </c>
      <c r="D526" s="40">
        <v>1205389.8</v>
      </c>
      <c r="E526" s="40">
        <v>0</v>
      </c>
      <c r="F526" s="40">
        <v>161583.35</v>
      </c>
      <c r="G526" s="40">
        <v>1687353.57</v>
      </c>
      <c r="H526" s="40">
        <v>4987119.37</v>
      </c>
      <c r="J526" s="40">
        <f t="shared" si="40"/>
        <v>569403.25</v>
      </c>
      <c r="K526" s="40">
        <f t="shared" si="41"/>
        <v>41745.25</v>
      </c>
      <c r="L526" s="40">
        <f t="shared" si="42"/>
        <v>602694.9</v>
      </c>
      <c r="M526" s="40">
        <f t="shared" si="43"/>
        <v>0</v>
      </c>
      <c r="N526" s="40">
        <f t="shared" si="44"/>
        <v>80791.675000000003</v>
      </c>
    </row>
    <row r="527" spans="1:14" hidden="1" x14ac:dyDescent="0.6">
      <c r="A527" s="38" t="s">
        <v>127</v>
      </c>
      <c r="B527" s="40">
        <v>3747098.49</v>
      </c>
      <c r="C527" s="40">
        <v>54438.5</v>
      </c>
      <c r="D527" s="40">
        <v>2371170.5500000003</v>
      </c>
      <c r="E527" s="40">
        <v>0</v>
      </c>
      <c r="F527" s="40">
        <v>66860</v>
      </c>
      <c r="G527" s="40">
        <v>433914.02</v>
      </c>
      <c r="H527" s="40">
        <v>12965138.41</v>
      </c>
      <c r="J527" s="40">
        <f t="shared" si="40"/>
        <v>1873549.2450000001</v>
      </c>
      <c r="K527" s="40">
        <f t="shared" si="41"/>
        <v>27219.25</v>
      </c>
      <c r="L527" s="40">
        <f t="shared" si="42"/>
        <v>1185585.2750000001</v>
      </c>
      <c r="M527" s="40">
        <f t="shared" si="43"/>
        <v>0</v>
      </c>
      <c r="N527" s="40">
        <f t="shared" si="44"/>
        <v>33430</v>
      </c>
    </row>
    <row r="528" spans="1:14" hidden="1" x14ac:dyDescent="0.6">
      <c r="A528" s="38" t="s">
        <v>129</v>
      </c>
      <c r="B528" s="40">
        <v>1088837.77</v>
      </c>
      <c r="C528" s="40">
        <v>206246.6</v>
      </c>
      <c r="D528" s="40">
        <v>2696629.9299999997</v>
      </c>
      <c r="E528" s="40">
        <v>0</v>
      </c>
      <c r="F528" s="40">
        <v>0</v>
      </c>
      <c r="G528" s="40">
        <v>1013032.3999999998</v>
      </c>
      <c r="H528" s="40">
        <v>8991576.4900000002</v>
      </c>
      <c r="J528" s="40">
        <f t="shared" si="40"/>
        <v>544418.88500000001</v>
      </c>
      <c r="K528" s="40">
        <f t="shared" si="41"/>
        <v>103123.3</v>
      </c>
      <c r="L528" s="40">
        <f t="shared" si="42"/>
        <v>1348314.9649999999</v>
      </c>
      <c r="M528" s="40">
        <f t="shared" si="43"/>
        <v>0</v>
      </c>
      <c r="N528" s="40">
        <f t="shared" si="44"/>
        <v>0</v>
      </c>
    </row>
    <row r="529" spans="1:14" hidden="1" x14ac:dyDescent="0.6">
      <c r="A529" s="38" t="s">
        <v>131</v>
      </c>
      <c r="B529" s="40">
        <v>3477713.76</v>
      </c>
      <c r="C529" s="40">
        <v>194659</v>
      </c>
      <c r="D529" s="40">
        <v>3117746.8899999997</v>
      </c>
      <c r="E529" s="40">
        <v>0</v>
      </c>
      <c r="F529" s="40">
        <v>0</v>
      </c>
      <c r="G529" s="40">
        <v>425586.06</v>
      </c>
      <c r="H529" s="40">
        <v>8919284.3399999999</v>
      </c>
      <c r="J529" s="40">
        <f t="shared" si="40"/>
        <v>1738856.88</v>
      </c>
      <c r="K529" s="40">
        <f t="shared" si="41"/>
        <v>97329.5</v>
      </c>
      <c r="L529" s="40">
        <f t="shared" si="42"/>
        <v>1558873.4449999998</v>
      </c>
      <c r="M529" s="40">
        <f t="shared" si="43"/>
        <v>0</v>
      </c>
      <c r="N529" s="40">
        <f t="shared" si="44"/>
        <v>0</v>
      </c>
    </row>
    <row r="530" spans="1:14" hidden="1" x14ac:dyDescent="0.6">
      <c r="A530" s="38" t="s">
        <v>133</v>
      </c>
      <c r="B530" s="40">
        <v>3943613.36</v>
      </c>
      <c r="C530" s="40">
        <v>73600</v>
      </c>
      <c r="D530" s="40">
        <v>2334907.0099999998</v>
      </c>
      <c r="E530" s="40">
        <v>0</v>
      </c>
      <c r="F530" s="40">
        <v>38959</v>
      </c>
      <c r="G530" s="40">
        <v>1102473.1900000002</v>
      </c>
      <c r="H530" s="40">
        <v>4377341.5600000005</v>
      </c>
      <c r="J530" s="40">
        <f t="shared" si="40"/>
        <v>1971806.68</v>
      </c>
      <c r="K530" s="40">
        <f t="shared" si="41"/>
        <v>36800</v>
      </c>
      <c r="L530" s="40">
        <f t="shared" si="42"/>
        <v>1167453.5049999999</v>
      </c>
      <c r="M530" s="40">
        <f t="shared" si="43"/>
        <v>0</v>
      </c>
      <c r="N530" s="40">
        <f t="shared" si="44"/>
        <v>19479.5</v>
      </c>
    </row>
    <row r="531" spans="1:14" hidden="1" x14ac:dyDescent="0.6">
      <c r="A531" s="38" t="s">
        <v>135</v>
      </c>
      <c r="B531" s="40">
        <v>2078921.26</v>
      </c>
      <c r="C531" s="40">
        <v>245256</v>
      </c>
      <c r="D531" s="40">
        <v>3317197.6100000003</v>
      </c>
      <c r="E531" s="40">
        <v>0</v>
      </c>
      <c r="F531" s="40">
        <v>12527</v>
      </c>
      <c r="G531" s="40">
        <v>5715690.2999999989</v>
      </c>
      <c r="H531" s="40">
        <v>13497268.5</v>
      </c>
      <c r="J531" s="40">
        <f t="shared" si="40"/>
        <v>1039460.63</v>
      </c>
      <c r="K531" s="40">
        <f t="shared" si="41"/>
        <v>122628</v>
      </c>
      <c r="L531" s="40">
        <f t="shared" si="42"/>
        <v>1658598.8050000002</v>
      </c>
      <c r="M531" s="40">
        <f t="shared" si="43"/>
        <v>0</v>
      </c>
      <c r="N531" s="40">
        <f t="shared" si="44"/>
        <v>6263.5</v>
      </c>
    </row>
    <row r="532" spans="1:14" hidden="1" x14ac:dyDescent="0.6">
      <c r="A532" s="38" t="s">
        <v>6</v>
      </c>
      <c r="B532" s="40">
        <v>8758785</v>
      </c>
      <c r="C532" s="40">
        <v>522291.25</v>
      </c>
      <c r="D532" s="40">
        <v>6265361.7800000003</v>
      </c>
      <c r="E532" s="40">
        <v>0</v>
      </c>
      <c r="F532" s="40">
        <v>550095</v>
      </c>
      <c r="G532" s="40">
        <v>19859384.27</v>
      </c>
      <c r="H532" s="40">
        <v>52600977.82</v>
      </c>
      <c r="J532" s="40">
        <f t="shared" si="40"/>
        <v>4379392.5</v>
      </c>
      <c r="K532" s="40">
        <f t="shared" si="41"/>
        <v>261145.625</v>
      </c>
      <c r="L532" s="40">
        <f t="shared" si="42"/>
        <v>3132680.89</v>
      </c>
      <c r="M532" s="40">
        <f t="shared" si="43"/>
        <v>0</v>
      </c>
      <c r="N532" s="40">
        <f t="shared" si="44"/>
        <v>275047.5</v>
      </c>
    </row>
    <row r="533" spans="1:14" hidden="1" x14ac:dyDescent="0.6">
      <c r="A533" s="38" t="s">
        <v>9</v>
      </c>
      <c r="B533" s="40">
        <v>15798804.359999999</v>
      </c>
      <c r="C533" s="40">
        <v>1525517.01</v>
      </c>
      <c r="D533" s="40">
        <v>8839385.120000001</v>
      </c>
      <c r="E533" s="40">
        <v>0</v>
      </c>
      <c r="F533" s="40">
        <v>31660</v>
      </c>
      <c r="G533" s="40">
        <v>671106.69</v>
      </c>
      <c r="H533" s="40">
        <v>2988164.16</v>
      </c>
      <c r="J533" s="40">
        <f t="shared" si="40"/>
        <v>7899402.1799999997</v>
      </c>
      <c r="K533" s="40">
        <f t="shared" si="41"/>
        <v>762758.505</v>
      </c>
      <c r="L533" s="40">
        <f t="shared" si="42"/>
        <v>4419692.5600000005</v>
      </c>
      <c r="M533" s="40">
        <f t="shared" si="43"/>
        <v>0</v>
      </c>
      <c r="N533" s="40">
        <f t="shared" si="44"/>
        <v>15830</v>
      </c>
    </row>
    <row r="534" spans="1:14" hidden="1" x14ac:dyDescent="0.6">
      <c r="A534" s="38" t="s">
        <v>11</v>
      </c>
      <c r="B534" s="40">
        <v>892120.49</v>
      </c>
      <c r="C534" s="40">
        <v>317403.95</v>
      </c>
      <c r="D534" s="40">
        <v>2164946.5699999998</v>
      </c>
      <c r="E534" s="40">
        <v>0</v>
      </c>
      <c r="F534" s="40">
        <v>18209</v>
      </c>
      <c r="G534" s="40">
        <v>21475852.169999998</v>
      </c>
      <c r="H534" s="40">
        <v>53498798.139999993</v>
      </c>
      <c r="J534" s="40">
        <f t="shared" si="40"/>
        <v>446060.245</v>
      </c>
      <c r="K534" s="40">
        <f t="shared" si="41"/>
        <v>158701.97500000001</v>
      </c>
      <c r="L534" s="40">
        <f t="shared" si="42"/>
        <v>1082473.2849999999</v>
      </c>
      <c r="M534" s="40">
        <f t="shared" si="43"/>
        <v>0</v>
      </c>
      <c r="N534" s="40">
        <f t="shared" si="44"/>
        <v>9104.5</v>
      </c>
    </row>
    <row r="535" spans="1:14" hidden="1" x14ac:dyDescent="0.6">
      <c r="A535" s="38" t="s">
        <v>13</v>
      </c>
      <c r="B535" s="40">
        <v>20009180.129999999</v>
      </c>
      <c r="C535" s="40">
        <v>1404061.65</v>
      </c>
      <c r="D535" s="40">
        <v>7130499.7999999998</v>
      </c>
      <c r="E535" s="40">
        <v>0</v>
      </c>
      <c r="F535" s="40">
        <v>9812369.4000000004</v>
      </c>
      <c r="G535" s="40">
        <v>5059231.28</v>
      </c>
      <c r="H535" s="40">
        <v>10328084.460000001</v>
      </c>
      <c r="J535" s="40">
        <f t="shared" si="40"/>
        <v>10004590.064999999</v>
      </c>
      <c r="K535" s="40">
        <f t="shared" si="41"/>
        <v>702030.82499999995</v>
      </c>
      <c r="L535" s="40">
        <f t="shared" si="42"/>
        <v>3565249.9</v>
      </c>
      <c r="M535" s="40">
        <f t="shared" si="43"/>
        <v>0</v>
      </c>
      <c r="N535" s="40">
        <f t="shared" si="44"/>
        <v>4906184.7</v>
      </c>
    </row>
    <row r="536" spans="1:14" hidden="1" x14ac:dyDescent="0.6">
      <c r="A536" s="38" t="s">
        <v>15</v>
      </c>
      <c r="B536" s="40">
        <v>2136919.9899999998</v>
      </c>
      <c r="C536" s="40">
        <v>489183.12</v>
      </c>
      <c r="D536" s="40">
        <v>1703756.7999999998</v>
      </c>
      <c r="E536" s="40">
        <v>0</v>
      </c>
      <c r="F536" s="40">
        <v>1179381.47</v>
      </c>
      <c r="G536" s="40">
        <v>19484340.220000003</v>
      </c>
      <c r="H536" s="40">
        <v>25815407.780000001</v>
      </c>
      <c r="J536" s="40">
        <f t="shared" si="40"/>
        <v>1068459.9949999999</v>
      </c>
      <c r="K536" s="40">
        <f t="shared" si="41"/>
        <v>244591.56</v>
      </c>
      <c r="L536" s="40">
        <f t="shared" si="42"/>
        <v>851878.39999999991</v>
      </c>
      <c r="M536" s="40">
        <f t="shared" si="43"/>
        <v>0</v>
      </c>
      <c r="N536" s="40">
        <f t="shared" si="44"/>
        <v>589690.73499999999</v>
      </c>
    </row>
    <row r="537" spans="1:14" hidden="1" x14ac:dyDescent="0.6">
      <c r="A537" s="38" t="s">
        <v>17</v>
      </c>
      <c r="B537" s="40">
        <v>7871983.5</v>
      </c>
      <c r="C537" s="40">
        <v>974083.84</v>
      </c>
      <c r="D537" s="40">
        <v>4767121.3900000006</v>
      </c>
      <c r="E537" s="40">
        <v>0</v>
      </c>
      <c r="F537" s="40">
        <v>10019003.5</v>
      </c>
      <c r="G537" s="40">
        <v>3277131.88</v>
      </c>
      <c r="H537" s="40">
        <v>6542105.1899999995</v>
      </c>
      <c r="J537" s="40">
        <f t="shared" si="40"/>
        <v>3935991.75</v>
      </c>
      <c r="K537" s="40">
        <f t="shared" si="41"/>
        <v>487041.92</v>
      </c>
      <c r="L537" s="40">
        <f t="shared" si="42"/>
        <v>2383560.6950000003</v>
      </c>
      <c r="M537" s="40">
        <f t="shared" si="43"/>
        <v>0</v>
      </c>
      <c r="N537" s="40">
        <f t="shared" si="44"/>
        <v>5009501.75</v>
      </c>
    </row>
    <row r="538" spans="1:14" hidden="1" x14ac:dyDescent="0.6">
      <c r="A538" s="38" t="s">
        <v>19</v>
      </c>
      <c r="B538" s="40">
        <v>3817701.46</v>
      </c>
      <c r="C538" s="40">
        <v>879797.05</v>
      </c>
      <c r="D538" s="40">
        <v>2397635.4900000002</v>
      </c>
      <c r="E538" s="40">
        <v>0</v>
      </c>
      <c r="F538" s="40">
        <v>21250</v>
      </c>
      <c r="G538" s="40">
        <v>9275283.7699999996</v>
      </c>
      <c r="H538" s="40">
        <v>25138310.669999998</v>
      </c>
      <c r="J538" s="40">
        <f t="shared" si="40"/>
        <v>1908850.73</v>
      </c>
      <c r="K538" s="40">
        <f t="shared" si="41"/>
        <v>439898.52500000002</v>
      </c>
      <c r="L538" s="40">
        <f t="shared" si="42"/>
        <v>1198817.7450000001</v>
      </c>
      <c r="M538" s="40">
        <f t="shared" si="43"/>
        <v>0</v>
      </c>
      <c r="N538" s="40">
        <f t="shared" si="44"/>
        <v>10625</v>
      </c>
    </row>
    <row r="539" spans="1:14" hidden="1" x14ac:dyDescent="0.6">
      <c r="A539" s="38" t="s">
        <v>21</v>
      </c>
      <c r="B539" s="40">
        <v>4404594.95</v>
      </c>
      <c r="C539" s="40">
        <v>867439.75</v>
      </c>
      <c r="D539" s="40">
        <v>3222642.49</v>
      </c>
      <c r="E539" s="40">
        <v>0</v>
      </c>
      <c r="F539" s="40">
        <v>757396.75</v>
      </c>
      <c r="G539" s="40">
        <v>2987964.82</v>
      </c>
      <c r="H539" s="40">
        <v>14030354.17</v>
      </c>
      <c r="J539" s="40">
        <f t="shared" si="40"/>
        <v>2202297.4750000001</v>
      </c>
      <c r="K539" s="40">
        <f t="shared" si="41"/>
        <v>433719.875</v>
      </c>
      <c r="L539" s="40">
        <f t="shared" si="42"/>
        <v>1611321.2450000001</v>
      </c>
      <c r="M539" s="40">
        <f t="shared" si="43"/>
        <v>0</v>
      </c>
      <c r="N539" s="40">
        <f t="shared" si="44"/>
        <v>378698.375</v>
      </c>
    </row>
    <row r="540" spans="1:14" hidden="1" x14ac:dyDescent="0.6">
      <c r="A540" s="38" t="s">
        <v>23</v>
      </c>
      <c r="B540" s="40">
        <v>3387944.3</v>
      </c>
      <c r="C540" s="40">
        <v>616585.92999999993</v>
      </c>
      <c r="D540" s="40">
        <v>2902611.3</v>
      </c>
      <c r="E540" s="40">
        <v>0</v>
      </c>
      <c r="F540" s="40">
        <v>213314</v>
      </c>
      <c r="G540" s="40">
        <v>2133270.2399999998</v>
      </c>
      <c r="H540" s="40">
        <v>8667891.9899999984</v>
      </c>
      <c r="J540" s="40">
        <f t="shared" si="40"/>
        <v>1693972.15</v>
      </c>
      <c r="K540" s="40">
        <f t="shared" si="41"/>
        <v>308292.96499999997</v>
      </c>
      <c r="L540" s="40">
        <f t="shared" si="42"/>
        <v>1451305.65</v>
      </c>
      <c r="M540" s="40">
        <f t="shared" si="43"/>
        <v>0</v>
      </c>
      <c r="N540" s="40">
        <f t="shared" si="44"/>
        <v>106657</v>
      </c>
    </row>
    <row r="541" spans="1:14" hidden="1" x14ac:dyDescent="0.6">
      <c r="A541" s="38" t="s">
        <v>25</v>
      </c>
      <c r="B541" s="40">
        <v>1130404.76</v>
      </c>
      <c r="C541" s="40">
        <v>1440984.24</v>
      </c>
      <c r="D541" s="40">
        <v>1817051.8900000001</v>
      </c>
      <c r="E541" s="40">
        <v>0</v>
      </c>
      <c r="F541" s="40">
        <v>1165582.46</v>
      </c>
      <c r="G541" s="40">
        <v>1770113.72</v>
      </c>
      <c r="H541" s="40">
        <v>22436854.299999997</v>
      </c>
      <c r="J541" s="40">
        <f t="shared" si="40"/>
        <v>565202.38</v>
      </c>
      <c r="K541" s="40">
        <f t="shared" si="41"/>
        <v>720492.12</v>
      </c>
      <c r="L541" s="40">
        <f t="shared" si="42"/>
        <v>908525.94500000007</v>
      </c>
      <c r="M541" s="40">
        <f t="shared" si="43"/>
        <v>0</v>
      </c>
      <c r="N541" s="40">
        <f t="shared" si="44"/>
        <v>582791.23</v>
      </c>
    </row>
    <row r="542" spans="1:14" hidden="1" x14ac:dyDescent="0.6">
      <c r="A542" s="38" t="s">
        <v>27</v>
      </c>
      <c r="B542" s="40">
        <v>4074783.46</v>
      </c>
      <c r="C542" s="40">
        <v>540027.15999999992</v>
      </c>
      <c r="D542" s="40">
        <v>4665937.5200000005</v>
      </c>
      <c r="E542" s="40">
        <v>0</v>
      </c>
      <c r="F542" s="40">
        <v>209327.6</v>
      </c>
      <c r="G542" s="40">
        <v>5401205.54</v>
      </c>
      <c r="H542" s="40">
        <v>20682707.759999998</v>
      </c>
      <c r="J542" s="40">
        <f t="shared" si="40"/>
        <v>2037391.73</v>
      </c>
      <c r="K542" s="40">
        <f t="shared" si="41"/>
        <v>270013.57999999996</v>
      </c>
      <c r="L542" s="40">
        <f t="shared" si="42"/>
        <v>2332968.7600000002</v>
      </c>
      <c r="M542" s="40">
        <f t="shared" si="43"/>
        <v>0</v>
      </c>
      <c r="N542" s="40">
        <f t="shared" si="44"/>
        <v>104663.8</v>
      </c>
    </row>
    <row r="543" spans="1:14" hidden="1" x14ac:dyDescent="0.6">
      <c r="A543" s="38" t="s">
        <v>29</v>
      </c>
      <c r="B543" s="40">
        <v>4788835.5999999996</v>
      </c>
      <c r="C543" s="40">
        <v>313038.63</v>
      </c>
      <c r="D543" s="40">
        <v>590016.62</v>
      </c>
      <c r="E543" s="40">
        <v>0</v>
      </c>
      <c r="F543" s="40">
        <v>6544999.4199999999</v>
      </c>
      <c r="G543" s="40">
        <v>2919561.1</v>
      </c>
      <c r="H543" s="40">
        <v>7415367.3199999994</v>
      </c>
      <c r="J543" s="40">
        <f t="shared" si="40"/>
        <v>2394417.7999999998</v>
      </c>
      <c r="K543" s="40">
        <f t="shared" si="41"/>
        <v>156519.315</v>
      </c>
      <c r="L543" s="40">
        <f t="shared" si="42"/>
        <v>295008.31</v>
      </c>
      <c r="M543" s="40">
        <f t="shared" si="43"/>
        <v>0</v>
      </c>
      <c r="N543" s="40">
        <f t="shared" si="44"/>
        <v>3272499.71</v>
      </c>
    </row>
    <row r="544" spans="1:14" hidden="1" x14ac:dyDescent="0.6">
      <c r="A544" s="38" t="s">
        <v>31</v>
      </c>
      <c r="B544" s="40">
        <v>2089014.3399999999</v>
      </c>
      <c r="C544" s="40">
        <v>734976.51</v>
      </c>
      <c r="D544" s="40">
        <v>3269432.16</v>
      </c>
      <c r="E544" s="40">
        <v>0</v>
      </c>
      <c r="F544" s="40">
        <v>194796.95</v>
      </c>
      <c r="G544" s="40">
        <v>1208980.4600000002</v>
      </c>
      <c r="H544" s="40">
        <v>6959810.5500000007</v>
      </c>
      <c r="J544" s="40">
        <f t="shared" si="40"/>
        <v>1044507.1699999999</v>
      </c>
      <c r="K544" s="40">
        <f t="shared" si="41"/>
        <v>367488.255</v>
      </c>
      <c r="L544" s="40">
        <f t="shared" si="42"/>
        <v>1634716.08</v>
      </c>
      <c r="M544" s="40">
        <f t="shared" si="43"/>
        <v>0</v>
      </c>
      <c r="N544" s="40">
        <f t="shared" si="44"/>
        <v>97398.475000000006</v>
      </c>
    </row>
    <row r="545" spans="1:14" hidden="1" x14ac:dyDescent="0.6">
      <c r="A545" s="38" t="s">
        <v>33</v>
      </c>
      <c r="B545" s="40">
        <v>2398007.46</v>
      </c>
      <c r="C545" s="40">
        <v>518157.03</v>
      </c>
      <c r="D545" s="40">
        <v>1627872.27</v>
      </c>
      <c r="E545" s="40">
        <v>0</v>
      </c>
      <c r="F545" s="40">
        <v>139955.82</v>
      </c>
      <c r="G545" s="40">
        <v>1762194.3399999999</v>
      </c>
      <c r="H545" s="40">
        <v>18419390.099999998</v>
      </c>
      <c r="J545" s="40">
        <f t="shared" si="40"/>
        <v>1199003.73</v>
      </c>
      <c r="K545" s="40">
        <f t="shared" si="41"/>
        <v>259078.51500000001</v>
      </c>
      <c r="L545" s="40">
        <f t="shared" si="42"/>
        <v>813936.13500000001</v>
      </c>
      <c r="M545" s="40">
        <f t="shared" si="43"/>
        <v>0</v>
      </c>
      <c r="N545" s="40">
        <f t="shared" si="44"/>
        <v>69977.91</v>
      </c>
    </row>
    <row r="546" spans="1:14" hidden="1" x14ac:dyDescent="0.6">
      <c r="A546" s="38" t="s">
        <v>161</v>
      </c>
      <c r="B546" s="40">
        <v>4132256</v>
      </c>
      <c r="C546" s="40">
        <v>575056</v>
      </c>
      <c r="D546" s="40">
        <v>2913667.23</v>
      </c>
      <c r="E546" s="40">
        <v>0</v>
      </c>
      <c r="F546" s="40">
        <v>1213219.02</v>
      </c>
      <c r="G546" s="40">
        <v>854150.58000000007</v>
      </c>
      <c r="H546" s="40">
        <v>13343559.050000001</v>
      </c>
      <c r="J546" s="40">
        <f t="shared" si="40"/>
        <v>2066128</v>
      </c>
      <c r="K546" s="40">
        <f t="shared" si="41"/>
        <v>287528</v>
      </c>
      <c r="L546" s="40">
        <f t="shared" si="42"/>
        <v>1456833.615</v>
      </c>
      <c r="M546" s="40">
        <f t="shared" si="43"/>
        <v>0</v>
      </c>
      <c r="N546" s="40">
        <f t="shared" si="44"/>
        <v>606609.51</v>
      </c>
    </row>
    <row r="547" spans="1:14" hidden="1" x14ac:dyDescent="0.6">
      <c r="A547" s="38" t="s">
        <v>163</v>
      </c>
      <c r="B547" s="40">
        <v>7408884.1399999997</v>
      </c>
      <c r="C547" s="40">
        <v>1171134.32</v>
      </c>
      <c r="D547" s="40">
        <v>4842796.54</v>
      </c>
      <c r="E547" s="40">
        <v>0</v>
      </c>
      <c r="F547" s="40">
        <v>3269646.92</v>
      </c>
      <c r="G547" s="40">
        <v>7784359.9899999993</v>
      </c>
      <c r="H547" s="40">
        <v>56924984.630000003</v>
      </c>
      <c r="J547" s="40">
        <f t="shared" si="40"/>
        <v>3704442.07</v>
      </c>
      <c r="K547" s="40">
        <f t="shared" si="41"/>
        <v>585567.16</v>
      </c>
      <c r="L547" s="40">
        <f t="shared" si="42"/>
        <v>2421398.27</v>
      </c>
      <c r="M547" s="40">
        <f t="shared" si="43"/>
        <v>0</v>
      </c>
      <c r="N547" s="40">
        <f t="shared" si="44"/>
        <v>1634823.46</v>
      </c>
    </row>
    <row r="548" spans="1:14" hidden="1" x14ac:dyDescent="0.6">
      <c r="A548" s="38" t="s">
        <v>165</v>
      </c>
      <c r="B548" s="40">
        <v>11441244.030000001</v>
      </c>
      <c r="C548" s="40">
        <v>5870837.4299999997</v>
      </c>
      <c r="D548" s="40">
        <v>10281747.6</v>
      </c>
      <c r="E548" s="40">
        <v>0</v>
      </c>
      <c r="F548" s="40">
        <v>3067925.75</v>
      </c>
      <c r="G548" s="40">
        <v>708633.98</v>
      </c>
      <c r="H548" s="40">
        <v>21862589.890000004</v>
      </c>
      <c r="J548" s="40">
        <f t="shared" si="40"/>
        <v>5720622.0150000006</v>
      </c>
      <c r="K548" s="40">
        <f t="shared" si="41"/>
        <v>2935418.7149999999</v>
      </c>
      <c r="L548" s="40">
        <f t="shared" si="42"/>
        <v>5140873.8</v>
      </c>
      <c r="M548" s="40">
        <f t="shared" si="43"/>
        <v>0</v>
      </c>
      <c r="N548" s="40">
        <f t="shared" si="44"/>
        <v>1533962.875</v>
      </c>
    </row>
    <row r="549" spans="1:14" hidden="1" x14ac:dyDescent="0.6">
      <c r="A549" s="38" t="s">
        <v>167</v>
      </c>
      <c r="B549" s="40">
        <v>9719066.6900000013</v>
      </c>
      <c r="C549" s="40">
        <v>794735.42</v>
      </c>
      <c r="D549" s="40">
        <v>2129894.17</v>
      </c>
      <c r="E549" s="40">
        <v>0</v>
      </c>
      <c r="F549" s="40">
        <v>846964.24</v>
      </c>
      <c r="G549" s="40">
        <v>850673.79999999993</v>
      </c>
      <c r="H549" s="40">
        <v>4227538.2399999993</v>
      </c>
      <c r="J549" s="40">
        <f t="shared" si="40"/>
        <v>4859533.3450000007</v>
      </c>
      <c r="K549" s="40">
        <f t="shared" si="41"/>
        <v>397367.71</v>
      </c>
      <c r="L549" s="40">
        <f t="shared" si="42"/>
        <v>1064947.085</v>
      </c>
      <c r="M549" s="40">
        <f t="shared" si="43"/>
        <v>0</v>
      </c>
      <c r="N549" s="40">
        <f t="shared" si="44"/>
        <v>423482.12</v>
      </c>
    </row>
    <row r="550" spans="1:14" hidden="1" x14ac:dyDescent="0.6">
      <c r="A550" s="38" t="s">
        <v>169</v>
      </c>
      <c r="B550" s="40">
        <v>2103852.35</v>
      </c>
      <c r="C550" s="40">
        <v>44202.82</v>
      </c>
      <c r="D550" s="40">
        <v>879842.61</v>
      </c>
      <c r="E550" s="40">
        <v>0</v>
      </c>
      <c r="F550" s="40">
        <v>147114.23000000001</v>
      </c>
      <c r="G550" s="40">
        <v>2284109.9300000002</v>
      </c>
      <c r="H550" s="40">
        <v>11695190.93</v>
      </c>
      <c r="J550" s="40">
        <f t="shared" si="40"/>
        <v>1051926.175</v>
      </c>
      <c r="K550" s="40">
        <f t="shared" si="41"/>
        <v>22101.41</v>
      </c>
      <c r="L550" s="40">
        <f t="shared" si="42"/>
        <v>439921.30499999999</v>
      </c>
      <c r="M550" s="40">
        <f t="shared" si="43"/>
        <v>0</v>
      </c>
      <c r="N550" s="40">
        <f t="shared" si="44"/>
        <v>73557.115000000005</v>
      </c>
    </row>
    <row r="551" spans="1:14" hidden="1" x14ac:dyDescent="0.6">
      <c r="A551" s="38" t="s">
        <v>171</v>
      </c>
      <c r="B551" s="40">
        <v>1262830</v>
      </c>
      <c r="C551" s="40">
        <v>399124.51999999996</v>
      </c>
      <c r="D551" s="40">
        <v>612556.15</v>
      </c>
      <c r="E551" s="40">
        <v>0</v>
      </c>
      <c r="F551" s="40">
        <v>1395398</v>
      </c>
      <c r="G551" s="40">
        <v>14728735.060000001</v>
      </c>
      <c r="H551" s="40">
        <v>39466048.439999998</v>
      </c>
      <c r="J551" s="40">
        <f t="shared" si="40"/>
        <v>631415</v>
      </c>
      <c r="K551" s="40">
        <f t="shared" si="41"/>
        <v>199562.25999999998</v>
      </c>
      <c r="L551" s="40">
        <f t="shared" si="42"/>
        <v>306278.07500000001</v>
      </c>
      <c r="M551" s="40">
        <f t="shared" si="43"/>
        <v>0</v>
      </c>
      <c r="N551" s="40">
        <f t="shared" si="44"/>
        <v>697699</v>
      </c>
    </row>
    <row r="552" spans="1:14" hidden="1" x14ac:dyDescent="0.6">
      <c r="A552" s="38" t="s">
        <v>361</v>
      </c>
      <c r="B552" s="40">
        <v>1409439.6</v>
      </c>
      <c r="C552" s="40">
        <v>555817.22</v>
      </c>
      <c r="D552" s="40">
        <v>5941252.4700000007</v>
      </c>
      <c r="E552" s="40">
        <v>0</v>
      </c>
      <c r="F552" s="40">
        <v>0</v>
      </c>
      <c r="G552" s="40">
        <v>5632379.1100000003</v>
      </c>
      <c r="H552" s="40">
        <v>17348320.27</v>
      </c>
      <c r="J552" s="40">
        <f t="shared" si="40"/>
        <v>704719.8</v>
      </c>
      <c r="K552" s="40">
        <f t="shared" si="41"/>
        <v>277908.61</v>
      </c>
      <c r="L552" s="40">
        <f t="shared" si="42"/>
        <v>2970626.2350000003</v>
      </c>
      <c r="M552" s="40">
        <f t="shared" si="43"/>
        <v>0</v>
      </c>
      <c r="N552" s="40">
        <f t="shared" si="44"/>
        <v>0</v>
      </c>
    </row>
    <row r="553" spans="1:14" hidden="1" x14ac:dyDescent="0.6">
      <c r="A553" s="38" t="s">
        <v>363</v>
      </c>
      <c r="B553" s="40">
        <v>6719779.8700000001</v>
      </c>
      <c r="C553" s="40">
        <v>212844.49</v>
      </c>
      <c r="D553" s="40">
        <v>4719695.58</v>
      </c>
      <c r="E553" s="40">
        <v>0</v>
      </c>
      <c r="F553" s="40">
        <v>0</v>
      </c>
      <c r="G553" s="40">
        <v>3164770.8400000003</v>
      </c>
      <c r="H553" s="40">
        <v>22761799.080000002</v>
      </c>
      <c r="J553" s="40">
        <f t="shared" si="40"/>
        <v>3359889.9350000001</v>
      </c>
      <c r="K553" s="40">
        <f t="shared" si="41"/>
        <v>106422.245</v>
      </c>
      <c r="L553" s="40">
        <f t="shared" si="42"/>
        <v>2359847.79</v>
      </c>
      <c r="M553" s="40">
        <f t="shared" si="43"/>
        <v>0</v>
      </c>
      <c r="N553" s="40">
        <f t="shared" si="44"/>
        <v>0</v>
      </c>
    </row>
    <row r="554" spans="1:14" hidden="1" x14ac:dyDescent="0.6">
      <c r="A554" s="38" t="s">
        <v>365</v>
      </c>
      <c r="B554" s="40">
        <v>3116778.5</v>
      </c>
      <c r="C554" s="40">
        <v>1005126.75</v>
      </c>
      <c r="D554" s="40">
        <v>1688493</v>
      </c>
      <c r="E554" s="40">
        <v>0</v>
      </c>
      <c r="F554" s="40">
        <v>3000</v>
      </c>
      <c r="G554" s="40">
        <v>10474456.769999998</v>
      </c>
      <c r="H554" s="40">
        <v>14902956.919999998</v>
      </c>
      <c r="J554" s="40">
        <f t="shared" si="40"/>
        <v>1558389.25</v>
      </c>
      <c r="K554" s="40">
        <f t="shared" si="41"/>
        <v>502563.375</v>
      </c>
      <c r="L554" s="40">
        <f t="shared" si="42"/>
        <v>844246.5</v>
      </c>
      <c r="M554" s="40">
        <f t="shared" si="43"/>
        <v>0</v>
      </c>
      <c r="N554" s="40">
        <f t="shared" si="44"/>
        <v>1500</v>
      </c>
    </row>
    <row r="555" spans="1:14" hidden="1" x14ac:dyDescent="0.6">
      <c r="A555" s="38" t="s">
        <v>367</v>
      </c>
      <c r="B555" s="40">
        <v>4857931.97</v>
      </c>
      <c r="C555" s="40">
        <v>905171</v>
      </c>
      <c r="D555" s="40">
        <v>9119245.4000000004</v>
      </c>
      <c r="E555" s="40">
        <v>0</v>
      </c>
      <c r="F555" s="40">
        <v>0</v>
      </c>
      <c r="G555" s="40">
        <v>2835359.64</v>
      </c>
      <c r="H555" s="40">
        <v>10501926.440000001</v>
      </c>
      <c r="J555" s="40">
        <f t="shared" si="40"/>
        <v>2428965.9849999999</v>
      </c>
      <c r="K555" s="40">
        <f t="shared" si="41"/>
        <v>452585.5</v>
      </c>
      <c r="L555" s="40">
        <f t="shared" si="42"/>
        <v>4559622.7</v>
      </c>
      <c r="M555" s="40">
        <f t="shared" si="43"/>
        <v>0</v>
      </c>
      <c r="N555" s="40">
        <f t="shared" si="44"/>
        <v>0</v>
      </c>
    </row>
    <row r="556" spans="1:14" hidden="1" x14ac:dyDescent="0.6">
      <c r="A556" s="38" t="s">
        <v>369</v>
      </c>
      <c r="B556" s="40">
        <v>2951480.8200000003</v>
      </c>
      <c r="C556" s="40">
        <v>184025.97999999998</v>
      </c>
      <c r="D556" s="40">
        <v>1984546.33</v>
      </c>
      <c r="E556" s="40">
        <v>0</v>
      </c>
      <c r="F556" s="40">
        <v>3041.5</v>
      </c>
      <c r="G556" s="40">
        <v>3609437.45</v>
      </c>
      <c r="H556" s="40">
        <v>14944294.129999999</v>
      </c>
      <c r="J556" s="40">
        <f t="shared" si="40"/>
        <v>1475740.4100000001</v>
      </c>
      <c r="K556" s="40">
        <f t="shared" si="41"/>
        <v>92012.989999999991</v>
      </c>
      <c r="L556" s="40">
        <f t="shared" si="42"/>
        <v>992273.16500000004</v>
      </c>
      <c r="M556" s="40">
        <f t="shared" si="43"/>
        <v>0</v>
      </c>
      <c r="N556" s="40">
        <f t="shared" si="44"/>
        <v>1520.75</v>
      </c>
    </row>
    <row r="557" spans="1:14" hidden="1" x14ac:dyDescent="0.6">
      <c r="A557" s="38" t="s">
        <v>371</v>
      </c>
      <c r="B557" s="40">
        <v>11771161.949999999</v>
      </c>
      <c r="C557" s="40">
        <v>548073.41999999993</v>
      </c>
      <c r="D557" s="40">
        <v>4010776.65</v>
      </c>
      <c r="E557" s="40">
        <v>0</v>
      </c>
      <c r="F557" s="40">
        <v>0</v>
      </c>
      <c r="G557" s="40">
        <v>2982059.11</v>
      </c>
      <c r="H557" s="40">
        <v>17593241.43</v>
      </c>
      <c r="J557" s="40">
        <f t="shared" si="40"/>
        <v>5885580.9749999996</v>
      </c>
      <c r="K557" s="40">
        <f t="shared" si="41"/>
        <v>274036.70999999996</v>
      </c>
      <c r="L557" s="40">
        <f t="shared" si="42"/>
        <v>2005388.325</v>
      </c>
      <c r="M557" s="40">
        <f t="shared" si="43"/>
        <v>0</v>
      </c>
      <c r="N557" s="40">
        <f t="shared" si="44"/>
        <v>0</v>
      </c>
    </row>
    <row r="558" spans="1:14" hidden="1" x14ac:dyDescent="0.6">
      <c r="A558" s="38" t="s">
        <v>373</v>
      </c>
      <c r="B558" s="40">
        <v>5585395.1300000008</v>
      </c>
      <c r="C558" s="40">
        <v>260856.6</v>
      </c>
      <c r="D558" s="40">
        <v>8853629.25</v>
      </c>
      <c r="E558" s="40">
        <v>0</v>
      </c>
      <c r="F558" s="40">
        <v>60</v>
      </c>
      <c r="G558" s="40">
        <v>1050269.7200000002</v>
      </c>
      <c r="H558" s="40">
        <v>7068198.2500000009</v>
      </c>
      <c r="J558" s="40">
        <f t="shared" si="40"/>
        <v>2792697.5650000004</v>
      </c>
      <c r="K558" s="40">
        <f t="shared" si="41"/>
        <v>130428.3</v>
      </c>
      <c r="L558" s="40">
        <f t="shared" si="42"/>
        <v>4426814.625</v>
      </c>
      <c r="M558" s="40">
        <f t="shared" si="43"/>
        <v>0</v>
      </c>
      <c r="N558" s="40">
        <f t="shared" si="44"/>
        <v>30</v>
      </c>
    </row>
    <row r="559" spans="1:14" hidden="1" x14ac:dyDescent="0.6">
      <c r="A559" s="38" t="s">
        <v>375</v>
      </c>
      <c r="B559" s="40">
        <v>3334571.8</v>
      </c>
      <c r="C559" s="40">
        <v>198652.87</v>
      </c>
      <c r="D559" s="40">
        <v>2119586.61</v>
      </c>
      <c r="E559" s="40">
        <v>0</v>
      </c>
      <c r="F559" s="40">
        <v>0</v>
      </c>
      <c r="G559" s="40">
        <v>2722306.4299999997</v>
      </c>
      <c r="H559" s="40">
        <v>11365496.129999999</v>
      </c>
      <c r="J559" s="40">
        <f t="shared" si="40"/>
        <v>1667285.9</v>
      </c>
      <c r="K559" s="40">
        <f t="shared" si="41"/>
        <v>99326.434999999998</v>
      </c>
      <c r="L559" s="40">
        <f t="shared" si="42"/>
        <v>1059793.3049999999</v>
      </c>
      <c r="M559" s="40">
        <f t="shared" si="43"/>
        <v>0</v>
      </c>
      <c r="N559" s="40">
        <f t="shared" si="44"/>
        <v>0</v>
      </c>
    </row>
    <row r="560" spans="1:14" hidden="1" x14ac:dyDescent="0.6">
      <c r="A560" s="38" t="s">
        <v>377</v>
      </c>
      <c r="B560" s="40">
        <v>7639880.8600000003</v>
      </c>
      <c r="C560" s="40">
        <v>464212.22000000003</v>
      </c>
      <c r="D560" s="40">
        <v>6806586.1300000008</v>
      </c>
      <c r="E560" s="40">
        <v>0</v>
      </c>
      <c r="F560" s="40">
        <v>7906.55</v>
      </c>
      <c r="G560" s="40">
        <v>3942150.9200000004</v>
      </c>
      <c r="H560" s="40">
        <v>11321664.66</v>
      </c>
      <c r="J560" s="40">
        <f t="shared" si="40"/>
        <v>3819940.43</v>
      </c>
      <c r="K560" s="40">
        <f t="shared" si="41"/>
        <v>232106.11000000002</v>
      </c>
      <c r="L560" s="40">
        <f t="shared" si="42"/>
        <v>3403293.0650000004</v>
      </c>
      <c r="M560" s="40">
        <f t="shared" si="43"/>
        <v>0</v>
      </c>
      <c r="N560" s="40">
        <f t="shared" si="44"/>
        <v>3953.2750000000001</v>
      </c>
    </row>
    <row r="561" spans="1:14" hidden="1" x14ac:dyDescent="0.6">
      <c r="A561" s="38" t="s">
        <v>379</v>
      </c>
      <c r="B561" s="40">
        <v>15308545.16</v>
      </c>
      <c r="C561" s="40">
        <v>1085653</v>
      </c>
      <c r="D561" s="40">
        <v>6207568.1500000004</v>
      </c>
      <c r="E561" s="40">
        <v>0</v>
      </c>
      <c r="F561" s="40">
        <v>226764.75</v>
      </c>
      <c r="G561" s="40">
        <v>2620365.06</v>
      </c>
      <c r="H561" s="40">
        <v>7870698.2999999998</v>
      </c>
      <c r="J561" s="40">
        <f t="shared" si="40"/>
        <v>7654272.5800000001</v>
      </c>
      <c r="K561" s="40">
        <f t="shared" si="41"/>
        <v>542826.5</v>
      </c>
      <c r="L561" s="40">
        <f t="shared" si="42"/>
        <v>3103784.0750000002</v>
      </c>
      <c r="M561" s="40">
        <f t="shared" si="43"/>
        <v>0</v>
      </c>
      <c r="N561" s="40">
        <f t="shared" si="44"/>
        <v>113382.375</v>
      </c>
    </row>
    <row r="562" spans="1:14" hidden="1" x14ac:dyDescent="0.6">
      <c r="A562" s="38" t="s">
        <v>381</v>
      </c>
      <c r="B562" s="40">
        <v>2909594.45</v>
      </c>
      <c r="C562" s="40">
        <v>177684.84000000003</v>
      </c>
      <c r="D562" s="40">
        <v>1575102.95</v>
      </c>
      <c r="E562" s="40">
        <v>0</v>
      </c>
      <c r="F562" s="40">
        <v>0</v>
      </c>
      <c r="G562" s="40">
        <v>692728.74</v>
      </c>
      <c r="H562" s="40">
        <v>7132536.3500000006</v>
      </c>
      <c r="J562" s="40">
        <f t="shared" si="40"/>
        <v>1454797.2250000001</v>
      </c>
      <c r="K562" s="40">
        <f t="shared" si="41"/>
        <v>88842.420000000013</v>
      </c>
      <c r="L562" s="40">
        <f t="shared" si="42"/>
        <v>787551.47499999998</v>
      </c>
      <c r="M562" s="40">
        <f t="shared" si="43"/>
        <v>0</v>
      </c>
      <c r="N562" s="40">
        <f t="shared" si="44"/>
        <v>0</v>
      </c>
    </row>
    <row r="563" spans="1:14" hidden="1" x14ac:dyDescent="0.6">
      <c r="A563" s="38" t="s">
        <v>383</v>
      </c>
      <c r="B563" s="40">
        <v>3135199.09</v>
      </c>
      <c r="C563" s="40">
        <v>951528.44</v>
      </c>
      <c r="D563" s="40">
        <v>984824.78</v>
      </c>
      <c r="E563" s="40">
        <v>0</v>
      </c>
      <c r="F563" s="40">
        <v>0</v>
      </c>
      <c r="G563" s="40">
        <v>773444.16</v>
      </c>
      <c r="H563" s="40">
        <v>5774023.5199999996</v>
      </c>
      <c r="J563" s="40">
        <f t="shared" si="40"/>
        <v>1567599.5449999999</v>
      </c>
      <c r="K563" s="40">
        <f t="shared" si="41"/>
        <v>475764.22</v>
      </c>
      <c r="L563" s="40">
        <f t="shared" si="42"/>
        <v>492412.39</v>
      </c>
      <c r="M563" s="40">
        <f t="shared" si="43"/>
        <v>0</v>
      </c>
      <c r="N563" s="40">
        <f t="shared" si="44"/>
        <v>0</v>
      </c>
    </row>
    <row r="564" spans="1:14" hidden="1" x14ac:dyDescent="0.6">
      <c r="A564" s="38" t="s">
        <v>415</v>
      </c>
      <c r="B564" s="40">
        <v>2514494.38</v>
      </c>
      <c r="C564" s="40">
        <v>483749.14</v>
      </c>
      <c r="D564" s="40">
        <v>6615647</v>
      </c>
      <c r="E564" s="40">
        <v>0</v>
      </c>
      <c r="F564" s="40">
        <v>6601</v>
      </c>
      <c r="G564" s="40">
        <v>1394171.39</v>
      </c>
      <c r="H564" s="40">
        <v>6860979.8900000006</v>
      </c>
      <c r="J564" s="40">
        <f t="shared" si="40"/>
        <v>1257247.19</v>
      </c>
      <c r="K564" s="40">
        <f t="shared" si="41"/>
        <v>241874.57</v>
      </c>
      <c r="L564" s="40">
        <f t="shared" si="42"/>
        <v>3307823.5</v>
      </c>
      <c r="M564" s="40">
        <f t="shared" si="43"/>
        <v>0</v>
      </c>
      <c r="N564" s="40">
        <f t="shared" si="44"/>
        <v>3300.5</v>
      </c>
    </row>
    <row r="565" spans="1:14" hidden="1" x14ac:dyDescent="0.6">
      <c r="A565" s="38" t="s">
        <v>417</v>
      </c>
      <c r="B565" s="40">
        <v>2552462.85</v>
      </c>
      <c r="C565" s="40">
        <v>302074.16000000003</v>
      </c>
      <c r="D565" s="40">
        <v>1252430.3500000001</v>
      </c>
      <c r="E565" s="40">
        <v>0</v>
      </c>
      <c r="F565" s="40">
        <v>702.5</v>
      </c>
      <c r="G565" s="40">
        <v>3865449.28</v>
      </c>
      <c r="H565" s="40">
        <v>28983712.370000001</v>
      </c>
      <c r="J565" s="40">
        <f t="shared" si="40"/>
        <v>1276231.425</v>
      </c>
      <c r="K565" s="40">
        <f t="shared" si="41"/>
        <v>151037.08000000002</v>
      </c>
      <c r="L565" s="40">
        <f t="shared" si="42"/>
        <v>626215.17500000005</v>
      </c>
      <c r="M565" s="40">
        <f t="shared" si="43"/>
        <v>0</v>
      </c>
      <c r="N565" s="40">
        <f t="shared" si="44"/>
        <v>351.25</v>
      </c>
    </row>
    <row r="566" spans="1:14" hidden="1" x14ac:dyDescent="0.6">
      <c r="A566" s="38" t="s">
        <v>419</v>
      </c>
      <c r="B566" s="40">
        <v>7855958.0599999996</v>
      </c>
      <c r="C566" s="40">
        <v>2076449.6400000001</v>
      </c>
      <c r="D566" s="40">
        <v>6675427.8599999994</v>
      </c>
      <c r="E566" s="40">
        <v>0</v>
      </c>
      <c r="F566" s="40">
        <v>0</v>
      </c>
      <c r="G566" s="40">
        <v>405671.05</v>
      </c>
      <c r="H566" s="40">
        <v>2379591.9500000002</v>
      </c>
      <c r="J566" s="40">
        <f t="shared" si="40"/>
        <v>3927979.03</v>
      </c>
      <c r="K566" s="40">
        <f t="shared" si="41"/>
        <v>1038224.8200000001</v>
      </c>
      <c r="L566" s="40">
        <f t="shared" si="42"/>
        <v>3337713.9299999997</v>
      </c>
      <c r="M566" s="40">
        <f t="shared" si="43"/>
        <v>0</v>
      </c>
      <c r="N566" s="40">
        <f t="shared" si="44"/>
        <v>0</v>
      </c>
    </row>
    <row r="567" spans="1:14" hidden="1" x14ac:dyDescent="0.6">
      <c r="A567" s="38" t="s">
        <v>421</v>
      </c>
      <c r="B567" s="40">
        <v>397734.75</v>
      </c>
      <c r="C567" s="40">
        <v>92507.79</v>
      </c>
      <c r="D567" s="40">
        <v>486198.25</v>
      </c>
      <c r="E567" s="40">
        <v>0</v>
      </c>
      <c r="F567" s="40">
        <v>1025</v>
      </c>
      <c r="G567" s="40">
        <v>1257760.1299999999</v>
      </c>
      <c r="H567" s="40">
        <v>8161331.3299999991</v>
      </c>
      <c r="J567" s="40">
        <f t="shared" si="40"/>
        <v>198867.375</v>
      </c>
      <c r="K567" s="40">
        <f t="shared" si="41"/>
        <v>46253.894999999997</v>
      </c>
      <c r="L567" s="40">
        <f t="shared" si="42"/>
        <v>243099.125</v>
      </c>
      <c r="M567" s="40">
        <f t="shared" si="43"/>
        <v>0</v>
      </c>
      <c r="N567" s="40">
        <f t="shared" si="44"/>
        <v>512.5</v>
      </c>
    </row>
    <row r="568" spans="1:14" hidden="1" x14ac:dyDescent="0.6">
      <c r="A568" s="38" t="s">
        <v>423</v>
      </c>
      <c r="B568" s="40">
        <v>6829268</v>
      </c>
      <c r="C568" s="40">
        <v>1147573.6800000002</v>
      </c>
      <c r="D568" s="40">
        <v>2806788.52</v>
      </c>
      <c r="E568" s="40">
        <v>0</v>
      </c>
      <c r="F568" s="40">
        <v>356482.45</v>
      </c>
      <c r="G568" s="40">
        <v>2216440.0999999996</v>
      </c>
      <c r="H568" s="40">
        <v>13827474.34</v>
      </c>
      <c r="J568" s="40">
        <f t="shared" si="40"/>
        <v>3414634</v>
      </c>
      <c r="K568" s="40">
        <f t="shared" si="41"/>
        <v>573786.84000000008</v>
      </c>
      <c r="L568" s="40">
        <f t="shared" si="42"/>
        <v>1403394.26</v>
      </c>
      <c r="M568" s="40">
        <f t="shared" si="43"/>
        <v>0</v>
      </c>
      <c r="N568" s="40">
        <f t="shared" si="44"/>
        <v>178241.22500000001</v>
      </c>
    </row>
    <row r="569" spans="1:14" hidden="1" x14ac:dyDescent="0.6">
      <c r="A569" s="38" t="s">
        <v>425</v>
      </c>
      <c r="B569" s="40">
        <v>5861962.2799999993</v>
      </c>
      <c r="C569" s="40">
        <v>276015.83</v>
      </c>
      <c r="D569" s="40">
        <v>3689061.05</v>
      </c>
      <c r="E569" s="40">
        <v>0</v>
      </c>
      <c r="F569" s="40">
        <v>0</v>
      </c>
      <c r="G569" s="40">
        <v>1602998.97</v>
      </c>
      <c r="H569" s="40">
        <v>4825219.62</v>
      </c>
      <c r="J569" s="40">
        <f t="shared" si="40"/>
        <v>2930981.1399999997</v>
      </c>
      <c r="K569" s="40">
        <f t="shared" si="41"/>
        <v>138007.91500000001</v>
      </c>
      <c r="L569" s="40">
        <f t="shared" si="42"/>
        <v>1844530.5249999999</v>
      </c>
      <c r="M569" s="40">
        <f t="shared" si="43"/>
        <v>0</v>
      </c>
      <c r="N569" s="40">
        <f t="shared" si="44"/>
        <v>0</v>
      </c>
    </row>
    <row r="570" spans="1:14" hidden="1" x14ac:dyDescent="0.6">
      <c r="A570" s="38" t="s">
        <v>427</v>
      </c>
      <c r="B570" s="40">
        <v>2167283.5</v>
      </c>
      <c r="C570" s="40">
        <v>324616.74</v>
      </c>
      <c r="D570" s="40">
        <v>929404.8</v>
      </c>
      <c r="E570" s="40">
        <v>0</v>
      </c>
      <c r="F570" s="40">
        <v>2316.75</v>
      </c>
      <c r="G570" s="40">
        <v>545558.86</v>
      </c>
      <c r="H570" s="40">
        <v>11147541.489999998</v>
      </c>
      <c r="J570" s="40">
        <f t="shared" si="40"/>
        <v>1083641.75</v>
      </c>
      <c r="K570" s="40">
        <f t="shared" si="41"/>
        <v>162308.37</v>
      </c>
      <c r="L570" s="40">
        <f t="shared" si="42"/>
        <v>464702.4</v>
      </c>
      <c r="M570" s="40">
        <f t="shared" si="43"/>
        <v>0</v>
      </c>
      <c r="N570" s="40">
        <f t="shared" si="44"/>
        <v>1158.375</v>
      </c>
    </row>
    <row r="571" spans="1:14" hidden="1" x14ac:dyDescent="0.6">
      <c r="A571" s="38" t="s">
        <v>319</v>
      </c>
      <c r="B571" s="40">
        <v>250129</v>
      </c>
      <c r="C571" s="40">
        <v>62690</v>
      </c>
      <c r="D571" s="40">
        <v>470561.35</v>
      </c>
      <c r="E571" s="40">
        <v>0</v>
      </c>
      <c r="F571" s="40">
        <v>6076.02</v>
      </c>
      <c r="G571" s="40">
        <v>776763.72</v>
      </c>
      <c r="H571" s="40">
        <v>4375028.04</v>
      </c>
      <c r="J571" s="40">
        <f t="shared" si="40"/>
        <v>125064.5</v>
      </c>
      <c r="K571" s="40">
        <f t="shared" si="41"/>
        <v>31345</v>
      </c>
      <c r="L571" s="40">
        <f t="shared" si="42"/>
        <v>235280.67499999999</v>
      </c>
      <c r="M571" s="40">
        <f t="shared" si="43"/>
        <v>0</v>
      </c>
      <c r="N571" s="40">
        <f t="shared" si="44"/>
        <v>3038.01</v>
      </c>
    </row>
    <row r="572" spans="1:14" hidden="1" x14ac:dyDescent="0.6">
      <c r="A572" s="38" t="s">
        <v>321</v>
      </c>
      <c r="B572" s="40">
        <v>1860739.5</v>
      </c>
      <c r="C572" s="40">
        <v>77662.820000000007</v>
      </c>
      <c r="D572" s="40">
        <v>1173953.45</v>
      </c>
      <c r="E572" s="40">
        <v>0</v>
      </c>
      <c r="F572" s="40">
        <v>11698</v>
      </c>
      <c r="G572" s="40">
        <v>1899855.77</v>
      </c>
      <c r="H572" s="40">
        <v>47909741.43</v>
      </c>
      <c r="J572" s="40">
        <f t="shared" si="40"/>
        <v>930369.75</v>
      </c>
      <c r="K572" s="40">
        <f t="shared" si="41"/>
        <v>38831.410000000003</v>
      </c>
      <c r="L572" s="40">
        <f t="shared" si="42"/>
        <v>586976.72499999998</v>
      </c>
      <c r="M572" s="40">
        <f t="shared" si="43"/>
        <v>0</v>
      </c>
      <c r="N572" s="40">
        <f t="shared" si="44"/>
        <v>5849</v>
      </c>
    </row>
    <row r="573" spans="1:14" hidden="1" x14ac:dyDescent="0.6">
      <c r="A573" s="38" t="s">
        <v>323</v>
      </c>
      <c r="B573" s="40">
        <v>4866379</v>
      </c>
      <c r="C573" s="40">
        <v>464119.74</v>
      </c>
      <c r="D573" s="40">
        <v>1875644.6400000001</v>
      </c>
      <c r="E573" s="40">
        <v>0</v>
      </c>
      <c r="F573" s="40">
        <v>609830.18000000005</v>
      </c>
      <c r="G573" s="40">
        <v>5019924.4799999995</v>
      </c>
      <c r="H573" s="40">
        <v>15041834.689999999</v>
      </c>
      <c r="J573" s="40">
        <f t="shared" si="40"/>
        <v>2433189.5</v>
      </c>
      <c r="K573" s="40">
        <f t="shared" si="41"/>
        <v>232059.87</v>
      </c>
      <c r="L573" s="40">
        <f t="shared" si="42"/>
        <v>937822.32000000007</v>
      </c>
      <c r="M573" s="40">
        <f t="shared" si="43"/>
        <v>0</v>
      </c>
      <c r="N573" s="40">
        <f t="shared" si="44"/>
        <v>304915.09000000003</v>
      </c>
    </row>
    <row r="574" spans="1:14" hidden="1" x14ac:dyDescent="0.6">
      <c r="A574" s="38" t="s">
        <v>325</v>
      </c>
      <c r="B574" s="40">
        <v>5435399.3899999997</v>
      </c>
      <c r="C574" s="40">
        <v>329703.61</v>
      </c>
      <c r="D574" s="40">
        <v>5272746.08</v>
      </c>
      <c r="E574" s="40">
        <v>0</v>
      </c>
      <c r="F574" s="40">
        <v>0</v>
      </c>
      <c r="G574" s="40">
        <v>1493346.78</v>
      </c>
      <c r="H574" s="40">
        <v>17757759.02</v>
      </c>
      <c r="J574" s="40">
        <f t="shared" si="40"/>
        <v>2717699.6949999998</v>
      </c>
      <c r="K574" s="40">
        <f t="shared" si="41"/>
        <v>164851.80499999999</v>
      </c>
      <c r="L574" s="40">
        <f t="shared" si="42"/>
        <v>2636373.04</v>
      </c>
      <c r="M574" s="40">
        <f t="shared" si="43"/>
        <v>0</v>
      </c>
      <c r="N574" s="40">
        <f t="shared" si="44"/>
        <v>0</v>
      </c>
    </row>
    <row r="575" spans="1:14" hidden="1" x14ac:dyDescent="0.6">
      <c r="A575" s="38" t="s">
        <v>327</v>
      </c>
      <c r="B575" s="40">
        <v>8439754</v>
      </c>
      <c r="C575" s="40">
        <v>234286.77000000002</v>
      </c>
      <c r="D575" s="40">
        <v>5878411</v>
      </c>
      <c r="E575" s="40">
        <v>0</v>
      </c>
      <c r="F575" s="40">
        <v>0</v>
      </c>
      <c r="G575" s="40">
        <v>5636080.2899999991</v>
      </c>
      <c r="H575" s="40">
        <v>18640737.140000001</v>
      </c>
      <c r="J575" s="40">
        <f t="shared" si="40"/>
        <v>4219877</v>
      </c>
      <c r="K575" s="40">
        <f t="shared" si="41"/>
        <v>117143.38500000001</v>
      </c>
      <c r="L575" s="40">
        <f t="shared" si="42"/>
        <v>2939205.5</v>
      </c>
      <c r="M575" s="40">
        <f t="shared" si="43"/>
        <v>0</v>
      </c>
      <c r="N575" s="40">
        <f t="shared" si="44"/>
        <v>0</v>
      </c>
    </row>
    <row r="576" spans="1:14" hidden="1" x14ac:dyDescent="0.6">
      <c r="A576" s="38" t="s">
        <v>329</v>
      </c>
      <c r="B576" s="40">
        <v>4396912.5</v>
      </c>
      <c r="C576" s="40">
        <v>132298.78</v>
      </c>
      <c r="D576" s="40">
        <v>4453497.3</v>
      </c>
      <c r="E576" s="40">
        <v>0</v>
      </c>
      <c r="F576" s="40">
        <v>5176</v>
      </c>
      <c r="G576" s="40">
        <v>1197931.26</v>
      </c>
      <c r="H576" s="40">
        <v>7408302.8900000006</v>
      </c>
      <c r="J576" s="40">
        <f t="shared" si="40"/>
        <v>2198456.25</v>
      </c>
      <c r="K576" s="40">
        <f t="shared" si="41"/>
        <v>66149.39</v>
      </c>
      <c r="L576" s="40">
        <f t="shared" si="42"/>
        <v>2226748.65</v>
      </c>
      <c r="M576" s="40">
        <f t="shared" si="43"/>
        <v>0</v>
      </c>
      <c r="N576" s="40">
        <f t="shared" si="44"/>
        <v>2588</v>
      </c>
    </row>
    <row r="577" spans="1:14" hidden="1" x14ac:dyDescent="0.6">
      <c r="A577" s="38" t="s">
        <v>331</v>
      </c>
      <c r="B577" s="40">
        <v>3551151.32</v>
      </c>
      <c r="C577" s="40">
        <v>416034.92000000004</v>
      </c>
      <c r="D577" s="40">
        <v>4971757</v>
      </c>
      <c r="E577" s="40">
        <v>0</v>
      </c>
      <c r="F577" s="40">
        <v>0</v>
      </c>
      <c r="G577" s="40">
        <v>900733.02</v>
      </c>
      <c r="H577" s="40">
        <v>4338275.45</v>
      </c>
      <c r="J577" s="40">
        <f t="shared" si="40"/>
        <v>1775575.66</v>
      </c>
      <c r="K577" s="40">
        <f t="shared" si="41"/>
        <v>208017.46000000002</v>
      </c>
      <c r="L577" s="40">
        <f t="shared" si="42"/>
        <v>2485878.5</v>
      </c>
      <c r="M577" s="40">
        <f t="shared" si="43"/>
        <v>0</v>
      </c>
      <c r="N577" s="40">
        <f t="shared" si="44"/>
        <v>0</v>
      </c>
    </row>
    <row r="578" spans="1:14" hidden="1" x14ac:dyDescent="0.6">
      <c r="A578" s="38" t="s">
        <v>333</v>
      </c>
      <c r="B578" s="40">
        <v>2540867.62</v>
      </c>
      <c r="C578" s="40">
        <v>231396</v>
      </c>
      <c r="D578" s="40">
        <v>1141731.5699999998</v>
      </c>
      <c r="E578" s="40">
        <v>0</v>
      </c>
      <c r="F578" s="40">
        <v>0</v>
      </c>
      <c r="G578" s="40">
        <v>861025.85</v>
      </c>
      <c r="H578" s="40">
        <v>7892082.8399999999</v>
      </c>
      <c r="J578" s="40">
        <f t="shared" si="40"/>
        <v>1270433.81</v>
      </c>
      <c r="K578" s="40">
        <f t="shared" si="41"/>
        <v>115698</v>
      </c>
      <c r="L578" s="40">
        <f t="shared" si="42"/>
        <v>570865.78499999992</v>
      </c>
      <c r="M578" s="40">
        <f t="shared" si="43"/>
        <v>0</v>
      </c>
      <c r="N578" s="40">
        <f t="shared" si="44"/>
        <v>0</v>
      </c>
    </row>
    <row r="579" spans="1:14" hidden="1" x14ac:dyDescent="0.6">
      <c r="A579" s="38" t="s">
        <v>335</v>
      </c>
      <c r="B579" s="40">
        <v>2326319.9500000002</v>
      </c>
      <c r="C579" s="40">
        <v>167759.26</v>
      </c>
      <c r="D579" s="40">
        <v>1112789.8400000001</v>
      </c>
      <c r="E579" s="40">
        <v>0</v>
      </c>
      <c r="F579" s="40">
        <v>33260.5</v>
      </c>
      <c r="G579" s="40">
        <v>3776115.2300000004</v>
      </c>
      <c r="H579" s="40">
        <v>27051511.110000003</v>
      </c>
      <c r="J579" s="40">
        <f t="shared" si="40"/>
        <v>1163159.9750000001</v>
      </c>
      <c r="K579" s="40">
        <f t="shared" si="41"/>
        <v>83879.63</v>
      </c>
      <c r="L579" s="40">
        <f t="shared" si="42"/>
        <v>556394.92000000004</v>
      </c>
      <c r="M579" s="40">
        <f t="shared" si="43"/>
        <v>0</v>
      </c>
      <c r="N579" s="40">
        <f t="shared" si="44"/>
        <v>16630.25</v>
      </c>
    </row>
    <row r="580" spans="1:14" hidden="1" x14ac:dyDescent="0.6">
      <c r="A580" s="38" t="s">
        <v>222</v>
      </c>
      <c r="B580" s="40">
        <v>5145081.16</v>
      </c>
      <c r="C580" s="40">
        <v>295142.8</v>
      </c>
      <c r="D580" s="40">
        <v>3138049.8</v>
      </c>
      <c r="E580" s="40">
        <v>0</v>
      </c>
      <c r="F580" s="40">
        <v>43968.800000000003</v>
      </c>
      <c r="G580" s="40">
        <v>1179318.22</v>
      </c>
      <c r="H580" s="40">
        <v>4366688.0599999996</v>
      </c>
      <c r="J580" s="40">
        <f t="shared" si="40"/>
        <v>2572540.58</v>
      </c>
      <c r="K580" s="40">
        <f t="shared" si="41"/>
        <v>147571.4</v>
      </c>
      <c r="L580" s="40">
        <f t="shared" si="42"/>
        <v>1569024.9</v>
      </c>
      <c r="M580" s="40">
        <f t="shared" si="43"/>
        <v>0</v>
      </c>
      <c r="N580" s="40">
        <f t="shared" si="44"/>
        <v>21984.400000000001</v>
      </c>
    </row>
    <row r="581" spans="1:14" hidden="1" x14ac:dyDescent="0.6">
      <c r="A581" s="38" t="s">
        <v>224</v>
      </c>
      <c r="B581" s="40">
        <v>1160657.8</v>
      </c>
      <c r="C581" s="40">
        <v>764516.06</v>
      </c>
      <c r="D581" s="40">
        <v>1302488.31</v>
      </c>
      <c r="E581" s="40">
        <v>0</v>
      </c>
      <c r="F581" s="40">
        <v>0</v>
      </c>
      <c r="G581" s="40">
        <v>10759474.489999998</v>
      </c>
      <c r="H581" s="40">
        <v>41289675.680000007</v>
      </c>
      <c r="J581" s="40">
        <f t="shared" ref="J581:J644" si="45">B581*$J$2</f>
        <v>580328.9</v>
      </c>
      <c r="K581" s="40">
        <f t="shared" ref="K581:K644" si="46">C581*$K$2</f>
        <v>382258.03</v>
      </c>
      <c r="L581" s="40">
        <f t="shared" ref="L581:L644" si="47">D581*$L$2</f>
        <v>651244.15500000003</v>
      </c>
      <c r="M581" s="40">
        <f t="shared" ref="M581:M644" si="48">E581*$M$2</f>
        <v>0</v>
      </c>
      <c r="N581" s="40">
        <f t="shared" ref="N581:N644" si="49">F581*$N$2</f>
        <v>0</v>
      </c>
    </row>
    <row r="582" spans="1:14" hidden="1" x14ac:dyDescent="0.6">
      <c r="A582" s="38" t="s">
        <v>226</v>
      </c>
      <c r="B582" s="40">
        <v>6066812.4299999997</v>
      </c>
      <c r="C582" s="40">
        <v>310346.61</v>
      </c>
      <c r="D582" s="40">
        <v>8769096.2899999991</v>
      </c>
      <c r="E582" s="40">
        <v>0</v>
      </c>
      <c r="F582" s="40">
        <v>2445058.7999999998</v>
      </c>
      <c r="G582" s="40">
        <v>6212399.8800000008</v>
      </c>
      <c r="H582" s="40">
        <v>19811648.579999998</v>
      </c>
      <c r="J582" s="40">
        <f t="shared" si="45"/>
        <v>3033406.2149999999</v>
      </c>
      <c r="K582" s="40">
        <f t="shared" si="46"/>
        <v>155173.30499999999</v>
      </c>
      <c r="L582" s="40">
        <f t="shared" si="47"/>
        <v>4384548.1449999996</v>
      </c>
      <c r="M582" s="40">
        <f t="shared" si="48"/>
        <v>0</v>
      </c>
      <c r="N582" s="40">
        <f t="shared" si="49"/>
        <v>1222529.3999999999</v>
      </c>
    </row>
    <row r="583" spans="1:14" hidden="1" x14ac:dyDescent="0.6">
      <c r="A583" s="38" t="s">
        <v>228</v>
      </c>
      <c r="B583" s="40">
        <v>5264873.1399999997</v>
      </c>
      <c r="C583" s="40">
        <v>191618.64</v>
      </c>
      <c r="D583" s="40">
        <v>2643448.65</v>
      </c>
      <c r="E583" s="40">
        <v>0</v>
      </c>
      <c r="F583" s="40">
        <v>6358560.4799999995</v>
      </c>
      <c r="G583" s="40">
        <v>30565677.739999998</v>
      </c>
      <c r="H583" s="40">
        <v>54433894.640000001</v>
      </c>
      <c r="J583" s="40">
        <f t="shared" si="45"/>
        <v>2632436.5699999998</v>
      </c>
      <c r="K583" s="40">
        <f t="shared" si="46"/>
        <v>95809.32</v>
      </c>
      <c r="L583" s="40">
        <f t="shared" si="47"/>
        <v>1321724.325</v>
      </c>
      <c r="M583" s="40">
        <f t="shared" si="48"/>
        <v>0</v>
      </c>
      <c r="N583" s="40">
        <f t="shared" si="49"/>
        <v>3179280.2399999998</v>
      </c>
    </row>
    <row r="584" spans="1:14" hidden="1" x14ac:dyDescent="0.6">
      <c r="A584" s="38" t="s">
        <v>230</v>
      </c>
      <c r="B584" s="40">
        <v>3935616.3200000003</v>
      </c>
      <c r="C584" s="40">
        <v>291438.88</v>
      </c>
      <c r="D584" s="40">
        <v>2098054.2000000002</v>
      </c>
      <c r="E584" s="40">
        <v>0</v>
      </c>
      <c r="F584" s="40">
        <v>9267947.5100000016</v>
      </c>
      <c r="G584" s="40">
        <v>2157144.0700000003</v>
      </c>
      <c r="H584" s="40">
        <v>16245278.020000001</v>
      </c>
      <c r="J584" s="40">
        <f t="shared" si="45"/>
        <v>1967808.1600000001</v>
      </c>
      <c r="K584" s="40">
        <f t="shared" si="46"/>
        <v>145719.44</v>
      </c>
      <c r="L584" s="40">
        <f t="shared" si="47"/>
        <v>1049027.1000000001</v>
      </c>
      <c r="M584" s="40">
        <f t="shared" si="48"/>
        <v>0</v>
      </c>
      <c r="N584" s="40">
        <f t="shared" si="49"/>
        <v>4633973.7550000008</v>
      </c>
    </row>
    <row r="585" spans="1:14" hidden="1" x14ac:dyDescent="0.6">
      <c r="A585" s="38" t="s">
        <v>232</v>
      </c>
      <c r="B585" s="40">
        <v>2997330.85</v>
      </c>
      <c r="C585" s="40">
        <v>355186.81</v>
      </c>
      <c r="D585" s="40">
        <v>1582291.2899999998</v>
      </c>
      <c r="E585" s="40">
        <v>0</v>
      </c>
      <c r="F585" s="40">
        <v>1633151.6</v>
      </c>
      <c r="G585" s="40">
        <v>1201275.94</v>
      </c>
      <c r="H585" s="40">
        <v>5576427.8499999996</v>
      </c>
      <c r="J585" s="40">
        <f t="shared" si="45"/>
        <v>1498665.425</v>
      </c>
      <c r="K585" s="40">
        <f t="shared" si="46"/>
        <v>177593.405</v>
      </c>
      <c r="L585" s="40">
        <f t="shared" si="47"/>
        <v>791145.6449999999</v>
      </c>
      <c r="M585" s="40">
        <f t="shared" si="48"/>
        <v>0</v>
      </c>
      <c r="N585" s="40">
        <f t="shared" si="49"/>
        <v>816575.8</v>
      </c>
    </row>
    <row r="586" spans="1:14" hidden="1" x14ac:dyDescent="0.6">
      <c r="A586" s="38" t="s">
        <v>283</v>
      </c>
      <c r="B586" s="40">
        <v>3762346.26</v>
      </c>
      <c r="C586" s="40">
        <v>293557.03999999998</v>
      </c>
      <c r="D586" s="40">
        <v>2749680.7</v>
      </c>
      <c r="E586" s="40">
        <v>0</v>
      </c>
      <c r="F586" s="40">
        <v>6236</v>
      </c>
      <c r="G586" s="40">
        <v>2973592.7600000002</v>
      </c>
      <c r="H586" s="40">
        <v>9438411.0199999996</v>
      </c>
      <c r="J586" s="40">
        <f t="shared" si="45"/>
        <v>1881173.13</v>
      </c>
      <c r="K586" s="40">
        <f t="shared" si="46"/>
        <v>146778.51999999999</v>
      </c>
      <c r="L586" s="40">
        <f t="shared" si="47"/>
        <v>1374840.35</v>
      </c>
      <c r="M586" s="40">
        <f t="shared" si="48"/>
        <v>0</v>
      </c>
      <c r="N586" s="40">
        <f t="shared" si="49"/>
        <v>3118</v>
      </c>
    </row>
    <row r="587" spans="1:14" hidden="1" x14ac:dyDescent="0.6">
      <c r="A587" s="38" t="s">
        <v>285</v>
      </c>
      <c r="B587" s="40">
        <v>5403939.9299999997</v>
      </c>
      <c r="C587" s="40">
        <v>556616.6</v>
      </c>
      <c r="D587" s="40">
        <v>3167092.64</v>
      </c>
      <c r="E587" s="40">
        <v>0</v>
      </c>
      <c r="F587" s="40">
        <v>11185.5</v>
      </c>
      <c r="G587" s="40">
        <v>1279230.3600000001</v>
      </c>
      <c r="H587" s="40">
        <v>23907098.009999998</v>
      </c>
      <c r="J587" s="40">
        <f t="shared" si="45"/>
        <v>2701969.9649999999</v>
      </c>
      <c r="K587" s="40">
        <f t="shared" si="46"/>
        <v>278308.3</v>
      </c>
      <c r="L587" s="40">
        <f t="shared" si="47"/>
        <v>1583546.32</v>
      </c>
      <c r="M587" s="40">
        <f t="shared" si="48"/>
        <v>0</v>
      </c>
      <c r="N587" s="40">
        <f t="shared" si="49"/>
        <v>5592.75</v>
      </c>
    </row>
    <row r="588" spans="1:14" hidden="1" x14ac:dyDescent="0.6">
      <c r="A588" s="38" t="s">
        <v>287</v>
      </c>
      <c r="B588" s="40">
        <v>3739209.72</v>
      </c>
      <c r="C588" s="40">
        <v>355436.13</v>
      </c>
      <c r="D588" s="40">
        <v>2731235.2399999998</v>
      </c>
      <c r="E588" s="40">
        <v>0</v>
      </c>
      <c r="F588" s="40">
        <v>454</v>
      </c>
      <c r="G588" s="40">
        <v>1729648.1</v>
      </c>
      <c r="H588" s="40">
        <v>30884496.699999999</v>
      </c>
      <c r="J588" s="40">
        <f t="shared" si="45"/>
        <v>1869604.86</v>
      </c>
      <c r="K588" s="40">
        <f t="shared" si="46"/>
        <v>177718.065</v>
      </c>
      <c r="L588" s="40">
        <f t="shared" si="47"/>
        <v>1365617.6199999999</v>
      </c>
      <c r="M588" s="40">
        <f t="shared" si="48"/>
        <v>0</v>
      </c>
      <c r="N588" s="40">
        <f t="shared" si="49"/>
        <v>227</v>
      </c>
    </row>
    <row r="589" spans="1:14" hidden="1" x14ac:dyDescent="0.6">
      <c r="A589" s="38" t="s">
        <v>289</v>
      </c>
      <c r="B589" s="40">
        <v>6594956.5099999998</v>
      </c>
      <c r="C589" s="40">
        <v>1214325.5</v>
      </c>
      <c r="D589" s="40">
        <v>3438337.75</v>
      </c>
      <c r="E589" s="40">
        <v>0</v>
      </c>
      <c r="F589" s="40">
        <v>14115</v>
      </c>
      <c r="G589" s="40">
        <v>2526910.4299999997</v>
      </c>
      <c r="H589" s="40">
        <v>26329825.359999999</v>
      </c>
      <c r="J589" s="40">
        <f t="shared" si="45"/>
        <v>3297478.2549999999</v>
      </c>
      <c r="K589" s="40">
        <f t="shared" si="46"/>
        <v>607162.75</v>
      </c>
      <c r="L589" s="40">
        <f t="shared" si="47"/>
        <v>1719168.875</v>
      </c>
      <c r="M589" s="40">
        <f t="shared" si="48"/>
        <v>0</v>
      </c>
      <c r="N589" s="40">
        <f t="shared" si="49"/>
        <v>7057.5</v>
      </c>
    </row>
    <row r="590" spans="1:14" hidden="1" x14ac:dyDescent="0.6">
      <c r="A590" s="38" t="s">
        <v>291</v>
      </c>
      <c r="B590" s="40">
        <v>14393076.9</v>
      </c>
      <c r="C590" s="40">
        <v>3387945.96</v>
      </c>
      <c r="D590" s="40">
        <v>7736659.2400000002</v>
      </c>
      <c r="E590" s="40">
        <v>0</v>
      </c>
      <c r="F590" s="40">
        <v>40756.94</v>
      </c>
      <c r="G590" s="40">
        <v>1202076.0399999998</v>
      </c>
      <c r="H590" s="40">
        <v>7106807.8600000003</v>
      </c>
      <c r="J590" s="40">
        <f t="shared" si="45"/>
        <v>7196538.4500000002</v>
      </c>
      <c r="K590" s="40">
        <f t="shared" si="46"/>
        <v>1693972.98</v>
      </c>
      <c r="L590" s="40">
        <f t="shared" si="47"/>
        <v>3868329.62</v>
      </c>
      <c r="M590" s="40">
        <f t="shared" si="48"/>
        <v>0</v>
      </c>
      <c r="N590" s="40">
        <f t="shared" si="49"/>
        <v>20378.47</v>
      </c>
    </row>
    <row r="591" spans="1:14" hidden="1" x14ac:dyDescent="0.6">
      <c r="A591" s="38" t="s">
        <v>293</v>
      </c>
      <c r="B591" s="40">
        <v>3875386.49</v>
      </c>
      <c r="C591" s="40">
        <v>207502.51</v>
      </c>
      <c r="D591" s="40">
        <v>2137997.17</v>
      </c>
      <c r="E591" s="40">
        <v>0</v>
      </c>
      <c r="F591" s="40">
        <v>13340</v>
      </c>
      <c r="G591" s="40">
        <v>1059768.78</v>
      </c>
      <c r="H591" s="40">
        <v>13016954.940000001</v>
      </c>
      <c r="J591" s="40">
        <f t="shared" si="45"/>
        <v>1937693.2450000001</v>
      </c>
      <c r="K591" s="40">
        <f t="shared" si="46"/>
        <v>103751.255</v>
      </c>
      <c r="L591" s="40">
        <f t="shared" si="47"/>
        <v>1068998.585</v>
      </c>
      <c r="M591" s="40">
        <f t="shared" si="48"/>
        <v>0</v>
      </c>
      <c r="N591" s="40">
        <f t="shared" si="49"/>
        <v>6670</v>
      </c>
    </row>
    <row r="592" spans="1:14" hidden="1" x14ac:dyDescent="0.6">
      <c r="A592" s="38" t="s">
        <v>295</v>
      </c>
      <c r="B592" s="40">
        <v>1617172.58</v>
      </c>
      <c r="C592" s="40">
        <v>2054426.4</v>
      </c>
      <c r="D592" s="40">
        <v>3036970.37</v>
      </c>
      <c r="E592" s="40">
        <v>0</v>
      </c>
      <c r="F592" s="40">
        <v>0</v>
      </c>
      <c r="G592" s="40">
        <v>1385372.47</v>
      </c>
      <c r="H592" s="40">
        <v>9652804.0600000005</v>
      </c>
      <c r="J592" s="40">
        <f t="shared" si="45"/>
        <v>808586.29</v>
      </c>
      <c r="K592" s="40">
        <f t="shared" si="46"/>
        <v>1027213.2</v>
      </c>
      <c r="L592" s="40">
        <f t="shared" si="47"/>
        <v>1518485.1850000001</v>
      </c>
      <c r="M592" s="40">
        <f t="shared" si="48"/>
        <v>0</v>
      </c>
      <c r="N592" s="40">
        <f t="shared" si="49"/>
        <v>0</v>
      </c>
    </row>
    <row r="593" spans="1:14" hidden="1" x14ac:dyDescent="0.6">
      <c r="A593" s="38" t="s">
        <v>239</v>
      </c>
      <c r="B593" s="40">
        <v>2321925</v>
      </c>
      <c r="C593" s="40">
        <v>753796.34</v>
      </c>
      <c r="D593" s="40">
        <v>3337475.5300000003</v>
      </c>
      <c r="E593" s="40">
        <v>0</v>
      </c>
      <c r="F593" s="40">
        <v>22541.67</v>
      </c>
      <c r="G593" s="40">
        <v>4813562.370000001</v>
      </c>
      <c r="H593" s="40">
        <v>89174575.680000007</v>
      </c>
      <c r="J593" s="40">
        <f t="shared" si="45"/>
        <v>1160962.5</v>
      </c>
      <c r="K593" s="40">
        <f t="shared" si="46"/>
        <v>376898.17</v>
      </c>
      <c r="L593" s="40">
        <f t="shared" si="47"/>
        <v>1668737.7650000001</v>
      </c>
      <c r="M593" s="40">
        <f t="shared" si="48"/>
        <v>0</v>
      </c>
      <c r="N593" s="40">
        <f t="shared" si="49"/>
        <v>11270.834999999999</v>
      </c>
    </row>
    <row r="594" spans="1:14" hidden="1" x14ac:dyDescent="0.6">
      <c r="A594" s="38" t="s">
        <v>241</v>
      </c>
      <c r="B594" s="40">
        <v>5176640.2200000007</v>
      </c>
      <c r="C594" s="40">
        <v>559944.01</v>
      </c>
      <c r="D594" s="40">
        <v>2874528.56</v>
      </c>
      <c r="E594" s="40">
        <v>0</v>
      </c>
      <c r="F594" s="40">
        <v>27163.25</v>
      </c>
      <c r="G594" s="40">
        <v>3258229.83</v>
      </c>
      <c r="H594" s="40">
        <v>36781122.590000004</v>
      </c>
      <c r="J594" s="40">
        <f t="shared" si="45"/>
        <v>2588320.1100000003</v>
      </c>
      <c r="K594" s="40">
        <f t="shared" si="46"/>
        <v>279972.005</v>
      </c>
      <c r="L594" s="40">
        <f t="shared" si="47"/>
        <v>1437264.28</v>
      </c>
      <c r="M594" s="40">
        <f t="shared" si="48"/>
        <v>0</v>
      </c>
      <c r="N594" s="40">
        <f t="shared" si="49"/>
        <v>13581.625</v>
      </c>
    </row>
    <row r="595" spans="1:14" hidden="1" x14ac:dyDescent="0.6">
      <c r="A595" s="38" t="s">
        <v>243</v>
      </c>
      <c r="B595" s="40">
        <v>2629695.85</v>
      </c>
      <c r="C595" s="40">
        <v>387685.86</v>
      </c>
      <c r="D595" s="40">
        <v>8498592.2899999991</v>
      </c>
      <c r="E595" s="40">
        <v>0</v>
      </c>
      <c r="F595" s="40">
        <v>0</v>
      </c>
      <c r="G595" s="40">
        <v>13638430.74</v>
      </c>
      <c r="H595" s="40">
        <v>63234041.18</v>
      </c>
      <c r="J595" s="40">
        <f t="shared" si="45"/>
        <v>1314847.925</v>
      </c>
      <c r="K595" s="40">
        <f t="shared" si="46"/>
        <v>193842.93</v>
      </c>
      <c r="L595" s="40">
        <f t="shared" si="47"/>
        <v>4249296.1449999996</v>
      </c>
      <c r="M595" s="40">
        <f t="shared" si="48"/>
        <v>0</v>
      </c>
      <c r="N595" s="40">
        <f t="shared" si="49"/>
        <v>0</v>
      </c>
    </row>
    <row r="596" spans="1:14" hidden="1" x14ac:dyDescent="0.6">
      <c r="A596" s="38" t="s">
        <v>245</v>
      </c>
      <c r="B596" s="40">
        <v>2567137.1800000002</v>
      </c>
      <c r="C596" s="40">
        <v>680766.25</v>
      </c>
      <c r="D596" s="40">
        <v>4416187.25</v>
      </c>
      <c r="E596" s="40">
        <v>0</v>
      </c>
      <c r="F596" s="40">
        <v>0</v>
      </c>
      <c r="G596" s="40">
        <v>2514533.73</v>
      </c>
      <c r="H596" s="40">
        <v>34354984.460000001</v>
      </c>
      <c r="J596" s="40">
        <f t="shared" si="45"/>
        <v>1283568.5900000001</v>
      </c>
      <c r="K596" s="40">
        <f t="shared" si="46"/>
        <v>340383.125</v>
      </c>
      <c r="L596" s="40">
        <f t="shared" si="47"/>
        <v>2208093.625</v>
      </c>
      <c r="M596" s="40">
        <f t="shared" si="48"/>
        <v>0</v>
      </c>
      <c r="N596" s="40">
        <f t="shared" si="49"/>
        <v>0</v>
      </c>
    </row>
    <row r="597" spans="1:14" hidden="1" x14ac:dyDescent="0.6">
      <c r="A597" s="38" t="s">
        <v>247</v>
      </c>
      <c r="B597" s="40">
        <v>2577111.84</v>
      </c>
      <c r="C597" s="40">
        <v>235699.71</v>
      </c>
      <c r="D597" s="40">
        <v>5196320.8900000006</v>
      </c>
      <c r="E597" s="40">
        <v>0</v>
      </c>
      <c r="F597" s="40">
        <v>1216209.25</v>
      </c>
      <c r="G597" s="40">
        <v>15677238</v>
      </c>
      <c r="H597" s="40">
        <v>232039858.91999996</v>
      </c>
      <c r="J597" s="40">
        <f t="shared" si="45"/>
        <v>1288555.92</v>
      </c>
      <c r="K597" s="40">
        <f t="shared" si="46"/>
        <v>117849.855</v>
      </c>
      <c r="L597" s="40">
        <f t="shared" si="47"/>
        <v>2598160.4450000003</v>
      </c>
      <c r="M597" s="40">
        <f t="shared" si="48"/>
        <v>0</v>
      </c>
      <c r="N597" s="40">
        <f t="shared" si="49"/>
        <v>608104.625</v>
      </c>
    </row>
    <row r="598" spans="1:14" hidden="1" x14ac:dyDescent="0.6">
      <c r="A598" s="38" t="s">
        <v>249</v>
      </c>
      <c r="B598" s="40">
        <v>7510719.1500000004</v>
      </c>
      <c r="C598" s="40">
        <v>1391333.04</v>
      </c>
      <c r="D598" s="40">
        <v>4131145.5</v>
      </c>
      <c r="E598" s="40">
        <v>0</v>
      </c>
      <c r="F598" s="40">
        <v>0</v>
      </c>
      <c r="G598" s="40">
        <v>3390765.4600000004</v>
      </c>
      <c r="H598" s="40">
        <v>8569068.9400000013</v>
      </c>
      <c r="J598" s="40">
        <f t="shared" si="45"/>
        <v>3755359.5750000002</v>
      </c>
      <c r="K598" s="40">
        <f t="shared" si="46"/>
        <v>695666.52</v>
      </c>
      <c r="L598" s="40">
        <f t="shared" si="47"/>
        <v>2065572.75</v>
      </c>
      <c r="M598" s="40">
        <f t="shared" si="48"/>
        <v>0</v>
      </c>
      <c r="N598" s="40">
        <f t="shared" si="49"/>
        <v>0</v>
      </c>
    </row>
    <row r="599" spans="1:14" hidden="1" x14ac:dyDescent="0.6">
      <c r="A599" s="38" t="s">
        <v>251</v>
      </c>
      <c r="B599" s="40">
        <v>4543879.26</v>
      </c>
      <c r="C599" s="40">
        <v>467811.23</v>
      </c>
      <c r="D599" s="40">
        <v>2044687.06</v>
      </c>
      <c r="E599" s="40">
        <v>0</v>
      </c>
      <c r="F599" s="40">
        <v>43101</v>
      </c>
      <c r="G599" s="40">
        <v>1349763.75</v>
      </c>
      <c r="H599" s="40">
        <v>19646029.569999997</v>
      </c>
      <c r="J599" s="40">
        <f t="shared" si="45"/>
        <v>2271939.63</v>
      </c>
      <c r="K599" s="40">
        <f t="shared" si="46"/>
        <v>233905.61499999999</v>
      </c>
      <c r="L599" s="40">
        <f t="shared" si="47"/>
        <v>1022343.53</v>
      </c>
      <c r="M599" s="40">
        <f t="shared" si="48"/>
        <v>0</v>
      </c>
      <c r="N599" s="40">
        <f t="shared" si="49"/>
        <v>21550.5</v>
      </c>
    </row>
    <row r="600" spans="1:14" hidden="1" x14ac:dyDescent="0.6">
      <c r="A600" s="38" t="s">
        <v>390</v>
      </c>
      <c r="B600" s="40">
        <v>2420374.2400000002</v>
      </c>
      <c r="C600" s="40">
        <v>134794.91</v>
      </c>
      <c r="D600" s="40">
        <v>1622081.1400000001</v>
      </c>
      <c r="E600" s="40">
        <v>0</v>
      </c>
      <c r="F600" s="40">
        <v>18596</v>
      </c>
      <c r="G600" s="40">
        <v>1123748.5499999998</v>
      </c>
      <c r="H600" s="40">
        <v>4336309.3</v>
      </c>
      <c r="J600" s="40">
        <f t="shared" si="45"/>
        <v>1210187.1200000001</v>
      </c>
      <c r="K600" s="40">
        <f t="shared" si="46"/>
        <v>67397.455000000002</v>
      </c>
      <c r="L600" s="40">
        <f t="shared" si="47"/>
        <v>811040.57000000007</v>
      </c>
      <c r="M600" s="40">
        <f t="shared" si="48"/>
        <v>0</v>
      </c>
      <c r="N600" s="40">
        <f t="shared" si="49"/>
        <v>9298</v>
      </c>
    </row>
    <row r="601" spans="1:14" hidden="1" x14ac:dyDescent="0.6">
      <c r="A601" s="38" t="s">
        <v>392</v>
      </c>
      <c r="B601" s="40">
        <v>2417217.87</v>
      </c>
      <c r="C601" s="40">
        <v>169742.34</v>
      </c>
      <c r="D601" s="40">
        <v>1003398.95</v>
      </c>
      <c r="E601" s="40">
        <v>0</v>
      </c>
      <c r="F601" s="40">
        <v>0</v>
      </c>
      <c r="G601" s="40">
        <v>2491422.73</v>
      </c>
      <c r="H601" s="40">
        <v>11638166.689999998</v>
      </c>
      <c r="J601" s="40">
        <f t="shared" si="45"/>
        <v>1208608.9350000001</v>
      </c>
      <c r="K601" s="40">
        <f t="shared" si="46"/>
        <v>84871.17</v>
      </c>
      <c r="L601" s="40">
        <f t="shared" si="47"/>
        <v>501699.47499999998</v>
      </c>
      <c r="M601" s="40">
        <f t="shared" si="48"/>
        <v>0</v>
      </c>
      <c r="N601" s="40">
        <f t="shared" si="49"/>
        <v>0</v>
      </c>
    </row>
    <row r="602" spans="1:14" hidden="1" x14ac:dyDescent="0.6">
      <c r="A602" s="38" t="s">
        <v>394</v>
      </c>
      <c r="B602" s="40">
        <v>17410367.18</v>
      </c>
      <c r="C602" s="40">
        <v>505445.86</v>
      </c>
      <c r="D602" s="40">
        <v>12613485.66</v>
      </c>
      <c r="E602" s="40">
        <v>0</v>
      </c>
      <c r="F602" s="40">
        <v>0</v>
      </c>
      <c r="G602" s="40">
        <v>4065278.8499999996</v>
      </c>
      <c r="H602" s="40">
        <v>28134753.57</v>
      </c>
      <c r="J602" s="40">
        <f t="shared" si="45"/>
        <v>8705183.5899999999</v>
      </c>
      <c r="K602" s="40">
        <f t="shared" si="46"/>
        <v>252722.93</v>
      </c>
      <c r="L602" s="40">
        <f t="shared" si="47"/>
        <v>6306742.8300000001</v>
      </c>
      <c r="M602" s="40">
        <f t="shared" si="48"/>
        <v>0</v>
      </c>
      <c r="N602" s="40">
        <f t="shared" si="49"/>
        <v>0</v>
      </c>
    </row>
    <row r="603" spans="1:14" hidden="1" x14ac:dyDescent="0.6">
      <c r="A603" s="38" t="s">
        <v>396</v>
      </c>
      <c r="B603" s="40">
        <v>3376149.75</v>
      </c>
      <c r="C603" s="40">
        <v>114278.29000000001</v>
      </c>
      <c r="D603" s="40">
        <v>2082817</v>
      </c>
      <c r="E603" s="40">
        <v>0</v>
      </c>
      <c r="F603" s="40">
        <v>93241.5</v>
      </c>
      <c r="G603" s="40">
        <v>957269.26</v>
      </c>
      <c r="H603" s="40">
        <v>17551224.609999999</v>
      </c>
      <c r="J603" s="40">
        <f t="shared" si="45"/>
        <v>1688074.875</v>
      </c>
      <c r="K603" s="40">
        <f t="shared" si="46"/>
        <v>57139.145000000004</v>
      </c>
      <c r="L603" s="40">
        <f t="shared" si="47"/>
        <v>1041408.5</v>
      </c>
      <c r="M603" s="40">
        <f t="shared" si="48"/>
        <v>0</v>
      </c>
      <c r="N603" s="40">
        <f t="shared" si="49"/>
        <v>46620.75</v>
      </c>
    </row>
    <row r="604" spans="1:14" hidden="1" x14ac:dyDescent="0.6">
      <c r="A604" s="38" t="s">
        <v>398</v>
      </c>
      <c r="B604" s="40">
        <v>3573233.17</v>
      </c>
      <c r="C604" s="40">
        <v>102449.12</v>
      </c>
      <c r="D604" s="40">
        <v>3205631.7800000003</v>
      </c>
      <c r="E604" s="40">
        <v>0</v>
      </c>
      <c r="F604" s="40">
        <v>12030.5</v>
      </c>
      <c r="G604" s="40">
        <v>966157.81999999983</v>
      </c>
      <c r="H604" s="40">
        <v>5034998.7300000004</v>
      </c>
      <c r="J604" s="40">
        <f t="shared" si="45"/>
        <v>1786616.585</v>
      </c>
      <c r="K604" s="40">
        <f t="shared" si="46"/>
        <v>51224.56</v>
      </c>
      <c r="L604" s="40">
        <f t="shared" si="47"/>
        <v>1602815.8900000001</v>
      </c>
      <c r="M604" s="40">
        <f t="shared" si="48"/>
        <v>0</v>
      </c>
      <c r="N604" s="40">
        <f t="shared" si="49"/>
        <v>6015.25</v>
      </c>
    </row>
    <row r="605" spans="1:14" hidden="1" x14ac:dyDescent="0.6">
      <c r="A605" s="38" t="s">
        <v>400</v>
      </c>
      <c r="B605" s="40">
        <v>3898133.12</v>
      </c>
      <c r="C605" s="40">
        <v>319575.5</v>
      </c>
      <c r="D605" s="40">
        <v>2190718.33</v>
      </c>
      <c r="E605" s="40">
        <v>0</v>
      </c>
      <c r="F605" s="40">
        <v>0</v>
      </c>
      <c r="G605" s="40">
        <v>4171264.2500000005</v>
      </c>
      <c r="H605" s="40">
        <v>14852014.25</v>
      </c>
      <c r="J605" s="40">
        <f t="shared" si="45"/>
        <v>1949066.56</v>
      </c>
      <c r="K605" s="40">
        <f t="shared" si="46"/>
        <v>159787.75</v>
      </c>
      <c r="L605" s="40">
        <f t="shared" si="47"/>
        <v>1095359.165</v>
      </c>
      <c r="M605" s="40">
        <f t="shared" si="48"/>
        <v>0</v>
      </c>
      <c r="N605" s="40">
        <f t="shared" si="49"/>
        <v>0</v>
      </c>
    </row>
    <row r="606" spans="1:14" hidden="1" x14ac:dyDescent="0.6">
      <c r="A606" s="38" t="s">
        <v>258</v>
      </c>
      <c r="B606" s="40">
        <v>4426279</v>
      </c>
      <c r="C606" s="40">
        <v>530372.56000000006</v>
      </c>
      <c r="D606" s="40">
        <v>1724890</v>
      </c>
      <c r="E606" s="40">
        <v>0</v>
      </c>
      <c r="F606" s="40">
        <v>0</v>
      </c>
      <c r="G606" s="40">
        <v>15189996.840000002</v>
      </c>
      <c r="H606" s="40">
        <v>106759122.36000001</v>
      </c>
      <c r="J606" s="40">
        <f t="shared" si="45"/>
        <v>2213139.5</v>
      </c>
      <c r="K606" s="40">
        <f t="shared" si="46"/>
        <v>265186.28000000003</v>
      </c>
      <c r="L606" s="40">
        <f t="shared" si="47"/>
        <v>862445</v>
      </c>
      <c r="M606" s="40">
        <f t="shared" si="48"/>
        <v>0</v>
      </c>
      <c r="N606" s="40">
        <f t="shared" si="49"/>
        <v>0</v>
      </c>
    </row>
    <row r="607" spans="1:14" hidden="1" x14ac:dyDescent="0.6">
      <c r="A607" s="38" t="s">
        <v>260</v>
      </c>
      <c r="B607" s="40">
        <v>58656355.5</v>
      </c>
      <c r="C607" s="40">
        <v>9516001.6999999993</v>
      </c>
      <c r="D607" s="40">
        <v>27958407.890000001</v>
      </c>
      <c r="E607" s="40">
        <v>0</v>
      </c>
      <c r="F607" s="40">
        <v>0</v>
      </c>
      <c r="G607" s="40">
        <v>13096589.690000001</v>
      </c>
      <c r="H607" s="40">
        <v>71084571.420000002</v>
      </c>
      <c r="J607" s="40">
        <f t="shared" si="45"/>
        <v>29328177.75</v>
      </c>
      <c r="K607" s="40">
        <f t="shared" si="46"/>
        <v>4758000.8499999996</v>
      </c>
      <c r="L607" s="40">
        <f t="shared" si="47"/>
        <v>13979203.945</v>
      </c>
      <c r="M607" s="40">
        <f t="shared" si="48"/>
        <v>0</v>
      </c>
      <c r="N607" s="40">
        <f t="shared" si="49"/>
        <v>0</v>
      </c>
    </row>
    <row r="608" spans="1:14" hidden="1" x14ac:dyDescent="0.6">
      <c r="A608" s="38" t="s">
        <v>262</v>
      </c>
      <c r="B608" s="40">
        <v>37810715.130000003</v>
      </c>
      <c r="C608" s="40">
        <v>7886003.2300000004</v>
      </c>
      <c r="D608" s="40">
        <v>16223806</v>
      </c>
      <c r="E608" s="40">
        <v>0</v>
      </c>
      <c r="F608" s="40">
        <v>0</v>
      </c>
      <c r="G608" s="40">
        <v>2392938.91</v>
      </c>
      <c r="H608" s="40">
        <v>24804691.73</v>
      </c>
      <c r="J608" s="40">
        <f t="shared" si="45"/>
        <v>18905357.565000001</v>
      </c>
      <c r="K608" s="40">
        <f t="shared" si="46"/>
        <v>3943001.6150000002</v>
      </c>
      <c r="L608" s="40">
        <f t="shared" si="47"/>
        <v>8111903</v>
      </c>
      <c r="M608" s="40">
        <f t="shared" si="48"/>
        <v>0</v>
      </c>
      <c r="N608" s="40">
        <f t="shared" si="49"/>
        <v>0</v>
      </c>
    </row>
    <row r="609" spans="1:14" hidden="1" x14ac:dyDescent="0.6">
      <c r="A609" s="38" t="s">
        <v>264</v>
      </c>
      <c r="B609" s="40">
        <v>5373119.9399999995</v>
      </c>
      <c r="C609" s="40">
        <v>1034491.41</v>
      </c>
      <c r="D609" s="40">
        <v>2413698.13</v>
      </c>
      <c r="E609" s="40">
        <v>0</v>
      </c>
      <c r="F609" s="40">
        <v>0</v>
      </c>
      <c r="G609" s="40">
        <v>5800764.8799999999</v>
      </c>
      <c r="H609" s="40">
        <v>64203006.070000008</v>
      </c>
      <c r="J609" s="40">
        <f t="shared" si="45"/>
        <v>2686559.9699999997</v>
      </c>
      <c r="K609" s="40">
        <f t="shared" si="46"/>
        <v>517245.70500000002</v>
      </c>
      <c r="L609" s="40">
        <f t="shared" si="47"/>
        <v>1206849.0649999999</v>
      </c>
      <c r="M609" s="40">
        <f t="shared" si="48"/>
        <v>0</v>
      </c>
      <c r="N609" s="40">
        <f t="shared" si="49"/>
        <v>0</v>
      </c>
    </row>
    <row r="610" spans="1:14" hidden="1" x14ac:dyDescent="0.6">
      <c r="A610" s="38" t="s">
        <v>266</v>
      </c>
      <c r="B610" s="40">
        <v>33312987.980000004</v>
      </c>
      <c r="C610" s="40">
        <v>2780441.26</v>
      </c>
      <c r="D610" s="40">
        <v>12288554.109999999</v>
      </c>
      <c r="E610" s="40">
        <v>0</v>
      </c>
      <c r="F610" s="40">
        <v>0</v>
      </c>
      <c r="G610" s="40">
        <v>4113857.86</v>
      </c>
      <c r="H610" s="40">
        <v>20547477.790000003</v>
      </c>
      <c r="J610" s="40">
        <f t="shared" si="45"/>
        <v>16656493.990000002</v>
      </c>
      <c r="K610" s="40">
        <f t="shared" si="46"/>
        <v>1390220.63</v>
      </c>
      <c r="L610" s="40">
        <f t="shared" si="47"/>
        <v>6144277.0549999997</v>
      </c>
      <c r="M610" s="40">
        <f t="shared" si="48"/>
        <v>0</v>
      </c>
      <c r="N610" s="40">
        <f t="shared" si="49"/>
        <v>0</v>
      </c>
    </row>
    <row r="611" spans="1:14" hidden="1" x14ac:dyDescent="0.6">
      <c r="A611" s="38" t="s">
        <v>268</v>
      </c>
      <c r="B611" s="40">
        <v>8629079.1900000013</v>
      </c>
      <c r="C611" s="40">
        <v>2005128.8</v>
      </c>
      <c r="D611" s="40">
        <v>2263212.85</v>
      </c>
      <c r="E611" s="40">
        <v>0</v>
      </c>
      <c r="F611" s="40">
        <v>0</v>
      </c>
      <c r="G611" s="40">
        <v>1363927.93</v>
      </c>
      <c r="H611" s="40">
        <v>16857990.75</v>
      </c>
      <c r="J611" s="40">
        <f t="shared" si="45"/>
        <v>4314539.5950000007</v>
      </c>
      <c r="K611" s="40">
        <f t="shared" si="46"/>
        <v>1002564.4</v>
      </c>
      <c r="L611" s="40">
        <f t="shared" si="47"/>
        <v>1131606.425</v>
      </c>
      <c r="M611" s="40">
        <f t="shared" si="48"/>
        <v>0</v>
      </c>
      <c r="N611" s="40">
        <f t="shared" si="49"/>
        <v>0</v>
      </c>
    </row>
    <row r="612" spans="1:14" hidden="1" x14ac:dyDescent="0.6">
      <c r="A612" s="38" t="s">
        <v>270</v>
      </c>
      <c r="B612" s="40">
        <v>1848926.12</v>
      </c>
      <c r="C612" s="40">
        <v>167458.81</v>
      </c>
      <c r="D612" s="40">
        <v>566720.31000000006</v>
      </c>
      <c r="E612" s="40">
        <v>0</v>
      </c>
      <c r="F612" s="40">
        <v>0</v>
      </c>
      <c r="G612" s="40">
        <v>3114197.3</v>
      </c>
      <c r="H612" s="40">
        <v>44931482.479999997</v>
      </c>
      <c r="J612" s="40">
        <f t="shared" si="45"/>
        <v>924463.06</v>
      </c>
      <c r="K612" s="40">
        <f t="shared" si="46"/>
        <v>83729.404999999999</v>
      </c>
      <c r="L612" s="40">
        <f t="shared" si="47"/>
        <v>283360.15500000003</v>
      </c>
      <c r="M612" s="40">
        <f t="shared" si="48"/>
        <v>0</v>
      </c>
      <c r="N612" s="40">
        <f t="shared" si="49"/>
        <v>0</v>
      </c>
    </row>
    <row r="613" spans="1:14" hidden="1" x14ac:dyDescent="0.6">
      <c r="A613" s="38" t="s">
        <v>272</v>
      </c>
      <c r="B613" s="40">
        <v>2279259.02</v>
      </c>
      <c r="C613" s="40">
        <v>231149</v>
      </c>
      <c r="D613" s="40">
        <v>1158930.48</v>
      </c>
      <c r="E613" s="40">
        <v>0</v>
      </c>
      <c r="F613" s="40">
        <v>39441</v>
      </c>
      <c r="G613" s="40">
        <v>654433.70000000019</v>
      </c>
      <c r="H613" s="40">
        <v>5445174.3500000006</v>
      </c>
      <c r="J613" s="40">
        <f t="shared" si="45"/>
        <v>1139629.51</v>
      </c>
      <c r="K613" s="40">
        <f t="shared" si="46"/>
        <v>115574.5</v>
      </c>
      <c r="L613" s="40">
        <f t="shared" si="47"/>
        <v>579465.24</v>
      </c>
      <c r="M613" s="40">
        <f t="shared" si="48"/>
        <v>0</v>
      </c>
      <c r="N613" s="40">
        <f t="shared" si="49"/>
        <v>19720.5</v>
      </c>
    </row>
    <row r="614" spans="1:14" hidden="1" x14ac:dyDescent="0.6">
      <c r="A614" s="38" t="s">
        <v>274</v>
      </c>
      <c r="B614" s="40">
        <v>2601160.17</v>
      </c>
      <c r="C614" s="40">
        <v>673994.02</v>
      </c>
      <c r="D614" s="40">
        <v>1657808.81</v>
      </c>
      <c r="E614" s="40">
        <v>0</v>
      </c>
      <c r="F614" s="40">
        <v>209438.5</v>
      </c>
      <c r="G614" s="40">
        <v>1846225.37</v>
      </c>
      <c r="H614" s="40">
        <v>69740166.189999998</v>
      </c>
      <c r="J614" s="40">
        <f t="shared" si="45"/>
        <v>1300580.085</v>
      </c>
      <c r="K614" s="40">
        <f t="shared" si="46"/>
        <v>336997.01</v>
      </c>
      <c r="L614" s="40">
        <f t="shared" si="47"/>
        <v>828904.40500000003</v>
      </c>
      <c r="M614" s="40">
        <f t="shared" si="48"/>
        <v>0</v>
      </c>
      <c r="N614" s="40">
        <f t="shared" si="49"/>
        <v>104719.25</v>
      </c>
    </row>
    <row r="615" spans="1:14" hidden="1" x14ac:dyDescent="0.6">
      <c r="A615" s="38" t="s">
        <v>674</v>
      </c>
      <c r="B615" s="40">
        <v>802024.6</v>
      </c>
      <c r="C615" s="40">
        <v>851845</v>
      </c>
      <c r="D615" s="40">
        <v>12178751.890000001</v>
      </c>
      <c r="E615" s="40">
        <v>0</v>
      </c>
      <c r="F615" s="40">
        <v>1458144</v>
      </c>
      <c r="G615" s="40">
        <v>485949.62999999989</v>
      </c>
      <c r="H615" s="40">
        <v>26747237.509999998</v>
      </c>
      <c r="J615" s="40">
        <f t="shared" si="45"/>
        <v>401012.3</v>
      </c>
      <c r="K615" s="40">
        <f t="shared" si="46"/>
        <v>425922.5</v>
      </c>
      <c r="L615" s="40">
        <f t="shared" si="47"/>
        <v>6089375.9450000003</v>
      </c>
      <c r="M615" s="40">
        <f t="shared" si="48"/>
        <v>0</v>
      </c>
      <c r="N615" s="40">
        <f t="shared" si="49"/>
        <v>729072</v>
      </c>
    </row>
    <row r="616" spans="1:14" hidden="1" x14ac:dyDescent="0.6">
      <c r="A616" s="38" t="s">
        <v>676</v>
      </c>
      <c r="B616" s="40">
        <v>1638473.35</v>
      </c>
      <c r="C616" s="40">
        <v>942133.01</v>
      </c>
      <c r="D616" s="40">
        <v>2280868.86</v>
      </c>
      <c r="E616" s="40">
        <v>0</v>
      </c>
      <c r="F616" s="40">
        <v>34402</v>
      </c>
      <c r="G616" s="40">
        <v>120698.02000000002</v>
      </c>
      <c r="H616" s="40">
        <v>20234069.379999999</v>
      </c>
      <c r="J616" s="40">
        <f t="shared" si="45"/>
        <v>819236.67500000005</v>
      </c>
      <c r="K616" s="40">
        <f t="shared" si="46"/>
        <v>471066.505</v>
      </c>
      <c r="L616" s="40">
        <f t="shared" si="47"/>
        <v>1140434.43</v>
      </c>
      <c r="M616" s="40">
        <f t="shared" si="48"/>
        <v>0</v>
      </c>
      <c r="N616" s="40">
        <f t="shared" si="49"/>
        <v>17201</v>
      </c>
    </row>
    <row r="617" spans="1:14" hidden="1" x14ac:dyDescent="0.6">
      <c r="A617" s="38" t="s">
        <v>678</v>
      </c>
      <c r="B617" s="40">
        <v>146011.5</v>
      </c>
      <c r="C617" s="40">
        <v>564494.63</v>
      </c>
      <c r="D617" s="40">
        <v>2331252.6799999997</v>
      </c>
      <c r="E617" s="40">
        <v>0</v>
      </c>
      <c r="F617" s="40">
        <v>26775.75</v>
      </c>
      <c r="G617" s="40">
        <v>935715.1</v>
      </c>
      <c r="H617" s="40">
        <v>43824476.390000008</v>
      </c>
      <c r="J617" s="40">
        <f t="shared" si="45"/>
        <v>73005.75</v>
      </c>
      <c r="K617" s="40">
        <f t="shared" si="46"/>
        <v>282247.315</v>
      </c>
      <c r="L617" s="40">
        <f t="shared" si="47"/>
        <v>1165626.3399999999</v>
      </c>
      <c r="M617" s="40">
        <f t="shared" si="48"/>
        <v>0</v>
      </c>
      <c r="N617" s="40">
        <f t="shared" si="49"/>
        <v>13387.875</v>
      </c>
    </row>
    <row r="618" spans="1:14" hidden="1" x14ac:dyDescent="0.6">
      <c r="A618" s="38" t="s">
        <v>681</v>
      </c>
      <c r="B618" s="40">
        <v>338195.1</v>
      </c>
      <c r="C618" s="40">
        <v>2585021.87</v>
      </c>
      <c r="D618" s="40">
        <v>1665254.3599999999</v>
      </c>
      <c r="E618" s="40">
        <v>0</v>
      </c>
      <c r="F618" s="40">
        <v>0</v>
      </c>
      <c r="G618" s="40">
        <v>2914891.45</v>
      </c>
      <c r="H618" s="40">
        <v>11881905.940000001</v>
      </c>
      <c r="J618" s="40">
        <f t="shared" si="45"/>
        <v>169097.55</v>
      </c>
      <c r="K618" s="40">
        <f t="shared" si="46"/>
        <v>1292510.9350000001</v>
      </c>
      <c r="L618" s="40">
        <f t="shared" si="47"/>
        <v>832627.17999999993</v>
      </c>
      <c r="M618" s="40">
        <f t="shared" si="48"/>
        <v>0</v>
      </c>
      <c r="N618" s="40">
        <f t="shared" si="49"/>
        <v>0</v>
      </c>
    </row>
    <row r="619" spans="1:14" hidden="1" x14ac:dyDescent="0.6">
      <c r="A619" s="38" t="s">
        <v>585</v>
      </c>
      <c r="B619" s="40">
        <v>2576067.84</v>
      </c>
      <c r="C619" s="40">
        <v>1085431.97</v>
      </c>
      <c r="D619" s="40">
        <v>3127765.8400000003</v>
      </c>
      <c r="E619" s="40">
        <v>1632462.17</v>
      </c>
      <c r="F619" s="40">
        <v>1712429.69</v>
      </c>
      <c r="G619" s="40">
        <v>7820991.96</v>
      </c>
      <c r="H619" s="40">
        <v>29915163.890000001</v>
      </c>
      <c r="J619" s="40">
        <f t="shared" si="45"/>
        <v>1288033.92</v>
      </c>
      <c r="K619" s="40">
        <f t="shared" si="46"/>
        <v>542715.98499999999</v>
      </c>
      <c r="L619" s="40">
        <f t="shared" si="47"/>
        <v>1563882.9200000002</v>
      </c>
      <c r="M619" s="40">
        <f t="shared" si="48"/>
        <v>816231.08499999996</v>
      </c>
      <c r="N619" s="40">
        <f t="shared" si="49"/>
        <v>856214.84499999997</v>
      </c>
    </row>
    <row r="620" spans="1:14" hidden="1" x14ac:dyDescent="0.6">
      <c r="A620" s="38" t="s">
        <v>587</v>
      </c>
      <c r="B620" s="40">
        <v>953731.21</v>
      </c>
      <c r="C620" s="40">
        <v>435834.87</v>
      </c>
      <c r="D620" s="40">
        <v>1663162.6199999999</v>
      </c>
      <c r="E620" s="40">
        <v>0</v>
      </c>
      <c r="F620" s="40">
        <v>2383962.86</v>
      </c>
      <c r="G620" s="40">
        <v>1473056.92</v>
      </c>
      <c r="H620" s="40">
        <v>13823761.66</v>
      </c>
      <c r="J620" s="40">
        <f t="shared" si="45"/>
        <v>476865.60499999998</v>
      </c>
      <c r="K620" s="40">
        <f t="shared" si="46"/>
        <v>217917.435</v>
      </c>
      <c r="L620" s="40">
        <f t="shared" si="47"/>
        <v>831581.30999999994</v>
      </c>
      <c r="M620" s="40">
        <f t="shared" si="48"/>
        <v>0</v>
      </c>
      <c r="N620" s="40">
        <f t="shared" si="49"/>
        <v>1191981.43</v>
      </c>
    </row>
    <row r="621" spans="1:14" hidden="1" x14ac:dyDescent="0.6">
      <c r="A621" s="38" t="s">
        <v>589</v>
      </c>
      <c r="B621" s="40">
        <v>4654369</v>
      </c>
      <c r="C621" s="40">
        <v>1511738.96</v>
      </c>
      <c r="D621" s="40">
        <v>2536449.5</v>
      </c>
      <c r="E621" s="40">
        <v>0</v>
      </c>
      <c r="F621" s="40">
        <v>408695</v>
      </c>
      <c r="G621" s="40">
        <v>2143131.2000000002</v>
      </c>
      <c r="H621" s="40">
        <v>11745928.859999999</v>
      </c>
      <c r="J621" s="40">
        <f t="shared" si="45"/>
        <v>2327184.5</v>
      </c>
      <c r="K621" s="40">
        <f t="shared" si="46"/>
        <v>755869.48</v>
      </c>
      <c r="L621" s="40">
        <f t="shared" si="47"/>
        <v>1268224.75</v>
      </c>
      <c r="M621" s="40">
        <f t="shared" si="48"/>
        <v>0</v>
      </c>
      <c r="N621" s="40">
        <f t="shared" si="49"/>
        <v>204347.5</v>
      </c>
    </row>
    <row r="622" spans="1:14" hidden="1" x14ac:dyDescent="0.6">
      <c r="A622" s="38" t="s">
        <v>591</v>
      </c>
      <c r="B622" s="40">
        <v>513649.87</v>
      </c>
      <c r="C622" s="40">
        <v>770773</v>
      </c>
      <c r="D622" s="40">
        <v>896164</v>
      </c>
      <c r="E622" s="40">
        <v>0</v>
      </c>
      <c r="F622" s="40">
        <v>244755.17</v>
      </c>
      <c r="G622" s="40">
        <v>219721</v>
      </c>
      <c r="H622" s="40">
        <v>1660193.87</v>
      </c>
      <c r="J622" s="40">
        <f t="shared" si="45"/>
        <v>256824.935</v>
      </c>
      <c r="K622" s="40">
        <f t="shared" si="46"/>
        <v>385386.5</v>
      </c>
      <c r="L622" s="40">
        <f t="shared" si="47"/>
        <v>448082</v>
      </c>
      <c r="M622" s="40">
        <f t="shared" si="48"/>
        <v>0</v>
      </c>
      <c r="N622" s="40">
        <f t="shared" si="49"/>
        <v>122377.58500000001</v>
      </c>
    </row>
    <row r="623" spans="1:14" hidden="1" x14ac:dyDescent="0.6">
      <c r="A623" s="38" t="s">
        <v>593</v>
      </c>
      <c r="B623" s="40">
        <v>6548480.0700000003</v>
      </c>
      <c r="C623" s="40">
        <v>2131376.75</v>
      </c>
      <c r="D623" s="40">
        <v>11587715.440000001</v>
      </c>
      <c r="E623" s="40">
        <v>0</v>
      </c>
      <c r="F623" s="40">
        <v>513702.78</v>
      </c>
      <c r="G623" s="40">
        <v>3046684.8599999994</v>
      </c>
      <c r="H623" s="40">
        <v>37856462.719999999</v>
      </c>
      <c r="J623" s="40">
        <f t="shared" si="45"/>
        <v>3274240.0350000001</v>
      </c>
      <c r="K623" s="40">
        <f t="shared" si="46"/>
        <v>1065688.375</v>
      </c>
      <c r="L623" s="40">
        <f t="shared" si="47"/>
        <v>5793857.7200000007</v>
      </c>
      <c r="M623" s="40">
        <f t="shared" si="48"/>
        <v>0</v>
      </c>
      <c r="N623" s="40">
        <f t="shared" si="49"/>
        <v>256851.39</v>
      </c>
    </row>
    <row r="624" spans="1:14" hidden="1" x14ac:dyDescent="0.6">
      <c r="A624" s="38" t="s">
        <v>595</v>
      </c>
      <c r="B624" s="40">
        <v>30123457.18</v>
      </c>
      <c r="C624" s="40">
        <v>1663704.95</v>
      </c>
      <c r="D624" s="40">
        <v>2685160.7800000003</v>
      </c>
      <c r="E624" s="40">
        <v>0</v>
      </c>
      <c r="F624" s="40">
        <v>5335641.5</v>
      </c>
      <c r="G624" s="40">
        <v>1993003.75</v>
      </c>
      <c r="H624" s="40">
        <v>22116841.419999998</v>
      </c>
      <c r="J624" s="40">
        <f t="shared" si="45"/>
        <v>15061728.59</v>
      </c>
      <c r="K624" s="40">
        <f t="shared" si="46"/>
        <v>831852.47499999998</v>
      </c>
      <c r="L624" s="40">
        <f t="shared" si="47"/>
        <v>1342580.3900000001</v>
      </c>
      <c r="M624" s="40">
        <f t="shared" si="48"/>
        <v>0</v>
      </c>
      <c r="N624" s="40">
        <f t="shared" si="49"/>
        <v>2667820.75</v>
      </c>
    </row>
    <row r="625" spans="1:14" hidden="1" x14ac:dyDescent="0.6">
      <c r="A625" s="38" t="s">
        <v>597</v>
      </c>
      <c r="B625" s="40">
        <v>1101218.75</v>
      </c>
      <c r="C625" s="40">
        <v>613606.19999999995</v>
      </c>
      <c r="D625" s="40">
        <v>1333089.76</v>
      </c>
      <c r="E625" s="40">
        <v>0</v>
      </c>
      <c r="F625" s="40">
        <v>2092147.71</v>
      </c>
      <c r="G625" s="40">
        <v>275636.45</v>
      </c>
      <c r="H625" s="40">
        <v>9044470.1400000006</v>
      </c>
      <c r="J625" s="40">
        <f t="shared" si="45"/>
        <v>550609.375</v>
      </c>
      <c r="K625" s="40">
        <f t="shared" si="46"/>
        <v>306803.09999999998</v>
      </c>
      <c r="L625" s="40">
        <f t="shared" si="47"/>
        <v>666544.88</v>
      </c>
      <c r="M625" s="40">
        <f t="shared" si="48"/>
        <v>0</v>
      </c>
      <c r="N625" s="40">
        <f t="shared" si="49"/>
        <v>1046073.855</v>
      </c>
    </row>
    <row r="626" spans="1:14" hidden="1" x14ac:dyDescent="0.6">
      <c r="A626" s="38" t="s">
        <v>599</v>
      </c>
      <c r="B626" s="40">
        <v>1972151.5899999999</v>
      </c>
      <c r="C626" s="40">
        <v>2001647.93</v>
      </c>
      <c r="D626" s="40">
        <v>5260903.54</v>
      </c>
      <c r="E626" s="40">
        <v>0</v>
      </c>
      <c r="F626" s="40">
        <v>180941.94</v>
      </c>
      <c r="G626" s="40">
        <v>9244187.75</v>
      </c>
      <c r="H626" s="40">
        <v>23135192.689999998</v>
      </c>
      <c r="J626" s="40">
        <f t="shared" si="45"/>
        <v>986075.79499999993</v>
      </c>
      <c r="K626" s="40">
        <f t="shared" si="46"/>
        <v>1000823.965</v>
      </c>
      <c r="L626" s="40">
        <f t="shared" si="47"/>
        <v>2630451.77</v>
      </c>
      <c r="M626" s="40">
        <f t="shared" si="48"/>
        <v>0</v>
      </c>
      <c r="N626" s="40">
        <f t="shared" si="49"/>
        <v>90470.97</v>
      </c>
    </row>
    <row r="627" spans="1:14" hidden="1" x14ac:dyDescent="0.6">
      <c r="A627" s="38" t="s">
        <v>601</v>
      </c>
      <c r="B627" s="40">
        <v>3339674.5300000003</v>
      </c>
      <c r="C627" s="40">
        <v>694252.9</v>
      </c>
      <c r="D627" s="40">
        <v>3450568.64</v>
      </c>
      <c r="E627" s="40">
        <v>0</v>
      </c>
      <c r="F627" s="40">
        <v>41174.75</v>
      </c>
      <c r="G627" s="40">
        <v>766790</v>
      </c>
      <c r="H627" s="40">
        <v>5487483.3200000003</v>
      </c>
      <c r="J627" s="40">
        <f t="shared" si="45"/>
        <v>1669837.2650000001</v>
      </c>
      <c r="K627" s="40">
        <f t="shared" si="46"/>
        <v>347126.45</v>
      </c>
      <c r="L627" s="40">
        <f t="shared" si="47"/>
        <v>1725284.32</v>
      </c>
      <c r="M627" s="40">
        <f t="shared" si="48"/>
        <v>0</v>
      </c>
      <c r="N627" s="40">
        <f t="shared" si="49"/>
        <v>20587.375</v>
      </c>
    </row>
    <row r="628" spans="1:14" hidden="1" x14ac:dyDescent="0.6">
      <c r="A628" s="38" t="s">
        <v>603</v>
      </c>
      <c r="B628" s="40">
        <v>8332022.71</v>
      </c>
      <c r="C628" s="40">
        <v>965975.8600000001</v>
      </c>
      <c r="D628" s="40">
        <v>2462225.34</v>
      </c>
      <c r="E628" s="40">
        <v>0</v>
      </c>
      <c r="F628" s="40">
        <v>1337235.48</v>
      </c>
      <c r="G628" s="40">
        <v>122116.8</v>
      </c>
      <c r="H628" s="40">
        <v>7948706.5999999996</v>
      </c>
      <c r="J628" s="40">
        <f t="shared" si="45"/>
        <v>4166011.355</v>
      </c>
      <c r="K628" s="40">
        <f t="shared" si="46"/>
        <v>482987.93000000005</v>
      </c>
      <c r="L628" s="40">
        <f t="shared" si="47"/>
        <v>1231112.67</v>
      </c>
      <c r="M628" s="40">
        <f t="shared" si="48"/>
        <v>0</v>
      </c>
      <c r="N628" s="40">
        <f t="shared" si="49"/>
        <v>668617.74</v>
      </c>
    </row>
    <row r="629" spans="1:14" hidden="1" x14ac:dyDescent="0.6">
      <c r="A629" s="38" t="s">
        <v>605</v>
      </c>
      <c r="B629" s="40">
        <v>847589</v>
      </c>
      <c r="C629" s="40">
        <v>187074.5</v>
      </c>
      <c r="D629" s="40">
        <v>576193.12</v>
      </c>
      <c r="E629" s="40">
        <v>0</v>
      </c>
      <c r="F629" s="40">
        <v>28258</v>
      </c>
      <c r="G629" s="40">
        <v>228811</v>
      </c>
      <c r="H629" s="40">
        <v>1615090.13</v>
      </c>
      <c r="J629" s="40">
        <f t="shared" si="45"/>
        <v>423794.5</v>
      </c>
      <c r="K629" s="40">
        <f t="shared" si="46"/>
        <v>93537.25</v>
      </c>
      <c r="L629" s="40">
        <f t="shared" si="47"/>
        <v>288096.56</v>
      </c>
      <c r="M629" s="40">
        <f t="shared" si="48"/>
        <v>0</v>
      </c>
      <c r="N629" s="40">
        <f t="shared" si="49"/>
        <v>14129</v>
      </c>
    </row>
    <row r="630" spans="1:14" hidden="1" x14ac:dyDescent="0.6">
      <c r="A630" s="38" t="s">
        <v>704</v>
      </c>
      <c r="B630" s="40">
        <v>5997615.5899999999</v>
      </c>
      <c r="C630" s="40">
        <v>5449081.5300000003</v>
      </c>
      <c r="D630" s="40">
        <v>14557570.9</v>
      </c>
      <c r="E630" s="40">
        <v>0</v>
      </c>
      <c r="F630" s="40">
        <v>6088</v>
      </c>
      <c r="G630" s="40">
        <v>2513502.52</v>
      </c>
      <c r="H630" s="40">
        <v>45860034.82</v>
      </c>
      <c r="J630" s="40">
        <f t="shared" si="45"/>
        <v>2998807.7949999999</v>
      </c>
      <c r="K630" s="40">
        <f t="shared" si="46"/>
        <v>2724540.7650000001</v>
      </c>
      <c r="L630" s="40">
        <f t="shared" si="47"/>
        <v>7278785.4500000002</v>
      </c>
      <c r="M630" s="40">
        <f t="shared" si="48"/>
        <v>0</v>
      </c>
      <c r="N630" s="40">
        <f t="shared" si="49"/>
        <v>3044</v>
      </c>
    </row>
    <row r="631" spans="1:14" hidden="1" x14ac:dyDescent="0.6">
      <c r="A631" s="38" t="s">
        <v>706</v>
      </c>
      <c r="B631" s="40">
        <v>13113816.460000001</v>
      </c>
      <c r="C631" s="40">
        <v>5772758.8100000005</v>
      </c>
      <c r="D631" s="40">
        <v>9288710.0899999999</v>
      </c>
      <c r="E631" s="40">
        <v>0</v>
      </c>
      <c r="F631" s="40">
        <v>0</v>
      </c>
      <c r="G631" s="40">
        <v>3793167.44</v>
      </c>
      <c r="H631" s="40">
        <v>42144777.119999997</v>
      </c>
      <c r="J631" s="40">
        <f t="shared" si="45"/>
        <v>6556908.2300000004</v>
      </c>
      <c r="K631" s="40">
        <f t="shared" si="46"/>
        <v>2886379.4050000003</v>
      </c>
      <c r="L631" s="40">
        <f t="shared" si="47"/>
        <v>4644355.0449999999</v>
      </c>
      <c r="M631" s="40">
        <f t="shared" si="48"/>
        <v>0</v>
      </c>
      <c r="N631" s="40">
        <f t="shared" si="49"/>
        <v>0</v>
      </c>
    </row>
    <row r="632" spans="1:14" hidden="1" x14ac:dyDescent="0.6">
      <c r="A632" s="38" t="s">
        <v>708</v>
      </c>
      <c r="B632" s="40">
        <v>3298636.7199999997</v>
      </c>
      <c r="C632" s="40">
        <v>1473922.06</v>
      </c>
      <c r="D632" s="40">
        <v>12004254.690000001</v>
      </c>
      <c r="E632" s="40">
        <v>0</v>
      </c>
      <c r="F632" s="40">
        <v>0</v>
      </c>
      <c r="G632" s="40">
        <v>5322247.05</v>
      </c>
      <c r="H632" s="40">
        <v>37150413.159999996</v>
      </c>
      <c r="J632" s="40">
        <f t="shared" si="45"/>
        <v>1649318.3599999999</v>
      </c>
      <c r="K632" s="40">
        <f t="shared" si="46"/>
        <v>736961.03</v>
      </c>
      <c r="L632" s="40">
        <f t="shared" si="47"/>
        <v>6002127.3450000007</v>
      </c>
      <c r="M632" s="40">
        <f t="shared" si="48"/>
        <v>0</v>
      </c>
      <c r="N632" s="40">
        <f t="shared" si="49"/>
        <v>0</v>
      </c>
    </row>
    <row r="633" spans="1:14" hidden="1" x14ac:dyDescent="0.6">
      <c r="A633" s="38" t="s">
        <v>710</v>
      </c>
      <c r="B633" s="40">
        <v>2437516.62</v>
      </c>
      <c r="C633" s="40">
        <v>1010501.3999999999</v>
      </c>
      <c r="D633" s="40">
        <v>13772937.789999999</v>
      </c>
      <c r="E633" s="40">
        <v>0</v>
      </c>
      <c r="F633" s="40">
        <v>0</v>
      </c>
      <c r="G633" s="40">
        <v>4513675.97</v>
      </c>
      <c r="H633" s="40">
        <v>55555424.93999999</v>
      </c>
      <c r="J633" s="40">
        <f t="shared" si="45"/>
        <v>1218758.31</v>
      </c>
      <c r="K633" s="40">
        <f t="shared" si="46"/>
        <v>505250.69999999995</v>
      </c>
      <c r="L633" s="40">
        <f t="shared" si="47"/>
        <v>6886468.8949999996</v>
      </c>
      <c r="M633" s="40">
        <f t="shared" si="48"/>
        <v>0</v>
      </c>
      <c r="N633" s="40">
        <f t="shared" si="49"/>
        <v>0</v>
      </c>
    </row>
    <row r="634" spans="1:14" hidden="1" x14ac:dyDescent="0.6">
      <c r="A634" s="38" t="s">
        <v>712</v>
      </c>
      <c r="B634" s="40">
        <v>4474920.42</v>
      </c>
      <c r="C634" s="40">
        <v>3104122</v>
      </c>
      <c r="D634" s="40">
        <v>12833853.92</v>
      </c>
      <c r="E634" s="40">
        <v>0</v>
      </c>
      <c r="F634" s="40">
        <v>0</v>
      </c>
      <c r="G634" s="40">
        <v>4182657.46</v>
      </c>
      <c r="H634" s="40">
        <v>30682373.370000001</v>
      </c>
      <c r="J634" s="40">
        <f t="shared" si="45"/>
        <v>2237460.21</v>
      </c>
      <c r="K634" s="40">
        <f t="shared" si="46"/>
        <v>1552061</v>
      </c>
      <c r="L634" s="40">
        <f t="shared" si="47"/>
        <v>6416926.96</v>
      </c>
      <c r="M634" s="40">
        <f t="shared" si="48"/>
        <v>0</v>
      </c>
      <c r="N634" s="40">
        <f t="shared" si="49"/>
        <v>0</v>
      </c>
    </row>
    <row r="635" spans="1:14" hidden="1" x14ac:dyDescent="0.6">
      <c r="A635" s="38" t="s">
        <v>714</v>
      </c>
      <c r="B635" s="40">
        <v>5928933.2200000007</v>
      </c>
      <c r="C635" s="40">
        <v>3944683.42</v>
      </c>
      <c r="D635" s="40">
        <v>26622438.149999999</v>
      </c>
      <c r="E635" s="40">
        <v>0</v>
      </c>
      <c r="F635" s="40">
        <v>0</v>
      </c>
      <c r="G635" s="40">
        <v>5843750.9600000009</v>
      </c>
      <c r="H635" s="40">
        <v>31347384.379999999</v>
      </c>
      <c r="J635" s="40">
        <f t="shared" si="45"/>
        <v>2964466.6100000003</v>
      </c>
      <c r="K635" s="40">
        <f t="shared" si="46"/>
        <v>1972341.71</v>
      </c>
      <c r="L635" s="40">
        <f t="shared" si="47"/>
        <v>13311219.074999999</v>
      </c>
      <c r="M635" s="40">
        <f t="shared" si="48"/>
        <v>0</v>
      </c>
      <c r="N635" s="40">
        <f t="shared" si="49"/>
        <v>0</v>
      </c>
    </row>
    <row r="636" spans="1:14" hidden="1" x14ac:dyDescent="0.6">
      <c r="A636" s="38" t="s">
        <v>716</v>
      </c>
      <c r="B636" s="40">
        <v>9667647.9000000004</v>
      </c>
      <c r="C636" s="40">
        <v>1126805.5</v>
      </c>
      <c r="D636" s="40">
        <v>9615453.1899999995</v>
      </c>
      <c r="E636" s="40">
        <v>0</v>
      </c>
      <c r="F636" s="40">
        <v>67032.5</v>
      </c>
      <c r="G636" s="40">
        <v>8774510.4499999993</v>
      </c>
      <c r="H636" s="40">
        <v>35196369.539999999</v>
      </c>
      <c r="J636" s="40">
        <f t="shared" si="45"/>
        <v>4833823.95</v>
      </c>
      <c r="K636" s="40">
        <f t="shared" si="46"/>
        <v>563402.75</v>
      </c>
      <c r="L636" s="40">
        <f t="shared" si="47"/>
        <v>4807726.5949999997</v>
      </c>
      <c r="M636" s="40">
        <f t="shared" si="48"/>
        <v>0</v>
      </c>
      <c r="N636" s="40">
        <f t="shared" si="49"/>
        <v>33516.25</v>
      </c>
    </row>
    <row r="637" spans="1:14" hidden="1" x14ac:dyDescent="0.6">
      <c r="A637" s="38" t="s">
        <v>718</v>
      </c>
      <c r="B637" s="40">
        <v>1513332</v>
      </c>
      <c r="C637" s="40">
        <v>1667896.0299999998</v>
      </c>
      <c r="D637" s="40">
        <v>11738654.129999999</v>
      </c>
      <c r="E637" s="40">
        <v>0</v>
      </c>
      <c r="F637" s="40">
        <v>0</v>
      </c>
      <c r="G637" s="40">
        <v>787057.8</v>
      </c>
      <c r="H637" s="40">
        <v>16593827.459999999</v>
      </c>
      <c r="J637" s="40">
        <f t="shared" si="45"/>
        <v>756666</v>
      </c>
      <c r="K637" s="40">
        <f t="shared" si="46"/>
        <v>833948.0149999999</v>
      </c>
      <c r="L637" s="40">
        <f t="shared" si="47"/>
        <v>5869327.0649999995</v>
      </c>
      <c r="M637" s="40">
        <f t="shared" si="48"/>
        <v>0</v>
      </c>
      <c r="N637" s="40">
        <f t="shared" si="49"/>
        <v>0</v>
      </c>
    </row>
    <row r="638" spans="1:14" hidden="1" x14ac:dyDescent="0.6">
      <c r="A638" s="38" t="s">
        <v>616</v>
      </c>
      <c r="B638" s="40">
        <v>9637590.8900000006</v>
      </c>
      <c r="C638" s="40">
        <v>9185416.1999999993</v>
      </c>
      <c r="D638" s="40">
        <v>8745399.7599999998</v>
      </c>
      <c r="E638" s="40">
        <v>0</v>
      </c>
      <c r="F638" s="40">
        <v>147916.38</v>
      </c>
      <c r="G638" s="40">
        <v>3947139.39</v>
      </c>
      <c r="H638" s="40">
        <v>69674842.120000005</v>
      </c>
      <c r="J638" s="40">
        <f t="shared" si="45"/>
        <v>4818795.4450000003</v>
      </c>
      <c r="K638" s="40">
        <f t="shared" si="46"/>
        <v>4592708.0999999996</v>
      </c>
      <c r="L638" s="40">
        <f t="shared" si="47"/>
        <v>4372699.88</v>
      </c>
      <c r="M638" s="40">
        <f t="shared" si="48"/>
        <v>0</v>
      </c>
      <c r="N638" s="40">
        <f t="shared" si="49"/>
        <v>73958.19</v>
      </c>
    </row>
    <row r="639" spans="1:14" hidden="1" x14ac:dyDescent="0.6">
      <c r="A639" s="38" t="s">
        <v>618</v>
      </c>
      <c r="B639" s="40">
        <v>6433783</v>
      </c>
      <c r="C639" s="40">
        <v>3346859</v>
      </c>
      <c r="D639" s="40">
        <v>4187563</v>
      </c>
      <c r="E639" s="40">
        <v>0</v>
      </c>
      <c r="F639" s="40">
        <v>0</v>
      </c>
      <c r="G639" s="40">
        <v>3306453</v>
      </c>
      <c r="H639" s="40">
        <v>23187666.879999999</v>
      </c>
      <c r="J639" s="40">
        <f t="shared" si="45"/>
        <v>3216891.5</v>
      </c>
      <c r="K639" s="40">
        <f t="shared" si="46"/>
        <v>1673429.5</v>
      </c>
      <c r="L639" s="40">
        <f t="shared" si="47"/>
        <v>2093781.5</v>
      </c>
      <c r="M639" s="40">
        <f t="shared" si="48"/>
        <v>0</v>
      </c>
      <c r="N639" s="40">
        <f t="shared" si="49"/>
        <v>0</v>
      </c>
    </row>
    <row r="640" spans="1:14" hidden="1" x14ac:dyDescent="0.6">
      <c r="A640" s="38" t="s">
        <v>620</v>
      </c>
      <c r="B640" s="40">
        <v>8822120.9399999995</v>
      </c>
      <c r="C640" s="40">
        <v>8228620.5899999999</v>
      </c>
      <c r="D640" s="40">
        <v>3522318.58</v>
      </c>
      <c r="E640" s="40">
        <v>0</v>
      </c>
      <c r="F640" s="40">
        <v>0</v>
      </c>
      <c r="G640" s="40">
        <v>1523605.0100000002</v>
      </c>
      <c r="H640" s="40">
        <v>43561598.289999999</v>
      </c>
      <c r="J640" s="40">
        <f t="shared" si="45"/>
        <v>4411060.47</v>
      </c>
      <c r="K640" s="40">
        <f t="shared" si="46"/>
        <v>4114310.2949999999</v>
      </c>
      <c r="L640" s="40">
        <f t="shared" si="47"/>
        <v>1761159.29</v>
      </c>
      <c r="M640" s="40">
        <f t="shared" si="48"/>
        <v>0</v>
      </c>
      <c r="N640" s="40">
        <f t="shared" si="49"/>
        <v>0</v>
      </c>
    </row>
    <row r="641" spans="1:14" hidden="1" x14ac:dyDescent="0.6">
      <c r="A641" s="38" t="s">
        <v>622</v>
      </c>
      <c r="B641" s="40">
        <v>1400800.93</v>
      </c>
      <c r="C641" s="40">
        <v>2664012</v>
      </c>
      <c r="D641" s="40">
        <v>3796495.84</v>
      </c>
      <c r="E641" s="40">
        <v>0</v>
      </c>
      <c r="F641" s="40">
        <v>0</v>
      </c>
      <c r="G641" s="40">
        <v>2552013.7200000002</v>
      </c>
      <c r="H641" s="40">
        <v>10489285.4</v>
      </c>
      <c r="J641" s="40">
        <f t="shared" si="45"/>
        <v>700400.46499999997</v>
      </c>
      <c r="K641" s="40">
        <f t="shared" si="46"/>
        <v>1332006</v>
      </c>
      <c r="L641" s="40">
        <f t="shared" si="47"/>
        <v>1898247.92</v>
      </c>
      <c r="M641" s="40">
        <f t="shared" si="48"/>
        <v>0</v>
      </c>
      <c r="N641" s="40">
        <f t="shared" si="49"/>
        <v>0</v>
      </c>
    </row>
    <row r="642" spans="1:14" hidden="1" x14ac:dyDescent="0.6">
      <c r="A642" s="38" t="s">
        <v>624</v>
      </c>
      <c r="B642" s="40">
        <v>3944333</v>
      </c>
      <c r="C642" s="40">
        <v>4145534.5</v>
      </c>
      <c r="D642" s="40">
        <v>3223301.2800000003</v>
      </c>
      <c r="E642" s="40">
        <v>0</v>
      </c>
      <c r="F642" s="40">
        <v>324149.56</v>
      </c>
      <c r="G642" s="40">
        <v>3091186.49</v>
      </c>
      <c r="H642" s="40">
        <v>14317945.09</v>
      </c>
      <c r="J642" s="40">
        <f t="shared" si="45"/>
        <v>1972166.5</v>
      </c>
      <c r="K642" s="40">
        <f t="shared" si="46"/>
        <v>2072767.25</v>
      </c>
      <c r="L642" s="40">
        <f t="shared" si="47"/>
        <v>1611650.6400000001</v>
      </c>
      <c r="M642" s="40">
        <f t="shared" si="48"/>
        <v>0</v>
      </c>
      <c r="N642" s="40">
        <f t="shared" si="49"/>
        <v>162074.78</v>
      </c>
    </row>
    <row r="643" spans="1:14" hidden="1" x14ac:dyDescent="0.6">
      <c r="A643" s="38" t="s">
        <v>626</v>
      </c>
      <c r="B643" s="40">
        <v>15747468.85</v>
      </c>
      <c r="C643" s="40">
        <v>964536.61</v>
      </c>
      <c r="D643" s="40">
        <v>4459681.6899999995</v>
      </c>
      <c r="E643" s="40">
        <v>0</v>
      </c>
      <c r="F643" s="40">
        <v>164265.04999999999</v>
      </c>
      <c r="G643" s="40">
        <v>1914076.49</v>
      </c>
      <c r="H643" s="40">
        <v>18786394.450000003</v>
      </c>
      <c r="J643" s="40">
        <f t="shared" si="45"/>
        <v>7873734.4249999998</v>
      </c>
      <c r="K643" s="40">
        <f t="shared" si="46"/>
        <v>482268.30499999999</v>
      </c>
      <c r="L643" s="40">
        <f t="shared" si="47"/>
        <v>2229840.8449999997</v>
      </c>
      <c r="M643" s="40">
        <f t="shared" si="48"/>
        <v>0</v>
      </c>
      <c r="N643" s="40">
        <f t="shared" si="49"/>
        <v>82132.524999999994</v>
      </c>
    </row>
    <row r="644" spans="1:14" hidden="1" x14ac:dyDescent="0.6">
      <c r="A644" s="38" t="s">
        <v>628</v>
      </c>
      <c r="B644" s="40">
        <v>1123148.83</v>
      </c>
      <c r="C644" s="40">
        <v>1824322.6300000001</v>
      </c>
      <c r="D644" s="40">
        <v>1782135.93</v>
      </c>
      <c r="E644" s="40">
        <v>0</v>
      </c>
      <c r="F644" s="40">
        <v>11883</v>
      </c>
      <c r="G644" s="40">
        <v>5050194.8</v>
      </c>
      <c r="H644" s="40">
        <v>23178181.919999998</v>
      </c>
      <c r="J644" s="40">
        <f t="shared" si="45"/>
        <v>561574.41500000004</v>
      </c>
      <c r="K644" s="40">
        <f t="shared" si="46"/>
        <v>912161.31500000006</v>
      </c>
      <c r="L644" s="40">
        <f t="shared" si="47"/>
        <v>891067.96499999997</v>
      </c>
      <c r="M644" s="40">
        <f t="shared" si="48"/>
        <v>0</v>
      </c>
      <c r="N644" s="40">
        <f t="shared" si="49"/>
        <v>5941.5</v>
      </c>
    </row>
    <row r="645" spans="1:14" hidden="1" x14ac:dyDescent="0.6">
      <c r="A645" s="38" t="s">
        <v>697</v>
      </c>
      <c r="B645" s="40">
        <v>53594350.909999996</v>
      </c>
      <c r="C645" s="40">
        <v>7810324.1400000006</v>
      </c>
      <c r="D645" s="40">
        <v>24556959.670000002</v>
      </c>
      <c r="E645" s="40">
        <v>0</v>
      </c>
      <c r="F645" s="40">
        <v>1459662.25</v>
      </c>
      <c r="G645" s="40">
        <v>40276210.770000011</v>
      </c>
      <c r="H645" s="40">
        <v>88563955.040000007</v>
      </c>
      <c r="J645" s="40">
        <f t="shared" ref="J645:J708" si="50">B645*$J$2</f>
        <v>26797175.454999998</v>
      </c>
      <c r="K645" s="40">
        <f t="shared" ref="K645:K708" si="51">C645*$K$2</f>
        <v>3905162.0700000003</v>
      </c>
      <c r="L645" s="40">
        <f t="shared" ref="L645:L708" si="52">D645*$L$2</f>
        <v>12278479.835000001</v>
      </c>
      <c r="M645" s="40">
        <f t="shared" ref="M645:M708" si="53">E645*$M$2</f>
        <v>0</v>
      </c>
      <c r="N645" s="40">
        <f t="shared" ref="N645:N708" si="54">F645*$N$2</f>
        <v>729831.125</v>
      </c>
    </row>
    <row r="646" spans="1:14" hidden="1" x14ac:dyDescent="0.6">
      <c r="A646" s="38" t="s">
        <v>690</v>
      </c>
      <c r="B646" s="40">
        <v>1957722.92</v>
      </c>
      <c r="C646" s="40">
        <v>348479.87</v>
      </c>
      <c r="D646" s="40">
        <v>3250755.98</v>
      </c>
      <c r="E646" s="40">
        <v>0</v>
      </c>
      <c r="F646" s="40">
        <v>25950</v>
      </c>
      <c r="G646" s="40">
        <v>6485446.6500000004</v>
      </c>
      <c r="H646" s="40">
        <v>28691628.170000002</v>
      </c>
      <c r="J646" s="40">
        <f t="shared" si="50"/>
        <v>978861.46</v>
      </c>
      <c r="K646" s="40">
        <f t="shared" si="51"/>
        <v>174239.935</v>
      </c>
      <c r="L646" s="40">
        <f t="shared" si="52"/>
        <v>1625377.99</v>
      </c>
      <c r="M646" s="40">
        <f t="shared" si="53"/>
        <v>0</v>
      </c>
      <c r="N646" s="40">
        <f t="shared" si="54"/>
        <v>12975</v>
      </c>
    </row>
    <row r="647" spans="1:14" hidden="1" x14ac:dyDescent="0.6">
      <c r="A647" s="38" t="s">
        <v>692</v>
      </c>
      <c r="B647" s="40">
        <v>862342</v>
      </c>
      <c r="C647" s="40">
        <v>305692.62</v>
      </c>
      <c r="D647" s="40">
        <v>994358.08</v>
      </c>
      <c r="E647" s="40">
        <v>0</v>
      </c>
      <c r="F647" s="40">
        <v>0</v>
      </c>
      <c r="G647" s="40">
        <v>291039.3</v>
      </c>
      <c r="H647" s="40">
        <v>36665541.939999998</v>
      </c>
      <c r="J647" s="40">
        <f t="shared" si="50"/>
        <v>431171</v>
      </c>
      <c r="K647" s="40">
        <f t="shared" si="51"/>
        <v>152846.31</v>
      </c>
      <c r="L647" s="40">
        <f t="shared" si="52"/>
        <v>497179.04</v>
      </c>
      <c r="M647" s="40">
        <f t="shared" si="53"/>
        <v>0</v>
      </c>
      <c r="N647" s="40">
        <f t="shared" si="54"/>
        <v>0</v>
      </c>
    </row>
    <row r="648" spans="1:14" hidden="1" x14ac:dyDescent="0.6">
      <c r="A648" s="38" t="s">
        <v>651</v>
      </c>
      <c r="B648" s="40">
        <v>1077646.6600000001</v>
      </c>
      <c r="C648" s="40">
        <v>10990047.75</v>
      </c>
      <c r="D648" s="40">
        <v>1071708.54</v>
      </c>
      <c r="E648" s="40">
        <v>0</v>
      </c>
      <c r="F648" s="40">
        <v>7106</v>
      </c>
      <c r="G648" s="40">
        <v>1738915.29</v>
      </c>
      <c r="H648" s="40">
        <v>44467701.539999999</v>
      </c>
      <c r="J648" s="40">
        <f t="shared" si="50"/>
        <v>538823.33000000007</v>
      </c>
      <c r="K648" s="40">
        <f t="shared" si="51"/>
        <v>5495023.875</v>
      </c>
      <c r="L648" s="40">
        <f t="shared" si="52"/>
        <v>535854.27</v>
      </c>
      <c r="M648" s="40">
        <f t="shared" si="53"/>
        <v>0</v>
      </c>
      <c r="N648" s="40">
        <f t="shared" si="54"/>
        <v>3553</v>
      </c>
    </row>
    <row r="649" spans="1:14" hidden="1" x14ac:dyDescent="0.6">
      <c r="A649" s="38" t="s">
        <v>653</v>
      </c>
      <c r="B649" s="40">
        <v>59938.12</v>
      </c>
      <c r="C649" s="40">
        <v>1702370.74</v>
      </c>
      <c r="D649" s="40">
        <v>1025062.01</v>
      </c>
      <c r="E649" s="40">
        <v>0</v>
      </c>
      <c r="F649" s="40">
        <v>1583</v>
      </c>
      <c r="G649" s="40">
        <v>2922149.15</v>
      </c>
      <c r="H649" s="40">
        <v>6154222.46</v>
      </c>
      <c r="J649" s="40">
        <f t="shared" si="50"/>
        <v>29969.06</v>
      </c>
      <c r="K649" s="40">
        <f t="shared" si="51"/>
        <v>851185.37</v>
      </c>
      <c r="L649" s="40">
        <f t="shared" si="52"/>
        <v>512531.005</v>
      </c>
      <c r="M649" s="40">
        <f t="shared" si="53"/>
        <v>0</v>
      </c>
      <c r="N649" s="40">
        <f t="shared" si="54"/>
        <v>791.5</v>
      </c>
    </row>
    <row r="650" spans="1:14" hidden="1" x14ac:dyDescent="0.6">
      <c r="A650" s="38" t="s">
        <v>655</v>
      </c>
      <c r="B650" s="40">
        <v>10153765.43</v>
      </c>
      <c r="C650" s="40">
        <v>8184298.0199999996</v>
      </c>
      <c r="D650" s="40">
        <v>5437054.8900000006</v>
      </c>
      <c r="E650" s="40">
        <v>0</v>
      </c>
      <c r="F650" s="40">
        <v>33909</v>
      </c>
      <c r="G650" s="40">
        <v>2088082.78</v>
      </c>
      <c r="H650" s="40">
        <v>28955787.280000001</v>
      </c>
      <c r="J650" s="40">
        <f t="shared" si="50"/>
        <v>5076882.7149999999</v>
      </c>
      <c r="K650" s="40">
        <f t="shared" si="51"/>
        <v>4092149.01</v>
      </c>
      <c r="L650" s="40">
        <f t="shared" si="52"/>
        <v>2718527.4450000003</v>
      </c>
      <c r="M650" s="40">
        <f t="shared" si="53"/>
        <v>0</v>
      </c>
      <c r="N650" s="40">
        <f t="shared" si="54"/>
        <v>16954.5</v>
      </c>
    </row>
    <row r="651" spans="1:14" hidden="1" x14ac:dyDescent="0.6">
      <c r="A651" s="38" t="s">
        <v>657</v>
      </c>
      <c r="B651" s="40">
        <v>8782088.879999999</v>
      </c>
      <c r="C651" s="40">
        <v>6581070.0499999998</v>
      </c>
      <c r="D651" s="40">
        <v>6479897.0499999998</v>
      </c>
      <c r="E651" s="40">
        <v>0</v>
      </c>
      <c r="F651" s="40">
        <v>0</v>
      </c>
      <c r="G651" s="40">
        <v>715482.25</v>
      </c>
      <c r="H651" s="40">
        <v>16057317.010000002</v>
      </c>
      <c r="J651" s="40">
        <f t="shared" si="50"/>
        <v>4391044.4399999995</v>
      </c>
      <c r="K651" s="40">
        <f t="shared" si="51"/>
        <v>3290535.0249999999</v>
      </c>
      <c r="L651" s="40">
        <f t="shared" si="52"/>
        <v>3239948.5249999999</v>
      </c>
      <c r="M651" s="40">
        <f t="shared" si="53"/>
        <v>0</v>
      </c>
      <c r="N651" s="40">
        <f t="shared" si="54"/>
        <v>0</v>
      </c>
    </row>
    <row r="652" spans="1:14" hidden="1" x14ac:dyDescent="0.6">
      <c r="A652" s="38" t="s">
        <v>659</v>
      </c>
      <c r="B652" s="40">
        <v>1131059</v>
      </c>
      <c r="C652" s="40">
        <v>3117635</v>
      </c>
      <c r="D652" s="40">
        <v>4461189.4399999995</v>
      </c>
      <c r="E652" s="40">
        <v>0</v>
      </c>
      <c r="F652" s="40">
        <v>1196</v>
      </c>
      <c r="G652" s="40">
        <v>11083941</v>
      </c>
      <c r="H652" s="40">
        <v>27566395.969999999</v>
      </c>
      <c r="J652" s="40">
        <f t="shared" si="50"/>
        <v>565529.5</v>
      </c>
      <c r="K652" s="40">
        <f t="shared" si="51"/>
        <v>1558817.5</v>
      </c>
      <c r="L652" s="40">
        <f t="shared" si="52"/>
        <v>2230594.7199999997</v>
      </c>
      <c r="M652" s="40">
        <f t="shared" si="53"/>
        <v>0</v>
      </c>
      <c r="N652" s="40">
        <f t="shared" si="54"/>
        <v>598</v>
      </c>
    </row>
    <row r="653" spans="1:14" hidden="1" x14ac:dyDescent="0.6">
      <c r="A653" s="38" t="s">
        <v>661</v>
      </c>
      <c r="B653" s="40">
        <v>1329415.25</v>
      </c>
      <c r="C653" s="40">
        <v>2040044.75</v>
      </c>
      <c r="D653" s="40">
        <v>1676649.33</v>
      </c>
      <c r="E653" s="40">
        <v>0</v>
      </c>
      <c r="F653" s="40">
        <v>0</v>
      </c>
      <c r="G653" s="40">
        <v>802229.54</v>
      </c>
      <c r="H653" s="40">
        <v>28458042.790000003</v>
      </c>
      <c r="J653" s="40">
        <f t="shared" si="50"/>
        <v>664707.625</v>
      </c>
      <c r="K653" s="40">
        <f t="shared" si="51"/>
        <v>1020022.375</v>
      </c>
      <c r="L653" s="40">
        <f t="shared" si="52"/>
        <v>838324.66500000004</v>
      </c>
      <c r="M653" s="40">
        <f t="shared" si="53"/>
        <v>0</v>
      </c>
      <c r="N653" s="40">
        <f t="shared" si="54"/>
        <v>0</v>
      </c>
    </row>
    <row r="654" spans="1:14" hidden="1" x14ac:dyDescent="0.6">
      <c r="A654" s="38" t="s">
        <v>663</v>
      </c>
      <c r="B654" s="40">
        <v>6480077.5600000005</v>
      </c>
      <c r="C654" s="40">
        <v>8422553.9199999999</v>
      </c>
      <c r="D654" s="40">
        <v>3482604.7600000002</v>
      </c>
      <c r="E654" s="40">
        <v>0</v>
      </c>
      <c r="F654" s="40">
        <v>1364998.67</v>
      </c>
      <c r="G654" s="40">
        <v>13003513.879999999</v>
      </c>
      <c r="H654" s="40">
        <v>32416620.109999996</v>
      </c>
      <c r="J654" s="40">
        <f t="shared" si="50"/>
        <v>3240038.7800000003</v>
      </c>
      <c r="K654" s="40">
        <f t="shared" si="51"/>
        <v>4211276.96</v>
      </c>
      <c r="L654" s="40">
        <f t="shared" si="52"/>
        <v>1741302.3800000001</v>
      </c>
      <c r="M654" s="40">
        <f t="shared" si="53"/>
        <v>0</v>
      </c>
      <c r="N654" s="40">
        <f t="shared" si="54"/>
        <v>682499.33499999996</v>
      </c>
    </row>
    <row r="655" spans="1:14" hidden="1" x14ac:dyDescent="0.6">
      <c r="A655" s="38" t="s">
        <v>635</v>
      </c>
      <c r="B655" s="40">
        <v>1271803</v>
      </c>
      <c r="C655" s="40">
        <v>1524528.46</v>
      </c>
      <c r="D655" s="40">
        <v>1913231.85</v>
      </c>
      <c r="E655" s="40">
        <v>0</v>
      </c>
      <c r="F655" s="40">
        <v>19679</v>
      </c>
      <c r="G655" s="40">
        <v>6842596.6600000011</v>
      </c>
      <c r="H655" s="40">
        <v>23367266.180000003</v>
      </c>
      <c r="J655" s="40">
        <f t="shared" si="50"/>
        <v>635901.5</v>
      </c>
      <c r="K655" s="40">
        <f t="shared" si="51"/>
        <v>762264.23</v>
      </c>
      <c r="L655" s="40">
        <f t="shared" si="52"/>
        <v>956615.92500000005</v>
      </c>
      <c r="M655" s="40">
        <f t="shared" si="53"/>
        <v>0</v>
      </c>
      <c r="N655" s="40">
        <f t="shared" si="54"/>
        <v>9839.5</v>
      </c>
    </row>
    <row r="656" spans="1:14" hidden="1" x14ac:dyDescent="0.6">
      <c r="A656" s="38" t="s">
        <v>637</v>
      </c>
      <c r="B656" s="40">
        <v>4011898</v>
      </c>
      <c r="C656" s="40">
        <v>2828726.9</v>
      </c>
      <c r="D656" s="40">
        <v>3064045.03</v>
      </c>
      <c r="E656" s="40">
        <v>0</v>
      </c>
      <c r="F656" s="40">
        <v>110031.37</v>
      </c>
      <c r="G656" s="40">
        <v>12628994.059999999</v>
      </c>
      <c r="H656" s="40">
        <v>36370424.68</v>
      </c>
      <c r="J656" s="40">
        <f t="shared" si="50"/>
        <v>2005949</v>
      </c>
      <c r="K656" s="40">
        <f t="shared" si="51"/>
        <v>1414363.45</v>
      </c>
      <c r="L656" s="40">
        <f t="shared" si="52"/>
        <v>1532022.5149999999</v>
      </c>
      <c r="M656" s="40">
        <f t="shared" si="53"/>
        <v>0</v>
      </c>
      <c r="N656" s="40">
        <f t="shared" si="54"/>
        <v>55015.684999999998</v>
      </c>
    </row>
    <row r="657" spans="1:14" hidden="1" x14ac:dyDescent="0.6">
      <c r="A657" s="38" t="s">
        <v>639</v>
      </c>
      <c r="B657" s="40">
        <v>30772371.090000004</v>
      </c>
      <c r="C657" s="40">
        <v>8645634.25</v>
      </c>
      <c r="D657" s="40">
        <v>20869978.09</v>
      </c>
      <c r="E657" s="40">
        <v>0</v>
      </c>
      <c r="F657" s="40">
        <v>43064329.920000002</v>
      </c>
      <c r="G657" s="40">
        <v>27768155.890000004</v>
      </c>
      <c r="H657" s="40">
        <v>173742588.56</v>
      </c>
      <c r="J657" s="40">
        <f t="shared" si="50"/>
        <v>15386185.545000002</v>
      </c>
      <c r="K657" s="40">
        <f t="shared" si="51"/>
        <v>4322817.125</v>
      </c>
      <c r="L657" s="40">
        <f t="shared" si="52"/>
        <v>10434989.045</v>
      </c>
      <c r="M657" s="40">
        <f t="shared" si="53"/>
        <v>0</v>
      </c>
      <c r="N657" s="40">
        <f t="shared" si="54"/>
        <v>21532164.960000001</v>
      </c>
    </row>
    <row r="658" spans="1:14" hidden="1" x14ac:dyDescent="0.6">
      <c r="A658" s="38" t="s">
        <v>640</v>
      </c>
      <c r="B658" s="40">
        <v>1674207</v>
      </c>
      <c r="C658" s="40">
        <v>249238.65000000002</v>
      </c>
      <c r="D658" s="40">
        <v>963750.25</v>
      </c>
      <c r="E658" s="40">
        <v>0</v>
      </c>
      <c r="F658" s="40">
        <v>109430.25</v>
      </c>
      <c r="G658" s="40">
        <v>5455754.3100000005</v>
      </c>
      <c r="H658" s="40">
        <v>8687372.8000000007</v>
      </c>
      <c r="J658" s="40">
        <f t="shared" si="50"/>
        <v>837103.5</v>
      </c>
      <c r="K658" s="40">
        <f t="shared" si="51"/>
        <v>124619.32500000001</v>
      </c>
      <c r="L658" s="40">
        <f t="shared" si="52"/>
        <v>481875.125</v>
      </c>
      <c r="M658" s="40">
        <f t="shared" si="53"/>
        <v>0</v>
      </c>
      <c r="N658" s="40">
        <f t="shared" si="54"/>
        <v>54715.125</v>
      </c>
    </row>
    <row r="659" spans="1:14" hidden="1" x14ac:dyDescent="0.6">
      <c r="A659" s="38" t="s">
        <v>642</v>
      </c>
      <c r="B659" s="40">
        <v>4048066.78</v>
      </c>
      <c r="C659" s="40">
        <v>1347949.8800000001</v>
      </c>
      <c r="D659" s="40">
        <v>5688944.0099999998</v>
      </c>
      <c r="E659" s="40">
        <v>0</v>
      </c>
      <c r="F659" s="40">
        <v>1728</v>
      </c>
      <c r="G659" s="40">
        <v>11669542.339999998</v>
      </c>
      <c r="H659" s="40">
        <v>75118753.680000007</v>
      </c>
      <c r="J659" s="40">
        <f t="shared" si="50"/>
        <v>2024033.39</v>
      </c>
      <c r="K659" s="40">
        <f t="shared" si="51"/>
        <v>673974.94000000006</v>
      </c>
      <c r="L659" s="40">
        <f t="shared" si="52"/>
        <v>2844472.0049999999</v>
      </c>
      <c r="M659" s="40">
        <f t="shared" si="53"/>
        <v>0</v>
      </c>
      <c r="N659" s="40">
        <f t="shared" si="54"/>
        <v>864</v>
      </c>
    </row>
    <row r="660" spans="1:14" hidden="1" x14ac:dyDescent="0.6">
      <c r="A660" s="38" t="s">
        <v>644</v>
      </c>
      <c r="B660" s="40">
        <v>43934054.32</v>
      </c>
      <c r="C660" s="40">
        <v>16799062.350000001</v>
      </c>
      <c r="D660" s="40">
        <v>66729451.450000003</v>
      </c>
      <c r="E660" s="40">
        <v>0</v>
      </c>
      <c r="F660" s="40">
        <v>15284627.109999999</v>
      </c>
      <c r="G660" s="40">
        <v>87313033.040000007</v>
      </c>
      <c r="H660" s="40">
        <v>226701489.09999999</v>
      </c>
      <c r="J660" s="40">
        <f t="shared" si="50"/>
        <v>21967027.16</v>
      </c>
      <c r="K660" s="40">
        <f t="shared" si="51"/>
        <v>8399531.1750000007</v>
      </c>
      <c r="L660" s="40">
        <f t="shared" si="52"/>
        <v>33364725.725000001</v>
      </c>
      <c r="M660" s="40">
        <f t="shared" si="53"/>
        <v>0</v>
      </c>
      <c r="N660" s="40">
        <f t="shared" si="54"/>
        <v>7642313.5549999997</v>
      </c>
    </row>
    <row r="661" spans="1:14" hidden="1" x14ac:dyDescent="0.6">
      <c r="A661" s="38" t="s">
        <v>646</v>
      </c>
      <c r="B661" s="40">
        <v>7121288.1600000001</v>
      </c>
      <c r="C661" s="40">
        <v>5653709</v>
      </c>
      <c r="D661" s="40">
        <v>7418723.7000000002</v>
      </c>
      <c r="E661" s="40">
        <v>0</v>
      </c>
      <c r="F661" s="40">
        <v>329955.5</v>
      </c>
      <c r="G661" s="40">
        <v>5685107.8399999999</v>
      </c>
      <c r="H661" s="40">
        <v>26686694.029999997</v>
      </c>
      <c r="J661" s="40">
        <f t="shared" si="50"/>
        <v>3560644.08</v>
      </c>
      <c r="K661" s="40">
        <f t="shared" si="51"/>
        <v>2826854.5</v>
      </c>
      <c r="L661" s="40">
        <f t="shared" si="52"/>
        <v>3709361.85</v>
      </c>
      <c r="M661" s="40">
        <f t="shared" si="53"/>
        <v>0</v>
      </c>
      <c r="N661" s="40">
        <f t="shared" si="54"/>
        <v>164977.75</v>
      </c>
    </row>
    <row r="662" spans="1:14" hidden="1" x14ac:dyDescent="0.6">
      <c r="A662" s="38" t="s">
        <v>1590</v>
      </c>
      <c r="B662" s="40">
        <v>2345886.14</v>
      </c>
      <c r="C662" s="40">
        <v>2002587.97</v>
      </c>
      <c r="D662" s="40">
        <v>1623656.99</v>
      </c>
      <c r="E662" s="40">
        <v>0</v>
      </c>
      <c r="F662" s="40">
        <v>0</v>
      </c>
      <c r="G662" s="40">
        <v>232002.8</v>
      </c>
      <c r="H662" s="40">
        <v>8530821.5099999998</v>
      </c>
      <c r="J662" s="40">
        <f t="shared" si="50"/>
        <v>1172943.07</v>
      </c>
      <c r="K662" s="40">
        <f t="shared" si="51"/>
        <v>1001293.985</v>
      </c>
      <c r="L662" s="40">
        <f t="shared" si="52"/>
        <v>811828.495</v>
      </c>
      <c r="M662" s="40">
        <f t="shared" si="53"/>
        <v>0</v>
      </c>
      <c r="N662" s="40">
        <f t="shared" si="54"/>
        <v>0</v>
      </c>
    </row>
    <row r="663" spans="1:14" hidden="1" x14ac:dyDescent="0.6">
      <c r="A663" s="38" t="s">
        <v>1662</v>
      </c>
      <c r="B663" s="40">
        <v>644818</v>
      </c>
      <c r="C663" s="40">
        <v>251329</v>
      </c>
      <c r="D663" s="40">
        <v>503380.92000000004</v>
      </c>
      <c r="E663" s="40">
        <v>0</v>
      </c>
      <c r="F663" s="40">
        <v>384252.2</v>
      </c>
      <c r="G663" s="40">
        <v>2837941.3500000006</v>
      </c>
      <c r="H663" s="40">
        <v>21732739.880000003</v>
      </c>
      <c r="J663" s="40">
        <f t="shared" si="50"/>
        <v>322409</v>
      </c>
      <c r="K663" s="40">
        <f t="shared" si="51"/>
        <v>125664.5</v>
      </c>
      <c r="L663" s="40">
        <f t="shared" si="52"/>
        <v>251690.46000000002</v>
      </c>
      <c r="M663" s="40">
        <f t="shared" si="53"/>
        <v>0</v>
      </c>
      <c r="N663" s="40">
        <f t="shared" si="54"/>
        <v>192126.1</v>
      </c>
    </row>
    <row r="664" spans="1:14" hidden="1" x14ac:dyDescent="0.6">
      <c r="A664" s="38" t="s">
        <v>1592</v>
      </c>
      <c r="B664" s="40">
        <v>4124425.3000000003</v>
      </c>
      <c r="C664" s="40">
        <v>3365107.05</v>
      </c>
      <c r="D664" s="40">
        <v>6619546.8499999996</v>
      </c>
      <c r="E664" s="40">
        <v>0</v>
      </c>
      <c r="F664" s="40">
        <v>0</v>
      </c>
      <c r="G664" s="40">
        <v>7227194.9800000004</v>
      </c>
      <c r="H664" s="40">
        <v>36055001.710000001</v>
      </c>
      <c r="J664" s="40">
        <f t="shared" si="50"/>
        <v>2062212.6500000001</v>
      </c>
      <c r="K664" s="40">
        <f t="shared" si="51"/>
        <v>1682553.5249999999</v>
      </c>
      <c r="L664" s="40">
        <f t="shared" si="52"/>
        <v>3309773.4249999998</v>
      </c>
      <c r="M664" s="40">
        <f t="shared" si="53"/>
        <v>0</v>
      </c>
      <c r="N664" s="40">
        <f t="shared" si="54"/>
        <v>0</v>
      </c>
    </row>
    <row r="665" spans="1:14" hidden="1" x14ac:dyDescent="0.6">
      <c r="A665" s="38" t="s">
        <v>1594</v>
      </c>
      <c r="B665" s="40">
        <v>4217014</v>
      </c>
      <c r="C665" s="40">
        <v>3836288.97</v>
      </c>
      <c r="D665" s="40">
        <v>3964346.9000000004</v>
      </c>
      <c r="E665" s="40">
        <v>0</v>
      </c>
      <c r="F665" s="40">
        <v>0</v>
      </c>
      <c r="G665" s="40">
        <v>3703084.1999999997</v>
      </c>
      <c r="H665" s="40">
        <v>12409145.73</v>
      </c>
      <c r="J665" s="40">
        <f t="shared" si="50"/>
        <v>2108507</v>
      </c>
      <c r="K665" s="40">
        <f t="shared" si="51"/>
        <v>1918144.4850000001</v>
      </c>
      <c r="L665" s="40">
        <f t="shared" si="52"/>
        <v>1982173.4500000002</v>
      </c>
      <c r="M665" s="40">
        <f t="shared" si="53"/>
        <v>0</v>
      </c>
      <c r="N665" s="40">
        <f t="shared" si="54"/>
        <v>0</v>
      </c>
    </row>
    <row r="666" spans="1:14" hidden="1" x14ac:dyDescent="0.6">
      <c r="A666" s="38" t="s">
        <v>1596</v>
      </c>
      <c r="B666" s="40">
        <v>83125.8</v>
      </c>
      <c r="C666" s="40">
        <v>49514.75</v>
      </c>
      <c r="D666" s="40">
        <v>1815111.17</v>
      </c>
      <c r="E666" s="40">
        <v>0</v>
      </c>
      <c r="F666" s="40">
        <v>0</v>
      </c>
      <c r="G666" s="40">
        <v>40936</v>
      </c>
      <c r="H666" s="40">
        <v>10085853.960000001</v>
      </c>
      <c r="J666" s="40">
        <f t="shared" si="50"/>
        <v>41562.9</v>
      </c>
      <c r="K666" s="40">
        <f t="shared" si="51"/>
        <v>24757.375</v>
      </c>
      <c r="L666" s="40">
        <f t="shared" si="52"/>
        <v>907555.58499999996</v>
      </c>
      <c r="M666" s="40">
        <f t="shared" si="53"/>
        <v>0</v>
      </c>
      <c r="N666" s="40">
        <f t="shared" si="54"/>
        <v>0</v>
      </c>
    </row>
    <row r="667" spans="1:14" hidden="1" x14ac:dyDescent="0.6">
      <c r="A667" s="38" t="s">
        <v>1598</v>
      </c>
      <c r="B667" s="40">
        <v>2464686.5</v>
      </c>
      <c r="C667" s="40">
        <v>1942548.75</v>
      </c>
      <c r="D667" s="40">
        <v>6433664</v>
      </c>
      <c r="E667" s="40">
        <v>0</v>
      </c>
      <c r="F667" s="40">
        <v>0</v>
      </c>
      <c r="G667" s="40">
        <v>201091.16</v>
      </c>
      <c r="H667" s="40">
        <v>10235109.310000001</v>
      </c>
      <c r="J667" s="40">
        <f t="shared" si="50"/>
        <v>1232343.25</v>
      </c>
      <c r="K667" s="40">
        <f t="shared" si="51"/>
        <v>971274.375</v>
      </c>
      <c r="L667" s="40">
        <f t="shared" si="52"/>
        <v>3216832</v>
      </c>
      <c r="M667" s="40">
        <f t="shared" si="53"/>
        <v>0</v>
      </c>
      <c r="N667" s="40">
        <f t="shared" si="54"/>
        <v>0</v>
      </c>
    </row>
    <row r="668" spans="1:14" hidden="1" x14ac:dyDescent="0.6">
      <c r="A668" s="38" t="s">
        <v>1600</v>
      </c>
      <c r="B668" s="40">
        <v>517300.73</v>
      </c>
      <c r="C668" s="40">
        <v>2706894</v>
      </c>
      <c r="D668" s="40">
        <v>2002780.35</v>
      </c>
      <c r="E668" s="40">
        <v>0</v>
      </c>
      <c r="F668" s="40">
        <v>0</v>
      </c>
      <c r="G668" s="40">
        <v>249817</v>
      </c>
      <c r="H668" s="40">
        <v>7545006.3799999999</v>
      </c>
      <c r="J668" s="40">
        <f t="shared" si="50"/>
        <v>258650.36499999999</v>
      </c>
      <c r="K668" s="40">
        <f t="shared" si="51"/>
        <v>1353447</v>
      </c>
      <c r="L668" s="40">
        <f t="shared" si="52"/>
        <v>1001390.175</v>
      </c>
      <c r="M668" s="40">
        <f t="shared" si="53"/>
        <v>0</v>
      </c>
      <c r="N668" s="40">
        <f t="shared" si="54"/>
        <v>0</v>
      </c>
    </row>
    <row r="669" spans="1:14" hidden="1" x14ac:dyDescent="0.6">
      <c r="A669" s="38" t="s">
        <v>1602</v>
      </c>
      <c r="B669" s="40">
        <v>20913691.18</v>
      </c>
      <c r="C669" s="40">
        <v>9928696</v>
      </c>
      <c r="D669" s="40">
        <v>13956283.5</v>
      </c>
      <c r="E669" s="40">
        <v>0</v>
      </c>
      <c r="F669" s="40">
        <v>0</v>
      </c>
      <c r="G669" s="40">
        <v>42143125.840000004</v>
      </c>
      <c r="H669" s="40">
        <v>73193708.99000001</v>
      </c>
      <c r="J669" s="40">
        <f t="shared" si="50"/>
        <v>10456845.59</v>
      </c>
      <c r="K669" s="40">
        <f t="shared" si="51"/>
        <v>4964348</v>
      </c>
      <c r="L669" s="40">
        <f t="shared" si="52"/>
        <v>6978141.75</v>
      </c>
      <c r="M669" s="40">
        <f t="shared" si="53"/>
        <v>0</v>
      </c>
      <c r="N669" s="40">
        <f t="shared" si="54"/>
        <v>0</v>
      </c>
    </row>
    <row r="670" spans="1:14" hidden="1" x14ac:dyDescent="0.6">
      <c r="A670" s="38" t="s">
        <v>1604</v>
      </c>
      <c r="B670" s="40">
        <v>48127170.039999999</v>
      </c>
      <c r="C670" s="40">
        <v>4828341</v>
      </c>
      <c r="D670" s="40">
        <v>21940341.23</v>
      </c>
      <c r="E670" s="40">
        <v>0</v>
      </c>
      <c r="F670" s="40">
        <v>0</v>
      </c>
      <c r="G670" s="40">
        <v>33747922.75</v>
      </c>
      <c r="H670" s="40">
        <v>125185297.86</v>
      </c>
      <c r="J670" s="40">
        <f t="shared" si="50"/>
        <v>24063585.02</v>
      </c>
      <c r="K670" s="40">
        <f t="shared" si="51"/>
        <v>2414170.5</v>
      </c>
      <c r="L670" s="40">
        <f t="shared" si="52"/>
        <v>10970170.615</v>
      </c>
      <c r="M670" s="40">
        <f t="shared" si="53"/>
        <v>0</v>
      </c>
      <c r="N670" s="40">
        <f t="shared" si="54"/>
        <v>0</v>
      </c>
    </row>
    <row r="671" spans="1:14" hidden="1" x14ac:dyDescent="0.6">
      <c r="A671" s="38" t="s">
        <v>1606</v>
      </c>
      <c r="B671" s="40">
        <v>911131.10000000009</v>
      </c>
      <c r="C671" s="40">
        <v>1425488.36</v>
      </c>
      <c r="D671" s="40">
        <v>1521165.8</v>
      </c>
      <c r="E671" s="40">
        <v>0</v>
      </c>
      <c r="F671" s="40">
        <v>0</v>
      </c>
      <c r="G671" s="40">
        <v>116742</v>
      </c>
      <c r="H671" s="40">
        <v>24491554.140000001</v>
      </c>
      <c r="J671" s="40">
        <f t="shared" si="50"/>
        <v>455565.55000000005</v>
      </c>
      <c r="K671" s="40">
        <f t="shared" si="51"/>
        <v>712744.18</v>
      </c>
      <c r="L671" s="40">
        <f t="shared" si="52"/>
        <v>760582.9</v>
      </c>
      <c r="M671" s="40">
        <f t="shared" si="53"/>
        <v>0</v>
      </c>
      <c r="N671" s="40">
        <f t="shared" si="54"/>
        <v>0</v>
      </c>
    </row>
    <row r="672" spans="1:14" hidden="1" x14ac:dyDescent="0.6">
      <c r="A672" s="38" t="s">
        <v>1608</v>
      </c>
      <c r="B672" s="40">
        <v>47989787.420000002</v>
      </c>
      <c r="C672" s="40">
        <v>18995384.370000001</v>
      </c>
      <c r="D672" s="40">
        <v>5571342.5999999996</v>
      </c>
      <c r="E672" s="40">
        <v>0</v>
      </c>
      <c r="F672" s="40">
        <v>0</v>
      </c>
      <c r="G672" s="40">
        <v>17887776.949999999</v>
      </c>
      <c r="H672" s="40">
        <v>88144643.659999996</v>
      </c>
      <c r="J672" s="40">
        <f t="shared" si="50"/>
        <v>23994893.710000001</v>
      </c>
      <c r="K672" s="40">
        <f t="shared" si="51"/>
        <v>9497692.1850000005</v>
      </c>
      <c r="L672" s="40">
        <f t="shared" si="52"/>
        <v>2785671.3</v>
      </c>
      <c r="M672" s="40">
        <f t="shared" si="53"/>
        <v>0</v>
      </c>
      <c r="N672" s="40">
        <f t="shared" si="54"/>
        <v>0</v>
      </c>
    </row>
    <row r="673" spans="1:14" hidden="1" x14ac:dyDescent="0.6">
      <c r="A673" s="38" t="s">
        <v>1610</v>
      </c>
      <c r="B673" s="40">
        <v>20861935.32</v>
      </c>
      <c r="C673" s="40">
        <v>9847654.6400000006</v>
      </c>
      <c r="D673" s="40">
        <v>10705100.26</v>
      </c>
      <c r="E673" s="40">
        <v>0</v>
      </c>
      <c r="F673" s="40">
        <v>272449.03000000003</v>
      </c>
      <c r="G673" s="40">
        <v>624159.33000000054</v>
      </c>
      <c r="H673" s="40">
        <v>46471771.780000001</v>
      </c>
      <c r="J673" s="40">
        <f t="shared" si="50"/>
        <v>10430967.66</v>
      </c>
      <c r="K673" s="40">
        <f t="shared" si="51"/>
        <v>4923827.32</v>
      </c>
      <c r="L673" s="40">
        <f t="shared" si="52"/>
        <v>5352550.13</v>
      </c>
      <c r="M673" s="40">
        <f t="shared" si="53"/>
        <v>0</v>
      </c>
      <c r="N673" s="40">
        <f t="shared" si="54"/>
        <v>136224.51500000001</v>
      </c>
    </row>
    <row r="674" spans="1:14" hidden="1" x14ac:dyDescent="0.6">
      <c r="A674" s="38" t="s">
        <v>1613</v>
      </c>
      <c r="B674" s="40">
        <v>28489747.219999999</v>
      </c>
      <c r="C674" s="40">
        <v>3000921</v>
      </c>
      <c r="D674" s="40">
        <v>23485479.780000001</v>
      </c>
      <c r="E674" s="40">
        <v>0</v>
      </c>
      <c r="F674" s="40">
        <v>2642427.7999999998</v>
      </c>
      <c r="G674" s="40">
        <v>57275.440000000061</v>
      </c>
      <c r="H674" s="40">
        <v>5884185.8700000001</v>
      </c>
      <c r="J674" s="40">
        <f t="shared" si="50"/>
        <v>14244873.609999999</v>
      </c>
      <c r="K674" s="40">
        <f t="shared" si="51"/>
        <v>1500460.5</v>
      </c>
      <c r="L674" s="40">
        <f t="shared" si="52"/>
        <v>11742739.890000001</v>
      </c>
      <c r="M674" s="40">
        <f t="shared" si="53"/>
        <v>0</v>
      </c>
      <c r="N674" s="40">
        <f t="shared" si="54"/>
        <v>1321213.8999999999</v>
      </c>
    </row>
    <row r="675" spans="1:14" hidden="1" x14ac:dyDescent="0.6">
      <c r="A675" s="38" t="s">
        <v>1615</v>
      </c>
      <c r="B675" s="40">
        <v>1329278</v>
      </c>
      <c r="C675" s="40">
        <v>2780465.72</v>
      </c>
      <c r="D675" s="40">
        <v>2458236.5300000003</v>
      </c>
      <c r="E675" s="40">
        <v>0</v>
      </c>
      <c r="F675" s="40">
        <v>0</v>
      </c>
      <c r="G675" s="40">
        <v>9629979.8000000007</v>
      </c>
      <c r="H675" s="40">
        <v>80585578.689999998</v>
      </c>
      <c r="J675" s="40">
        <f t="shared" si="50"/>
        <v>664639</v>
      </c>
      <c r="K675" s="40">
        <f t="shared" si="51"/>
        <v>1390232.86</v>
      </c>
      <c r="L675" s="40">
        <f t="shared" si="52"/>
        <v>1229118.2650000001</v>
      </c>
      <c r="M675" s="40">
        <f t="shared" si="53"/>
        <v>0</v>
      </c>
      <c r="N675" s="40">
        <f t="shared" si="54"/>
        <v>0</v>
      </c>
    </row>
    <row r="676" spans="1:14" hidden="1" x14ac:dyDescent="0.6">
      <c r="A676" s="38" t="s">
        <v>1617</v>
      </c>
      <c r="B676" s="40">
        <v>1424570.77</v>
      </c>
      <c r="C676" s="40">
        <v>2245884.5</v>
      </c>
      <c r="D676" s="40">
        <v>4619753.25</v>
      </c>
      <c r="E676" s="40">
        <v>0</v>
      </c>
      <c r="F676" s="40">
        <v>0</v>
      </c>
      <c r="G676" s="40">
        <v>517439.83999999997</v>
      </c>
      <c r="H676" s="40">
        <v>5735580.8899999997</v>
      </c>
      <c r="J676" s="40">
        <f t="shared" si="50"/>
        <v>712285.38500000001</v>
      </c>
      <c r="K676" s="40">
        <f t="shared" si="51"/>
        <v>1122942.25</v>
      </c>
      <c r="L676" s="40">
        <f t="shared" si="52"/>
        <v>2309876.625</v>
      </c>
      <c r="M676" s="40">
        <f t="shared" si="53"/>
        <v>0</v>
      </c>
      <c r="N676" s="40">
        <f t="shared" si="54"/>
        <v>0</v>
      </c>
    </row>
    <row r="677" spans="1:14" hidden="1" x14ac:dyDescent="0.6">
      <c r="A677" s="38" t="s">
        <v>1619</v>
      </c>
      <c r="B677" s="40">
        <v>497775.33</v>
      </c>
      <c r="C677" s="40">
        <v>975405.83000000007</v>
      </c>
      <c r="D677" s="40">
        <v>1449498.52</v>
      </c>
      <c r="E677" s="40">
        <v>0</v>
      </c>
      <c r="F677" s="40">
        <v>0</v>
      </c>
      <c r="G677" s="40">
        <v>1887311.04</v>
      </c>
      <c r="H677" s="40">
        <v>15917886.57</v>
      </c>
      <c r="J677" s="40">
        <f t="shared" si="50"/>
        <v>248887.66500000001</v>
      </c>
      <c r="K677" s="40">
        <f t="shared" si="51"/>
        <v>487702.91500000004</v>
      </c>
      <c r="L677" s="40">
        <f t="shared" si="52"/>
        <v>724749.26</v>
      </c>
      <c r="M677" s="40">
        <f t="shared" si="53"/>
        <v>0</v>
      </c>
      <c r="N677" s="40">
        <f t="shared" si="54"/>
        <v>0</v>
      </c>
    </row>
    <row r="678" spans="1:14" hidden="1" x14ac:dyDescent="0.6">
      <c r="A678" s="38" t="s">
        <v>1621</v>
      </c>
      <c r="B678" s="40">
        <v>1597372</v>
      </c>
      <c r="C678" s="40">
        <v>1033884.6799999999</v>
      </c>
      <c r="D678" s="40">
        <v>1598767.7</v>
      </c>
      <c r="E678" s="40">
        <v>0</v>
      </c>
      <c r="F678" s="40">
        <v>0</v>
      </c>
      <c r="G678" s="40">
        <v>161442.20000000001</v>
      </c>
      <c r="H678" s="40">
        <v>3681110.9</v>
      </c>
      <c r="J678" s="40">
        <f t="shared" si="50"/>
        <v>798686</v>
      </c>
      <c r="K678" s="40">
        <f t="shared" si="51"/>
        <v>516942.33999999997</v>
      </c>
      <c r="L678" s="40">
        <f t="shared" si="52"/>
        <v>799383.85</v>
      </c>
      <c r="M678" s="40">
        <f t="shared" si="53"/>
        <v>0</v>
      </c>
      <c r="N678" s="40">
        <f t="shared" si="54"/>
        <v>0</v>
      </c>
    </row>
    <row r="679" spans="1:14" hidden="1" x14ac:dyDescent="0.6">
      <c r="A679" s="38" t="s">
        <v>1548</v>
      </c>
      <c r="B679" s="40">
        <v>2652644.21</v>
      </c>
      <c r="C679" s="40">
        <v>1894674.88</v>
      </c>
      <c r="D679" s="40">
        <v>3214605.14</v>
      </c>
      <c r="E679" s="40">
        <v>0</v>
      </c>
      <c r="F679" s="40">
        <v>0</v>
      </c>
      <c r="G679" s="40">
        <v>110014.04999999999</v>
      </c>
      <c r="H679" s="40">
        <v>4786367.05</v>
      </c>
      <c r="J679" s="40">
        <f t="shared" si="50"/>
        <v>1326322.105</v>
      </c>
      <c r="K679" s="40">
        <f t="shared" si="51"/>
        <v>947337.44</v>
      </c>
      <c r="L679" s="40">
        <f t="shared" si="52"/>
        <v>1607302.57</v>
      </c>
      <c r="M679" s="40">
        <f t="shared" si="53"/>
        <v>0</v>
      </c>
      <c r="N679" s="40">
        <f t="shared" si="54"/>
        <v>0</v>
      </c>
    </row>
    <row r="680" spans="1:14" hidden="1" x14ac:dyDescent="0.6">
      <c r="A680" s="38" t="s">
        <v>1550</v>
      </c>
      <c r="B680" s="40">
        <v>7859460.379999999</v>
      </c>
      <c r="C680" s="40">
        <v>3056335.15</v>
      </c>
      <c r="D680" s="40">
        <v>1534414.35</v>
      </c>
      <c r="E680" s="40">
        <v>0</v>
      </c>
      <c r="F680" s="40">
        <v>6101</v>
      </c>
      <c r="G680" s="40">
        <v>1188523.44</v>
      </c>
      <c r="H680" s="40">
        <v>16233500.779999999</v>
      </c>
      <c r="J680" s="40">
        <f t="shared" si="50"/>
        <v>3929730.1899999995</v>
      </c>
      <c r="K680" s="40">
        <f t="shared" si="51"/>
        <v>1528167.575</v>
      </c>
      <c r="L680" s="40">
        <f t="shared" si="52"/>
        <v>767207.17500000005</v>
      </c>
      <c r="M680" s="40">
        <f t="shared" si="53"/>
        <v>0</v>
      </c>
      <c r="N680" s="40">
        <f t="shared" si="54"/>
        <v>3050.5</v>
      </c>
    </row>
    <row r="681" spans="1:14" hidden="1" x14ac:dyDescent="0.6">
      <c r="A681" s="38" t="s">
        <v>1552</v>
      </c>
      <c r="B681" s="40">
        <v>5077436.62</v>
      </c>
      <c r="C681" s="40">
        <v>1526671.62</v>
      </c>
      <c r="D681" s="40">
        <v>4233755.6500000004</v>
      </c>
      <c r="E681" s="40">
        <v>0</v>
      </c>
      <c r="F681" s="40">
        <v>0</v>
      </c>
      <c r="G681" s="40">
        <v>520333.5</v>
      </c>
      <c r="H681" s="40">
        <v>36095799.169999994</v>
      </c>
      <c r="J681" s="40">
        <f t="shared" si="50"/>
        <v>2538718.31</v>
      </c>
      <c r="K681" s="40">
        <f t="shared" si="51"/>
        <v>763335.81</v>
      </c>
      <c r="L681" s="40">
        <f t="shared" si="52"/>
        <v>2116877.8250000002</v>
      </c>
      <c r="M681" s="40">
        <f t="shared" si="53"/>
        <v>0</v>
      </c>
      <c r="N681" s="40">
        <f t="shared" si="54"/>
        <v>0</v>
      </c>
    </row>
    <row r="682" spans="1:14" hidden="1" x14ac:dyDescent="0.6">
      <c r="A682" s="38" t="s">
        <v>1554</v>
      </c>
      <c r="B682" s="40">
        <v>6421748</v>
      </c>
      <c r="C682" s="40">
        <v>1970590</v>
      </c>
      <c r="D682" s="40">
        <v>5742584</v>
      </c>
      <c r="E682" s="40">
        <v>0</v>
      </c>
      <c r="F682" s="40">
        <v>7287</v>
      </c>
      <c r="G682" s="40">
        <v>279339.27</v>
      </c>
      <c r="H682" s="40">
        <v>25877773.430000003</v>
      </c>
      <c r="J682" s="40">
        <f t="shared" si="50"/>
        <v>3210874</v>
      </c>
      <c r="K682" s="40">
        <f t="shared" si="51"/>
        <v>985295</v>
      </c>
      <c r="L682" s="40">
        <f t="shared" si="52"/>
        <v>2871292</v>
      </c>
      <c r="M682" s="40">
        <f t="shared" si="53"/>
        <v>0</v>
      </c>
      <c r="N682" s="40">
        <f t="shared" si="54"/>
        <v>3643.5</v>
      </c>
    </row>
    <row r="683" spans="1:14" hidden="1" x14ac:dyDescent="0.6">
      <c r="A683" s="38" t="s">
        <v>1556</v>
      </c>
      <c r="B683" s="40">
        <v>6891687</v>
      </c>
      <c r="C683" s="40">
        <v>1552230</v>
      </c>
      <c r="D683" s="40">
        <v>3021267</v>
      </c>
      <c r="E683" s="40">
        <v>0</v>
      </c>
      <c r="F683" s="40">
        <v>0</v>
      </c>
      <c r="G683" s="40">
        <v>2576714</v>
      </c>
      <c r="H683" s="40">
        <v>10222371.01</v>
      </c>
      <c r="J683" s="40">
        <f t="shared" si="50"/>
        <v>3445843.5</v>
      </c>
      <c r="K683" s="40">
        <f t="shared" si="51"/>
        <v>776115</v>
      </c>
      <c r="L683" s="40">
        <f t="shared" si="52"/>
        <v>1510633.5</v>
      </c>
      <c r="M683" s="40">
        <f t="shared" si="53"/>
        <v>0</v>
      </c>
      <c r="N683" s="40">
        <f t="shared" si="54"/>
        <v>0</v>
      </c>
    </row>
    <row r="684" spans="1:14" hidden="1" x14ac:dyDescent="0.6">
      <c r="A684" s="38" t="s">
        <v>1558</v>
      </c>
      <c r="B684" s="40">
        <v>3379104</v>
      </c>
      <c r="C684" s="40">
        <v>597092.94999999995</v>
      </c>
      <c r="D684" s="40">
        <v>1373325.95</v>
      </c>
      <c r="E684" s="40">
        <v>0</v>
      </c>
      <c r="F684" s="40">
        <v>41087.5</v>
      </c>
      <c r="G684" s="40">
        <v>6612515</v>
      </c>
      <c r="H684" s="40">
        <v>11039391</v>
      </c>
      <c r="J684" s="40">
        <f t="shared" si="50"/>
        <v>1689552</v>
      </c>
      <c r="K684" s="40">
        <f t="shared" si="51"/>
        <v>298546.47499999998</v>
      </c>
      <c r="L684" s="40">
        <f t="shared" si="52"/>
        <v>686662.97499999998</v>
      </c>
      <c r="M684" s="40">
        <f t="shared" si="53"/>
        <v>0</v>
      </c>
      <c r="N684" s="40">
        <f t="shared" si="54"/>
        <v>20543.75</v>
      </c>
    </row>
    <row r="685" spans="1:14" hidden="1" x14ac:dyDescent="0.6">
      <c r="A685" s="38" t="s">
        <v>1560</v>
      </c>
      <c r="B685" s="40">
        <v>4928989.0599999996</v>
      </c>
      <c r="C685" s="40">
        <v>1344342.06</v>
      </c>
      <c r="D685" s="40">
        <v>2666699.7999999998</v>
      </c>
      <c r="E685" s="40">
        <v>0</v>
      </c>
      <c r="F685" s="40">
        <v>0</v>
      </c>
      <c r="G685" s="40">
        <v>739307.3</v>
      </c>
      <c r="H685" s="40">
        <v>12015072.02</v>
      </c>
      <c r="J685" s="40">
        <f t="shared" si="50"/>
        <v>2464494.5299999998</v>
      </c>
      <c r="K685" s="40">
        <f t="shared" si="51"/>
        <v>672171.03</v>
      </c>
      <c r="L685" s="40">
        <f t="shared" si="52"/>
        <v>1333349.8999999999</v>
      </c>
      <c r="M685" s="40">
        <f t="shared" si="53"/>
        <v>0</v>
      </c>
      <c r="N685" s="40">
        <f t="shared" si="54"/>
        <v>0</v>
      </c>
    </row>
    <row r="686" spans="1:14" hidden="1" x14ac:dyDescent="0.6">
      <c r="A686" s="38" t="s">
        <v>1637</v>
      </c>
      <c r="B686" s="40">
        <v>808813.72</v>
      </c>
      <c r="C686" s="40">
        <v>332544.05</v>
      </c>
      <c r="D686" s="40">
        <v>789927.82000000007</v>
      </c>
      <c r="E686" s="40">
        <v>0</v>
      </c>
      <c r="F686" s="40">
        <v>0</v>
      </c>
      <c r="G686" s="40">
        <v>158040</v>
      </c>
      <c r="H686" s="40">
        <v>7212278</v>
      </c>
      <c r="J686" s="40">
        <f t="shared" si="50"/>
        <v>404406.86</v>
      </c>
      <c r="K686" s="40">
        <f t="shared" si="51"/>
        <v>166272.02499999999</v>
      </c>
      <c r="L686" s="40">
        <f t="shared" si="52"/>
        <v>394963.91000000003</v>
      </c>
      <c r="M686" s="40">
        <f t="shared" si="53"/>
        <v>0</v>
      </c>
      <c r="N686" s="40">
        <f t="shared" si="54"/>
        <v>0</v>
      </c>
    </row>
    <row r="687" spans="1:14" hidden="1" x14ac:dyDescent="0.6">
      <c r="A687" s="38" t="s">
        <v>1639</v>
      </c>
      <c r="B687" s="40">
        <v>8377735.0899999999</v>
      </c>
      <c r="C687" s="40">
        <v>724013.51</v>
      </c>
      <c r="D687" s="40">
        <v>1307155.47</v>
      </c>
      <c r="E687" s="40">
        <v>0</v>
      </c>
      <c r="F687" s="40">
        <v>6400.32</v>
      </c>
      <c r="G687" s="40">
        <v>4782614.08</v>
      </c>
      <c r="H687" s="40">
        <v>18679467.710000001</v>
      </c>
      <c r="J687" s="40">
        <f t="shared" si="50"/>
        <v>4188867.5449999999</v>
      </c>
      <c r="K687" s="40">
        <f t="shared" si="51"/>
        <v>362006.755</v>
      </c>
      <c r="L687" s="40">
        <f t="shared" si="52"/>
        <v>653577.73499999999</v>
      </c>
      <c r="M687" s="40">
        <f t="shared" si="53"/>
        <v>0</v>
      </c>
      <c r="N687" s="40">
        <f t="shared" si="54"/>
        <v>3200.16</v>
      </c>
    </row>
    <row r="688" spans="1:14" hidden="1" x14ac:dyDescent="0.6">
      <c r="A688" s="38" t="s">
        <v>1641</v>
      </c>
      <c r="B688" s="40">
        <v>2530770</v>
      </c>
      <c r="C688" s="40">
        <v>721675.08</v>
      </c>
      <c r="D688" s="40">
        <v>807027.63</v>
      </c>
      <c r="E688" s="40">
        <v>0</v>
      </c>
      <c r="F688" s="40">
        <v>0</v>
      </c>
      <c r="G688" s="40">
        <v>2446188.5599999996</v>
      </c>
      <c r="H688" s="40">
        <v>8523977.2200000007</v>
      </c>
      <c r="J688" s="40">
        <f t="shared" si="50"/>
        <v>1265385</v>
      </c>
      <c r="K688" s="40">
        <f t="shared" si="51"/>
        <v>360837.54</v>
      </c>
      <c r="L688" s="40">
        <f t="shared" si="52"/>
        <v>403513.815</v>
      </c>
      <c r="M688" s="40">
        <f t="shared" si="53"/>
        <v>0</v>
      </c>
      <c r="N688" s="40">
        <f t="shared" si="54"/>
        <v>0</v>
      </c>
    </row>
    <row r="689" spans="1:14" hidden="1" x14ac:dyDescent="0.6">
      <c r="A689" s="38" t="s">
        <v>1643</v>
      </c>
      <c r="B689" s="40">
        <v>241809.75</v>
      </c>
      <c r="C689" s="40">
        <v>545684.69999999995</v>
      </c>
      <c r="D689" s="40">
        <v>762565.75</v>
      </c>
      <c r="E689" s="40">
        <v>0</v>
      </c>
      <c r="F689" s="40">
        <v>0</v>
      </c>
      <c r="G689" s="40">
        <v>2042760.94</v>
      </c>
      <c r="H689" s="40">
        <v>8487588.4000000004</v>
      </c>
      <c r="J689" s="40">
        <f t="shared" si="50"/>
        <v>120904.875</v>
      </c>
      <c r="K689" s="40">
        <f t="shared" si="51"/>
        <v>272842.34999999998</v>
      </c>
      <c r="L689" s="40">
        <f t="shared" si="52"/>
        <v>381282.875</v>
      </c>
      <c r="M689" s="40">
        <f t="shared" si="53"/>
        <v>0</v>
      </c>
      <c r="N689" s="40">
        <f t="shared" si="54"/>
        <v>0</v>
      </c>
    </row>
    <row r="690" spans="1:14" hidden="1" x14ac:dyDescent="0.6">
      <c r="A690" s="38" t="s">
        <v>1644</v>
      </c>
      <c r="B690" s="40">
        <v>7271913.04</v>
      </c>
      <c r="C690" s="40">
        <v>471483.3</v>
      </c>
      <c r="D690" s="40">
        <v>2529731.5499999998</v>
      </c>
      <c r="E690" s="40">
        <v>0</v>
      </c>
      <c r="F690" s="40">
        <v>58472.89</v>
      </c>
      <c r="G690" s="40">
        <v>4491880.1099999994</v>
      </c>
      <c r="H690" s="40">
        <v>6610237.7199999988</v>
      </c>
      <c r="J690" s="40">
        <f t="shared" si="50"/>
        <v>3635956.52</v>
      </c>
      <c r="K690" s="40">
        <f t="shared" si="51"/>
        <v>235741.65</v>
      </c>
      <c r="L690" s="40">
        <f t="shared" si="52"/>
        <v>1264865.7749999999</v>
      </c>
      <c r="M690" s="40">
        <f t="shared" si="53"/>
        <v>0</v>
      </c>
      <c r="N690" s="40">
        <f t="shared" si="54"/>
        <v>29236.445</v>
      </c>
    </row>
    <row r="691" spans="1:14" hidden="1" x14ac:dyDescent="0.6">
      <c r="A691" s="38" t="s">
        <v>1646</v>
      </c>
      <c r="B691" s="40">
        <v>7502672.4699999997</v>
      </c>
      <c r="C691" s="40">
        <v>2166480.5499999998</v>
      </c>
      <c r="D691" s="40">
        <v>4629611.37</v>
      </c>
      <c r="E691" s="40">
        <v>0</v>
      </c>
      <c r="F691" s="40">
        <v>38087.370000000003</v>
      </c>
      <c r="G691" s="40">
        <v>6149869.6399999987</v>
      </c>
      <c r="H691" s="40">
        <v>31428512.570000004</v>
      </c>
      <c r="J691" s="40">
        <f t="shared" si="50"/>
        <v>3751336.2349999999</v>
      </c>
      <c r="K691" s="40">
        <f t="shared" si="51"/>
        <v>1083240.2749999999</v>
      </c>
      <c r="L691" s="40">
        <f t="shared" si="52"/>
        <v>2314805.6850000001</v>
      </c>
      <c r="M691" s="40">
        <f t="shared" si="53"/>
        <v>0</v>
      </c>
      <c r="N691" s="40">
        <f t="shared" si="54"/>
        <v>19043.685000000001</v>
      </c>
    </row>
    <row r="692" spans="1:14" hidden="1" x14ac:dyDescent="0.6">
      <c r="A692" s="38" t="s">
        <v>1648</v>
      </c>
      <c r="B692" s="40">
        <v>3013077.17</v>
      </c>
      <c r="C692" s="40">
        <v>1737226.69</v>
      </c>
      <c r="D692" s="40">
        <v>5128114.54</v>
      </c>
      <c r="E692" s="40">
        <v>0</v>
      </c>
      <c r="F692" s="40">
        <v>7764</v>
      </c>
      <c r="G692" s="40">
        <v>153856.99</v>
      </c>
      <c r="H692" s="40">
        <v>1993783.1600000001</v>
      </c>
      <c r="J692" s="40">
        <f t="shared" si="50"/>
        <v>1506538.585</v>
      </c>
      <c r="K692" s="40">
        <f t="shared" si="51"/>
        <v>868613.34499999997</v>
      </c>
      <c r="L692" s="40">
        <f t="shared" si="52"/>
        <v>2564057.27</v>
      </c>
      <c r="M692" s="40">
        <f t="shared" si="53"/>
        <v>0</v>
      </c>
      <c r="N692" s="40">
        <f t="shared" si="54"/>
        <v>3882</v>
      </c>
    </row>
    <row r="693" spans="1:14" hidden="1" x14ac:dyDescent="0.6">
      <c r="A693" s="38" t="s">
        <v>1653</v>
      </c>
      <c r="B693" s="40">
        <v>4634690.46</v>
      </c>
      <c r="C693" s="40">
        <v>3849917</v>
      </c>
      <c r="D693" s="40">
        <v>1940024.31</v>
      </c>
      <c r="E693" s="40">
        <v>0</v>
      </c>
      <c r="F693" s="40">
        <v>317437.75</v>
      </c>
      <c r="G693" s="40">
        <v>11068013.189999999</v>
      </c>
      <c r="H693" s="40">
        <v>15436729.389999999</v>
      </c>
      <c r="J693" s="40">
        <f t="shared" si="50"/>
        <v>2317345.23</v>
      </c>
      <c r="K693" s="40">
        <f t="shared" si="51"/>
        <v>1924958.5</v>
      </c>
      <c r="L693" s="40">
        <f t="shared" si="52"/>
        <v>970012.15500000003</v>
      </c>
      <c r="M693" s="40">
        <f t="shared" si="53"/>
        <v>0</v>
      </c>
      <c r="N693" s="40">
        <f t="shared" si="54"/>
        <v>158718.875</v>
      </c>
    </row>
    <row r="694" spans="1:14" hidden="1" x14ac:dyDescent="0.6">
      <c r="A694" s="38" t="s">
        <v>1655</v>
      </c>
      <c r="B694" s="40">
        <v>1728055.29</v>
      </c>
      <c r="C694" s="40">
        <v>7936653.4700000007</v>
      </c>
      <c r="D694" s="40">
        <v>2291724.25</v>
      </c>
      <c r="E694" s="40">
        <v>0</v>
      </c>
      <c r="F694" s="40">
        <v>36391</v>
      </c>
      <c r="G694" s="40">
        <v>14681815.120000001</v>
      </c>
      <c r="H694" s="40">
        <v>37085533.329999998</v>
      </c>
      <c r="J694" s="40">
        <f t="shared" si="50"/>
        <v>864027.64500000002</v>
      </c>
      <c r="K694" s="40">
        <f t="shared" si="51"/>
        <v>3968326.7350000003</v>
      </c>
      <c r="L694" s="40">
        <f t="shared" si="52"/>
        <v>1145862.125</v>
      </c>
      <c r="M694" s="40">
        <f t="shared" si="53"/>
        <v>0</v>
      </c>
      <c r="N694" s="40">
        <f t="shared" si="54"/>
        <v>18195.5</v>
      </c>
    </row>
    <row r="695" spans="1:14" hidden="1" x14ac:dyDescent="0.6">
      <c r="A695" s="38" t="s">
        <v>1677</v>
      </c>
      <c r="B695" s="40">
        <v>18734968.449999999</v>
      </c>
      <c r="C695" s="40">
        <v>6279107.3600000003</v>
      </c>
      <c r="D695" s="40">
        <v>12091728</v>
      </c>
      <c r="E695" s="40">
        <v>0</v>
      </c>
      <c r="F695" s="40">
        <v>221030.5</v>
      </c>
      <c r="G695" s="40">
        <v>4281814</v>
      </c>
      <c r="H695" s="40">
        <v>20155168.759999998</v>
      </c>
      <c r="J695" s="40">
        <f t="shared" si="50"/>
        <v>9367484.2249999996</v>
      </c>
      <c r="K695" s="40">
        <f t="shared" si="51"/>
        <v>3139553.68</v>
      </c>
      <c r="L695" s="40">
        <f t="shared" si="52"/>
        <v>6045864</v>
      </c>
      <c r="M695" s="40">
        <f t="shared" si="53"/>
        <v>0</v>
      </c>
      <c r="N695" s="40">
        <f t="shared" si="54"/>
        <v>110515.25</v>
      </c>
    </row>
    <row r="696" spans="1:14" hidden="1" x14ac:dyDescent="0.6">
      <c r="A696" s="38" t="s">
        <v>1679</v>
      </c>
      <c r="B696" s="40">
        <v>1582745.5</v>
      </c>
      <c r="C696" s="40">
        <v>1333698.54</v>
      </c>
      <c r="D696" s="40">
        <v>1984411.25</v>
      </c>
      <c r="E696" s="40">
        <v>0</v>
      </c>
      <c r="F696" s="40">
        <v>40107.759999999995</v>
      </c>
      <c r="G696" s="40">
        <v>26399103.389999997</v>
      </c>
      <c r="H696" s="40">
        <v>116029040.54000001</v>
      </c>
      <c r="J696" s="40">
        <f t="shared" si="50"/>
        <v>791372.75</v>
      </c>
      <c r="K696" s="40">
        <f t="shared" si="51"/>
        <v>666849.27</v>
      </c>
      <c r="L696" s="40">
        <f t="shared" si="52"/>
        <v>992205.625</v>
      </c>
      <c r="M696" s="40">
        <f t="shared" si="53"/>
        <v>0</v>
      </c>
      <c r="N696" s="40">
        <f t="shared" si="54"/>
        <v>20053.879999999997</v>
      </c>
    </row>
    <row r="697" spans="1:14" hidden="1" x14ac:dyDescent="0.6">
      <c r="A697" s="38" t="s">
        <v>1681</v>
      </c>
      <c r="B697" s="40">
        <v>2926532.46</v>
      </c>
      <c r="C697" s="40">
        <v>5062119.57</v>
      </c>
      <c r="D697" s="40">
        <v>3881608.08</v>
      </c>
      <c r="E697" s="40">
        <v>0</v>
      </c>
      <c r="F697" s="40">
        <v>233955.68</v>
      </c>
      <c r="G697" s="40">
        <v>1918183.6400000001</v>
      </c>
      <c r="H697" s="40">
        <v>4829997.5600000005</v>
      </c>
      <c r="J697" s="40">
        <f t="shared" si="50"/>
        <v>1463266.23</v>
      </c>
      <c r="K697" s="40">
        <f t="shared" si="51"/>
        <v>2531059.7850000001</v>
      </c>
      <c r="L697" s="40">
        <f t="shared" si="52"/>
        <v>1940804.04</v>
      </c>
      <c r="M697" s="40">
        <f t="shared" si="53"/>
        <v>0</v>
      </c>
      <c r="N697" s="40">
        <f t="shared" si="54"/>
        <v>116977.84</v>
      </c>
    </row>
    <row r="698" spans="1:14" hidden="1" x14ac:dyDescent="0.6">
      <c r="A698" s="38" t="s">
        <v>1683</v>
      </c>
      <c r="B698" s="40">
        <v>15835339.6</v>
      </c>
      <c r="C698" s="40">
        <v>5660514.9100000001</v>
      </c>
      <c r="D698" s="40">
        <v>9005497.5899999999</v>
      </c>
      <c r="E698" s="40">
        <v>0</v>
      </c>
      <c r="F698" s="40">
        <v>77071.12</v>
      </c>
      <c r="G698" s="40">
        <v>16272216.830000002</v>
      </c>
      <c r="H698" s="40">
        <v>47214788.530000001</v>
      </c>
      <c r="J698" s="40">
        <f t="shared" si="50"/>
        <v>7917669.7999999998</v>
      </c>
      <c r="K698" s="40">
        <f t="shared" si="51"/>
        <v>2830257.4550000001</v>
      </c>
      <c r="L698" s="40">
        <f t="shared" si="52"/>
        <v>4502748.7949999999</v>
      </c>
      <c r="M698" s="40">
        <f t="shared" si="53"/>
        <v>0</v>
      </c>
      <c r="N698" s="40">
        <f t="shared" si="54"/>
        <v>38535.56</v>
      </c>
    </row>
    <row r="699" spans="1:14" hidden="1" x14ac:dyDescent="0.6">
      <c r="A699" s="38" t="s">
        <v>1685</v>
      </c>
      <c r="B699" s="40">
        <v>3159389.35</v>
      </c>
      <c r="C699" s="40">
        <v>1460142.09</v>
      </c>
      <c r="D699" s="40">
        <v>3969688.04</v>
      </c>
      <c r="E699" s="40">
        <v>0</v>
      </c>
      <c r="F699" s="40">
        <v>3230.76</v>
      </c>
      <c r="G699" s="40">
        <v>4518227.4699999988</v>
      </c>
      <c r="H699" s="40">
        <v>79969153.150000006</v>
      </c>
      <c r="J699" s="40">
        <f t="shared" si="50"/>
        <v>1579694.675</v>
      </c>
      <c r="K699" s="40">
        <f t="shared" si="51"/>
        <v>730071.04500000004</v>
      </c>
      <c r="L699" s="40">
        <f t="shared" si="52"/>
        <v>1984844.02</v>
      </c>
      <c r="M699" s="40">
        <f t="shared" si="53"/>
        <v>0</v>
      </c>
      <c r="N699" s="40">
        <f t="shared" si="54"/>
        <v>1615.38</v>
      </c>
    </row>
    <row r="700" spans="1:14" hidden="1" x14ac:dyDescent="0.6">
      <c r="A700" s="38" t="s">
        <v>1687</v>
      </c>
      <c r="B700" s="40">
        <v>4020220.61</v>
      </c>
      <c r="C700" s="40">
        <v>2568271.5</v>
      </c>
      <c r="D700" s="40">
        <v>2404609.4</v>
      </c>
      <c r="E700" s="40">
        <v>0</v>
      </c>
      <c r="F700" s="40">
        <v>78086.159999999989</v>
      </c>
      <c r="G700" s="40">
        <v>1680201.48</v>
      </c>
      <c r="H700" s="40">
        <v>40983898.079999998</v>
      </c>
      <c r="J700" s="40">
        <f t="shared" si="50"/>
        <v>2010110.3049999999</v>
      </c>
      <c r="K700" s="40">
        <f t="shared" si="51"/>
        <v>1284135.75</v>
      </c>
      <c r="L700" s="40">
        <f t="shared" si="52"/>
        <v>1202304.7</v>
      </c>
      <c r="M700" s="40">
        <f t="shared" si="53"/>
        <v>0</v>
      </c>
      <c r="N700" s="40">
        <f t="shared" si="54"/>
        <v>39043.079999999994</v>
      </c>
    </row>
    <row r="701" spans="1:14" hidden="1" x14ac:dyDescent="0.6">
      <c r="A701" s="38" t="s">
        <v>1689</v>
      </c>
      <c r="B701" s="40">
        <v>3542187.5900000003</v>
      </c>
      <c r="C701" s="40">
        <v>2149164.92</v>
      </c>
      <c r="D701" s="40">
        <v>2127271.4699999997</v>
      </c>
      <c r="E701" s="40">
        <v>0</v>
      </c>
      <c r="F701" s="40">
        <v>0</v>
      </c>
      <c r="G701" s="40">
        <v>1750447.8499999999</v>
      </c>
      <c r="H701" s="40">
        <v>18580512.34</v>
      </c>
      <c r="J701" s="40">
        <f t="shared" si="50"/>
        <v>1771093.7950000002</v>
      </c>
      <c r="K701" s="40">
        <f t="shared" si="51"/>
        <v>1074582.46</v>
      </c>
      <c r="L701" s="40">
        <f t="shared" si="52"/>
        <v>1063635.7349999999</v>
      </c>
      <c r="M701" s="40">
        <f t="shared" si="53"/>
        <v>0</v>
      </c>
      <c r="N701" s="40">
        <f t="shared" si="54"/>
        <v>0</v>
      </c>
    </row>
    <row r="702" spans="1:14" hidden="1" x14ac:dyDescent="0.6">
      <c r="A702" s="38" t="s">
        <v>1691</v>
      </c>
      <c r="B702" s="40">
        <v>2589706.81</v>
      </c>
      <c r="C702" s="40">
        <v>1814154.2</v>
      </c>
      <c r="D702" s="40">
        <v>1131511.22</v>
      </c>
      <c r="E702" s="40">
        <v>0</v>
      </c>
      <c r="F702" s="40">
        <v>0</v>
      </c>
      <c r="G702" s="40">
        <v>4746291.5700000012</v>
      </c>
      <c r="H702" s="40">
        <v>26998850.170000002</v>
      </c>
      <c r="J702" s="40">
        <f t="shared" si="50"/>
        <v>1294853.405</v>
      </c>
      <c r="K702" s="40">
        <f t="shared" si="51"/>
        <v>907077.1</v>
      </c>
      <c r="L702" s="40">
        <f t="shared" si="52"/>
        <v>565755.61</v>
      </c>
      <c r="M702" s="40">
        <f t="shared" si="53"/>
        <v>0</v>
      </c>
      <c r="N702" s="40">
        <f t="shared" si="54"/>
        <v>0</v>
      </c>
    </row>
    <row r="703" spans="1:14" hidden="1" x14ac:dyDescent="0.6">
      <c r="A703" s="38" t="s">
        <v>1693</v>
      </c>
      <c r="B703" s="40">
        <v>3181109.42</v>
      </c>
      <c r="C703" s="40">
        <v>2199940.33</v>
      </c>
      <c r="D703" s="40">
        <v>1782593.2399999998</v>
      </c>
      <c r="E703" s="40">
        <v>0</v>
      </c>
      <c r="F703" s="40">
        <v>4815.93</v>
      </c>
      <c r="G703" s="40">
        <v>1740569.96</v>
      </c>
      <c r="H703" s="40">
        <v>49009978.420000002</v>
      </c>
      <c r="J703" s="40">
        <f t="shared" si="50"/>
        <v>1590554.71</v>
      </c>
      <c r="K703" s="40">
        <f t="shared" si="51"/>
        <v>1099970.165</v>
      </c>
      <c r="L703" s="40">
        <f t="shared" si="52"/>
        <v>891296.61999999988</v>
      </c>
      <c r="M703" s="40">
        <f t="shared" si="53"/>
        <v>0</v>
      </c>
      <c r="N703" s="40">
        <f t="shared" si="54"/>
        <v>2407.9650000000001</v>
      </c>
    </row>
    <row r="704" spans="1:14" hidden="1" x14ac:dyDescent="0.6">
      <c r="A704" s="38" t="s">
        <v>1695</v>
      </c>
      <c r="B704" s="40">
        <v>6866160.5999999996</v>
      </c>
      <c r="C704" s="40">
        <v>4259377.45</v>
      </c>
      <c r="D704" s="40">
        <v>23401343.550000001</v>
      </c>
      <c r="E704" s="40">
        <v>0</v>
      </c>
      <c r="F704" s="40">
        <v>119686.23999999999</v>
      </c>
      <c r="G704" s="40">
        <v>1467857.74</v>
      </c>
      <c r="H704" s="40">
        <v>7247251.6600000001</v>
      </c>
      <c r="J704" s="40">
        <f t="shared" si="50"/>
        <v>3433080.3</v>
      </c>
      <c r="K704" s="40">
        <f t="shared" si="51"/>
        <v>2129688.7250000001</v>
      </c>
      <c r="L704" s="40">
        <f t="shared" si="52"/>
        <v>11700671.775</v>
      </c>
      <c r="M704" s="40">
        <f t="shared" si="53"/>
        <v>0</v>
      </c>
      <c r="N704" s="40">
        <f t="shared" si="54"/>
        <v>59843.119999999995</v>
      </c>
    </row>
    <row r="705" spans="1:14" hidden="1" x14ac:dyDescent="0.6">
      <c r="A705" s="38" t="s">
        <v>1697</v>
      </c>
      <c r="B705" s="40">
        <v>2903800.93</v>
      </c>
      <c r="C705" s="40">
        <v>1077026.6199999999</v>
      </c>
      <c r="D705" s="40">
        <v>1720527.49</v>
      </c>
      <c r="E705" s="40">
        <v>0</v>
      </c>
      <c r="F705" s="40">
        <v>11385.5</v>
      </c>
      <c r="G705" s="40">
        <v>7256293.1200000001</v>
      </c>
      <c r="H705" s="40">
        <v>97680261.770000011</v>
      </c>
      <c r="J705" s="40">
        <f t="shared" si="50"/>
        <v>1451900.4650000001</v>
      </c>
      <c r="K705" s="40">
        <f t="shared" si="51"/>
        <v>538513.30999999994</v>
      </c>
      <c r="L705" s="40">
        <f t="shared" si="52"/>
        <v>860263.745</v>
      </c>
      <c r="M705" s="40">
        <f t="shared" si="53"/>
        <v>0</v>
      </c>
      <c r="N705" s="40">
        <f t="shared" si="54"/>
        <v>5692.75</v>
      </c>
    </row>
    <row r="706" spans="1:14" hidden="1" x14ac:dyDescent="0.6">
      <c r="A706" s="38" t="s">
        <v>1699</v>
      </c>
      <c r="B706" s="40">
        <v>2993084.25</v>
      </c>
      <c r="C706" s="40">
        <v>1213065.5</v>
      </c>
      <c r="D706" s="40">
        <v>4286496.75</v>
      </c>
      <c r="E706" s="40">
        <v>0</v>
      </c>
      <c r="F706" s="40">
        <v>8188.5</v>
      </c>
      <c r="G706" s="40">
        <v>1568732.23</v>
      </c>
      <c r="H706" s="40">
        <v>13133153.82</v>
      </c>
      <c r="J706" s="40">
        <f t="shared" si="50"/>
        <v>1496542.125</v>
      </c>
      <c r="K706" s="40">
        <f t="shared" si="51"/>
        <v>606532.75</v>
      </c>
      <c r="L706" s="40">
        <f t="shared" si="52"/>
        <v>2143248.375</v>
      </c>
      <c r="M706" s="40">
        <f t="shared" si="53"/>
        <v>0</v>
      </c>
      <c r="N706" s="40">
        <f t="shared" si="54"/>
        <v>4094.25</v>
      </c>
    </row>
    <row r="707" spans="1:14" hidden="1" x14ac:dyDescent="0.6">
      <c r="A707" s="38" t="s">
        <v>1701</v>
      </c>
      <c r="B707" s="40">
        <v>4823060.37</v>
      </c>
      <c r="C707" s="40">
        <v>2719684.5900000003</v>
      </c>
      <c r="D707" s="40">
        <v>1742432.8099999998</v>
      </c>
      <c r="E707" s="40">
        <v>0</v>
      </c>
      <c r="F707" s="40">
        <v>21005.25</v>
      </c>
      <c r="G707" s="40">
        <v>11750303.229999999</v>
      </c>
      <c r="H707" s="40">
        <v>70232657.979999989</v>
      </c>
      <c r="J707" s="40">
        <f t="shared" si="50"/>
        <v>2411530.1850000001</v>
      </c>
      <c r="K707" s="40">
        <f t="shared" si="51"/>
        <v>1359842.2950000002</v>
      </c>
      <c r="L707" s="40">
        <f t="shared" si="52"/>
        <v>871216.40499999991</v>
      </c>
      <c r="M707" s="40">
        <f t="shared" si="53"/>
        <v>0</v>
      </c>
      <c r="N707" s="40">
        <f t="shared" si="54"/>
        <v>10502.625</v>
      </c>
    </row>
    <row r="708" spans="1:14" hidden="1" x14ac:dyDescent="0.6">
      <c r="A708" s="38" t="s">
        <v>1703</v>
      </c>
      <c r="B708" s="40">
        <v>311356.27</v>
      </c>
      <c r="C708" s="40">
        <v>5237688.75</v>
      </c>
      <c r="D708" s="40">
        <v>2855793.96</v>
      </c>
      <c r="E708" s="40">
        <v>0</v>
      </c>
      <c r="F708" s="40">
        <v>0</v>
      </c>
      <c r="G708" s="40">
        <v>2382337.1100000003</v>
      </c>
      <c r="H708" s="40">
        <v>25109438.659999996</v>
      </c>
      <c r="J708" s="40">
        <f t="shared" si="50"/>
        <v>155678.13500000001</v>
      </c>
      <c r="K708" s="40">
        <f t="shared" si="51"/>
        <v>2618844.375</v>
      </c>
      <c r="L708" s="40">
        <f t="shared" si="52"/>
        <v>1427896.98</v>
      </c>
      <c r="M708" s="40">
        <f t="shared" si="53"/>
        <v>0</v>
      </c>
      <c r="N708" s="40">
        <f t="shared" si="54"/>
        <v>0</v>
      </c>
    </row>
    <row r="709" spans="1:14" hidden="1" x14ac:dyDescent="0.6">
      <c r="A709" s="38" t="s">
        <v>1705</v>
      </c>
      <c r="B709" s="40">
        <v>2206383.7999999998</v>
      </c>
      <c r="C709" s="40">
        <v>1173878.72</v>
      </c>
      <c r="D709" s="40">
        <v>1105086.75</v>
      </c>
      <c r="E709" s="40">
        <v>0</v>
      </c>
      <c r="F709" s="40">
        <v>0</v>
      </c>
      <c r="G709" s="40">
        <v>1681559.7100000002</v>
      </c>
      <c r="H709" s="40">
        <v>11948839.68</v>
      </c>
      <c r="J709" s="40">
        <f t="shared" ref="J709:J772" si="55">B709*$J$2</f>
        <v>1103191.8999999999</v>
      </c>
      <c r="K709" s="40">
        <f t="shared" ref="K709:K772" si="56">C709*$K$2</f>
        <v>586939.36</v>
      </c>
      <c r="L709" s="40">
        <f t="shared" ref="L709:L772" si="57">D709*$L$2</f>
        <v>552543.375</v>
      </c>
      <c r="M709" s="40">
        <f t="shared" ref="M709:M772" si="58">E709*$M$2</f>
        <v>0</v>
      </c>
      <c r="N709" s="40">
        <f t="shared" ref="N709:N772" si="59">F709*$N$2</f>
        <v>0</v>
      </c>
    </row>
    <row r="710" spans="1:14" hidden="1" x14ac:dyDescent="0.6">
      <c r="A710" s="38" t="s">
        <v>1664</v>
      </c>
      <c r="B710" s="40">
        <v>5418420.8100000005</v>
      </c>
      <c r="C710" s="40">
        <v>644828.63</v>
      </c>
      <c r="D710" s="40">
        <v>1051791.8399999999</v>
      </c>
      <c r="E710" s="40">
        <v>0</v>
      </c>
      <c r="F710" s="40">
        <v>391160.03</v>
      </c>
      <c r="G710" s="40">
        <v>1143962.52</v>
      </c>
      <c r="H710" s="40">
        <v>3594955.6900000004</v>
      </c>
      <c r="J710" s="40">
        <f t="shared" si="55"/>
        <v>2709210.4050000003</v>
      </c>
      <c r="K710" s="40">
        <f t="shared" si="56"/>
        <v>322414.315</v>
      </c>
      <c r="L710" s="40">
        <f t="shared" si="57"/>
        <v>525895.91999999993</v>
      </c>
      <c r="M710" s="40">
        <f t="shared" si="58"/>
        <v>0</v>
      </c>
      <c r="N710" s="40">
        <f t="shared" si="59"/>
        <v>195580.01500000001</v>
      </c>
    </row>
    <row r="711" spans="1:14" hidden="1" x14ac:dyDescent="0.6">
      <c r="A711" s="38" t="s">
        <v>1666</v>
      </c>
      <c r="B711" s="40">
        <v>3659871.13</v>
      </c>
      <c r="C711" s="40">
        <v>1029238</v>
      </c>
      <c r="D711" s="40">
        <v>1719089.0499999998</v>
      </c>
      <c r="E711" s="40">
        <v>0</v>
      </c>
      <c r="F711" s="40">
        <v>775297.48</v>
      </c>
      <c r="G711" s="40">
        <v>1682400.1300000001</v>
      </c>
      <c r="H711" s="40">
        <v>37967707.729999997</v>
      </c>
      <c r="J711" s="40">
        <f t="shared" si="55"/>
        <v>1829935.5649999999</v>
      </c>
      <c r="K711" s="40">
        <f t="shared" si="56"/>
        <v>514619</v>
      </c>
      <c r="L711" s="40">
        <f t="shared" si="57"/>
        <v>859544.52499999991</v>
      </c>
      <c r="M711" s="40">
        <f t="shared" si="58"/>
        <v>0</v>
      </c>
      <c r="N711" s="40">
        <f t="shared" si="59"/>
        <v>387648.74</v>
      </c>
    </row>
    <row r="712" spans="1:14" hidden="1" x14ac:dyDescent="0.6">
      <c r="A712" s="38" t="s">
        <v>1668</v>
      </c>
      <c r="B712" s="40">
        <v>899194.53</v>
      </c>
      <c r="C712" s="40">
        <v>301144.5</v>
      </c>
      <c r="D712" s="40">
        <v>500105.97</v>
      </c>
      <c r="E712" s="40">
        <v>0</v>
      </c>
      <c r="F712" s="40">
        <v>234919.86</v>
      </c>
      <c r="G712" s="40">
        <v>871215.8</v>
      </c>
      <c r="H712" s="40">
        <v>12804452.670000002</v>
      </c>
      <c r="J712" s="40">
        <f t="shared" si="55"/>
        <v>449597.26500000001</v>
      </c>
      <c r="K712" s="40">
        <f t="shared" si="56"/>
        <v>150572.25</v>
      </c>
      <c r="L712" s="40">
        <f t="shared" si="57"/>
        <v>250052.98499999999</v>
      </c>
      <c r="M712" s="40">
        <f t="shared" si="58"/>
        <v>0</v>
      </c>
      <c r="N712" s="40">
        <f t="shared" si="59"/>
        <v>117459.93</v>
      </c>
    </row>
    <row r="713" spans="1:14" hidden="1" x14ac:dyDescent="0.6">
      <c r="A713" s="38" t="s">
        <v>1567</v>
      </c>
      <c r="B713" s="40">
        <v>731227.05</v>
      </c>
      <c r="C713" s="40">
        <v>1485758.1199999999</v>
      </c>
      <c r="D713" s="40">
        <v>1733637</v>
      </c>
      <c r="E713" s="40">
        <v>0</v>
      </c>
      <c r="F713" s="40">
        <v>4775.93</v>
      </c>
      <c r="G713" s="40">
        <v>477873.16</v>
      </c>
      <c r="H713" s="40">
        <v>9422676.3200000003</v>
      </c>
      <c r="J713" s="40">
        <f t="shared" si="55"/>
        <v>365613.52500000002</v>
      </c>
      <c r="K713" s="40">
        <f t="shared" si="56"/>
        <v>742879.05999999994</v>
      </c>
      <c r="L713" s="40">
        <f t="shared" si="57"/>
        <v>866818.5</v>
      </c>
      <c r="M713" s="40">
        <f t="shared" si="58"/>
        <v>0</v>
      </c>
      <c r="N713" s="40">
        <f t="shared" si="59"/>
        <v>2387.9650000000001</v>
      </c>
    </row>
    <row r="714" spans="1:14" hidden="1" x14ac:dyDescent="0.6">
      <c r="A714" s="38" t="s">
        <v>1569</v>
      </c>
      <c r="B714" s="40">
        <v>6676443.9400000004</v>
      </c>
      <c r="C714" s="40">
        <v>1656340.77</v>
      </c>
      <c r="D714" s="40">
        <v>3510340.42</v>
      </c>
      <c r="E714" s="40">
        <v>0</v>
      </c>
      <c r="F714" s="40">
        <v>537474.06000000006</v>
      </c>
      <c r="G714" s="40">
        <v>9691766.3699999992</v>
      </c>
      <c r="H714" s="40">
        <v>43885122.469999999</v>
      </c>
      <c r="J714" s="40">
        <f t="shared" si="55"/>
        <v>3338221.97</v>
      </c>
      <c r="K714" s="40">
        <f t="shared" si="56"/>
        <v>828170.38500000001</v>
      </c>
      <c r="L714" s="40">
        <f t="shared" si="57"/>
        <v>1755170.21</v>
      </c>
      <c r="M714" s="40">
        <f t="shared" si="58"/>
        <v>0</v>
      </c>
      <c r="N714" s="40">
        <f t="shared" si="59"/>
        <v>268737.03000000003</v>
      </c>
    </row>
    <row r="715" spans="1:14" hidden="1" x14ac:dyDescent="0.6">
      <c r="A715" s="38" t="s">
        <v>1571</v>
      </c>
      <c r="B715" s="40">
        <v>1605529</v>
      </c>
      <c r="C715" s="40">
        <v>948785.85</v>
      </c>
      <c r="D715" s="40">
        <v>1733740.08</v>
      </c>
      <c r="E715" s="40">
        <v>0</v>
      </c>
      <c r="F715" s="40">
        <v>0</v>
      </c>
      <c r="G715" s="40">
        <v>6997814.4000000004</v>
      </c>
      <c r="H715" s="40">
        <v>17253411.27</v>
      </c>
      <c r="J715" s="40">
        <f t="shared" si="55"/>
        <v>802764.5</v>
      </c>
      <c r="K715" s="40">
        <f t="shared" si="56"/>
        <v>474392.92499999999</v>
      </c>
      <c r="L715" s="40">
        <f t="shared" si="57"/>
        <v>866870.04</v>
      </c>
      <c r="M715" s="40">
        <f t="shared" si="58"/>
        <v>0</v>
      </c>
      <c r="N715" s="40">
        <f t="shared" si="59"/>
        <v>0</v>
      </c>
    </row>
    <row r="716" spans="1:14" hidden="1" x14ac:dyDescent="0.6">
      <c r="A716" s="38" t="s">
        <v>1573</v>
      </c>
      <c r="B716" s="40">
        <v>3499855.29</v>
      </c>
      <c r="C716" s="40">
        <v>2062977.87</v>
      </c>
      <c r="D716" s="40">
        <v>1308667.8299999998</v>
      </c>
      <c r="E716" s="40">
        <v>0</v>
      </c>
      <c r="F716" s="40">
        <v>21134.12</v>
      </c>
      <c r="G716" s="40">
        <v>165858</v>
      </c>
      <c r="H716" s="40">
        <v>4047633.4299999997</v>
      </c>
      <c r="J716" s="40">
        <f t="shared" si="55"/>
        <v>1749927.645</v>
      </c>
      <c r="K716" s="40">
        <f t="shared" si="56"/>
        <v>1031488.9350000001</v>
      </c>
      <c r="L716" s="40">
        <f t="shared" si="57"/>
        <v>654333.91499999992</v>
      </c>
      <c r="M716" s="40">
        <f t="shared" si="58"/>
        <v>0</v>
      </c>
      <c r="N716" s="40">
        <f t="shared" si="59"/>
        <v>10567.06</v>
      </c>
    </row>
    <row r="717" spans="1:14" hidden="1" x14ac:dyDescent="0.6">
      <c r="A717" s="38" t="s">
        <v>1575</v>
      </c>
      <c r="B717" s="40">
        <v>33511909.370000001</v>
      </c>
      <c r="C717" s="40">
        <v>14497243.59</v>
      </c>
      <c r="D717" s="40">
        <v>20419138.089999996</v>
      </c>
      <c r="E717" s="40">
        <v>0</v>
      </c>
      <c r="F717" s="40">
        <v>47959</v>
      </c>
      <c r="G717" s="40">
        <v>2850144.91</v>
      </c>
      <c r="H717" s="40">
        <v>10169517.640000001</v>
      </c>
      <c r="J717" s="40">
        <f t="shared" si="55"/>
        <v>16755954.685000001</v>
      </c>
      <c r="K717" s="40">
        <f t="shared" si="56"/>
        <v>7248621.7949999999</v>
      </c>
      <c r="L717" s="40">
        <f t="shared" si="57"/>
        <v>10209569.044999998</v>
      </c>
      <c r="M717" s="40">
        <f t="shared" si="58"/>
        <v>0</v>
      </c>
      <c r="N717" s="40">
        <f t="shared" si="59"/>
        <v>23979.5</v>
      </c>
    </row>
    <row r="718" spans="1:14" hidden="1" x14ac:dyDescent="0.6">
      <c r="A718" s="38" t="s">
        <v>1577</v>
      </c>
      <c r="B718" s="40">
        <v>1354656.35</v>
      </c>
      <c r="C718" s="40">
        <v>5446327.6099999994</v>
      </c>
      <c r="D718" s="40">
        <v>4402478.1500000004</v>
      </c>
      <c r="E718" s="40">
        <v>0</v>
      </c>
      <c r="F718" s="40">
        <v>38251</v>
      </c>
      <c r="G718" s="40">
        <v>16430714.949999999</v>
      </c>
      <c r="H718" s="40">
        <v>179489018.38000003</v>
      </c>
      <c r="J718" s="40">
        <f t="shared" si="55"/>
        <v>677328.17500000005</v>
      </c>
      <c r="K718" s="40">
        <f t="shared" si="56"/>
        <v>2723163.8049999997</v>
      </c>
      <c r="L718" s="40">
        <f t="shared" si="57"/>
        <v>2201239.0750000002</v>
      </c>
      <c r="M718" s="40">
        <f t="shared" si="58"/>
        <v>0</v>
      </c>
      <c r="N718" s="40">
        <f t="shared" si="59"/>
        <v>19125.5</v>
      </c>
    </row>
    <row r="719" spans="1:14" hidden="1" x14ac:dyDescent="0.6">
      <c r="A719" s="38" t="s">
        <v>1579</v>
      </c>
      <c r="B719" s="40">
        <v>3487707.27</v>
      </c>
      <c r="C719" s="40">
        <v>855195.21</v>
      </c>
      <c r="D719" s="40">
        <v>2103666.84</v>
      </c>
      <c r="E719" s="40">
        <v>0</v>
      </c>
      <c r="F719" s="40">
        <v>11017.39</v>
      </c>
      <c r="G719" s="40">
        <v>5795532.0499999998</v>
      </c>
      <c r="H719" s="40">
        <v>41667118.110000007</v>
      </c>
      <c r="J719" s="40">
        <f t="shared" si="55"/>
        <v>1743853.635</v>
      </c>
      <c r="K719" s="40">
        <f t="shared" si="56"/>
        <v>427597.60499999998</v>
      </c>
      <c r="L719" s="40">
        <f t="shared" si="57"/>
        <v>1051833.42</v>
      </c>
      <c r="M719" s="40">
        <f t="shared" si="58"/>
        <v>0</v>
      </c>
      <c r="N719" s="40">
        <f t="shared" si="59"/>
        <v>5508.6949999999997</v>
      </c>
    </row>
    <row r="720" spans="1:14" hidden="1" x14ac:dyDescent="0.6">
      <c r="A720" s="38" t="s">
        <v>1581</v>
      </c>
      <c r="B720" s="40">
        <v>1494438.12</v>
      </c>
      <c r="C720" s="40">
        <v>314899.82</v>
      </c>
      <c r="D720" s="40">
        <v>730821.04999999993</v>
      </c>
      <c r="E720" s="40">
        <v>0</v>
      </c>
      <c r="F720" s="40">
        <v>3827.25</v>
      </c>
      <c r="G720" s="40">
        <v>5888002.8600000003</v>
      </c>
      <c r="H720" s="40">
        <v>17323722.73</v>
      </c>
      <c r="J720" s="40">
        <f t="shared" si="55"/>
        <v>747219.06</v>
      </c>
      <c r="K720" s="40">
        <f t="shared" si="56"/>
        <v>157449.91</v>
      </c>
      <c r="L720" s="40">
        <f t="shared" si="57"/>
        <v>365410.52499999997</v>
      </c>
      <c r="M720" s="40">
        <f t="shared" si="58"/>
        <v>0</v>
      </c>
      <c r="N720" s="40">
        <f t="shared" si="59"/>
        <v>1913.625</v>
      </c>
    </row>
    <row r="721" spans="1:14" hidden="1" x14ac:dyDescent="0.6">
      <c r="A721" s="38" t="s">
        <v>1583</v>
      </c>
      <c r="B721" s="40">
        <v>52476341.009999998</v>
      </c>
      <c r="C721" s="40">
        <v>12274978.460000001</v>
      </c>
      <c r="D721" s="40">
        <v>9713503.7699999996</v>
      </c>
      <c r="E721" s="40">
        <v>0</v>
      </c>
      <c r="F721" s="40">
        <v>1836666.37</v>
      </c>
      <c r="G721" s="40">
        <v>2125574.3299999996</v>
      </c>
      <c r="H721" s="40">
        <v>6492042.5899999999</v>
      </c>
      <c r="J721" s="40">
        <f t="shared" si="55"/>
        <v>26238170.504999999</v>
      </c>
      <c r="K721" s="40">
        <f t="shared" si="56"/>
        <v>6137489.2300000004</v>
      </c>
      <c r="L721" s="40">
        <f t="shared" si="57"/>
        <v>4856751.8849999998</v>
      </c>
      <c r="M721" s="40">
        <f t="shared" si="58"/>
        <v>0</v>
      </c>
      <c r="N721" s="40">
        <f t="shared" si="59"/>
        <v>918333.18500000006</v>
      </c>
    </row>
    <row r="722" spans="1:14" hidden="1" x14ac:dyDescent="0.6">
      <c r="A722" s="38" t="s">
        <v>1585</v>
      </c>
      <c r="B722" s="40">
        <v>10293944.07</v>
      </c>
      <c r="C722" s="40">
        <v>1175252.3400000001</v>
      </c>
      <c r="D722" s="40">
        <v>2432278.59</v>
      </c>
      <c r="E722" s="40">
        <v>0</v>
      </c>
      <c r="F722" s="40">
        <v>963533.5</v>
      </c>
      <c r="G722" s="40">
        <v>19155751.800000001</v>
      </c>
      <c r="H722" s="40">
        <v>93243673.270000011</v>
      </c>
      <c r="J722" s="40">
        <f t="shared" si="55"/>
        <v>5146972.0350000001</v>
      </c>
      <c r="K722" s="40">
        <f t="shared" si="56"/>
        <v>587626.17000000004</v>
      </c>
      <c r="L722" s="40">
        <f t="shared" si="57"/>
        <v>1216139.2949999999</v>
      </c>
      <c r="M722" s="40">
        <f t="shared" si="58"/>
        <v>0</v>
      </c>
      <c r="N722" s="40">
        <f t="shared" si="59"/>
        <v>481766.75</v>
      </c>
    </row>
    <row r="723" spans="1:14" hidden="1" x14ac:dyDescent="0.6">
      <c r="A723" s="38" t="s">
        <v>1831</v>
      </c>
      <c r="B723" s="40">
        <v>1576529.83</v>
      </c>
      <c r="C723" s="40">
        <v>412084.13</v>
      </c>
      <c r="D723" s="40">
        <v>3093019.17</v>
      </c>
      <c r="E723" s="40">
        <v>0</v>
      </c>
      <c r="F723" s="40">
        <v>0</v>
      </c>
      <c r="G723" s="40">
        <v>3260597.7199999997</v>
      </c>
      <c r="H723" s="40">
        <v>47912479.779999994</v>
      </c>
      <c r="J723" s="40">
        <f t="shared" si="55"/>
        <v>788264.91500000004</v>
      </c>
      <c r="K723" s="40">
        <f t="shared" si="56"/>
        <v>206042.065</v>
      </c>
      <c r="L723" s="40">
        <f t="shared" si="57"/>
        <v>1546509.585</v>
      </c>
      <c r="M723" s="40">
        <f t="shared" si="58"/>
        <v>0</v>
      </c>
      <c r="N723" s="40">
        <f t="shared" si="59"/>
        <v>0</v>
      </c>
    </row>
    <row r="724" spans="1:14" hidden="1" x14ac:dyDescent="0.6">
      <c r="A724" s="38" t="s">
        <v>1833</v>
      </c>
      <c r="B724" s="40">
        <v>3910392.45</v>
      </c>
      <c r="C724" s="40">
        <v>1741500</v>
      </c>
      <c r="D724" s="40">
        <v>2864153.41</v>
      </c>
      <c r="E724" s="40">
        <v>0</v>
      </c>
      <c r="F724" s="40">
        <v>59361</v>
      </c>
      <c r="G724" s="40">
        <v>3837602.2600000002</v>
      </c>
      <c r="H724" s="40">
        <v>8872084.7400000002</v>
      </c>
      <c r="J724" s="40">
        <f t="shared" si="55"/>
        <v>1955196.2250000001</v>
      </c>
      <c r="K724" s="40">
        <f t="shared" si="56"/>
        <v>870750</v>
      </c>
      <c r="L724" s="40">
        <f t="shared" si="57"/>
        <v>1432076.7050000001</v>
      </c>
      <c r="M724" s="40">
        <f t="shared" si="58"/>
        <v>0</v>
      </c>
      <c r="N724" s="40">
        <f t="shared" si="59"/>
        <v>29680.5</v>
      </c>
    </row>
    <row r="725" spans="1:14" hidden="1" x14ac:dyDescent="0.6">
      <c r="A725" s="38" t="s">
        <v>1835</v>
      </c>
      <c r="B725" s="40">
        <v>15354637.940000001</v>
      </c>
      <c r="C725" s="40">
        <v>2667553.84</v>
      </c>
      <c r="D725" s="40">
        <v>12243894</v>
      </c>
      <c r="E725" s="40">
        <v>0</v>
      </c>
      <c r="F725" s="40">
        <v>11621</v>
      </c>
      <c r="G725" s="40">
        <v>2846030.4300000006</v>
      </c>
      <c r="H725" s="40">
        <v>11838455.920000002</v>
      </c>
      <c r="J725" s="40">
        <f t="shared" si="55"/>
        <v>7677318.9700000007</v>
      </c>
      <c r="K725" s="40">
        <f t="shared" si="56"/>
        <v>1333776.92</v>
      </c>
      <c r="L725" s="40">
        <f t="shared" si="57"/>
        <v>6121947</v>
      </c>
      <c r="M725" s="40">
        <f t="shared" si="58"/>
        <v>0</v>
      </c>
      <c r="N725" s="40">
        <f t="shared" si="59"/>
        <v>5810.5</v>
      </c>
    </row>
    <row r="726" spans="1:14" hidden="1" x14ac:dyDescent="0.6">
      <c r="A726" s="38" t="s">
        <v>1837</v>
      </c>
      <c r="B726" s="40">
        <v>3305161.31</v>
      </c>
      <c r="C726" s="40">
        <v>1196335.5</v>
      </c>
      <c r="D726" s="40">
        <v>2647469.1</v>
      </c>
      <c r="E726" s="40">
        <v>0</v>
      </c>
      <c r="F726" s="40">
        <v>0</v>
      </c>
      <c r="G726" s="40">
        <v>13129028.840000002</v>
      </c>
      <c r="H726" s="40">
        <v>37025620.729999997</v>
      </c>
      <c r="J726" s="40">
        <f t="shared" si="55"/>
        <v>1652580.655</v>
      </c>
      <c r="K726" s="40">
        <f t="shared" si="56"/>
        <v>598167.75</v>
      </c>
      <c r="L726" s="40">
        <f t="shared" si="57"/>
        <v>1323734.55</v>
      </c>
      <c r="M726" s="40">
        <f t="shared" si="58"/>
        <v>0</v>
      </c>
      <c r="N726" s="40">
        <f t="shared" si="59"/>
        <v>0</v>
      </c>
    </row>
    <row r="727" spans="1:14" hidden="1" x14ac:dyDescent="0.6">
      <c r="A727" s="38" t="s">
        <v>1839</v>
      </c>
      <c r="B727" s="40">
        <v>1139502.42</v>
      </c>
      <c r="C727" s="40">
        <v>244024.41</v>
      </c>
      <c r="D727" s="40">
        <v>1984814.55</v>
      </c>
      <c r="E727" s="40">
        <v>0</v>
      </c>
      <c r="F727" s="40">
        <v>0</v>
      </c>
      <c r="G727" s="40">
        <v>1124295.07</v>
      </c>
      <c r="H727" s="40">
        <v>7022483.6999999993</v>
      </c>
      <c r="J727" s="40">
        <f t="shared" si="55"/>
        <v>569751.21</v>
      </c>
      <c r="K727" s="40">
        <f t="shared" si="56"/>
        <v>122012.205</v>
      </c>
      <c r="L727" s="40">
        <f t="shared" si="57"/>
        <v>992407.27500000002</v>
      </c>
      <c r="M727" s="40">
        <f t="shared" si="58"/>
        <v>0</v>
      </c>
      <c r="N727" s="40">
        <f t="shared" si="59"/>
        <v>0</v>
      </c>
    </row>
    <row r="728" spans="1:14" hidden="1" x14ac:dyDescent="0.6">
      <c r="A728" s="38" t="s">
        <v>1841</v>
      </c>
      <c r="B728" s="40">
        <v>3767559</v>
      </c>
      <c r="C728" s="40">
        <v>1380176</v>
      </c>
      <c r="D728" s="40">
        <v>4489216.5599999996</v>
      </c>
      <c r="E728" s="40">
        <v>0</v>
      </c>
      <c r="F728" s="40">
        <v>0</v>
      </c>
      <c r="G728" s="40">
        <v>1019892.0199999999</v>
      </c>
      <c r="H728" s="40">
        <v>5200677.3899999997</v>
      </c>
      <c r="J728" s="40">
        <f t="shared" si="55"/>
        <v>1883779.5</v>
      </c>
      <c r="K728" s="40">
        <f t="shared" si="56"/>
        <v>690088</v>
      </c>
      <c r="L728" s="40">
        <f t="shared" si="57"/>
        <v>2244608.2799999998</v>
      </c>
      <c r="M728" s="40">
        <f t="shared" si="58"/>
        <v>0</v>
      </c>
      <c r="N728" s="40">
        <f t="shared" si="59"/>
        <v>0</v>
      </c>
    </row>
    <row r="729" spans="1:14" hidden="1" x14ac:dyDescent="0.6">
      <c r="A729" s="38" t="s">
        <v>1843</v>
      </c>
      <c r="B729" s="40">
        <v>1007776</v>
      </c>
      <c r="C729" s="40">
        <v>152418.10999999999</v>
      </c>
      <c r="D729" s="40">
        <v>1275985.9199999999</v>
      </c>
      <c r="E729" s="40">
        <v>0</v>
      </c>
      <c r="F729" s="40">
        <v>0</v>
      </c>
      <c r="G729" s="40">
        <v>3503770.7199999997</v>
      </c>
      <c r="H729" s="40">
        <v>11188992.890000001</v>
      </c>
      <c r="J729" s="40">
        <f t="shared" si="55"/>
        <v>503888</v>
      </c>
      <c r="K729" s="40">
        <f t="shared" si="56"/>
        <v>76209.054999999993</v>
      </c>
      <c r="L729" s="40">
        <f t="shared" si="57"/>
        <v>637992.95999999996</v>
      </c>
      <c r="M729" s="40">
        <f t="shared" si="58"/>
        <v>0</v>
      </c>
      <c r="N729" s="40">
        <f t="shared" si="59"/>
        <v>0</v>
      </c>
    </row>
    <row r="730" spans="1:14" hidden="1" x14ac:dyDescent="0.6">
      <c r="A730" s="38" t="s">
        <v>1845</v>
      </c>
      <c r="B730" s="40">
        <v>2216588.67</v>
      </c>
      <c r="C730" s="40">
        <v>3597574.17</v>
      </c>
      <c r="D730" s="40">
        <v>2573080.69</v>
      </c>
      <c r="E730" s="40">
        <v>0</v>
      </c>
      <c r="F730" s="40">
        <v>0</v>
      </c>
      <c r="G730" s="40">
        <v>293385.32</v>
      </c>
      <c r="H730" s="40">
        <v>3028869.58</v>
      </c>
      <c r="J730" s="40">
        <f t="shared" si="55"/>
        <v>1108294.335</v>
      </c>
      <c r="K730" s="40">
        <f t="shared" si="56"/>
        <v>1798787.085</v>
      </c>
      <c r="L730" s="40">
        <f t="shared" si="57"/>
        <v>1286540.345</v>
      </c>
      <c r="M730" s="40">
        <f t="shared" si="58"/>
        <v>0</v>
      </c>
      <c r="N730" s="40">
        <f t="shared" si="59"/>
        <v>0</v>
      </c>
    </row>
    <row r="731" spans="1:14" hidden="1" x14ac:dyDescent="0.6">
      <c r="A731" s="38" t="s">
        <v>1847</v>
      </c>
      <c r="B731" s="40">
        <v>2511490.5099999998</v>
      </c>
      <c r="C731" s="40">
        <v>2632305.56</v>
      </c>
      <c r="D731" s="40">
        <v>2834046.39</v>
      </c>
      <c r="E731" s="40">
        <v>0</v>
      </c>
      <c r="F731" s="40">
        <v>132222.47</v>
      </c>
      <c r="G731" s="40">
        <v>3995342.43</v>
      </c>
      <c r="H731" s="40">
        <v>9657454.9900000002</v>
      </c>
      <c r="J731" s="40">
        <f t="shared" si="55"/>
        <v>1255745.2549999999</v>
      </c>
      <c r="K731" s="40">
        <f t="shared" si="56"/>
        <v>1316152.78</v>
      </c>
      <c r="L731" s="40">
        <f t="shared" si="57"/>
        <v>1417023.1950000001</v>
      </c>
      <c r="M731" s="40">
        <f t="shared" si="58"/>
        <v>0</v>
      </c>
      <c r="N731" s="40">
        <f t="shared" si="59"/>
        <v>66111.235000000001</v>
      </c>
    </row>
    <row r="732" spans="1:14" hidden="1" x14ac:dyDescent="0.6">
      <c r="A732" s="38" t="s">
        <v>1849</v>
      </c>
      <c r="B732" s="40">
        <v>1036744.13</v>
      </c>
      <c r="C732" s="40">
        <v>703634</v>
      </c>
      <c r="D732" s="40">
        <v>1177507.81</v>
      </c>
      <c r="E732" s="40">
        <v>0</v>
      </c>
      <c r="F732" s="40">
        <v>0</v>
      </c>
      <c r="G732" s="40">
        <v>5108865.709999999</v>
      </c>
      <c r="H732" s="40">
        <v>12601987.449999999</v>
      </c>
      <c r="J732" s="40">
        <f t="shared" si="55"/>
        <v>518372.065</v>
      </c>
      <c r="K732" s="40">
        <f t="shared" si="56"/>
        <v>351817</v>
      </c>
      <c r="L732" s="40">
        <f t="shared" si="57"/>
        <v>588753.90500000003</v>
      </c>
      <c r="M732" s="40">
        <f t="shared" si="58"/>
        <v>0</v>
      </c>
      <c r="N732" s="40">
        <f t="shared" si="59"/>
        <v>0</v>
      </c>
    </row>
    <row r="733" spans="1:14" hidden="1" x14ac:dyDescent="0.6">
      <c r="A733" s="38" t="s">
        <v>1851</v>
      </c>
      <c r="B733" s="40">
        <v>1382101.23</v>
      </c>
      <c r="C733" s="40">
        <v>869190.92999999993</v>
      </c>
      <c r="D733" s="40">
        <v>2483661.3899999997</v>
      </c>
      <c r="E733" s="40">
        <v>0</v>
      </c>
      <c r="F733" s="40">
        <v>14396.5</v>
      </c>
      <c r="G733" s="40">
        <v>2614239.4299999997</v>
      </c>
      <c r="H733" s="40">
        <v>7458571.2799999993</v>
      </c>
      <c r="J733" s="40">
        <f t="shared" si="55"/>
        <v>691050.61499999999</v>
      </c>
      <c r="K733" s="40">
        <f t="shared" si="56"/>
        <v>434595.46499999997</v>
      </c>
      <c r="L733" s="40">
        <f t="shared" si="57"/>
        <v>1241830.6949999998</v>
      </c>
      <c r="M733" s="40">
        <f t="shared" si="58"/>
        <v>0</v>
      </c>
      <c r="N733" s="40">
        <f t="shared" si="59"/>
        <v>7198.25</v>
      </c>
    </row>
    <row r="734" spans="1:14" hidden="1" x14ac:dyDescent="0.6">
      <c r="A734" s="38" t="s">
        <v>1853</v>
      </c>
      <c r="B734" s="40">
        <v>1150784.49</v>
      </c>
      <c r="C734" s="40">
        <v>868609.07</v>
      </c>
      <c r="D734" s="40">
        <v>965502.67999999993</v>
      </c>
      <c r="E734" s="40">
        <v>0</v>
      </c>
      <c r="F734" s="40">
        <v>0</v>
      </c>
      <c r="G734" s="40">
        <v>4496687.2300000004</v>
      </c>
      <c r="H734" s="40">
        <v>9204462.9299999997</v>
      </c>
      <c r="J734" s="40">
        <f t="shared" si="55"/>
        <v>575392.245</v>
      </c>
      <c r="K734" s="40">
        <f t="shared" si="56"/>
        <v>434304.53499999997</v>
      </c>
      <c r="L734" s="40">
        <f t="shared" si="57"/>
        <v>482751.33999999997</v>
      </c>
      <c r="M734" s="40">
        <f t="shared" si="58"/>
        <v>0</v>
      </c>
      <c r="N734" s="40">
        <f t="shared" si="59"/>
        <v>0</v>
      </c>
    </row>
    <row r="735" spans="1:14" hidden="1" x14ac:dyDescent="0.6">
      <c r="A735" s="38" t="s">
        <v>1855</v>
      </c>
      <c r="B735" s="40">
        <v>1231893.3899999999</v>
      </c>
      <c r="C735" s="40">
        <v>775380.67</v>
      </c>
      <c r="D735" s="40">
        <v>1168677.7</v>
      </c>
      <c r="E735" s="40">
        <v>0</v>
      </c>
      <c r="F735" s="40">
        <v>5052.59</v>
      </c>
      <c r="G735" s="40">
        <v>771880.2300000001</v>
      </c>
      <c r="H735" s="40">
        <v>6336659.5700000003</v>
      </c>
      <c r="J735" s="40">
        <f t="shared" si="55"/>
        <v>615946.69499999995</v>
      </c>
      <c r="K735" s="40">
        <f t="shared" si="56"/>
        <v>387690.33500000002</v>
      </c>
      <c r="L735" s="40">
        <f t="shared" si="57"/>
        <v>584338.85</v>
      </c>
      <c r="M735" s="40">
        <f t="shared" si="58"/>
        <v>0</v>
      </c>
      <c r="N735" s="40">
        <f t="shared" si="59"/>
        <v>2526.2950000000001</v>
      </c>
    </row>
    <row r="736" spans="1:14" hidden="1" x14ac:dyDescent="0.6">
      <c r="A736" s="38" t="s">
        <v>1857</v>
      </c>
      <c r="B736" s="40">
        <v>1212475.6000000001</v>
      </c>
      <c r="C736" s="40">
        <v>1138361.78</v>
      </c>
      <c r="D736" s="40">
        <v>2274897.2999999998</v>
      </c>
      <c r="E736" s="40">
        <v>0</v>
      </c>
      <c r="F736" s="40">
        <v>15505.77</v>
      </c>
      <c r="G736" s="40">
        <v>3836142.1799999997</v>
      </c>
      <c r="H736" s="40">
        <v>6966683.2999999989</v>
      </c>
      <c r="J736" s="40">
        <f t="shared" si="55"/>
        <v>606237.80000000005</v>
      </c>
      <c r="K736" s="40">
        <f t="shared" si="56"/>
        <v>569180.89</v>
      </c>
      <c r="L736" s="40">
        <f t="shared" si="57"/>
        <v>1137448.6499999999</v>
      </c>
      <c r="M736" s="40">
        <f t="shared" si="58"/>
        <v>0</v>
      </c>
      <c r="N736" s="40">
        <f t="shared" si="59"/>
        <v>7752.8850000000002</v>
      </c>
    </row>
    <row r="737" spans="1:14" hidden="1" x14ac:dyDescent="0.6">
      <c r="A737" s="38" t="s">
        <v>1859</v>
      </c>
      <c r="B737" s="40">
        <v>917335.25</v>
      </c>
      <c r="C737" s="40">
        <v>841307.8</v>
      </c>
      <c r="D737" s="40">
        <v>770929.38</v>
      </c>
      <c r="E737" s="40">
        <v>0</v>
      </c>
      <c r="F737" s="40">
        <v>0</v>
      </c>
      <c r="G737" s="40">
        <v>7622154.4800000004</v>
      </c>
      <c r="H737" s="40">
        <v>18798794.510000002</v>
      </c>
      <c r="J737" s="40">
        <f t="shared" si="55"/>
        <v>458667.625</v>
      </c>
      <c r="K737" s="40">
        <f t="shared" si="56"/>
        <v>420653.9</v>
      </c>
      <c r="L737" s="40">
        <f t="shared" si="57"/>
        <v>385464.69</v>
      </c>
      <c r="M737" s="40">
        <f t="shared" si="58"/>
        <v>0</v>
      </c>
      <c r="N737" s="40">
        <f t="shared" si="59"/>
        <v>0</v>
      </c>
    </row>
    <row r="738" spans="1:14" hidden="1" x14ac:dyDescent="0.6">
      <c r="A738" s="38" t="s">
        <v>1864</v>
      </c>
      <c r="B738" s="40">
        <v>1838458</v>
      </c>
      <c r="C738" s="40">
        <v>132522</v>
      </c>
      <c r="D738" s="40">
        <v>3563951</v>
      </c>
      <c r="E738" s="40">
        <v>0</v>
      </c>
      <c r="F738" s="40">
        <v>0</v>
      </c>
      <c r="G738" s="40">
        <v>4165172.03</v>
      </c>
      <c r="H738" s="40">
        <v>7074136.2400000002</v>
      </c>
      <c r="J738" s="40">
        <f t="shared" si="55"/>
        <v>919229</v>
      </c>
      <c r="K738" s="40">
        <f t="shared" si="56"/>
        <v>66261</v>
      </c>
      <c r="L738" s="40">
        <f t="shared" si="57"/>
        <v>1781975.5</v>
      </c>
      <c r="M738" s="40">
        <f t="shared" si="58"/>
        <v>0</v>
      </c>
      <c r="N738" s="40">
        <f t="shared" si="59"/>
        <v>0</v>
      </c>
    </row>
    <row r="739" spans="1:14" hidden="1" x14ac:dyDescent="0.6">
      <c r="A739" s="38" t="s">
        <v>1866</v>
      </c>
      <c r="B739" s="40">
        <v>1397085.97</v>
      </c>
      <c r="C739" s="40">
        <v>98511.62</v>
      </c>
      <c r="D739" s="40">
        <v>1680773.8800000001</v>
      </c>
      <c r="E739" s="40">
        <v>0</v>
      </c>
      <c r="F739" s="40">
        <v>0</v>
      </c>
      <c r="G739" s="40">
        <v>3833420.32</v>
      </c>
      <c r="H739" s="40">
        <v>32802862.32</v>
      </c>
      <c r="J739" s="40">
        <f t="shared" si="55"/>
        <v>698542.98499999999</v>
      </c>
      <c r="K739" s="40">
        <f t="shared" si="56"/>
        <v>49255.81</v>
      </c>
      <c r="L739" s="40">
        <f t="shared" si="57"/>
        <v>840386.94000000006</v>
      </c>
      <c r="M739" s="40">
        <f t="shared" si="58"/>
        <v>0</v>
      </c>
      <c r="N739" s="40">
        <f t="shared" si="59"/>
        <v>0</v>
      </c>
    </row>
    <row r="740" spans="1:14" hidden="1" x14ac:dyDescent="0.6">
      <c r="A740" s="38" t="s">
        <v>1868</v>
      </c>
      <c r="B740" s="40">
        <v>3052858.89</v>
      </c>
      <c r="C740" s="40">
        <v>199855</v>
      </c>
      <c r="D740" s="40">
        <v>4549156</v>
      </c>
      <c r="E740" s="40">
        <v>0</v>
      </c>
      <c r="F740" s="40">
        <v>5320</v>
      </c>
      <c r="G740" s="40">
        <v>678569.4</v>
      </c>
      <c r="H740" s="40">
        <v>3969120.1</v>
      </c>
      <c r="J740" s="40">
        <f t="shared" si="55"/>
        <v>1526429.4450000001</v>
      </c>
      <c r="K740" s="40">
        <f t="shared" si="56"/>
        <v>99927.5</v>
      </c>
      <c r="L740" s="40">
        <f t="shared" si="57"/>
        <v>2274578</v>
      </c>
      <c r="M740" s="40">
        <f t="shared" si="58"/>
        <v>0</v>
      </c>
      <c r="N740" s="40">
        <f t="shared" si="59"/>
        <v>2660</v>
      </c>
    </row>
    <row r="741" spans="1:14" hidden="1" x14ac:dyDescent="0.6">
      <c r="A741" s="38" t="s">
        <v>1870</v>
      </c>
      <c r="B741" s="40">
        <v>3741340</v>
      </c>
      <c r="C741" s="40">
        <v>663154.5</v>
      </c>
      <c r="D741" s="40">
        <v>5722519.4199999999</v>
      </c>
      <c r="E741" s="40">
        <v>0</v>
      </c>
      <c r="F741" s="40">
        <v>0</v>
      </c>
      <c r="G741" s="40">
        <v>392174.77999999997</v>
      </c>
      <c r="H741" s="40">
        <v>7187488.1999999993</v>
      </c>
      <c r="J741" s="40">
        <f t="shared" si="55"/>
        <v>1870670</v>
      </c>
      <c r="K741" s="40">
        <f t="shared" si="56"/>
        <v>331577.25</v>
      </c>
      <c r="L741" s="40">
        <f t="shared" si="57"/>
        <v>2861259.71</v>
      </c>
      <c r="M741" s="40">
        <f t="shared" si="58"/>
        <v>0</v>
      </c>
      <c r="N741" s="40">
        <f t="shared" si="59"/>
        <v>0</v>
      </c>
    </row>
    <row r="742" spans="1:14" hidden="1" x14ac:dyDescent="0.6">
      <c r="A742" s="38" t="s">
        <v>1872</v>
      </c>
      <c r="B742" s="40">
        <v>1978949</v>
      </c>
      <c r="C742" s="40">
        <v>63923</v>
      </c>
      <c r="D742" s="40">
        <v>2060419.15</v>
      </c>
      <c r="E742" s="40">
        <v>0</v>
      </c>
      <c r="F742" s="40">
        <v>0</v>
      </c>
      <c r="G742" s="40">
        <v>3607082.41</v>
      </c>
      <c r="H742" s="40">
        <v>28616995.329999998</v>
      </c>
      <c r="J742" s="40">
        <f t="shared" si="55"/>
        <v>989474.5</v>
      </c>
      <c r="K742" s="40">
        <f t="shared" si="56"/>
        <v>31961.5</v>
      </c>
      <c r="L742" s="40">
        <f t="shared" si="57"/>
        <v>1030209.575</v>
      </c>
      <c r="M742" s="40">
        <f t="shared" si="58"/>
        <v>0</v>
      </c>
      <c r="N742" s="40">
        <f t="shared" si="59"/>
        <v>0</v>
      </c>
    </row>
    <row r="743" spans="1:14" hidden="1" x14ac:dyDescent="0.6">
      <c r="A743" s="38" t="s">
        <v>1716</v>
      </c>
      <c r="B743" s="40">
        <v>8159091</v>
      </c>
      <c r="C743" s="40">
        <v>1571597.7799999998</v>
      </c>
      <c r="D743" s="40">
        <v>4618106.66</v>
      </c>
      <c r="E743" s="40">
        <v>0</v>
      </c>
      <c r="F743" s="40">
        <v>1235</v>
      </c>
      <c r="G743" s="40">
        <v>182122.50999999998</v>
      </c>
      <c r="H743" s="40">
        <v>2890862.96</v>
      </c>
      <c r="J743" s="40">
        <f t="shared" si="55"/>
        <v>4079545.5</v>
      </c>
      <c r="K743" s="40">
        <f t="shared" si="56"/>
        <v>785798.8899999999</v>
      </c>
      <c r="L743" s="40">
        <f t="shared" si="57"/>
        <v>2309053.33</v>
      </c>
      <c r="M743" s="40">
        <f t="shared" si="58"/>
        <v>0</v>
      </c>
      <c r="N743" s="40">
        <f t="shared" si="59"/>
        <v>617.5</v>
      </c>
    </row>
    <row r="744" spans="1:14" hidden="1" x14ac:dyDescent="0.6">
      <c r="A744" s="38" t="s">
        <v>1718</v>
      </c>
      <c r="B744" s="40">
        <v>6102373.25</v>
      </c>
      <c r="C744" s="40">
        <v>1589548</v>
      </c>
      <c r="D744" s="40">
        <v>6204055.75</v>
      </c>
      <c r="E744" s="40">
        <v>0</v>
      </c>
      <c r="F744" s="40">
        <v>0</v>
      </c>
      <c r="G744" s="40">
        <v>1310438.03</v>
      </c>
      <c r="H744" s="40">
        <v>33016050.530000005</v>
      </c>
      <c r="J744" s="40">
        <f t="shared" si="55"/>
        <v>3051186.625</v>
      </c>
      <c r="K744" s="40">
        <f t="shared" si="56"/>
        <v>794774</v>
      </c>
      <c r="L744" s="40">
        <f t="shared" si="57"/>
        <v>3102027.875</v>
      </c>
      <c r="M744" s="40">
        <f t="shared" si="58"/>
        <v>0</v>
      </c>
      <c r="N744" s="40">
        <f t="shared" si="59"/>
        <v>0</v>
      </c>
    </row>
    <row r="745" spans="1:14" hidden="1" x14ac:dyDescent="0.6">
      <c r="A745" s="38" t="s">
        <v>1720</v>
      </c>
      <c r="B745" s="40">
        <v>5460192.5999999996</v>
      </c>
      <c r="C745" s="40">
        <v>453098.25</v>
      </c>
      <c r="D745" s="40">
        <v>2726734.38</v>
      </c>
      <c r="E745" s="40">
        <v>0</v>
      </c>
      <c r="F745" s="40">
        <v>4350.25</v>
      </c>
      <c r="G745" s="40">
        <v>12004975.32</v>
      </c>
      <c r="H745" s="40">
        <v>30022302.309999999</v>
      </c>
      <c r="J745" s="40">
        <f t="shared" si="55"/>
        <v>2730096.3</v>
      </c>
      <c r="K745" s="40">
        <f t="shared" si="56"/>
        <v>226549.125</v>
      </c>
      <c r="L745" s="40">
        <f t="shared" si="57"/>
        <v>1363367.19</v>
      </c>
      <c r="M745" s="40">
        <f t="shared" si="58"/>
        <v>0</v>
      </c>
      <c r="N745" s="40">
        <f t="shared" si="59"/>
        <v>2175.125</v>
      </c>
    </row>
    <row r="746" spans="1:14" hidden="1" x14ac:dyDescent="0.6">
      <c r="A746" s="38" t="s">
        <v>1722</v>
      </c>
      <c r="B746" s="40">
        <v>6240833.2599999998</v>
      </c>
      <c r="C746" s="40">
        <v>1866614.5</v>
      </c>
      <c r="D746" s="40">
        <v>2658757.27</v>
      </c>
      <c r="E746" s="40">
        <v>0</v>
      </c>
      <c r="F746" s="40">
        <v>20862.5</v>
      </c>
      <c r="G746" s="40">
        <v>1251616.0899999999</v>
      </c>
      <c r="H746" s="40">
        <v>19624964.309999999</v>
      </c>
      <c r="J746" s="40">
        <f t="shared" si="55"/>
        <v>3120416.63</v>
      </c>
      <c r="K746" s="40">
        <f t="shared" si="56"/>
        <v>933307.25</v>
      </c>
      <c r="L746" s="40">
        <f t="shared" si="57"/>
        <v>1329378.635</v>
      </c>
      <c r="M746" s="40">
        <f t="shared" si="58"/>
        <v>0</v>
      </c>
      <c r="N746" s="40">
        <f t="shared" si="59"/>
        <v>10431.25</v>
      </c>
    </row>
    <row r="747" spans="1:14" hidden="1" x14ac:dyDescent="0.6">
      <c r="A747" s="38" t="s">
        <v>1724</v>
      </c>
      <c r="B747" s="40">
        <v>12391870.07</v>
      </c>
      <c r="C747" s="40">
        <v>2589061.2400000002</v>
      </c>
      <c r="D747" s="40">
        <v>6556078.2800000003</v>
      </c>
      <c r="E747" s="40">
        <v>0</v>
      </c>
      <c r="F747" s="40">
        <v>0</v>
      </c>
      <c r="G747" s="40">
        <v>985338.94</v>
      </c>
      <c r="H747" s="40">
        <v>28322095.320000004</v>
      </c>
      <c r="J747" s="40">
        <f t="shared" si="55"/>
        <v>6195935.0350000001</v>
      </c>
      <c r="K747" s="40">
        <f t="shared" si="56"/>
        <v>1294530.6200000001</v>
      </c>
      <c r="L747" s="40">
        <f t="shared" si="57"/>
        <v>3278039.14</v>
      </c>
      <c r="M747" s="40">
        <f t="shared" si="58"/>
        <v>0</v>
      </c>
      <c r="N747" s="40">
        <f t="shared" si="59"/>
        <v>0</v>
      </c>
    </row>
    <row r="748" spans="1:14" hidden="1" x14ac:dyDescent="0.6">
      <c r="A748" s="38" t="s">
        <v>1726</v>
      </c>
      <c r="B748" s="40">
        <v>2434725.2400000002</v>
      </c>
      <c r="C748" s="40">
        <v>325367.33</v>
      </c>
      <c r="D748" s="40">
        <v>1432893.02</v>
      </c>
      <c r="E748" s="40">
        <v>0</v>
      </c>
      <c r="F748" s="40">
        <v>0</v>
      </c>
      <c r="G748" s="40">
        <v>6770666.4799999995</v>
      </c>
      <c r="H748" s="40">
        <v>41903096.239999995</v>
      </c>
      <c r="J748" s="40">
        <f t="shared" si="55"/>
        <v>1217362.6200000001</v>
      </c>
      <c r="K748" s="40">
        <f t="shared" si="56"/>
        <v>162683.66500000001</v>
      </c>
      <c r="L748" s="40">
        <f t="shared" si="57"/>
        <v>716446.51</v>
      </c>
      <c r="M748" s="40">
        <f t="shared" si="58"/>
        <v>0</v>
      </c>
      <c r="N748" s="40">
        <f t="shared" si="59"/>
        <v>0</v>
      </c>
    </row>
    <row r="749" spans="1:14" hidden="1" x14ac:dyDescent="0.6">
      <c r="A749" s="38" t="s">
        <v>1728</v>
      </c>
      <c r="B749" s="40">
        <v>3375462.6</v>
      </c>
      <c r="C749" s="40">
        <v>708757.25</v>
      </c>
      <c r="D749" s="40">
        <v>7244855.2599999998</v>
      </c>
      <c r="E749" s="40">
        <v>0</v>
      </c>
      <c r="F749" s="40">
        <v>0</v>
      </c>
      <c r="G749" s="40">
        <v>1377506.53</v>
      </c>
      <c r="H749" s="40">
        <v>20492814.510000002</v>
      </c>
      <c r="J749" s="40">
        <f t="shared" si="55"/>
        <v>1687731.3</v>
      </c>
      <c r="K749" s="40">
        <f t="shared" si="56"/>
        <v>354378.625</v>
      </c>
      <c r="L749" s="40">
        <f t="shared" si="57"/>
        <v>3622427.63</v>
      </c>
      <c r="M749" s="40">
        <f t="shared" si="58"/>
        <v>0</v>
      </c>
      <c r="N749" s="40">
        <f t="shared" si="59"/>
        <v>0</v>
      </c>
    </row>
    <row r="750" spans="1:14" hidden="1" x14ac:dyDescent="0.6">
      <c r="A750" s="38" t="s">
        <v>1789</v>
      </c>
      <c r="B750" s="40">
        <v>1478644.98</v>
      </c>
      <c r="C750" s="40">
        <v>888481.52</v>
      </c>
      <c r="D750" s="40">
        <v>2162956.8499999996</v>
      </c>
      <c r="E750" s="40">
        <v>0</v>
      </c>
      <c r="F750" s="40">
        <v>0</v>
      </c>
      <c r="G750" s="40">
        <v>872452.74</v>
      </c>
      <c r="H750" s="40">
        <v>17279904.289999999</v>
      </c>
      <c r="J750" s="40">
        <f t="shared" si="55"/>
        <v>739322.49</v>
      </c>
      <c r="K750" s="40">
        <f t="shared" si="56"/>
        <v>444240.76</v>
      </c>
      <c r="L750" s="40">
        <f t="shared" si="57"/>
        <v>1081478.4249999998</v>
      </c>
      <c r="M750" s="40">
        <f t="shared" si="58"/>
        <v>0</v>
      </c>
      <c r="N750" s="40">
        <f t="shared" si="59"/>
        <v>0</v>
      </c>
    </row>
    <row r="751" spans="1:14" hidden="1" x14ac:dyDescent="0.6">
      <c r="A751" s="38" t="s">
        <v>1791</v>
      </c>
      <c r="B751" s="40">
        <v>2084099.62</v>
      </c>
      <c r="C751" s="40">
        <v>401713.17</v>
      </c>
      <c r="D751" s="40">
        <v>3635369.2700000005</v>
      </c>
      <c r="E751" s="40">
        <v>0</v>
      </c>
      <c r="F751" s="40">
        <v>0</v>
      </c>
      <c r="G751" s="40">
        <v>496255.87000000005</v>
      </c>
      <c r="H751" s="40">
        <v>110616409.59</v>
      </c>
      <c r="J751" s="40">
        <f t="shared" si="55"/>
        <v>1042049.81</v>
      </c>
      <c r="K751" s="40">
        <f t="shared" si="56"/>
        <v>200856.58499999999</v>
      </c>
      <c r="L751" s="40">
        <f t="shared" si="57"/>
        <v>1817684.6350000002</v>
      </c>
      <c r="M751" s="40">
        <f t="shared" si="58"/>
        <v>0</v>
      </c>
      <c r="N751" s="40">
        <f t="shared" si="59"/>
        <v>0</v>
      </c>
    </row>
    <row r="752" spans="1:14" hidden="1" x14ac:dyDescent="0.6">
      <c r="A752" s="38" t="s">
        <v>1793</v>
      </c>
      <c r="B752" s="40">
        <v>1627349</v>
      </c>
      <c r="C752" s="40">
        <v>543328.76</v>
      </c>
      <c r="D752" s="40">
        <v>4035176.69</v>
      </c>
      <c r="E752" s="40">
        <v>0</v>
      </c>
      <c r="F752" s="40">
        <v>0</v>
      </c>
      <c r="G752" s="40">
        <v>6696396.8999999994</v>
      </c>
      <c r="H752" s="40">
        <v>77265020.459999993</v>
      </c>
      <c r="J752" s="40">
        <f t="shared" si="55"/>
        <v>813674.5</v>
      </c>
      <c r="K752" s="40">
        <f t="shared" si="56"/>
        <v>271664.38</v>
      </c>
      <c r="L752" s="40">
        <f t="shared" si="57"/>
        <v>2017588.345</v>
      </c>
      <c r="M752" s="40">
        <f t="shared" si="58"/>
        <v>0</v>
      </c>
      <c r="N752" s="40">
        <f t="shared" si="59"/>
        <v>0</v>
      </c>
    </row>
    <row r="753" spans="1:14" hidden="1" x14ac:dyDescent="0.6">
      <c r="A753" s="38" t="s">
        <v>1795</v>
      </c>
      <c r="B753" s="40">
        <v>14018721.73</v>
      </c>
      <c r="C753" s="40">
        <v>9652027.25</v>
      </c>
      <c r="D753" s="40">
        <v>18923921.5</v>
      </c>
      <c r="E753" s="40">
        <v>0</v>
      </c>
      <c r="F753" s="40">
        <v>0</v>
      </c>
      <c r="G753" s="40">
        <v>653460.28999999992</v>
      </c>
      <c r="H753" s="40">
        <v>29054140.679999996</v>
      </c>
      <c r="J753" s="40">
        <f t="shared" si="55"/>
        <v>7009360.8650000002</v>
      </c>
      <c r="K753" s="40">
        <f t="shared" si="56"/>
        <v>4826013.625</v>
      </c>
      <c r="L753" s="40">
        <f t="shared" si="57"/>
        <v>9461960.75</v>
      </c>
      <c r="M753" s="40">
        <f t="shared" si="58"/>
        <v>0</v>
      </c>
      <c r="N753" s="40">
        <f t="shared" si="59"/>
        <v>0</v>
      </c>
    </row>
    <row r="754" spans="1:14" hidden="1" x14ac:dyDescent="0.6">
      <c r="A754" s="38" t="s">
        <v>1797</v>
      </c>
      <c r="B754" s="40">
        <v>2860872.05</v>
      </c>
      <c r="C754" s="40">
        <v>165997.6</v>
      </c>
      <c r="D754" s="40">
        <v>4980113.3900000006</v>
      </c>
      <c r="E754" s="40">
        <v>0</v>
      </c>
      <c r="F754" s="40">
        <v>0</v>
      </c>
      <c r="G754" s="40">
        <v>9879750.9600000009</v>
      </c>
      <c r="H754" s="40">
        <v>188137571.20000002</v>
      </c>
      <c r="J754" s="40">
        <f t="shared" si="55"/>
        <v>1430436.0249999999</v>
      </c>
      <c r="K754" s="40">
        <f t="shared" si="56"/>
        <v>82998.8</v>
      </c>
      <c r="L754" s="40">
        <f t="shared" si="57"/>
        <v>2490056.6950000003</v>
      </c>
      <c r="M754" s="40">
        <f t="shared" si="58"/>
        <v>0</v>
      </c>
      <c r="N754" s="40">
        <f t="shared" si="59"/>
        <v>0</v>
      </c>
    </row>
    <row r="755" spans="1:14" hidden="1" x14ac:dyDescent="0.6">
      <c r="A755" s="38" t="s">
        <v>1799</v>
      </c>
      <c r="B755" s="40">
        <v>1625082.78</v>
      </c>
      <c r="C755" s="40">
        <v>274161.75</v>
      </c>
      <c r="D755" s="40">
        <v>2806534.24</v>
      </c>
      <c r="E755" s="40">
        <v>0</v>
      </c>
      <c r="F755" s="40">
        <v>0</v>
      </c>
      <c r="G755" s="40">
        <v>628529.01</v>
      </c>
      <c r="H755" s="40">
        <v>74185599.090000004</v>
      </c>
      <c r="J755" s="40">
        <f t="shared" si="55"/>
        <v>812541.39</v>
      </c>
      <c r="K755" s="40">
        <f t="shared" si="56"/>
        <v>137080.875</v>
      </c>
      <c r="L755" s="40">
        <f t="shared" si="57"/>
        <v>1403267.12</v>
      </c>
      <c r="M755" s="40">
        <f t="shared" si="58"/>
        <v>0</v>
      </c>
      <c r="N755" s="40">
        <f t="shared" si="59"/>
        <v>0</v>
      </c>
    </row>
    <row r="756" spans="1:14" hidden="1" x14ac:dyDescent="0.6">
      <c r="A756" s="38" t="s">
        <v>1801</v>
      </c>
      <c r="B756" s="40">
        <v>2123737.5</v>
      </c>
      <c r="C756" s="40">
        <v>515980.5</v>
      </c>
      <c r="D756" s="40">
        <v>2006597.6</v>
      </c>
      <c r="E756" s="40">
        <v>0</v>
      </c>
      <c r="F756" s="40">
        <v>0</v>
      </c>
      <c r="G756" s="40">
        <v>474233.81</v>
      </c>
      <c r="H756" s="40">
        <v>19839571.98</v>
      </c>
      <c r="J756" s="40">
        <f t="shared" si="55"/>
        <v>1061868.75</v>
      </c>
      <c r="K756" s="40">
        <f t="shared" si="56"/>
        <v>257990.25</v>
      </c>
      <c r="L756" s="40">
        <f t="shared" si="57"/>
        <v>1003298.8</v>
      </c>
      <c r="M756" s="40">
        <f t="shared" si="58"/>
        <v>0</v>
      </c>
      <c r="N756" s="40">
        <f t="shared" si="59"/>
        <v>0</v>
      </c>
    </row>
    <row r="757" spans="1:14" hidden="1" x14ac:dyDescent="0.6">
      <c r="A757" s="38" t="s">
        <v>1803</v>
      </c>
      <c r="B757" s="40">
        <v>1776213.29</v>
      </c>
      <c r="C757" s="40">
        <v>189886.5</v>
      </c>
      <c r="D757" s="40">
        <v>1536778.4</v>
      </c>
      <c r="E757" s="40">
        <v>0</v>
      </c>
      <c r="F757" s="40">
        <v>0</v>
      </c>
      <c r="G757" s="40">
        <v>1830562.46</v>
      </c>
      <c r="H757" s="40">
        <v>5722084.1099999994</v>
      </c>
      <c r="J757" s="40">
        <f t="shared" si="55"/>
        <v>888106.64500000002</v>
      </c>
      <c r="K757" s="40">
        <f t="shared" si="56"/>
        <v>94943.25</v>
      </c>
      <c r="L757" s="40">
        <f t="shared" si="57"/>
        <v>768389.2</v>
      </c>
      <c r="M757" s="40">
        <f t="shared" si="58"/>
        <v>0</v>
      </c>
      <c r="N757" s="40">
        <f t="shared" si="59"/>
        <v>0</v>
      </c>
    </row>
    <row r="758" spans="1:14" hidden="1" x14ac:dyDescent="0.6">
      <c r="A758" s="38" t="s">
        <v>1805</v>
      </c>
      <c r="B758" s="40">
        <v>1840681.81</v>
      </c>
      <c r="C758" s="40">
        <v>1315587.25</v>
      </c>
      <c r="D758" s="40">
        <v>2133414.7800000003</v>
      </c>
      <c r="E758" s="40">
        <v>0</v>
      </c>
      <c r="F758" s="40">
        <v>0</v>
      </c>
      <c r="G758" s="40">
        <v>2401184.6800000002</v>
      </c>
      <c r="H758" s="40">
        <v>11439170.51</v>
      </c>
      <c r="J758" s="40">
        <f t="shared" si="55"/>
        <v>920340.90500000003</v>
      </c>
      <c r="K758" s="40">
        <f t="shared" si="56"/>
        <v>657793.625</v>
      </c>
      <c r="L758" s="40">
        <f t="shared" si="57"/>
        <v>1066707.3900000001</v>
      </c>
      <c r="M758" s="40">
        <f t="shared" si="58"/>
        <v>0</v>
      </c>
      <c r="N758" s="40">
        <f t="shared" si="59"/>
        <v>0</v>
      </c>
    </row>
    <row r="759" spans="1:14" hidden="1" x14ac:dyDescent="0.6">
      <c r="A759" s="38" t="s">
        <v>1764</v>
      </c>
      <c r="B759" s="40">
        <v>3301673.94</v>
      </c>
      <c r="C759" s="40">
        <v>537138.05999999994</v>
      </c>
      <c r="D759" s="40">
        <v>7531633.9099999992</v>
      </c>
      <c r="E759" s="40">
        <v>0</v>
      </c>
      <c r="F759" s="40">
        <v>0</v>
      </c>
      <c r="G759" s="40">
        <v>1294847.2399999998</v>
      </c>
      <c r="H759" s="40">
        <v>41770915.030000009</v>
      </c>
      <c r="J759" s="40">
        <f t="shared" si="55"/>
        <v>1650836.97</v>
      </c>
      <c r="K759" s="40">
        <f t="shared" si="56"/>
        <v>268569.02999999997</v>
      </c>
      <c r="L759" s="40">
        <f t="shared" si="57"/>
        <v>3765816.9549999996</v>
      </c>
      <c r="M759" s="40">
        <f t="shared" si="58"/>
        <v>0</v>
      </c>
      <c r="N759" s="40">
        <f t="shared" si="59"/>
        <v>0</v>
      </c>
    </row>
    <row r="760" spans="1:14" hidden="1" x14ac:dyDescent="0.6">
      <c r="A760" s="38" t="s">
        <v>1766</v>
      </c>
      <c r="B760" s="40">
        <v>2345294.21</v>
      </c>
      <c r="C760" s="40">
        <v>492576.52</v>
      </c>
      <c r="D760" s="40">
        <v>1128500.05</v>
      </c>
      <c r="E760" s="40">
        <v>0</v>
      </c>
      <c r="F760" s="40">
        <v>0</v>
      </c>
      <c r="G760" s="40">
        <v>10409758.060000001</v>
      </c>
      <c r="H760" s="40">
        <v>39374351.149999999</v>
      </c>
      <c r="J760" s="40">
        <f t="shared" si="55"/>
        <v>1172647.105</v>
      </c>
      <c r="K760" s="40">
        <f t="shared" si="56"/>
        <v>246288.26</v>
      </c>
      <c r="L760" s="40">
        <f t="shared" si="57"/>
        <v>564250.02500000002</v>
      </c>
      <c r="M760" s="40">
        <f t="shared" si="58"/>
        <v>0</v>
      </c>
      <c r="N760" s="40">
        <f t="shared" si="59"/>
        <v>0</v>
      </c>
    </row>
    <row r="761" spans="1:14" hidden="1" x14ac:dyDescent="0.6">
      <c r="A761" s="38" t="s">
        <v>1768</v>
      </c>
      <c r="B761" s="40">
        <v>2057892.25</v>
      </c>
      <c r="C761" s="40">
        <v>417305.24</v>
      </c>
      <c r="D761" s="40">
        <v>3249306.66</v>
      </c>
      <c r="E761" s="40">
        <v>0</v>
      </c>
      <c r="F761" s="40">
        <v>0</v>
      </c>
      <c r="G761" s="40">
        <v>3026417.49</v>
      </c>
      <c r="H761" s="40">
        <v>12209994.500000002</v>
      </c>
      <c r="J761" s="40">
        <f t="shared" si="55"/>
        <v>1028946.125</v>
      </c>
      <c r="K761" s="40">
        <f t="shared" si="56"/>
        <v>208652.62</v>
      </c>
      <c r="L761" s="40">
        <f t="shared" si="57"/>
        <v>1624653.33</v>
      </c>
      <c r="M761" s="40">
        <f t="shared" si="58"/>
        <v>0</v>
      </c>
      <c r="N761" s="40">
        <f t="shared" si="59"/>
        <v>0</v>
      </c>
    </row>
    <row r="762" spans="1:14" hidden="1" x14ac:dyDescent="0.6">
      <c r="A762" s="38" t="s">
        <v>1770</v>
      </c>
      <c r="B762" s="40">
        <v>2153749.9900000002</v>
      </c>
      <c r="C762" s="40">
        <v>66820.22</v>
      </c>
      <c r="D762" s="40">
        <v>1522366.82</v>
      </c>
      <c r="E762" s="40">
        <v>0</v>
      </c>
      <c r="F762" s="40">
        <v>0</v>
      </c>
      <c r="G762" s="40">
        <v>1439934.6099999999</v>
      </c>
      <c r="H762" s="40">
        <v>9720594.0399999991</v>
      </c>
      <c r="J762" s="40">
        <f t="shared" si="55"/>
        <v>1076874.9950000001</v>
      </c>
      <c r="K762" s="40">
        <f t="shared" si="56"/>
        <v>33410.11</v>
      </c>
      <c r="L762" s="40">
        <f t="shared" si="57"/>
        <v>761183.41</v>
      </c>
      <c r="M762" s="40">
        <f t="shared" si="58"/>
        <v>0</v>
      </c>
      <c r="N762" s="40">
        <f t="shared" si="59"/>
        <v>0</v>
      </c>
    </row>
    <row r="763" spans="1:14" hidden="1" x14ac:dyDescent="0.6">
      <c r="A763" s="38" t="s">
        <v>1772</v>
      </c>
      <c r="B763" s="40">
        <v>3243613.25</v>
      </c>
      <c r="C763" s="40">
        <v>79053.98</v>
      </c>
      <c r="D763" s="40">
        <v>1496246.7</v>
      </c>
      <c r="E763" s="40">
        <v>0</v>
      </c>
      <c r="F763" s="40">
        <v>0</v>
      </c>
      <c r="G763" s="40">
        <v>864384.07999999984</v>
      </c>
      <c r="H763" s="40">
        <v>4947914.68</v>
      </c>
      <c r="J763" s="40">
        <f t="shared" si="55"/>
        <v>1621806.625</v>
      </c>
      <c r="K763" s="40">
        <f t="shared" si="56"/>
        <v>39526.99</v>
      </c>
      <c r="L763" s="40">
        <f t="shared" si="57"/>
        <v>748123.35</v>
      </c>
      <c r="M763" s="40">
        <f t="shared" si="58"/>
        <v>0</v>
      </c>
      <c r="N763" s="40">
        <f t="shared" si="59"/>
        <v>0</v>
      </c>
    </row>
    <row r="764" spans="1:14" hidden="1" x14ac:dyDescent="0.6">
      <c r="A764" s="38" t="s">
        <v>1774</v>
      </c>
      <c r="B764" s="40">
        <v>829930.14999999991</v>
      </c>
      <c r="C764" s="40">
        <v>141334.07</v>
      </c>
      <c r="D764" s="40">
        <v>3642161.25</v>
      </c>
      <c r="E764" s="40">
        <v>0</v>
      </c>
      <c r="F764" s="40">
        <v>0</v>
      </c>
      <c r="G764" s="40">
        <v>1018226.14</v>
      </c>
      <c r="H764" s="40">
        <v>22741235.210000001</v>
      </c>
      <c r="J764" s="40">
        <f t="shared" si="55"/>
        <v>414965.07499999995</v>
      </c>
      <c r="K764" s="40">
        <f t="shared" si="56"/>
        <v>70667.035000000003</v>
      </c>
      <c r="L764" s="40">
        <f t="shared" si="57"/>
        <v>1821080.625</v>
      </c>
      <c r="M764" s="40">
        <f t="shared" si="58"/>
        <v>0</v>
      </c>
      <c r="N764" s="40">
        <f t="shared" si="59"/>
        <v>0</v>
      </c>
    </row>
    <row r="765" spans="1:14" hidden="1" x14ac:dyDescent="0.6">
      <c r="A765" s="38" t="s">
        <v>1776</v>
      </c>
      <c r="B765" s="40">
        <v>6302904.9199999999</v>
      </c>
      <c r="C765" s="40">
        <v>403879.51</v>
      </c>
      <c r="D765" s="40">
        <v>2012107.03</v>
      </c>
      <c r="E765" s="40">
        <v>0</v>
      </c>
      <c r="F765" s="40">
        <v>0</v>
      </c>
      <c r="G765" s="40">
        <v>1801081.4300000002</v>
      </c>
      <c r="H765" s="40">
        <v>4452524.01</v>
      </c>
      <c r="J765" s="40">
        <f t="shared" si="55"/>
        <v>3151452.46</v>
      </c>
      <c r="K765" s="40">
        <f t="shared" si="56"/>
        <v>201939.755</v>
      </c>
      <c r="L765" s="40">
        <f t="shared" si="57"/>
        <v>1006053.515</v>
      </c>
      <c r="M765" s="40">
        <f t="shared" si="58"/>
        <v>0</v>
      </c>
      <c r="N765" s="40">
        <f t="shared" si="59"/>
        <v>0</v>
      </c>
    </row>
    <row r="766" spans="1:14" hidden="1" x14ac:dyDescent="0.6">
      <c r="A766" s="38" t="s">
        <v>1778</v>
      </c>
      <c r="B766" s="40">
        <v>4526789.09</v>
      </c>
      <c r="C766" s="40">
        <v>538424.32999999996</v>
      </c>
      <c r="D766" s="40">
        <v>2015969.0099999998</v>
      </c>
      <c r="E766" s="40">
        <v>0</v>
      </c>
      <c r="F766" s="40">
        <v>0</v>
      </c>
      <c r="G766" s="40">
        <v>5542161.7400000002</v>
      </c>
      <c r="H766" s="40">
        <v>12674641.290000001</v>
      </c>
      <c r="J766" s="40">
        <f t="shared" si="55"/>
        <v>2263394.5449999999</v>
      </c>
      <c r="K766" s="40">
        <f t="shared" si="56"/>
        <v>269212.16499999998</v>
      </c>
      <c r="L766" s="40">
        <f t="shared" si="57"/>
        <v>1007984.5049999999</v>
      </c>
      <c r="M766" s="40">
        <f t="shared" si="58"/>
        <v>0</v>
      </c>
      <c r="N766" s="40">
        <f t="shared" si="59"/>
        <v>0</v>
      </c>
    </row>
    <row r="767" spans="1:14" hidden="1" x14ac:dyDescent="0.6">
      <c r="A767" s="38" t="s">
        <v>1780</v>
      </c>
      <c r="B767" s="40">
        <v>707285.57000000007</v>
      </c>
      <c r="C767" s="40">
        <v>412192.85000000003</v>
      </c>
      <c r="D767" s="40">
        <v>883795.94000000006</v>
      </c>
      <c r="E767" s="40">
        <v>0</v>
      </c>
      <c r="F767" s="40">
        <v>0</v>
      </c>
      <c r="G767" s="40">
        <v>5146295.6900000004</v>
      </c>
      <c r="H767" s="40">
        <v>12315800.530000001</v>
      </c>
      <c r="J767" s="40">
        <f t="shared" si="55"/>
        <v>353642.78500000003</v>
      </c>
      <c r="K767" s="40">
        <f t="shared" si="56"/>
        <v>206096.42500000002</v>
      </c>
      <c r="L767" s="40">
        <f t="shared" si="57"/>
        <v>441897.97000000003</v>
      </c>
      <c r="M767" s="40">
        <f t="shared" si="58"/>
        <v>0</v>
      </c>
      <c r="N767" s="40">
        <f t="shared" si="59"/>
        <v>0</v>
      </c>
    </row>
    <row r="768" spans="1:14" hidden="1" x14ac:dyDescent="0.6">
      <c r="A768" s="38" t="s">
        <v>1814</v>
      </c>
      <c r="B768" s="40">
        <v>2346275.83</v>
      </c>
      <c r="C768" s="40">
        <v>0</v>
      </c>
      <c r="D768" s="40">
        <v>8166547.3200000003</v>
      </c>
      <c r="E768" s="40">
        <v>0</v>
      </c>
      <c r="F768" s="40">
        <v>0</v>
      </c>
      <c r="G768" s="40">
        <v>1663636.39</v>
      </c>
      <c r="H768" s="40">
        <v>6050953.3300000001</v>
      </c>
      <c r="J768" s="40">
        <f t="shared" si="55"/>
        <v>1173137.915</v>
      </c>
      <c r="K768" s="40">
        <f t="shared" si="56"/>
        <v>0</v>
      </c>
      <c r="L768" s="40">
        <f t="shared" si="57"/>
        <v>4083273.66</v>
      </c>
      <c r="M768" s="40">
        <f t="shared" si="58"/>
        <v>0</v>
      </c>
      <c r="N768" s="40">
        <f t="shared" si="59"/>
        <v>0</v>
      </c>
    </row>
    <row r="769" spans="1:14" hidden="1" x14ac:dyDescent="0.6">
      <c r="A769" s="38" t="s">
        <v>1816</v>
      </c>
      <c r="B769" s="40">
        <v>922802.04</v>
      </c>
      <c r="C769" s="40">
        <v>20557.400000000001</v>
      </c>
      <c r="D769" s="40">
        <v>598023.84000000008</v>
      </c>
      <c r="E769" s="40">
        <v>0</v>
      </c>
      <c r="F769" s="40">
        <v>5582.5</v>
      </c>
      <c r="G769" s="40">
        <v>911325.05</v>
      </c>
      <c r="H769" s="40">
        <v>6018005.5899999999</v>
      </c>
      <c r="J769" s="40">
        <f t="shared" si="55"/>
        <v>461401.02</v>
      </c>
      <c r="K769" s="40">
        <f t="shared" si="56"/>
        <v>10278.700000000001</v>
      </c>
      <c r="L769" s="40">
        <f t="shared" si="57"/>
        <v>299011.92000000004</v>
      </c>
      <c r="M769" s="40">
        <f t="shared" si="58"/>
        <v>0</v>
      </c>
      <c r="N769" s="40">
        <f t="shared" si="59"/>
        <v>2791.25</v>
      </c>
    </row>
    <row r="770" spans="1:14" hidden="1" x14ac:dyDescent="0.6">
      <c r="A770" s="38" t="s">
        <v>1818</v>
      </c>
      <c r="B770" s="40">
        <v>13776297.09</v>
      </c>
      <c r="C770" s="40">
        <v>440556.89</v>
      </c>
      <c r="D770" s="40">
        <v>8024922.5300000012</v>
      </c>
      <c r="E770" s="40">
        <v>0</v>
      </c>
      <c r="F770" s="40">
        <v>0</v>
      </c>
      <c r="G770" s="40">
        <v>150608.4</v>
      </c>
      <c r="H770" s="40">
        <v>2713709.37</v>
      </c>
      <c r="J770" s="40">
        <f t="shared" si="55"/>
        <v>6888148.5449999999</v>
      </c>
      <c r="K770" s="40">
        <f t="shared" si="56"/>
        <v>220278.44500000001</v>
      </c>
      <c r="L770" s="40">
        <f t="shared" si="57"/>
        <v>4012461.2650000006</v>
      </c>
      <c r="M770" s="40">
        <f t="shared" si="58"/>
        <v>0</v>
      </c>
      <c r="N770" s="40">
        <f t="shared" si="59"/>
        <v>0</v>
      </c>
    </row>
    <row r="771" spans="1:14" hidden="1" x14ac:dyDescent="0.6">
      <c r="A771" s="38" t="s">
        <v>1739</v>
      </c>
      <c r="B771" s="40">
        <v>3688601.88</v>
      </c>
      <c r="C771" s="40">
        <v>1387897.3599999999</v>
      </c>
      <c r="D771" s="40">
        <v>5782743.9700000007</v>
      </c>
      <c r="E771" s="40">
        <v>0</v>
      </c>
      <c r="F771" s="40">
        <v>0</v>
      </c>
      <c r="G771" s="40">
        <v>238930.75</v>
      </c>
      <c r="H771" s="40">
        <v>7216674.2999999998</v>
      </c>
      <c r="J771" s="40">
        <f t="shared" si="55"/>
        <v>1844300.94</v>
      </c>
      <c r="K771" s="40">
        <f t="shared" si="56"/>
        <v>693948.67999999993</v>
      </c>
      <c r="L771" s="40">
        <f t="shared" si="57"/>
        <v>2891371.9850000003</v>
      </c>
      <c r="M771" s="40">
        <f t="shared" si="58"/>
        <v>0</v>
      </c>
      <c r="N771" s="40">
        <f t="shared" si="59"/>
        <v>0</v>
      </c>
    </row>
    <row r="772" spans="1:14" hidden="1" x14ac:dyDescent="0.6">
      <c r="A772" s="38" t="s">
        <v>1741</v>
      </c>
      <c r="B772" s="40">
        <v>2432308</v>
      </c>
      <c r="C772" s="40">
        <v>408740.02</v>
      </c>
      <c r="D772" s="40">
        <v>6125421.5</v>
      </c>
      <c r="E772" s="40">
        <v>0</v>
      </c>
      <c r="F772" s="40">
        <v>0</v>
      </c>
      <c r="G772" s="40">
        <v>619431.23</v>
      </c>
      <c r="H772" s="40">
        <v>13767286.189999999</v>
      </c>
      <c r="J772" s="40">
        <f t="shared" si="55"/>
        <v>1216154</v>
      </c>
      <c r="K772" s="40">
        <f t="shared" si="56"/>
        <v>204370.01</v>
      </c>
      <c r="L772" s="40">
        <f t="shared" si="57"/>
        <v>3062710.75</v>
      </c>
      <c r="M772" s="40">
        <f t="shared" si="58"/>
        <v>0</v>
      </c>
      <c r="N772" s="40">
        <f t="shared" si="59"/>
        <v>0</v>
      </c>
    </row>
    <row r="773" spans="1:14" hidden="1" x14ac:dyDescent="0.6">
      <c r="A773" s="38" t="s">
        <v>1743</v>
      </c>
      <c r="B773" s="40">
        <v>6934415.5800000001</v>
      </c>
      <c r="C773" s="40">
        <v>1134868.5899999999</v>
      </c>
      <c r="D773" s="40">
        <v>5663754.0500000007</v>
      </c>
      <c r="E773" s="40">
        <v>0</v>
      </c>
      <c r="F773" s="40">
        <v>0</v>
      </c>
      <c r="G773" s="40">
        <v>385749.75</v>
      </c>
      <c r="H773" s="40">
        <v>11763972.809999999</v>
      </c>
      <c r="J773" s="40">
        <f t="shared" ref="J773:J836" si="60">B773*$J$2</f>
        <v>3467207.79</v>
      </c>
      <c r="K773" s="40">
        <f t="shared" ref="K773:K836" si="61">C773*$K$2</f>
        <v>567434.29499999993</v>
      </c>
      <c r="L773" s="40">
        <f t="shared" ref="L773:L836" si="62">D773*$L$2</f>
        <v>2831877.0250000004</v>
      </c>
      <c r="M773" s="40">
        <f t="shared" ref="M773:M836" si="63">E773*$M$2</f>
        <v>0</v>
      </c>
      <c r="N773" s="40">
        <f t="shared" ref="N773:N836" si="64">F773*$N$2</f>
        <v>0</v>
      </c>
    </row>
    <row r="774" spans="1:14" hidden="1" x14ac:dyDescent="0.6">
      <c r="A774" s="38" t="s">
        <v>1745</v>
      </c>
      <c r="B774" s="40">
        <v>7285276.0099999998</v>
      </c>
      <c r="C774" s="40">
        <v>430790.21</v>
      </c>
      <c r="D774" s="40">
        <v>2304702.62</v>
      </c>
      <c r="E774" s="40">
        <v>0</v>
      </c>
      <c r="F774" s="40">
        <v>0</v>
      </c>
      <c r="G774" s="40">
        <v>299284.59000000003</v>
      </c>
      <c r="H774" s="40">
        <v>9440476.6400000006</v>
      </c>
      <c r="J774" s="40">
        <f t="shared" si="60"/>
        <v>3642638.0049999999</v>
      </c>
      <c r="K774" s="40">
        <f t="shared" si="61"/>
        <v>215395.10500000001</v>
      </c>
      <c r="L774" s="40">
        <f t="shared" si="62"/>
        <v>1152351.31</v>
      </c>
      <c r="M774" s="40">
        <f t="shared" si="63"/>
        <v>0</v>
      </c>
      <c r="N774" s="40">
        <f t="shared" si="64"/>
        <v>0</v>
      </c>
    </row>
    <row r="775" spans="1:14" hidden="1" x14ac:dyDescent="0.6">
      <c r="A775" s="38" t="s">
        <v>1747</v>
      </c>
      <c r="B775" s="40">
        <v>1439555.9500000002</v>
      </c>
      <c r="C775" s="40">
        <v>183869.1</v>
      </c>
      <c r="D775" s="40">
        <v>928147</v>
      </c>
      <c r="E775" s="40">
        <v>0</v>
      </c>
      <c r="F775" s="40">
        <v>0</v>
      </c>
      <c r="G775" s="40">
        <v>355191.63</v>
      </c>
      <c r="H775" s="40">
        <v>24962767.919999998</v>
      </c>
      <c r="J775" s="40">
        <f t="shared" si="60"/>
        <v>719777.97500000009</v>
      </c>
      <c r="K775" s="40">
        <f t="shared" si="61"/>
        <v>91934.55</v>
      </c>
      <c r="L775" s="40">
        <f t="shared" si="62"/>
        <v>464073.5</v>
      </c>
      <c r="M775" s="40">
        <f t="shared" si="63"/>
        <v>0</v>
      </c>
      <c r="N775" s="40">
        <f t="shared" si="64"/>
        <v>0</v>
      </c>
    </row>
    <row r="776" spans="1:14" hidden="1" x14ac:dyDescent="0.6">
      <c r="A776" s="38" t="s">
        <v>1749</v>
      </c>
      <c r="B776" s="40">
        <v>3866023.93</v>
      </c>
      <c r="C776" s="40">
        <v>410291.42000000004</v>
      </c>
      <c r="D776" s="40">
        <v>2207659.3499999996</v>
      </c>
      <c r="E776" s="40">
        <v>0</v>
      </c>
      <c r="F776" s="40">
        <v>0</v>
      </c>
      <c r="G776" s="40">
        <v>314770.26</v>
      </c>
      <c r="H776" s="40">
        <v>5606050.6999999993</v>
      </c>
      <c r="J776" s="40">
        <f t="shared" si="60"/>
        <v>1933011.9650000001</v>
      </c>
      <c r="K776" s="40">
        <f t="shared" si="61"/>
        <v>205145.71000000002</v>
      </c>
      <c r="L776" s="40">
        <f t="shared" si="62"/>
        <v>1103829.6749999998</v>
      </c>
      <c r="M776" s="40">
        <f t="shared" si="63"/>
        <v>0</v>
      </c>
      <c r="N776" s="40">
        <f t="shared" si="64"/>
        <v>0</v>
      </c>
    </row>
    <row r="777" spans="1:14" hidden="1" x14ac:dyDescent="0.6">
      <c r="A777" s="38" t="s">
        <v>1751</v>
      </c>
      <c r="B777" s="40">
        <v>932933.18</v>
      </c>
      <c r="C777" s="40">
        <v>88645.5</v>
      </c>
      <c r="D777" s="40">
        <v>795637.60000000009</v>
      </c>
      <c r="E777" s="40">
        <v>0</v>
      </c>
      <c r="F777" s="40">
        <v>0</v>
      </c>
      <c r="G777" s="40">
        <v>337303.97</v>
      </c>
      <c r="H777" s="40">
        <v>5222005.8499999996</v>
      </c>
      <c r="J777" s="40">
        <f t="shared" si="60"/>
        <v>466466.59</v>
      </c>
      <c r="K777" s="40">
        <f t="shared" si="61"/>
        <v>44322.75</v>
      </c>
      <c r="L777" s="40">
        <f t="shared" si="62"/>
        <v>397818.80000000005</v>
      </c>
      <c r="M777" s="40">
        <f t="shared" si="63"/>
        <v>0</v>
      </c>
      <c r="N777" s="40">
        <f t="shared" si="64"/>
        <v>0</v>
      </c>
    </row>
    <row r="778" spans="1:14" hidden="1" x14ac:dyDescent="0.6">
      <c r="A778" s="38" t="s">
        <v>1753</v>
      </c>
      <c r="B778" s="40">
        <v>508153.2</v>
      </c>
      <c r="C778" s="40">
        <v>160561.97</v>
      </c>
      <c r="D778" s="40">
        <v>2289026</v>
      </c>
      <c r="E778" s="40">
        <v>0</v>
      </c>
      <c r="F778" s="40">
        <v>0</v>
      </c>
      <c r="G778" s="40">
        <v>132088.25</v>
      </c>
      <c r="H778" s="40">
        <v>19850639</v>
      </c>
      <c r="J778" s="40">
        <f t="shared" si="60"/>
        <v>254076.6</v>
      </c>
      <c r="K778" s="40">
        <f t="shared" si="61"/>
        <v>80280.985000000001</v>
      </c>
      <c r="L778" s="40">
        <f t="shared" si="62"/>
        <v>1144513</v>
      </c>
      <c r="M778" s="40">
        <f t="shared" si="63"/>
        <v>0</v>
      </c>
      <c r="N778" s="40">
        <f t="shared" si="64"/>
        <v>0</v>
      </c>
    </row>
    <row r="779" spans="1:14" hidden="1" x14ac:dyDescent="0.6">
      <c r="A779" s="38" t="s">
        <v>1531</v>
      </c>
      <c r="B779" s="40">
        <v>45787088.649999999</v>
      </c>
      <c r="C779" s="40">
        <v>10618689.449999999</v>
      </c>
      <c r="D779" s="40">
        <v>30289984.949999999</v>
      </c>
      <c r="E779" s="40">
        <v>0</v>
      </c>
      <c r="F779" s="40">
        <v>259623.47</v>
      </c>
      <c r="G779" s="40">
        <v>3522564.5400000005</v>
      </c>
      <c r="H779" s="40">
        <v>19875738.990000002</v>
      </c>
      <c r="J779" s="40">
        <f t="shared" si="60"/>
        <v>22893544.324999999</v>
      </c>
      <c r="K779" s="40">
        <f t="shared" si="61"/>
        <v>5309344.7249999996</v>
      </c>
      <c r="L779" s="40">
        <f t="shared" si="62"/>
        <v>15144992.475</v>
      </c>
      <c r="M779" s="40">
        <f t="shared" si="63"/>
        <v>0</v>
      </c>
      <c r="N779" s="40">
        <f t="shared" si="64"/>
        <v>129811.735</v>
      </c>
    </row>
    <row r="780" spans="1:14" hidden="1" x14ac:dyDescent="0.6">
      <c r="A780" s="38" t="s">
        <v>1430</v>
      </c>
      <c r="B780" s="40">
        <v>35630808.553000003</v>
      </c>
      <c r="C780" s="40">
        <v>4491225.29</v>
      </c>
      <c r="D780" s="40">
        <v>9583602.5399999991</v>
      </c>
      <c r="E780" s="40">
        <v>0</v>
      </c>
      <c r="F780" s="40">
        <v>167018</v>
      </c>
      <c r="G780" s="40">
        <v>31609551.800000004</v>
      </c>
      <c r="H780" s="40">
        <v>165021328.97999999</v>
      </c>
      <c r="J780" s="40">
        <f t="shared" si="60"/>
        <v>17815404.276500002</v>
      </c>
      <c r="K780" s="40">
        <f t="shared" si="61"/>
        <v>2245612.645</v>
      </c>
      <c r="L780" s="40">
        <f t="shared" si="62"/>
        <v>4791801.2699999996</v>
      </c>
      <c r="M780" s="40">
        <f t="shared" si="63"/>
        <v>0</v>
      </c>
      <c r="N780" s="40">
        <f t="shared" si="64"/>
        <v>83509</v>
      </c>
    </row>
    <row r="781" spans="1:14" hidden="1" x14ac:dyDescent="0.6">
      <c r="A781" s="38" t="s">
        <v>950</v>
      </c>
      <c r="B781" s="40">
        <v>34309199.899999999</v>
      </c>
      <c r="C781" s="40">
        <v>7537969.9800000004</v>
      </c>
      <c r="D781" s="40">
        <v>16458112.880000001</v>
      </c>
      <c r="E781" s="40">
        <v>0</v>
      </c>
      <c r="F781" s="40">
        <v>4159143.4</v>
      </c>
      <c r="G781" s="40">
        <v>6354954.7599999998</v>
      </c>
      <c r="H781" s="40">
        <v>70410331.349999994</v>
      </c>
      <c r="J781" s="40">
        <f t="shared" si="60"/>
        <v>17154599.949999999</v>
      </c>
      <c r="K781" s="40">
        <f t="shared" si="61"/>
        <v>3768984.99</v>
      </c>
      <c r="L781" s="40">
        <f t="shared" si="62"/>
        <v>8229056.4400000004</v>
      </c>
      <c r="M781" s="40">
        <f t="shared" si="63"/>
        <v>0</v>
      </c>
      <c r="N781" s="40">
        <f t="shared" si="64"/>
        <v>2079571.7</v>
      </c>
    </row>
    <row r="782" spans="1:14" hidden="1" x14ac:dyDescent="0.6">
      <c r="A782" s="38" t="s">
        <v>1209</v>
      </c>
      <c r="B782" s="40">
        <v>22487886.560000002</v>
      </c>
      <c r="C782" s="40">
        <v>14597.42</v>
      </c>
      <c r="D782" s="40">
        <v>10121850.030000001</v>
      </c>
      <c r="E782" s="40">
        <v>0</v>
      </c>
      <c r="F782" s="40">
        <v>5252.5</v>
      </c>
      <c r="G782" s="40">
        <v>4460785.9000000004</v>
      </c>
      <c r="H782" s="40">
        <v>45994675.119999997</v>
      </c>
      <c r="J782" s="40">
        <f t="shared" si="60"/>
        <v>11243943.280000001</v>
      </c>
      <c r="K782" s="40">
        <f t="shared" si="61"/>
        <v>7298.71</v>
      </c>
      <c r="L782" s="40">
        <f t="shared" si="62"/>
        <v>5060925.0150000006</v>
      </c>
      <c r="M782" s="40">
        <f t="shared" si="63"/>
        <v>0</v>
      </c>
      <c r="N782" s="40">
        <f t="shared" si="64"/>
        <v>2626.25</v>
      </c>
    </row>
    <row r="783" spans="1:14" hidden="1" x14ac:dyDescent="0.6">
      <c r="A783" s="38" t="s">
        <v>1097</v>
      </c>
      <c r="B783" s="40">
        <v>5539501.0999999996</v>
      </c>
      <c r="C783" s="40">
        <v>319644.43</v>
      </c>
      <c r="D783" s="40">
        <v>7661966.9800000004</v>
      </c>
      <c r="E783" s="40">
        <v>0</v>
      </c>
      <c r="F783" s="40">
        <v>178265.60000000001</v>
      </c>
      <c r="G783" s="40">
        <v>5488048.0199999996</v>
      </c>
      <c r="H783" s="40">
        <v>24190448.229999997</v>
      </c>
      <c r="J783" s="40">
        <f t="shared" si="60"/>
        <v>2769750.55</v>
      </c>
      <c r="K783" s="40">
        <f t="shared" si="61"/>
        <v>159822.215</v>
      </c>
      <c r="L783" s="40">
        <f t="shared" si="62"/>
        <v>3830983.49</v>
      </c>
      <c r="M783" s="40">
        <f t="shared" si="63"/>
        <v>0</v>
      </c>
      <c r="N783" s="40">
        <f t="shared" si="64"/>
        <v>89132.800000000003</v>
      </c>
    </row>
    <row r="784" spans="1:14" hidden="1" x14ac:dyDescent="0.6">
      <c r="A784" s="38" t="s">
        <v>1149</v>
      </c>
      <c r="B784" s="40">
        <v>56463436</v>
      </c>
      <c r="C784" s="40">
        <v>393014.14</v>
      </c>
      <c r="D784" s="40">
        <v>40518485</v>
      </c>
      <c r="E784" s="40">
        <v>0</v>
      </c>
      <c r="F784" s="40">
        <v>1448268.5</v>
      </c>
      <c r="G784" s="40">
        <v>2254317.0599999991</v>
      </c>
      <c r="H784" s="40">
        <v>19725242.719999999</v>
      </c>
      <c r="J784" s="40">
        <f t="shared" si="60"/>
        <v>28231718</v>
      </c>
      <c r="K784" s="40">
        <f t="shared" si="61"/>
        <v>196507.07</v>
      </c>
      <c r="L784" s="40">
        <f t="shared" si="62"/>
        <v>20259242.5</v>
      </c>
      <c r="M784" s="40">
        <f t="shared" si="63"/>
        <v>0</v>
      </c>
      <c r="N784" s="40">
        <f t="shared" si="64"/>
        <v>724134.25</v>
      </c>
    </row>
    <row r="785" spans="1:14" hidden="1" x14ac:dyDescent="0.6">
      <c r="A785" s="38" t="s">
        <v>901</v>
      </c>
      <c r="B785" s="40">
        <v>32361962.399999999</v>
      </c>
      <c r="C785" s="40">
        <v>1424746.28</v>
      </c>
      <c r="D785" s="40">
        <v>23865839.399999999</v>
      </c>
      <c r="E785" s="40">
        <v>0</v>
      </c>
      <c r="F785" s="40">
        <v>112101.25</v>
      </c>
      <c r="G785" s="40">
        <v>22195991.670000002</v>
      </c>
      <c r="H785" s="40">
        <v>66925070.449999996</v>
      </c>
      <c r="J785" s="40">
        <f t="shared" si="60"/>
        <v>16180981.199999999</v>
      </c>
      <c r="K785" s="40">
        <f t="shared" si="61"/>
        <v>712373.14</v>
      </c>
      <c r="L785" s="40">
        <f t="shared" si="62"/>
        <v>11932919.699999999</v>
      </c>
      <c r="M785" s="40">
        <f t="shared" si="63"/>
        <v>0</v>
      </c>
      <c r="N785" s="40">
        <f t="shared" si="64"/>
        <v>56050.625</v>
      </c>
    </row>
    <row r="786" spans="1:14" hidden="1" x14ac:dyDescent="0.6">
      <c r="A786" s="38" t="s">
        <v>1136</v>
      </c>
      <c r="B786" s="40">
        <v>38145646.549999997</v>
      </c>
      <c r="C786" s="40">
        <v>435825.52</v>
      </c>
      <c r="D786" s="40">
        <v>20948080.740000002</v>
      </c>
      <c r="E786" s="40">
        <v>0</v>
      </c>
      <c r="F786" s="40">
        <v>579455.56000000006</v>
      </c>
      <c r="G786" s="40">
        <v>5334123.1000000015</v>
      </c>
      <c r="H786" s="40">
        <v>58617663.25</v>
      </c>
      <c r="J786" s="40">
        <f t="shared" si="60"/>
        <v>19072823.274999999</v>
      </c>
      <c r="K786" s="40">
        <f t="shared" si="61"/>
        <v>217912.76</v>
      </c>
      <c r="L786" s="40">
        <f t="shared" si="62"/>
        <v>10474040.370000001</v>
      </c>
      <c r="M786" s="40">
        <f t="shared" si="63"/>
        <v>0</v>
      </c>
      <c r="N786" s="40">
        <f t="shared" si="64"/>
        <v>289727.78000000003</v>
      </c>
    </row>
    <row r="787" spans="1:14" hidden="1" x14ac:dyDescent="0.6">
      <c r="A787" s="38" t="s">
        <v>1053</v>
      </c>
      <c r="B787" s="40">
        <v>12491306.57</v>
      </c>
      <c r="C787" s="40">
        <v>2215042.86</v>
      </c>
      <c r="D787" s="40">
        <v>9777689.1600000001</v>
      </c>
      <c r="E787" s="40">
        <v>0</v>
      </c>
      <c r="F787" s="40">
        <v>76830.09</v>
      </c>
      <c r="G787" s="40">
        <v>32938966.140000001</v>
      </c>
      <c r="H787" s="40">
        <v>133771143.97</v>
      </c>
      <c r="J787" s="40">
        <f t="shared" si="60"/>
        <v>6245653.2850000001</v>
      </c>
      <c r="K787" s="40">
        <f t="shared" si="61"/>
        <v>1107521.43</v>
      </c>
      <c r="L787" s="40">
        <f t="shared" si="62"/>
        <v>4888844.58</v>
      </c>
      <c r="M787" s="40">
        <f t="shared" si="63"/>
        <v>0</v>
      </c>
      <c r="N787" s="40">
        <f t="shared" si="64"/>
        <v>38415.044999999998</v>
      </c>
    </row>
    <row r="788" spans="1:14" hidden="1" x14ac:dyDescent="0.6">
      <c r="A788" s="38" t="s">
        <v>156</v>
      </c>
      <c r="B788" s="40">
        <v>2931151</v>
      </c>
      <c r="C788" s="40">
        <v>127492.73999999999</v>
      </c>
      <c r="D788" s="40">
        <v>3839396.87</v>
      </c>
      <c r="E788" s="40">
        <v>0</v>
      </c>
      <c r="F788" s="40">
        <v>42836</v>
      </c>
      <c r="G788" s="40">
        <v>11624800.35</v>
      </c>
      <c r="H788" s="40">
        <v>99713024.11999999</v>
      </c>
      <c r="J788" s="40">
        <f t="shared" si="60"/>
        <v>1465575.5</v>
      </c>
      <c r="K788" s="40">
        <f t="shared" si="61"/>
        <v>63746.369999999995</v>
      </c>
      <c r="L788" s="40">
        <f t="shared" si="62"/>
        <v>1919698.4350000001</v>
      </c>
      <c r="M788" s="40">
        <f t="shared" si="63"/>
        <v>0</v>
      </c>
      <c r="N788" s="40">
        <f t="shared" si="64"/>
        <v>21418</v>
      </c>
    </row>
    <row r="789" spans="1:14" hidden="1" x14ac:dyDescent="0.6">
      <c r="A789" s="38" t="s">
        <v>116</v>
      </c>
      <c r="B789" s="40">
        <v>3343552.9</v>
      </c>
      <c r="C789" s="40">
        <v>791700</v>
      </c>
      <c r="D789" s="40">
        <v>15974752.51</v>
      </c>
      <c r="E789" s="40">
        <v>0</v>
      </c>
      <c r="F789" s="40">
        <v>1832259</v>
      </c>
      <c r="G789" s="40">
        <v>425942.8</v>
      </c>
      <c r="H789" s="40">
        <v>15773217.430000003</v>
      </c>
      <c r="J789" s="40">
        <f t="shared" si="60"/>
        <v>1671776.45</v>
      </c>
      <c r="K789" s="40">
        <f t="shared" si="61"/>
        <v>395850</v>
      </c>
      <c r="L789" s="40">
        <f t="shared" si="62"/>
        <v>7987376.2549999999</v>
      </c>
      <c r="M789" s="40">
        <f t="shared" si="63"/>
        <v>0</v>
      </c>
      <c r="N789" s="40">
        <f t="shared" si="64"/>
        <v>916129.5</v>
      </c>
    </row>
    <row r="790" spans="1:14" hidden="1" x14ac:dyDescent="0.6">
      <c r="A790" s="38" t="s">
        <v>35</v>
      </c>
      <c r="B790" s="40">
        <v>5043968.07</v>
      </c>
      <c r="C790" s="40">
        <v>3827772.21</v>
      </c>
      <c r="D790" s="40">
        <v>3810674.3200000003</v>
      </c>
      <c r="E790" s="40">
        <v>0</v>
      </c>
      <c r="F790" s="40">
        <v>58391</v>
      </c>
      <c r="G790" s="40">
        <v>16141951.019999998</v>
      </c>
      <c r="H790" s="40">
        <v>70753921.579999998</v>
      </c>
      <c r="J790" s="40">
        <f t="shared" si="60"/>
        <v>2521984.0350000001</v>
      </c>
      <c r="K790" s="40">
        <f t="shared" si="61"/>
        <v>1913886.105</v>
      </c>
      <c r="L790" s="40">
        <f t="shared" si="62"/>
        <v>1905337.1600000001</v>
      </c>
      <c r="M790" s="40">
        <f t="shared" si="63"/>
        <v>0</v>
      </c>
      <c r="N790" s="40">
        <f t="shared" si="64"/>
        <v>29195.5</v>
      </c>
    </row>
    <row r="791" spans="1:14" hidden="1" x14ac:dyDescent="0.6">
      <c r="A791" s="38" t="s">
        <v>253</v>
      </c>
      <c r="B791" s="40">
        <v>22249054.140000001</v>
      </c>
      <c r="C791" s="40">
        <v>730366.98</v>
      </c>
      <c r="D791" s="40">
        <v>10275152.01</v>
      </c>
      <c r="E791" s="40">
        <v>0</v>
      </c>
      <c r="F791" s="40">
        <v>105607</v>
      </c>
      <c r="G791" s="40">
        <v>2609286.0299999998</v>
      </c>
      <c r="H791" s="40">
        <v>14522456.939999998</v>
      </c>
      <c r="J791" s="40">
        <f t="shared" si="60"/>
        <v>11124527.07</v>
      </c>
      <c r="K791" s="40">
        <f t="shared" si="61"/>
        <v>365183.49</v>
      </c>
      <c r="L791" s="40">
        <f t="shared" si="62"/>
        <v>5137576.0049999999</v>
      </c>
      <c r="M791" s="40">
        <f t="shared" si="63"/>
        <v>0</v>
      </c>
      <c r="N791" s="40">
        <f t="shared" si="64"/>
        <v>52803.5</v>
      </c>
    </row>
    <row r="792" spans="1:14" hidden="1" x14ac:dyDescent="0.6">
      <c r="A792" s="38" t="s">
        <v>402</v>
      </c>
      <c r="B792" s="40">
        <v>15081638.390000001</v>
      </c>
      <c r="C792" s="40">
        <v>729529.77</v>
      </c>
      <c r="D792" s="40">
        <v>9432273.8200000003</v>
      </c>
      <c r="E792" s="40">
        <v>0</v>
      </c>
      <c r="F792" s="40">
        <v>0</v>
      </c>
      <c r="G792" s="40">
        <v>11797270.51</v>
      </c>
      <c r="H792" s="40">
        <v>55421280.469999999</v>
      </c>
      <c r="J792" s="40">
        <f t="shared" si="60"/>
        <v>7540819.1950000003</v>
      </c>
      <c r="K792" s="40">
        <f t="shared" si="61"/>
        <v>364764.88500000001</v>
      </c>
      <c r="L792" s="40">
        <f t="shared" si="62"/>
        <v>4716136.91</v>
      </c>
      <c r="M792" s="40">
        <f t="shared" si="63"/>
        <v>0</v>
      </c>
      <c r="N792" s="40">
        <f t="shared" si="64"/>
        <v>0</v>
      </c>
    </row>
    <row r="793" spans="1:14" hidden="1" x14ac:dyDescent="0.6">
      <c r="A793" s="38" t="s">
        <v>276</v>
      </c>
      <c r="B793" s="40">
        <v>11221162.559999999</v>
      </c>
      <c r="C793" s="40">
        <v>2929999.5199999996</v>
      </c>
      <c r="D793" s="40">
        <v>5279748.33</v>
      </c>
      <c r="E793" s="40">
        <v>0</v>
      </c>
      <c r="F793" s="40">
        <v>0</v>
      </c>
      <c r="G793" s="40">
        <v>1715847.3</v>
      </c>
      <c r="H793" s="40">
        <v>18196685.149999999</v>
      </c>
      <c r="J793" s="40">
        <f t="shared" si="60"/>
        <v>5610581.2799999993</v>
      </c>
      <c r="K793" s="40">
        <f t="shared" si="61"/>
        <v>1464999.7599999998</v>
      </c>
      <c r="L793" s="40">
        <f t="shared" si="62"/>
        <v>2639874.165</v>
      </c>
      <c r="M793" s="40">
        <f t="shared" si="63"/>
        <v>0</v>
      </c>
      <c r="N793" s="40">
        <f t="shared" si="64"/>
        <v>0</v>
      </c>
    </row>
    <row r="794" spans="1:14" hidden="1" x14ac:dyDescent="0.6">
      <c r="A794" s="38" t="s">
        <v>683</v>
      </c>
      <c r="B794" s="40">
        <v>15177816.859999999</v>
      </c>
      <c r="C794" s="40">
        <v>4600968.45</v>
      </c>
      <c r="D794" s="40">
        <v>2739075.3</v>
      </c>
      <c r="E794" s="40">
        <v>0</v>
      </c>
      <c r="F794" s="40">
        <v>414033.54</v>
      </c>
      <c r="G794" s="40">
        <v>6002858.0700000003</v>
      </c>
      <c r="H794" s="40">
        <v>30622676.460000001</v>
      </c>
      <c r="J794" s="40">
        <f t="shared" si="60"/>
        <v>7588908.4299999997</v>
      </c>
      <c r="K794" s="40">
        <f t="shared" si="61"/>
        <v>2300484.2250000001</v>
      </c>
      <c r="L794" s="40">
        <f t="shared" si="62"/>
        <v>1369537.65</v>
      </c>
      <c r="M794" s="40">
        <f t="shared" si="63"/>
        <v>0</v>
      </c>
      <c r="N794" s="40">
        <f t="shared" si="64"/>
        <v>207016.77</v>
      </c>
    </row>
    <row r="795" spans="1:14" hidden="1" x14ac:dyDescent="0.6">
      <c r="A795" s="38" t="s">
        <v>1707</v>
      </c>
      <c r="B795" s="40">
        <v>17624268.960000001</v>
      </c>
      <c r="C795" s="40">
        <v>9646252.25</v>
      </c>
      <c r="D795" s="40">
        <v>16853491.850000001</v>
      </c>
      <c r="E795" s="40">
        <v>0</v>
      </c>
      <c r="F795" s="40">
        <v>60850.5</v>
      </c>
      <c r="G795" s="40">
        <v>11136890.050000001</v>
      </c>
      <c r="H795" s="40">
        <v>42468933.890000008</v>
      </c>
      <c r="J795" s="40">
        <f t="shared" si="60"/>
        <v>8812134.4800000004</v>
      </c>
      <c r="K795" s="40">
        <f t="shared" si="61"/>
        <v>4823126.125</v>
      </c>
      <c r="L795" s="40">
        <f t="shared" si="62"/>
        <v>8426745.9250000007</v>
      </c>
      <c r="M795" s="40">
        <f t="shared" si="63"/>
        <v>0</v>
      </c>
      <c r="N795" s="40">
        <f t="shared" si="64"/>
        <v>30425.25</v>
      </c>
    </row>
    <row r="796" spans="1:14" hidden="1" x14ac:dyDescent="0.6">
      <c r="A796" s="38" t="s">
        <v>1782</v>
      </c>
      <c r="B796" s="40">
        <v>14416141.619999999</v>
      </c>
      <c r="C796" s="40">
        <v>519848</v>
      </c>
      <c r="D796" s="40">
        <v>3372618.16</v>
      </c>
      <c r="E796" s="40">
        <v>0</v>
      </c>
      <c r="F796" s="40">
        <v>0</v>
      </c>
      <c r="G796" s="40">
        <v>378061.75000000006</v>
      </c>
      <c r="H796" s="40">
        <v>51483918.200000003</v>
      </c>
      <c r="J796" s="40">
        <f t="shared" si="60"/>
        <v>7208070.8099999996</v>
      </c>
      <c r="K796" s="40">
        <f t="shared" si="61"/>
        <v>259924</v>
      </c>
      <c r="L796" s="40">
        <f t="shared" si="62"/>
        <v>1686309.08</v>
      </c>
      <c r="M796" s="40">
        <f t="shared" si="63"/>
        <v>0</v>
      </c>
      <c r="N796" s="40">
        <f t="shared" si="64"/>
        <v>0</v>
      </c>
    </row>
    <row r="797" spans="1:14" hidden="1" x14ac:dyDescent="0.6">
      <c r="A797" s="38" t="s">
        <v>1820</v>
      </c>
      <c r="B797" s="40">
        <v>5405762.5899999999</v>
      </c>
      <c r="C797" s="40">
        <v>88354.28</v>
      </c>
      <c r="D797" s="40">
        <v>3488961.09</v>
      </c>
      <c r="E797" s="40">
        <v>0</v>
      </c>
      <c r="F797" s="40">
        <v>0</v>
      </c>
      <c r="G797" s="40">
        <v>2896490.79</v>
      </c>
      <c r="H797" s="40">
        <v>19684547.190000001</v>
      </c>
      <c r="J797" s="40">
        <f t="shared" si="60"/>
        <v>2702881.2949999999</v>
      </c>
      <c r="K797" s="40">
        <f t="shared" si="61"/>
        <v>44177.14</v>
      </c>
      <c r="L797" s="40">
        <f t="shared" si="62"/>
        <v>1744480.5449999999</v>
      </c>
      <c r="M797" s="40">
        <f t="shared" si="63"/>
        <v>0</v>
      </c>
      <c r="N797" s="40">
        <f t="shared" si="64"/>
        <v>0</v>
      </c>
    </row>
    <row r="798" spans="1:14" hidden="1" x14ac:dyDescent="0.6">
      <c r="A798" s="38" t="s">
        <v>1784</v>
      </c>
      <c r="B798" s="40">
        <v>2554875.46</v>
      </c>
      <c r="C798" s="40">
        <v>131509</v>
      </c>
      <c r="D798" s="40">
        <v>1406070.4</v>
      </c>
      <c r="E798" s="40">
        <v>0</v>
      </c>
      <c r="F798" s="40">
        <v>0</v>
      </c>
      <c r="G798" s="40">
        <v>808959.16</v>
      </c>
      <c r="H798" s="40">
        <v>14567417.550000001</v>
      </c>
      <c r="J798" s="40">
        <f t="shared" si="60"/>
        <v>1277437.73</v>
      </c>
      <c r="K798" s="40">
        <f t="shared" si="61"/>
        <v>65754.5</v>
      </c>
      <c r="L798" s="40">
        <f t="shared" si="62"/>
        <v>703035.2</v>
      </c>
      <c r="M798" s="40">
        <f t="shared" si="63"/>
        <v>0</v>
      </c>
      <c r="N798" s="40">
        <f t="shared" si="64"/>
        <v>0</v>
      </c>
    </row>
    <row r="799" spans="1:14" hidden="1" x14ac:dyDescent="0.6">
      <c r="A799" s="38" t="s">
        <v>1298</v>
      </c>
      <c r="B799" s="40">
        <v>5442736.9000000004</v>
      </c>
      <c r="C799" s="40">
        <v>371372.65</v>
      </c>
      <c r="D799" s="40">
        <v>2368916.0700000003</v>
      </c>
      <c r="E799" s="40">
        <v>0</v>
      </c>
      <c r="F799" s="40">
        <v>40</v>
      </c>
      <c r="G799" s="40">
        <v>1452896.98</v>
      </c>
      <c r="H799" s="40">
        <v>15788780.130000001</v>
      </c>
      <c r="J799" s="40">
        <f t="shared" si="60"/>
        <v>2721368.45</v>
      </c>
      <c r="K799" s="40">
        <f t="shared" si="61"/>
        <v>185686.32500000001</v>
      </c>
      <c r="L799" s="40">
        <f t="shared" si="62"/>
        <v>1184458.0350000001</v>
      </c>
      <c r="M799" s="40">
        <f t="shared" si="63"/>
        <v>0</v>
      </c>
      <c r="N799" s="40">
        <f t="shared" si="64"/>
        <v>20</v>
      </c>
    </row>
    <row r="800" spans="1:14" hidden="1" x14ac:dyDescent="0.6">
      <c r="A800" s="38" t="s">
        <v>1300</v>
      </c>
      <c r="B800" s="40">
        <v>4281066.53</v>
      </c>
      <c r="C800" s="40">
        <v>644933.62</v>
      </c>
      <c r="D800" s="40">
        <v>1694509.57</v>
      </c>
      <c r="E800" s="40">
        <v>0</v>
      </c>
      <c r="F800" s="40">
        <v>0</v>
      </c>
      <c r="G800" s="40">
        <v>5576978.8400000008</v>
      </c>
      <c r="H800" s="40">
        <v>10425166.34</v>
      </c>
      <c r="J800" s="40">
        <f t="shared" si="60"/>
        <v>2140533.2650000001</v>
      </c>
      <c r="K800" s="40">
        <f t="shared" si="61"/>
        <v>322466.81</v>
      </c>
      <c r="L800" s="40">
        <f t="shared" si="62"/>
        <v>847254.78500000003</v>
      </c>
      <c r="M800" s="40">
        <f t="shared" si="63"/>
        <v>0</v>
      </c>
      <c r="N800" s="40">
        <f t="shared" si="64"/>
        <v>0</v>
      </c>
    </row>
    <row r="801" spans="1:14" hidden="1" x14ac:dyDescent="0.6">
      <c r="A801" s="38" t="s">
        <v>1357</v>
      </c>
      <c r="B801" s="40">
        <v>1457818</v>
      </c>
      <c r="C801" s="40">
        <v>405794</v>
      </c>
      <c r="D801" s="40">
        <v>1819667.3399999999</v>
      </c>
      <c r="E801" s="40">
        <v>0</v>
      </c>
      <c r="F801" s="40">
        <v>1599</v>
      </c>
      <c r="G801" s="40">
        <v>796432.44</v>
      </c>
      <c r="H801" s="40">
        <v>7928627.2299999995</v>
      </c>
      <c r="J801" s="40">
        <f t="shared" si="60"/>
        <v>728909</v>
      </c>
      <c r="K801" s="40">
        <f t="shared" si="61"/>
        <v>202897</v>
      </c>
      <c r="L801" s="40">
        <f t="shared" si="62"/>
        <v>909833.66999999993</v>
      </c>
      <c r="M801" s="40">
        <f t="shared" si="63"/>
        <v>0</v>
      </c>
      <c r="N801" s="40">
        <f t="shared" si="64"/>
        <v>799.5</v>
      </c>
    </row>
    <row r="802" spans="1:14" hidden="1" x14ac:dyDescent="0.6">
      <c r="A802" s="38" t="s">
        <v>118</v>
      </c>
      <c r="B802" s="40">
        <v>584691.98</v>
      </c>
      <c r="C802" s="40">
        <v>24125.75</v>
      </c>
      <c r="D802" s="40">
        <v>154338.33000000002</v>
      </c>
      <c r="E802" s="40">
        <v>0</v>
      </c>
      <c r="F802" s="40">
        <v>3828</v>
      </c>
      <c r="G802" s="40">
        <v>3426389.97</v>
      </c>
      <c r="H802" s="40">
        <v>19657690.68</v>
      </c>
      <c r="J802" s="40">
        <f t="shared" si="60"/>
        <v>292345.99</v>
      </c>
      <c r="K802" s="40">
        <f t="shared" si="61"/>
        <v>12062.875</v>
      </c>
      <c r="L802" s="40">
        <f t="shared" si="62"/>
        <v>77169.165000000008</v>
      </c>
      <c r="M802" s="40">
        <f t="shared" si="63"/>
        <v>0</v>
      </c>
      <c r="N802" s="40">
        <f t="shared" si="64"/>
        <v>1914</v>
      </c>
    </row>
    <row r="803" spans="1:14" hidden="1" x14ac:dyDescent="0.6">
      <c r="A803" s="38" t="s">
        <v>404</v>
      </c>
      <c r="B803" s="40">
        <v>1550314.72</v>
      </c>
      <c r="C803" s="40">
        <v>175865.09</v>
      </c>
      <c r="D803" s="40">
        <v>376585.75</v>
      </c>
      <c r="E803" s="40">
        <v>0</v>
      </c>
      <c r="F803" s="40">
        <v>0</v>
      </c>
      <c r="G803" s="40">
        <v>773075.46</v>
      </c>
      <c r="H803" s="40">
        <v>1822956.5099999998</v>
      </c>
      <c r="J803" s="40">
        <f t="shared" si="60"/>
        <v>775157.36</v>
      </c>
      <c r="K803" s="40">
        <f t="shared" si="61"/>
        <v>87932.544999999998</v>
      </c>
      <c r="L803" s="40">
        <f t="shared" si="62"/>
        <v>188292.875</v>
      </c>
      <c r="M803" s="40">
        <f t="shared" si="63"/>
        <v>0</v>
      </c>
      <c r="N803" s="40">
        <f t="shared" si="64"/>
        <v>0</v>
      </c>
    </row>
    <row r="804" spans="1:14" hidden="1" x14ac:dyDescent="0.6">
      <c r="A804" s="38" t="s">
        <v>87</v>
      </c>
      <c r="B804" s="40">
        <v>1709011.22</v>
      </c>
      <c r="C804" s="40">
        <v>722415.47</v>
      </c>
      <c r="D804" s="40">
        <v>945466.25</v>
      </c>
      <c r="E804" s="40">
        <v>0</v>
      </c>
      <c r="F804" s="40">
        <v>158007.70000000001</v>
      </c>
      <c r="G804" s="40">
        <v>1988731.8599999999</v>
      </c>
      <c r="H804" s="40">
        <v>10800764.73</v>
      </c>
      <c r="J804" s="40">
        <f t="shared" si="60"/>
        <v>854505.61</v>
      </c>
      <c r="K804" s="40">
        <f t="shared" si="61"/>
        <v>361207.73499999999</v>
      </c>
      <c r="L804" s="40">
        <f t="shared" si="62"/>
        <v>472733.125</v>
      </c>
      <c r="M804" s="40">
        <f t="shared" si="63"/>
        <v>0</v>
      </c>
      <c r="N804" s="40">
        <f t="shared" si="64"/>
        <v>79003.850000000006</v>
      </c>
    </row>
    <row r="805" spans="1:14" hidden="1" x14ac:dyDescent="0.6">
      <c r="A805" s="38" t="s">
        <v>1709</v>
      </c>
      <c r="B805" s="40">
        <v>1342369.92</v>
      </c>
      <c r="C805" s="40">
        <v>972828.58</v>
      </c>
      <c r="D805" s="40">
        <v>403935.08999999997</v>
      </c>
      <c r="E805" s="40">
        <v>0</v>
      </c>
      <c r="F805" s="40">
        <v>0</v>
      </c>
      <c r="G805" s="40">
        <v>1863079.28</v>
      </c>
      <c r="H805" s="40">
        <v>5648597.6200000001</v>
      </c>
      <c r="J805" s="40">
        <f t="shared" si="60"/>
        <v>671184.96</v>
      </c>
      <c r="K805" s="40">
        <f t="shared" si="61"/>
        <v>486414.29</v>
      </c>
      <c r="L805" s="40">
        <f t="shared" si="62"/>
        <v>201967.54499999998</v>
      </c>
      <c r="M805" s="40">
        <f t="shared" si="63"/>
        <v>0</v>
      </c>
      <c r="N805" s="40">
        <f t="shared" si="64"/>
        <v>0</v>
      </c>
    </row>
    <row r="806" spans="1:14" hidden="1" x14ac:dyDescent="0.6">
      <c r="A806" s="38" t="s">
        <v>1623</v>
      </c>
      <c r="B806" s="40">
        <v>1094810.8999999999</v>
      </c>
      <c r="C806" s="40">
        <v>758228</v>
      </c>
      <c r="D806" s="40">
        <v>2636600.0499999998</v>
      </c>
      <c r="E806" s="40">
        <v>0</v>
      </c>
      <c r="F806" s="40">
        <v>0</v>
      </c>
      <c r="G806" s="40">
        <v>332051.59999999998</v>
      </c>
      <c r="H806" s="40">
        <v>4190859.4100000006</v>
      </c>
      <c r="J806" s="40">
        <f t="shared" si="60"/>
        <v>547405.44999999995</v>
      </c>
      <c r="K806" s="40">
        <f t="shared" si="61"/>
        <v>379114</v>
      </c>
      <c r="L806" s="40">
        <f t="shared" si="62"/>
        <v>1318300.0249999999</v>
      </c>
      <c r="M806" s="40">
        <f t="shared" si="63"/>
        <v>0</v>
      </c>
      <c r="N806" s="40">
        <f t="shared" si="64"/>
        <v>0</v>
      </c>
    </row>
    <row r="807" spans="1:14" hidden="1" x14ac:dyDescent="0.6">
      <c r="A807" s="38" t="s">
        <v>952</v>
      </c>
      <c r="B807" s="40">
        <v>28270165.75</v>
      </c>
      <c r="C807" s="40">
        <v>2975116.76</v>
      </c>
      <c r="D807" s="40">
        <v>14347352.74</v>
      </c>
      <c r="E807" s="40">
        <v>0</v>
      </c>
      <c r="F807" s="40">
        <v>53964</v>
      </c>
      <c r="G807" s="40">
        <v>228349.46</v>
      </c>
      <c r="H807" s="40">
        <v>3904886.51</v>
      </c>
      <c r="J807" s="40">
        <f t="shared" si="60"/>
        <v>14135082.875</v>
      </c>
      <c r="K807" s="40">
        <f t="shared" si="61"/>
        <v>1487558.38</v>
      </c>
      <c r="L807" s="40">
        <f t="shared" si="62"/>
        <v>7173676.3700000001</v>
      </c>
      <c r="M807" s="40">
        <f t="shared" si="63"/>
        <v>0</v>
      </c>
      <c r="N807" s="40">
        <f t="shared" si="64"/>
        <v>26982</v>
      </c>
    </row>
    <row r="808" spans="1:14" hidden="1" x14ac:dyDescent="0.6">
      <c r="A808" s="38" t="s">
        <v>764</v>
      </c>
      <c r="B808" s="40">
        <v>2407377.89</v>
      </c>
      <c r="C808" s="40">
        <v>872374.06</v>
      </c>
      <c r="D808" s="40">
        <v>1363860.2000000002</v>
      </c>
      <c r="E808" s="40">
        <v>0</v>
      </c>
      <c r="F808" s="40">
        <v>90</v>
      </c>
      <c r="G808" s="40">
        <v>7005930.4199999999</v>
      </c>
      <c r="H808" s="40">
        <v>54107497.360000007</v>
      </c>
      <c r="J808" s="40">
        <f t="shared" si="60"/>
        <v>1203688.9450000001</v>
      </c>
      <c r="K808" s="40">
        <f t="shared" si="61"/>
        <v>436187.03</v>
      </c>
      <c r="L808" s="40">
        <f t="shared" si="62"/>
        <v>681930.10000000009</v>
      </c>
      <c r="M808" s="40">
        <f t="shared" si="63"/>
        <v>0</v>
      </c>
      <c r="N808" s="40">
        <f t="shared" si="64"/>
        <v>45</v>
      </c>
    </row>
    <row r="809" spans="1:14" hidden="1" x14ac:dyDescent="0.6">
      <c r="A809" s="38" t="s">
        <v>1822</v>
      </c>
      <c r="B809" s="40">
        <v>1641733</v>
      </c>
      <c r="C809" s="40">
        <v>0</v>
      </c>
      <c r="D809" s="40">
        <v>424832.91000000003</v>
      </c>
      <c r="E809" s="40">
        <v>0</v>
      </c>
      <c r="F809" s="40">
        <v>0</v>
      </c>
      <c r="G809" s="40">
        <v>1531238.8100000003</v>
      </c>
      <c r="H809" s="40">
        <v>18580244.09</v>
      </c>
      <c r="J809" s="40">
        <f t="shared" si="60"/>
        <v>820866.5</v>
      </c>
      <c r="K809" s="40">
        <f t="shared" si="61"/>
        <v>0</v>
      </c>
      <c r="L809" s="40">
        <f t="shared" si="62"/>
        <v>212416.45500000002</v>
      </c>
      <c r="M809" s="40">
        <f t="shared" si="63"/>
        <v>0</v>
      </c>
      <c r="N809" s="40">
        <f t="shared" si="64"/>
        <v>0</v>
      </c>
    </row>
    <row r="810" spans="1:14" hidden="1" x14ac:dyDescent="0.6">
      <c r="A810" s="38" t="s">
        <v>806</v>
      </c>
      <c r="B810" s="40">
        <v>511704.73</v>
      </c>
      <c r="C810" s="40">
        <v>927492</v>
      </c>
      <c r="D810" s="40">
        <v>616013.32999999996</v>
      </c>
      <c r="E810" s="40">
        <v>0</v>
      </c>
      <c r="F810" s="40">
        <v>143657.03999999998</v>
      </c>
      <c r="G810" s="40">
        <v>100096.83</v>
      </c>
      <c r="H810" s="40">
        <v>1155059.18</v>
      </c>
      <c r="J810" s="40">
        <f t="shared" si="60"/>
        <v>255852.36499999999</v>
      </c>
      <c r="K810" s="40">
        <f t="shared" si="61"/>
        <v>463746</v>
      </c>
      <c r="L810" s="40">
        <f t="shared" si="62"/>
        <v>308006.66499999998</v>
      </c>
      <c r="M810" s="40">
        <f t="shared" si="63"/>
        <v>0</v>
      </c>
      <c r="N810" s="40">
        <f t="shared" si="64"/>
        <v>71828.51999999999</v>
      </c>
    </row>
    <row r="811" spans="1:14" hidden="1" x14ac:dyDescent="0.6">
      <c r="A811" s="38" t="s">
        <v>868</v>
      </c>
      <c r="B811" s="40">
        <v>2886197.08</v>
      </c>
      <c r="C811" s="40">
        <v>537362.36</v>
      </c>
      <c r="D811" s="40">
        <v>1406041.45</v>
      </c>
      <c r="E811" s="40">
        <v>0</v>
      </c>
      <c r="F811" s="40">
        <v>165</v>
      </c>
      <c r="G811" s="40">
        <v>6603281.9699999997</v>
      </c>
      <c r="H811" s="40">
        <v>12463389.049999997</v>
      </c>
      <c r="J811" s="40">
        <f t="shared" si="60"/>
        <v>1443098.54</v>
      </c>
      <c r="K811" s="40">
        <f t="shared" si="61"/>
        <v>268681.18</v>
      </c>
      <c r="L811" s="40">
        <f t="shared" si="62"/>
        <v>703020.72499999998</v>
      </c>
      <c r="M811" s="40">
        <f t="shared" si="63"/>
        <v>0</v>
      </c>
      <c r="N811" s="40">
        <f t="shared" si="64"/>
        <v>82.5</v>
      </c>
    </row>
    <row r="812" spans="1:14" hidden="1" x14ac:dyDescent="0.6">
      <c r="A812" s="38" t="s">
        <v>1755</v>
      </c>
      <c r="B812" s="40">
        <v>2948927</v>
      </c>
      <c r="C812" s="40">
        <v>1033935</v>
      </c>
      <c r="D812" s="40">
        <v>4151634.9699999997</v>
      </c>
      <c r="E812" s="40">
        <v>0</v>
      </c>
      <c r="F812" s="40">
        <v>0</v>
      </c>
      <c r="G812" s="40">
        <v>3250739.01</v>
      </c>
      <c r="H812" s="40">
        <v>28731257.41</v>
      </c>
      <c r="J812" s="40">
        <f t="shared" si="60"/>
        <v>1474463.5</v>
      </c>
      <c r="K812" s="40">
        <f t="shared" si="61"/>
        <v>516967.5</v>
      </c>
      <c r="L812" s="40">
        <f t="shared" si="62"/>
        <v>2075817.4849999999</v>
      </c>
      <c r="M812" s="40">
        <f t="shared" si="63"/>
        <v>0</v>
      </c>
      <c r="N812" s="40">
        <f t="shared" si="64"/>
        <v>0</v>
      </c>
    </row>
    <row r="813" spans="1:14" hidden="1" x14ac:dyDescent="0.6">
      <c r="A813" s="38" t="s">
        <v>630</v>
      </c>
      <c r="B813" s="40">
        <v>1179773.8500000001</v>
      </c>
      <c r="C813" s="40">
        <v>1651891.5399999998</v>
      </c>
      <c r="D813" s="40">
        <v>2644847.62</v>
      </c>
      <c r="E813" s="40">
        <v>0</v>
      </c>
      <c r="F813" s="40">
        <v>67222</v>
      </c>
      <c r="G813" s="40">
        <v>2844523.86</v>
      </c>
      <c r="H813" s="40">
        <v>11210741.150000002</v>
      </c>
      <c r="J813" s="40">
        <f t="shared" si="60"/>
        <v>589886.92500000005</v>
      </c>
      <c r="K813" s="40">
        <f t="shared" si="61"/>
        <v>825945.7699999999</v>
      </c>
      <c r="L813" s="40">
        <f t="shared" si="62"/>
        <v>1322423.81</v>
      </c>
      <c r="M813" s="40">
        <f t="shared" si="63"/>
        <v>0</v>
      </c>
      <c r="N813" s="40">
        <f t="shared" si="64"/>
        <v>33611</v>
      </c>
    </row>
    <row r="814" spans="1:14" hidden="1" x14ac:dyDescent="0.6">
      <c r="A814" s="38" t="s">
        <v>954</v>
      </c>
      <c r="B814" s="40">
        <v>1864193.99</v>
      </c>
      <c r="C814" s="40">
        <v>1079633.71</v>
      </c>
      <c r="D814" s="40">
        <v>1674534.9000000001</v>
      </c>
      <c r="E814" s="40">
        <v>0</v>
      </c>
      <c r="F814" s="40">
        <v>0</v>
      </c>
      <c r="G814" s="40">
        <v>2382238.8600000003</v>
      </c>
      <c r="H814" s="40">
        <v>17725024.07</v>
      </c>
      <c r="J814" s="40">
        <f t="shared" si="60"/>
        <v>932096.995</v>
      </c>
      <c r="K814" s="40">
        <f t="shared" si="61"/>
        <v>539816.85499999998</v>
      </c>
      <c r="L814" s="40">
        <f t="shared" si="62"/>
        <v>837267.45000000007</v>
      </c>
      <c r="M814" s="40">
        <f t="shared" si="63"/>
        <v>0</v>
      </c>
      <c r="N814" s="40">
        <f t="shared" si="64"/>
        <v>0</v>
      </c>
    </row>
    <row r="815" spans="1:14" hidden="1" x14ac:dyDescent="0.6">
      <c r="A815" s="38" t="s">
        <v>1099</v>
      </c>
      <c r="B815" s="40">
        <v>4069342.22</v>
      </c>
      <c r="C815" s="40">
        <v>207243.58000000002</v>
      </c>
      <c r="D815" s="40">
        <v>1966084.5499999998</v>
      </c>
      <c r="E815" s="40">
        <v>0</v>
      </c>
      <c r="F815" s="40">
        <v>9565</v>
      </c>
      <c r="G815" s="40">
        <v>2368179.1500000004</v>
      </c>
      <c r="H815" s="40">
        <v>12675206.280000001</v>
      </c>
      <c r="J815" s="40">
        <f t="shared" si="60"/>
        <v>2034671.11</v>
      </c>
      <c r="K815" s="40">
        <f t="shared" si="61"/>
        <v>103621.79000000001</v>
      </c>
      <c r="L815" s="40">
        <f t="shared" si="62"/>
        <v>983042.27499999991</v>
      </c>
      <c r="M815" s="40">
        <f t="shared" si="63"/>
        <v>0</v>
      </c>
      <c r="N815" s="40">
        <f t="shared" si="64"/>
        <v>4782.5</v>
      </c>
    </row>
    <row r="816" spans="1:14" hidden="1" x14ac:dyDescent="0.6">
      <c r="A816" s="38" t="s">
        <v>337</v>
      </c>
      <c r="B816" s="40">
        <v>1145608.8399999999</v>
      </c>
      <c r="C816" s="40">
        <v>140496.66999999998</v>
      </c>
      <c r="D816" s="40">
        <v>1307227.3500000001</v>
      </c>
      <c r="E816" s="40">
        <v>0</v>
      </c>
      <c r="F816" s="40">
        <v>0</v>
      </c>
      <c r="G816" s="40">
        <v>496144.34</v>
      </c>
      <c r="H816" s="40">
        <v>3715335.25</v>
      </c>
      <c r="J816" s="40">
        <f t="shared" si="60"/>
        <v>572804.41999999993</v>
      </c>
      <c r="K816" s="40">
        <f t="shared" si="61"/>
        <v>70248.334999999992</v>
      </c>
      <c r="L816" s="40">
        <f t="shared" si="62"/>
        <v>653613.67500000005</v>
      </c>
      <c r="M816" s="40">
        <f t="shared" si="63"/>
        <v>0</v>
      </c>
      <c r="N816" s="40">
        <f t="shared" si="64"/>
        <v>0</v>
      </c>
    </row>
    <row r="817" spans="1:14" hidden="1" x14ac:dyDescent="0.6">
      <c r="A817" s="38" t="s">
        <v>607</v>
      </c>
      <c r="B817" s="40">
        <v>315470.80000000005</v>
      </c>
      <c r="C817" s="40">
        <v>101525</v>
      </c>
      <c r="D817" s="40">
        <v>262929.58</v>
      </c>
      <c r="E817" s="40">
        <v>0</v>
      </c>
      <c r="F817" s="40">
        <v>81991.48</v>
      </c>
      <c r="G817" s="40">
        <v>949565.05999999994</v>
      </c>
      <c r="H817" s="40">
        <v>4060454.37</v>
      </c>
      <c r="J817" s="40">
        <f t="shared" si="60"/>
        <v>157735.40000000002</v>
      </c>
      <c r="K817" s="40">
        <f t="shared" si="61"/>
        <v>50762.5</v>
      </c>
      <c r="L817" s="40">
        <f t="shared" si="62"/>
        <v>131464.79</v>
      </c>
      <c r="M817" s="40">
        <f t="shared" si="63"/>
        <v>0</v>
      </c>
      <c r="N817" s="40">
        <f t="shared" si="64"/>
        <v>40995.74</v>
      </c>
    </row>
    <row r="818" spans="1:14" hidden="1" x14ac:dyDescent="0.6">
      <c r="A818" s="38" t="s">
        <v>1711</v>
      </c>
      <c r="B818" s="40">
        <v>14274873.609999999</v>
      </c>
      <c r="C818" s="40">
        <v>11817001.01</v>
      </c>
      <c r="D818" s="40">
        <v>14026571.4</v>
      </c>
      <c r="E818" s="40">
        <v>0</v>
      </c>
      <c r="F818" s="40">
        <v>140427.08000000002</v>
      </c>
      <c r="G818" s="40">
        <v>713004.07</v>
      </c>
      <c r="H818" s="40">
        <v>2614891.9</v>
      </c>
      <c r="J818" s="40">
        <f t="shared" si="60"/>
        <v>7137436.8049999997</v>
      </c>
      <c r="K818" s="40">
        <f t="shared" si="61"/>
        <v>5908500.5049999999</v>
      </c>
      <c r="L818" s="40">
        <f t="shared" si="62"/>
        <v>7013285.7000000002</v>
      </c>
      <c r="M818" s="40">
        <f t="shared" si="63"/>
        <v>0</v>
      </c>
      <c r="N818" s="40">
        <f t="shared" si="64"/>
        <v>70213.540000000008</v>
      </c>
    </row>
    <row r="819" spans="1:14" hidden="1" x14ac:dyDescent="0.6">
      <c r="A819" s="38" t="s">
        <v>1730</v>
      </c>
      <c r="B819" s="40">
        <v>2960694</v>
      </c>
      <c r="C819" s="40">
        <v>565276</v>
      </c>
      <c r="D819" s="40">
        <v>4546827.76</v>
      </c>
      <c r="E819" s="40">
        <v>0</v>
      </c>
      <c r="F819" s="40">
        <v>0</v>
      </c>
      <c r="G819" s="40">
        <v>9175977.8800000008</v>
      </c>
      <c r="H819" s="40">
        <v>96069976.039999992</v>
      </c>
      <c r="J819" s="40">
        <f t="shared" si="60"/>
        <v>1480347</v>
      </c>
      <c r="K819" s="40">
        <f t="shared" si="61"/>
        <v>282638</v>
      </c>
      <c r="L819" s="40">
        <f t="shared" si="62"/>
        <v>2273413.88</v>
      </c>
      <c r="M819" s="40">
        <f t="shared" si="63"/>
        <v>0</v>
      </c>
      <c r="N819" s="40">
        <f t="shared" si="64"/>
        <v>0</v>
      </c>
    </row>
    <row r="820" spans="1:14" hidden="1" x14ac:dyDescent="0.6">
      <c r="A820" s="38" t="s">
        <v>1302</v>
      </c>
      <c r="B820" s="40">
        <v>0</v>
      </c>
      <c r="C820" s="40">
        <v>63231.05</v>
      </c>
      <c r="D820" s="40">
        <v>141383.92000000001</v>
      </c>
      <c r="E820" s="40">
        <v>0</v>
      </c>
      <c r="F820" s="40">
        <v>0</v>
      </c>
      <c r="G820" s="40">
        <v>2434628.3200000003</v>
      </c>
      <c r="H820" s="40">
        <v>5230242.32</v>
      </c>
      <c r="J820" s="40">
        <f t="shared" si="60"/>
        <v>0</v>
      </c>
      <c r="K820" s="40">
        <f t="shared" si="61"/>
        <v>31615.525000000001</v>
      </c>
      <c r="L820" s="40">
        <f t="shared" si="62"/>
        <v>70691.960000000006</v>
      </c>
      <c r="M820" s="40">
        <f t="shared" si="63"/>
        <v>0</v>
      </c>
      <c r="N820" s="40">
        <f t="shared" si="64"/>
        <v>0</v>
      </c>
    </row>
    <row r="821" spans="1:14" hidden="1" x14ac:dyDescent="0.6">
      <c r="A821" s="38" t="s">
        <v>1303</v>
      </c>
      <c r="B821" s="40">
        <v>0</v>
      </c>
      <c r="C821" s="40">
        <v>854137.75</v>
      </c>
      <c r="D821" s="40">
        <v>0</v>
      </c>
      <c r="E821" s="40">
        <v>0</v>
      </c>
      <c r="F821" s="40">
        <v>0</v>
      </c>
      <c r="G821" s="40">
        <v>787101.72</v>
      </c>
      <c r="H821" s="40">
        <v>968480.64</v>
      </c>
      <c r="J821" s="40">
        <f t="shared" si="60"/>
        <v>0</v>
      </c>
      <c r="K821" s="40">
        <f t="shared" si="61"/>
        <v>427068.875</v>
      </c>
      <c r="L821" s="40">
        <f t="shared" si="62"/>
        <v>0</v>
      </c>
      <c r="M821" s="40">
        <f t="shared" si="63"/>
        <v>0</v>
      </c>
      <c r="N821" s="40">
        <f t="shared" si="64"/>
        <v>0</v>
      </c>
    </row>
    <row r="822" spans="1:14" hidden="1" x14ac:dyDescent="0.6">
      <c r="A822" s="38" t="s">
        <v>1757</v>
      </c>
      <c r="B822" s="40">
        <v>3632921.86</v>
      </c>
      <c r="C822" s="40">
        <v>2010837.69</v>
      </c>
      <c r="D822" s="40">
        <v>2995608.55</v>
      </c>
      <c r="E822" s="40">
        <v>0</v>
      </c>
      <c r="F822" s="40">
        <v>0</v>
      </c>
      <c r="G822" s="40">
        <v>1380</v>
      </c>
      <c r="H822" s="40">
        <v>1022290.09</v>
      </c>
      <c r="J822" s="40">
        <f t="shared" si="60"/>
        <v>1816460.93</v>
      </c>
      <c r="K822" s="40">
        <f t="shared" si="61"/>
        <v>1005418.845</v>
      </c>
      <c r="L822" s="40">
        <f t="shared" si="62"/>
        <v>1497804.2749999999</v>
      </c>
      <c r="M822" s="40">
        <f t="shared" si="63"/>
        <v>0</v>
      </c>
      <c r="N822" s="40">
        <f t="shared" si="64"/>
        <v>0</v>
      </c>
    </row>
    <row r="823" spans="1:14" hidden="1" x14ac:dyDescent="0.6">
      <c r="A823" s="38" t="s">
        <v>37</v>
      </c>
      <c r="B823" s="40">
        <v>19498692.710000001</v>
      </c>
      <c r="C823" s="40">
        <v>1549097.75</v>
      </c>
      <c r="D823" s="40">
        <v>8942082.25</v>
      </c>
      <c r="E823" s="40">
        <v>0</v>
      </c>
      <c r="F823" s="40">
        <v>2296806</v>
      </c>
      <c r="G823" s="40">
        <v>203007.34000000003</v>
      </c>
      <c r="H823" s="40">
        <v>5983813.9499999993</v>
      </c>
      <c r="J823" s="40">
        <f t="shared" si="60"/>
        <v>9749346.3550000004</v>
      </c>
      <c r="K823" s="40">
        <f t="shared" si="61"/>
        <v>774548.875</v>
      </c>
      <c r="L823" s="40">
        <f t="shared" si="62"/>
        <v>4471041.125</v>
      </c>
      <c r="M823" s="40">
        <f t="shared" si="63"/>
        <v>0</v>
      </c>
      <c r="N823" s="40">
        <f t="shared" si="64"/>
        <v>1148403</v>
      </c>
    </row>
    <row r="824" spans="1:14" hidden="1" x14ac:dyDescent="0.6">
      <c r="A824" s="38" t="s">
        <v>1138</v>
      </c>
      <c r="B824" s="40">
        <v>2800760.19</v>
      </c>
      <c r="C824" s="40">
        <v>57094.479999999996</v>
      </c>
      <c r="D824" s="40">
        <v>1864230.5</v>
      </c>
      <c r="E824" s="40">
        <v>0</v>
      </c>
      <c r="F824" s="40">
        <v>0</v>
      </c>
      <c r="G824" s="40">
        <v>7319126.1399999997</v>
      </c>
      <c r="H824" s="40">
        <v>30753822.579999998</v>
      </c>
      <c r="J824" s="40">
        <f t="shared" si="60"/>
        <v>1400380.095</v>
      </c>
      <c r="K824" s="40">
        <f t="shared" si="61"/>
        <v>28547.239999999998</v>
      </c>
      <c r="L824" s="40">
        <f t="shared" si="62"/>
        <v>932115.25</v>
      </c>
      <c r="M824" s="40">
        <f t="shared" si="63"/>
        <v>0</v>
      </c>
      <c r="N824" s="40">
        <f t="shared" si="64"/>
        <v>0</v>
      </c>
    </row>
    <row r="825" spans="1:14" hidden="1" x14ac:dyDescent="0.6">
      <c r="A825" s="38" t="s">
        <v>1151</v>
      </c>
      <c r="B825" s="40">
        <v>1830232.04</v>
      </c>
      <c r="C825" s="40">
        <v>140699.95000000001</v>
      </c>
      <c r="D825" s="40">
        <v>743865.88</v>
      </c>
      <c r="E825" s="40">
        <v>0</v>
      </c>
      <c r="F825" s="40">
        <v>147485</v>
      </c>
      <c r="G825" s="40">
        <v>669223.69999999995</v>
      </c>
      <c r="H825" s="40">
        <v>6898299.75</v>
      </c>
      <c r="J825" s="40">
        <f t="shared" si="60"/>
        <v>915116.02</v>
      </c>
      <c r="K825" s="40">
        <f t="shared" si="61"/>
        <v>70349.975000000006</v>
      </c>
      <c r="L825" s="40">
        <f t="shared" si="62"/>
        <v>371932.94</v>
      </c>
      <c r="M825" s="40">
        <f t="shared" si="63"/>
        <v>0</v>
      </c>
      <c r="N825" s="40">
        <f t="shared" si="64"/>
        <v>73742.5</v>
      </c>
    </row>
    <row r="826" spans="1:14" hidden="1" x14ac:dyDescent="0.6">
      <c r="A826" s="38" t="s">
        <v>609</v>
      </c>
      <c r="B826" s="40">
        <v>1194520.2</v>
      </c>
      <c r="C826" s="40">
        <v>171111.06</v>
      </c>
      <c r="D826" s="40">
        <v>2532290.6500000004</v>
      </c>
      <c r="E826" s="40">
        <v>0</v>
      </c>
      <c r="F826" s="40">
        <v>16886</v>
      </c>
      <c r="G826" s="40">
        <v>476665.95</v>
      </c>
      <c r="H826" s="40">
        <v>3526060.08</v>
      </c>
      <c r="J826" s="40">
        <f t="shared" si="60"/>
        <v>597260.1</v>
      </c>
      <c r="K826" s="40">
        <f t="shared" si="61"/>
        <v>85555.53</v>
      </c>
      <c r="L826" s="40">
        <f t="shared" si="62"/>
        <v>1266145.3250000002</v>
      </c>
      <c r="M826" s="40">
        <f t="shared" si="63"/>
        <v>0</v>
      </c>
      <c r="N826" s="40">
        <f t="shared" si="64"/>
        <v>8443</v>
      </c>
    </row>
    <row r="827" spans="1:14" hidden="1" x14ac:dyDescent="0.6">
      <c r="A827" s="38" t="s">
        <v>1533</v>
      </c>
      <c r="B827" s="40">
        <v>28054028.119999997</v>
      </c>
      <c r="C827" s="40">
        <v>8988218.4499999993</v>
      </c>
      <c r="D827" s="40">
        <v>25431975.199999999</v>
      </c>
      <c r="E827" s="40">
        <v>0</v>
      </c>
      <c r="F827" s="40">
        <v>258568.25</v>
      </c>
      <c r="G827" s="40">
        <v>2043141.6</v>
      </c>
      <c r="H827" s="40">
        <v>6096287.9900000002</v>
      </c>
      <c r="J827" s="40">
        <f t="shared" si="60"/>
        <v>14027014.059999999</v>
      </c>
      <c r="K827" s="40">
        <f t="shared" si="61"/>
        <v>4494109.2249999996</v>
      </c>
      <c r="L827" s="40">
        <f t="shared" si="62"/>
        <v>12715987.6</v>
      </c>
      <c r="M827" s="40">
        <f t="shared" si="63"/>
        <v>0</v>
      </c>
      <c r="N827" s="40">
        <f t="shared" si="64"/>
        <v>129284.125</v>
      </c>
    </row>
    <row r="828" spans="1:14" hidden="1" x14ac:dyDescent="0.6">
      <c r="A828" s="38" t="s">
        <v>1390</v>
      </c>
      <c r="B828" s="40">
        <v>6154354.7799999993</v>
      </c>
      <c r="C828" s="40">
        <v>299391.40000000002</v>
      </c>
      <c r="D828" s="40">
        <v>2029658.1099999999</v>
      </c>
      <c r="E828" s="40">
        <v>0</v>
      </c>
      <c r="F828" s="40">
        <v>0</v>
      </c>
      <c r="G828" s="40">
        <v>7454360.5999999996</v>
      </c>
      <c r="H828" s="40">
        <v>62050898.039999999</v>
      </c>
      <c r="J828" s="40">
        <f t="shared" si="60"/>
        <v>3077177.3899999997</v>
      </c>
      <c r="K828" s="40">
        <f t="shared" si="61"/>
        <v>149695.70000000001</v>
      </c>
      <c r="L828" s="40">
        <f t="shared" si="62"/>
        <v>1014829.0549999999</v>
      </c>
      <c r="M828" s="40">
        <f t="shared" si="63"/>
        <v>0</v>
      </c>
      <c r="N828" s="40">
        <f t="shared" si="64"/>
        <v>0</v>
      </c>
    </row>
    <row r="829" spans="1:14" hidden="1" x14ac:dyDescent="0.6">
      <c r="A829" s="38" t="s">
        <v>1304</v>
      </c>
      <c r="B829" s="40">
        <v>5580630.4399999995</v>
      </c>
      <c r="C829" s="40">
        <v>926446.7</v>
      </c>
      <c r="D829" s="40">
        <v>1574582.45</v>
      </c>
      <c r="E829" s="40">
        <v>0</v>
      </c>
      <c r="F829" s="40">
        <v>0</v>
      </c>
      <c r="G829" s="40">
        <v>3279245</v>
      </c>
      <c r="H829" s="40">
        <v>11991617</v>
      </c>
      <c r="J829" s="40">
        <f t="shared" si="60"/>
        <v>2790315.2199999997</v>
      </c>
      <c r="K829" s="40">
        <f t="shared" si="61"/>
        <v>463223.35</v>
      </c>
      <c r="L829" s="40">
        <f t="shared" si="62"/>
        <v>787291.22499999998</v>
      </c>
      <c r="M829" s="40">
        <f t="shared" si="63"/>
        <v>0</v>
      </c>
      <c r="N829" s="40">
        <f t="shared" si="64"/>
        <v>0</v>
      </c>
    </row>
    <row r="830" spans="1:14" hidden="1" x14ac:dyDescent="0.6">
      <c r="A830" s="38" t="s">
        <v>838</v>
      </c>
      <c r="B830" s="40">
        <v>1469905.14</v>
      </c>
      <c r="C830" s="40">
        <v>907546.51</v>
      </c>
      <c r="D830" s="40">
        <v>1047825.41</v>
      </c>
      <c r="E830" s="40">
        <v>0</v>
      </c>
      <c r="F830" s="40">
        <v>8308.5</v>
      </c>
      <c r="G830" s="40">
        <v>3033157.9699999997</v>
      </c>
      <c r="H830" s="40">
        <v>14339906.779999999</v>
      </c>
      <c r="J830" s="40">
        <f t="shared" si="60"/>
        <v>734952.57</v>
      </c>
      <c r="K830" s="40">
        <f t="shared" si="61"/>
        <v>453773.255</v>
      </c>
      <c r="L830" s="40">
        <f t="shared" si="62"/>
        <v>523912.70500000002</v>
      </c>
      <c r="M830" s="40">
        <f t="shared" si="63"/>
        <v>0</v>
      </c>
      <c r="N830" s="40">
        <f t="shared" si="64"/>
        <v>4154.25</v>
      </c>
    </row>
    <row r="831" spans="1:14" hidden="1" x14ac:dyDescent="0.6">
      <c r="A831" s="38" t="s">
        <v>1469</v>
      </c>
      <c r="B831" s="40">
        <v>1989816.02</v>
      </c>
      <c r="C831" s="40">
        <v>611218.42000000004</v>
      </c>
      <c r="D831" s="40">
        <v>1960355.5100000002</v>
      </c>
      <c r="E831" s="40">
        <v>0</v>
      </c>
      <c r="F831" s="40">
        <v>8592.7199999999993</v>
      </c>
      <c r="G831" s="40">
        <v>21780457.100000001</v>
      </c>
      <c r="H831" s="40">
        <v>40582099.310000002</v>
      </c>
      <c r="J831" s="40">
        <f t="shared" si="60"/>
        <v>994908.01</v>
      </c>
      <c r="K831" s="40">
        <f t="shared" si="61"/>
        <v>305609.21000000002</v>
      </c>
      <c r="L831" s="40">
        <f t="shared" si="62"/>
        <v>980177.75500000012</v>
      </c>
      <c r="M831" s="40">
        <f t="shared" si="63"/>
        <v>0</v>
      </c>
      <c r="N831" s="40">
        <f t="shared" si="64"/>
        <v>4296.3599999999997</v>
      </c>
    </row>
    <row r="832" spans="1:14" hidden="1" x14ac:dyDescent="0.6">
      <c r="A832" s="38" t="s">
        <v>1170</v>
      </c>
      <c r="B832" s="40">
        <v>4033275.82</v>
      </c>
      <c r="C832" s="40">
        <v>367183</v>
      </c>
      <c r="D832" s="40">
        <v>2876724.9</v>
      </c>
      <c r="E832" s="40">
        <v>0</v>
      </c>
      <c r="F832" s="40">
        <v>77001</v>
      </c>
      <c r="G832" s="40">
        <v>2355158.58</v>
      </c>
      <c r="H832" s="40">
        <v>14957660.42</v>
      </c>
      <c r="J832" s="40">
        <f t="shared" si="60"/>
        <v>2016637.91</v>
      </c>
      <c r="K832" s="40">
        <f t="shared" si="61"/>
        <v>183591.5</v>
      </c>
      <c r="L832" s="40">
        <f t="shared" si="62"/>
        <v>1438362.45</v>
      </c>
      <c r="M832" s="40">
        <f t="shared" si="63"/>
        <v>0</v>
      </c>
      <c r="N832" s="40">
        <f t="shared" si="64"/>
        <v>38500.5</v>
      </c>
    </row>
    <row r="833" spans="1:14" hidden="1" x14ac:dyDescent="0.6">
      <c r="A833" s="38" t="s">
        <v>1359</v>
      </c>
      <c r="B833" s="40">
        <v>2800295.96</v>
      </c>
      <c r="C833" s="40">
        <v>827145.55</v>
      </c>
      <c r="D833" s="40">
        <v>2402906.2200000002</v>
      </c>
      <c r="E833" s="40">
        <v>0</v>
      </c>
      <c r="F833" s="40">
        <v>54691</v>
      </c>
      <c r="G833" s="40">
        <v>5225027.34</v>
      </c>
      <c r="H833" s="40">
        <v>16322050.17</v>
      </c>
      <c r="J833" s="40">
        <f t="shared" si="60"/>
        <v>1400147.98</v>
      </c>
      <c r="K833" s="40">
        <f t="shared" si="61"/>
        <v>413572.77500000002</v>
      </c>
      <c r="L833" s="40">
        <f t="shared" si="62"/>
        <v>1201453.1100000001</v>
      </c>
      <c r="M833" s="40">
        <f t="shared" si="63"/>
        <v>0</v>
      </c>
      <c r="N833" s="40">
        <f t="shared" si="64"/>
        <v>27345.5</v>
      </c>
    </row>
    <row r="834" spans="1:14" hidden="1" x14ac:dyDescent="0.6">
      <c r="A834" s="38" t="s">
        <v>89</v>
      </c>
      <c r="B834" s="40">
        <v>1558918.6600000001</v>
      </c>
      <c r="C834" s="40">
        <v>762252.92999999993</v>
      </c>
      <c r="D834" s="40">
        <v>1467021.53</v>
      </c>
      <c r="E834" s="40">
        <v>0</v>
      </c>
      <c r="F834" s="40">
        <v>108182.21</v>
      </c>
      <c r="G834" s="40">
        <v>893384.94</v>
      </c>
      <c r="H834" s="40">
        <v>5522465.75</v>
      </c>
      <c r="J834" s="40">
        <f t="shared" si="60"/>
        <v>779459.33000000007</v>
      </c>
      <c r="K834" s="40">
        <f t="shared" si="61"/>
        <v>381126.46499999997</v>
      </c>
      <c r="L834" s="40">
        <f t="shared" si="62"/>
        <v>733510.76500000001</v>
      </c>
      <c r="M834" s="40">
        <f t="shared" si="63"/>
        <v>0</v>
      </c>
      <c r="N834" s="40">
        <f t="shared" si="64"/>
        <v>54091.105000000003</v>
      </c>
    </row>
    <row r="835" spans="1:14" hidden="1" x14ac:dyDescent="0.6">
      <c r="A835" s="38" t="s">
        <v>1759</v>
      </c>
      <c r="B835" s="40">
        <v>1937189.55</v>
      </c>
      <c r="C835" s="40">
        <v>323067</v>
      </c>
      <c r="D835" s="40">
        <v>2115065.09</v>
      </c>
      <c r="E835" s="40">
        <v>0</v>
      </c>
      <c r="F835" s="40">
        <v>0</v>
      </c>
      <c r="G835" s="40">
        <v>3377186.1799999997</v>
      </c>
      <c r="H835" s="40">
        <v>7407638.1900000004</v>
      </c>
      <c r="J835" s="40">
        <f t="shared" si="60"/>
        <v>968594.77500000002</v>
      </c>
      <c r="K835" s="40">
        <f t="shared" si="61"/>
        <v>161533.5</v>
      </c>
      <c r="L835" s="40">
        <f t="shared" si="62"/>
        <v>1057532.5449999999</v>
      </c>
      <c r="M835" s="40">
        <f t="shared" si="63"/>
        <v>0</v>
      </c>
      <c r="N835" s="40">
        <f t="shared" si="64"/>
        <v>0</v>
      </c>
    </row>
    <row r="836" spans="1:14" hidden="1" x14ac:dyDescent="0.6">
      <c r="A836" s="38" t="s">
        <v>1306</v>
      </c>
      <c r="B836" s="40">
        <v>160562697.98000002</v>
      </c>
      <c r="C836" s="40">
        <v>31381493.25</v>
      </c>
      <c r="D836" s="40">
        <v>33581194.030000001</v>
      </c>
      <c r="E836" s="40">
        <v>0</v>
      </c>
      <c r="F836" s="40">
        <v>10645</v>
      </c>
      <c r="G836" s="40">
        <v>1507375.43</v>
      </c>
      <c r="H836" s="40">
        <v>30673380.5</v>
      </c>
      <c r="J836" s="40">
        <f t="shared" si="60"/>
        <v>80281348.99000001</v>
      </c>
      <c r="K836" s="40">
        <f t="shared" si="61"/>
        <v>15690746.625</v>
      </c>
      <c r="L836" s="40">
        <f t="shared" si="62"/>
        <v>16790597.015000001</v>
      </c>
      <c r="M836" s="40">
        <f t="shared" si="63"/>
        <v>0</v>
      </c>
      <c r="N836" s="40">
        <f t="shared" si="64"/>
        <v>5322.5</v>
      </c>
    </row>
    <row r="837" spans="1:14" hidden="1" x14ac:dyDescent="0.6">
      <c r="A837" s="38" t="s">
        <v>840</v>
      </c>
      <c r="B837" s="40">
        <v>4197944.7200000007</v>
      </c>
      <c r="C837" s="40">
        <v>8063016.3999999994</v>
      </c>
      <c r="D837" s="40">
        <v>2826892.2</v>
      </c>
      <c r="E837" s="40">
        <v>0</v>
      </c>
      <c r="F837" s="40">
        <v>32860</v>
      </c>
      <c r="G837" s="40">
        <v>85072952.50999999</v>
      </c>
      <c r="H837" s="40">
        <v>246584670.91999999</v>
      </c>
      <c r="J837" s="40">
        <f t="shared" ref="J837:J900" si="65">B837*$J$2</f>
        <v>2098972.3600000003</v>
      </c>
      <c r="K837" s="40">
        <f t="shared" ref="K837:K900" si="66">C837*$K$2</f>
        <v>4031508.1999999997</v>
      </c>
      <c r="L837" s="40">
        <f t="shared" ref="L837:L900" si="67">D837*$L$2</f>
        <v>1413446.1</v>
      </c>
      <c r="M837" s="40">
        <f t="shared" ref="M837:M900" si="68">E837*$M$2</f>
        <v>0</v>
      </c>
      <c r="N837" s="40">
        <f t="shared" ref="N837:N900" si="69">F837*$N$2</f>
        <v>16430</v>
      </c>
    </row>
    <row r="838" spans="1:14" hidden="1" x14ac:dyDescent="0.6">
      <c r="A838" s="38" t="s">
        <v>1535</v>
      </c>
      <c r="B838" s="40">
        <v>3087775.39</v>
      </c>
      <c r="C838" s="40">
        <v>715624.5</v>
      </c>
      <c r="D838" s="40">
        <v>2067932.61</v>
      </c>
      <c r="E838" s="40">
        <v>0</v>
      </c>
      <c r="F838" s="40">
        <v>305499.75</v>
      </c>
      <c r="G838" s="40">
        <v>1638845.22</v>
      </c>
      <c r="H838" s="40">
        <v>52106952.979999997</v>
      </c>
      <c r="J838" s="40">
        <f t="shared" si="65"/>
        <v>1543887.6950000001</v>
      </c>
      <c r="K838" s="40">
        <f t="shared" si="66"/>
        <v>357812.25</v>
      </c>
      <c r="L838" s="40">
        <f t="shared" si="67"/>
        <v>1033966.3050000001</v>
      </c>
      <c r="M838" s="40">
        <f t="shared" si="68"/>
        <v>0</v>
      </c>
      <c r="N838" s="40">
        <f t="shared" si="69"/>
        <v>152749.875</v>
      </c>
    </row>
    <row r="839" spans="1:14" hidden="1" x14ac:dyDescent="0.6">
      <c r="A839" s="38" t="s">
        <v>1807</v>
      </c>
      <c r="B839" s="40">
        <v>908587.77</v>
      </c>
      <c r="C839" s="40">
        <v>896315.72</v>
      </c>
      <c r="D839" s="40">
        <v>3062062.46</v>
      </c>
      <c r="E839" s="40">
        <v>0</v>
      </c>
      <c r="F839" s="40">
        <v>0</v>
      </c>
      <c r="G839" s="40">
        <v>2236228.1</v>
      </c>
      <c r="H839" s="40">
        <v>6054773.8799999999</v>
      </c>
      <c r="J839" s="40">
        <f t="shared" si="65"/>
        <v>454293.88500000001</v>
      </c>
      <c r="K839" s="40">
        <f t="shared" si="66"/>
        <v>448157.86</v>
      </c>
      <c r="L839" s="40">
        <f t="shared" si="67"/>
        <v>1531031.23</v>
      </c>
      <c r="M839" s="40">
        <f t="shared" si="68"/>
        <v>0</v>
      </c>
      <c r="N839" s="40">
        <f t="shared" si="69"/>
        <v>0</v>
      </c>
    </row>
    <row r="840" spans="1:14" hidden="1" x14ac:dyDescent="0.6">
      <c r="A840" s="38" t="s">
        <v>1824</v>
      </c>
      <c r="B840" s="40">
        <v>4941993.32</v>
      </c>
      <c r="C840" s="40">
        <v>346812.78</v>
      </c>
      <c r="D840" s="40">
        <v>879467.5</v>
      </c>
      <c r="E840" s="40">
        <v>0</v>
      </c>
      <c r="F840" s="40">
        <v>0</v>
      </c>
      <c r="G840" s="40">
        <v>418542.98</v>
      </c>
      <c r="H840" s="40">
        <v>11060456.460000001</v>
      </c>
      <c r="J840" s="40">
        <f t="shared" si="65"/>
        <v>2470996.66</v>
      </c>
      <c r="K840" s="40">
        <f t="shared" si="66"/>
        <v>173406.39</v>
      </c>
      <c r="L840" s="40">
        <f t="shared" si="67"/>
        <v>439733.75</v>
      </c>
      <c r="M840" s="40">
        <f t="shared" si="68"/>
        <v>0</v>
      </c>
      <c r="N840" s="40">
        <f t="shared" si="69"/>
        <v>0</v>
      </c>
    </row>
    <row r="841" spans="1:14" hidden="1" x14ac:dyDescent="0.6">
      <c r="A841" s="38" t="s">
        <v>1308</v>
      </c>
      <c r="B841" s="40">
        <v>9085026.0199999996</v>
      </c>
      <c r="C841" s="40">
        <v>8465466.5700000003</v>
      </c>
      <c r="D841" s="40">
        <v>6265451.3799999999</v>
      </c>
      <c r="E841" s="40">
        <v>0</v>
      </c>
      <c r="F841" s="40">
        <v>2214</v>
      </c>
      <c r="G841" s="40">
        <v>23984.57</v>
      </c>
      <c r="H841" s="40">
        <v>2019572.94</v>
      </c>
      <c r="J841" s="40">
        <f t="shared" si="65"/>
        <v>4542513.01</v>
      </c>
      <c r="K841" s="40">
        <f t="shared" si="66"/>
        <v>4232733.2850000001</v>
      </c>
      <c r="L841" s="40">
        <f t="shared" si="67"/>
        <v>3132725.69</v>
      </c>
      <c r="M841" s="40">
        <f t="shared" si="68"/>
        <v>0</v>
      </c>
      <c r="N841" s="40">
        <f t="shared" si="69"/>
        <v>1107</v>
      </c>
    </row>
    <row r="842" spans="1:14" hidden="1" x14ac:dyDescent="0.6">
      <c r="A842" s="38" t="s">
        <v>987</v>
      </c>
      <c r="B842" s="40">
        <v>2418938.5699999998</v>
      </c>
      <c r="C842" s="40">
        <v>728420.5</v>
      </c>
      <c r="D842" s="40">
        <v>3122774.12</v>
      </c>
      <c r="E842" s="40">
        <v>0</v>
      </c>
      <c r="F842" s="40">
        <v>0</v>
      </c>
      <c r="G842" s="40">
        <v>3221266.61</v>
      </c>
      <c r="H842" s="40">
        <v>20606303.840000004</v>
      </c>
      <c r="J842" s="40">
        <f t="shared" si="65"/>
        <v>1209469.2849999999</v>
      </c>
      <c r="K842" s="40">
        <f t="shared" si="66"/>
        <v>364210.25</v>
      </c>
      <c r="L842" s="40">
        <f t="shared" si="67"/>
        <v>1561387.06</v>
      </c>
      <c r="M842" s="40">
        <f t="shared" si="68"/>
        <v>0</v>
      </c>
      <c r="N842" s="40">
        <f t="shared" si="69"/>
        <v>0</v>
      </c>
    </row>
    <row r="843" spans="1:14" hidden="1" x14ac:dyDescent="0.6">
      <c r="A843" s="38" t="s">
        <v>1537</v>
      </c>
      <c r="B843" s="40">
        <v>1632354.43</v>
      </c>
      <c r="C843" s="40">
        <v>913422.52</v>
      </c>
      <c r="D843" s="40">
        <v>1125270.76</v>
      </c>
      <c r="E843" s="40">
        <v>0</v>
      </c>
      <c r="F843" s="40">
        <v>0</v>
      </c>
      <c r="G843" s="40">
        <v>2679051.54</v>
      </c>
      <c r="H843" s="40">
        <v>29744128.780000001</v>
      </c>
      <c r="J843" s="40">
        <f t="shared" si="65"/>
        <v>816177.21499999997</v>
      </c>
      <c r="K843" s="40">
        <f t="shared" si="66"/>
        <v>456711.26</v>
      </c>
      <c r="L843" s="40">
        <f t="shared" si="67"/>
        <v>562635.38</v>
      </c>
      <c r="M843" s="40">
        <f t="shared" si="68"/>
        <v>0</v>
      </c>
      <c r="N843" s="40">
        <f t="shared" si="69"/>
        <v>0</v>
      </c>
    </row>
    <row r="844" spans="1:14" hidden="1" x14ac:dyDescent="0.6">
      <c r="A844" s="38" t="s">
        <v>215</v>
      </c>
      <c r="B844" s="40">
        <v>1428144.13</v>
      </c>
      <c r="C844" s="40">
        <v>130554.46</v>
      </c>
      <c r="D844" s="40">
        <v>1209631.8400000001</v>
      </c>
      <c r="E844" s="40">
        <v>0</v>
      </c>
      <c r="F844" s="40">
        <v>0</v>
      </c>
      <c r="G844" s="40">
        <v>118698.81000000003</v>
      </c>
      <c r="H844" s="40">
        <v>6723068.2700000005</v>
      </c>
      <c r="J844" s="40">
        <f t="shared" si="65"/>
        <v>714072.06499999994</v>
      </c>
      <c r="K844" s="40">
        <f t="shared" si="66"/>
        <v>65277.23</v>
      </c>
      <c r="L844" s="40">
        <f t="shared" si="67"/>
        <v>604815.92000000004</v>
      </c>
      <c r="M844" s="40">
        <f t="shared" si="68"/>
        <v>0</v>
      </c>
      <c r="N844" s="40">
        <f t="shared" si="69"/>
        <v>0</v>
      </c>
    </row>
    <row r="845" spans="1:14" hidden="1" x14ac:dyDescent="0.6">
      <c r="A845" s="38" t="s">
        <v>120</v>
      </c>
      <c r="B845" s="40">
        <v>1202</v>
      </c>
      <c r="C845" s="40">
        <v>31900</v>
      </c>
      <c r="D845" s="40">
        <v>1278406.75</v>
      </c>
      <c r="E845" s="40">
        <v>0</v>
      </c>
      <c r="F845" s="40">
        <v>13378</v>
      </c>
      <c r="G845" s="40">
        <v>1018180.4900000001</v>
      </c>
      <c r="H845" s="40">
        <v>4992134.6100000003</v>
      </c>
      <c r="J845" s="40">
        <f t="shared" si="65"/>
        <v>601</v>
      </c>
      <c r="K845" s="40">
        <f t="shared" si="66"/>
        <v>15950</v>
      </c>
      <c r="L845" s="40">
        <f t="shared" si="67"/>
        <v>639203.375</v>
      </c>
      <c r="M845" s="40">
        <f t="shared" si="68"/>
        <v>0</v>
      </c>
      <c r="N845" s="40">
        <f t="shared" si="69"/>
        <v>6689</v>
      </c>
    </row>
    <row r="846" spans="1:14" hidden="1" x14ac:dyDescent="0.6">
      <c r="A846" s="38" t="s">
        <v>1211</v>
      </c>
      <c r="B846" s="40">
        <v>1108299.28</v>
      </c>
      <c r="C846" s="40">
        <v>1329225.8499999999</v>
      </c>
      <c r="D846" s="40">
        <v>1282568.3400000001</v>
      </c>
      <c r="E846" s="40">
        <v>0</v>
      </c>
      <c r="F846" s="40">
        <v>0</v>
      </c>
      <c r="G846" s="40">
        <v>799270.01999999979</v>
      </c>
      <c r="H846" s="40">
        <v>1752944.7599999998</v>
      </c>
      <c r="J846" s="40">
        <f t="shared" si="65"/>
        <v>554149.64</v>
      </c>
      <c r="K846" s="40">
        <f t="shared" si="66"/>
        <v>664612.92499999993</v>
      </c>
      <c r="L846" s="40">
        <f t="shared" si="67"/>
        <v>641284.17000000004</v>
      </c>
      <c r="M846" s="40">
        <f t="shared" si="68"/>
        <v>0</v>
      </c>
      <c r="N846" s="40">
        <f t="shared" si="69"/>
        <v>0</v>
      </c>
    </row>
    <row r="847" spans="1:14" hidden="1" x14ac:dyDescent="0.6">
      <c r="A847" s="38" t="s">
        <v>1213</v>
      </c>
      <c r="B847" s="40">
        <v>1495341.6700000002</v>
      </c>
      <c r="C847" s="40">
        <v>530349.5</v>
      </c>
      <c r="D847" s="40">
        <v>763094.65</v>
      </c>
      <c r="E847" s="40">
        <v>0</v>
      </c>
      <c r="F847" s="40">
        <v>0</v>
      </c>
      <c r="G847" s="40">
        <v>2904721.42</v>
      </c>
      <c r="H847" s="40">
        <v>5164820.209999999</v>
      </c>
      <c r="J847" s="40">
        <f t="shared" si="65"/>
        <v>747670.83500000008</v>
      </c>
      <c r="K847" s="40">
        <f t="shared" si="66"/>
        <v>265174.75</v>
      </c>
      <c r="L847" s="40">
        <f t="shared" si="67"/>
        <v>381547.32500000001</v>
      </c>
      <c r="M847" s="40">
        <f t="shared" si="68"/>
        <v>0</v>
      </c>
      <c r="N847" s="40">
        <f t="shared" si="69"/>
        <v>0</v>
      </c>
    </row>
    <row r="848" spans="1:14" hidden="1" x14ac:dyDescent="0.6">
      <c r="A848" s="38" t="s">
        <v>234</v>
      </c>
      <c r="B848" s="40">
        <v>1519756.18</v>
      </c>
      <c r="C848" s="40">
        <v>425718.38</v>
      </c>
      <c r="D848" s="40">
        <v>800941.27</v>
      </c>
      <c r="E848" s="40">
        <v>0</v>
      </c>
      <c r="F848" s="40">
        <v>736059.71</v>
      </c>
      <c r="G848" s="40">
        <v>1322015.8800000001</v>
      </c>
      <c r="H848" s="40">
        <v>3012384.95</v>
      </c>
      <c r="J848" s="40">
        <f t="shared" si="65"/>
        <v>759878.09</v>
      </c>
      <c r="K848" s="40">
        <f t="shared" si="66"/>
        <v>212859.19</v>
      </c>
      <c r="L848" s="40">
        <f t="shared" si="67"/>
        <v>400470.63500000001</v>
      </c>
      <c r="M848" s="40">
        <f t="shared" si="68"/>
        <v>0</v>
      </c>
      <c r="N848" s="40">
        <f t="shared" si="69"/>
        <v>368029.85499999998</v>
      </c>
    </row>
    <row r="849" spans="1:14" hidden="1" x14ac:dyDescent="0.6">
      <c r="A849" s="38" t="s">
        <v>1310</v>
      </c>
      <c r="B849" s="40">
        <v>787762</v>
      </c>
      <c r="C849" s="40">
        <v>340022</v>
      </c>
      <c r="D849" s="40">
        <v>1001962.4400000001</v>
      </c>
      <c r="E849" s="40">
        <v>0</v>
      </c>
      <c r="F849" s="40">
        <v>0</v>
      </c>
      <c r="G849" s="40">
        <v>2908729.38</v>
      </c>
      <c r="H849" s="40">
        <v>20509074.409999996</v>
      </c>
      <c r="J849" s="40">
        <f t="shared" si="65"/>
        <v>393881</v>
      </c>
      <c r="K849" s="40">
        <f t="shared" si="66"/>
        <v>170011</v>
      </c>
      <c r="L849" s="40">
        <f t="shared" si="67"/>
        <v>500981.22000000003</v>
      </c>
      <c r="M849" s="40">
        <f t="shared" si="68"/>
        <v>0</v>
      </c>
      <c r="N849" s="40">
        <f t="shared" si="69"/>
        <v>0</v>
      </c>
    </row>
    <row r="850" spans="1:14" hidden="1" x14ac:dyDescent="0.6">
      <c r="A850" s="38" t="s">
        <v>1312</v>
      </c>
      <c r="B850" s="40">
        <v>1211286</v>
      </c>
      <c r="C850" s="40">
        <v>61383</v>
      </c>
      <c r="D850" s="40">
        <v>823293</v>
      </c>
      <c r="E850" s="40">
        <v>0</v>
      </c>
      <c r="F850" s="40">
        <v>0</v>
      </c>
      <c r="G850" s="40">
        <v>344981.36</v>
      </c>
      <c r="H850" s="40">
        <v>3641316.17</v>
      </c>
      <c r="J850" s="40">
        <f t="shared" si="65"/>
        <v>605643</v>
      </c>
      <c r="K850" s="40">
        <f t="shared" si="66"/>
        <v>30691.5</v>
      </c>
      <c r="L850" s="40">
        <f t="shared" si="67"/>
        <v>411646.5</v>
      </c>
      <c r="M850" s="40">
        <f t="shared" si="68"/>
        <v>0</v>
      </c>
      <c r="N850" s="40">
        <f t="shared" si="69"/>
        <v>0</v>
      </c>
    </row>
    <row r="851" spans="1:14" hidden="1" x14ac:dyDescent="0.6">
      <c r="A851" s="38" t="s">
        <v>1314</v>
      </c>
      <c r="B851" s="40">
        <v>3225205.74</v>
      </c>
      <c r="C851" s="40">
        <v>1691621.86</v>
      </c>
      <c r="D851" s="40">
        <v>4092931.0999999996</v>
      </c>
      <c r="E851" s="40">
        <v>0</v>
      </c>
      <c r="F851" s="40">
        <v>117.93</v>
      </c>
      <c r="G851" s="40">
        <v>348718</v>
      </c>
      <c r="H851" s="40">
        <v>2445390.4699999997</v>
      </c>
      <c r="J851" s="40">
        <f t="shared" si="65"/>
        <v>1612602.87</v>
      </c>
      <c r="K851" s="40">
        <f t="shared" si="66"/>
        <v>845810.93</v>
      </c>
      <c r="L851" s="40">
        <f t="shared" si="67"/>
        <v>2046465.5499999998</v>
      </c>
      <c r="M851" s="40">
        <f t="shared" si="68"/>
        <v>0</v>
      </c>
      <c r="N851" s="40">
        <f t="shared" si="69"/>
        <v>58.965000000000003</v>
      </c>
    </row>
    <row r="852" spans="1:14" hidden="1" x14ac:dyDescent="0.6">
      <c r="A852" s="38" t="s">
        <v>1392</v>
      </c>
      <c r="B852" s="40">
        <v>2729194.93</v>
      </c>
      <c r="C852" s="40">
        <v>289350.46999999997</v>
      </c>
      <c r="D852" s="40">
        <v>1020929.83</v>
      </c>
      <c r="E852" s="40">
        <v>0</v>
      </c>
      <c r="F852" s="40">
        <v>3828</v>
      </c>
      <c r="G852" s="40">
        <v>4059744.01</v>
      </c>
      <c r="H852" s="40">
        <v>14024549.939999999</v>
      </c>
      <c r="J852" s="40">
        <f t="shared" si="65"/>
        <v>1364597.4650000001</v>
      </c>
      <c r="K852" s="40">
        <f t="shared" si="66"/>
        <v>144675.23499999999</v>
      </c>
      <c r="L852" s="40">
        <f t="shared" si="67"/>
        <v>510464.91499999998</v>
      </c>
      <c r="M852" s="40">
        <f t="shared" si="68"/>
        <v>0</v>
      </c>
      <c r="N852" s="40">
        <f t="shared" si="69"/>
        <v>1914</v>
      </c>
    </row>
    <row r="853" spans="1:14" hidden="1" x14ac:dyDescent="0.6">
      <c r="A853" s="38" t="s">
        <v>1394</v>
      </c>
      <c r="B853" s="40">
        <v>4579754.4800000004</v>
      </c>
      <c r="C853" s="40">
        <v>273843</v>
      </c>
      <c r="D853" s="40">
        <v>1409770.75</v>
      </c>
      <c r="E853" s="40">
        <v>0</v>
      </c>
      <c r="F853" s="40">
        <v>0</v>
      </c>
      <c r="G853" s="40">
        <v>2201626.8499999996</v>
      </c>
      <c r="H853" s="40">
        <v>8165250.5099999998</v>
      </c>
      <c r="J853" s="40">
        <f t="shared" si="65"/>
        <v>2289877.2400000002</v>
      </c>
      <c r="K853" s="40">
        <f t="shared" si="66"/>
        <v>136921.5</v>
      </c>
      <c r="L853" s="40">
        <f t="shared" si="67"/>
        <v>704885.375</v>
      </c>
      <c r="M853" s="40">
        <f t="shared" si="68"/>
        <v>0</v>
      </c>
      <c r="N853" s="40">
        <f t="shared" si="69"/>
        <v>0</v>
      </c>
    </row>
    <row r="854" spans="1:14" hidden="1" x14ac:dyDescent="0.6">
      <c r="A854" s="38" t="s">
        <v>1396</v>
      </c>
      <c r="B854" s="40">
        <v>3270813.75</v>
      </c>
      <c r="C854" s="40">
        <v>232064.75</v>
      </c>
      <c r="D854" s="40">
        <v>1447158.75</v>
      </c>
      <c r="E854" s="40">
        <v>0</v>
      </c>
      <c r="F854" s="40">
        <v>0</v>
      </c>
      <c r="G854" s="40">
        <v>9601696.1699999999</v>
      </c>
      <c r="H854" s="40">
        <v>22664179.390000001</v>
      </c>
      <c r="J854" s="40">
        <f t="shared" si="65"/>
        <v>1635406.875</v>
      </c>
      <c r="K854" s="40">
        <f t="shared" si="66"/>
        <v>116032.375</v>
      </c>
      <c r="L854" s="40">
        <f t="shared" si="67"/>
        <v>723579.375</v>
      </c>
      <c r="M854" s="40">
        <f t="shared" si="68"/>
        <v>0</v>
      </c>
      <c r="N854" s="40">
        <f t="shared" si="69"/>
        <v>0</v>
      </c>
    </row>
    <row r="855" spans="1:14" hidden="1" x14ac:dyDescent="0.6">
      <c r="A855" s="38" t="s">
        <v>1539</v>
      </c>
      <c r="B855" s="40">
        <v>780865.42</v>
      </c>
      <c r="C855" s="40">
        <v>810553.23</v>
      </c>
      <c r="D855" s="40">
        <v>571000.36</v>
      </c>
      <c r="E855" s="40">
        <v>0</v>
      </c>
      <c r="F855" s="40">
        <v>0</v>
      </c>
      <c r="G855" s="40">
        <v>2678666.96</v>
      </c>
      <c r="H855" s="40">
        <v>6525798.8099999996</v>
      </c>
      <c r="J855" s="40">
        <f t="shared" si="65"/>
        <v>390432.71</v>
      </c>
      <c r="K855" s="40">
        <f t="shared" si="66"/>
        <v>405276.61499999999</v>
      </c>
      <c r="L855" s="40">
        <f t="shared" si="67"/>
        <v>285500.18</v>
      </c>
      <c r="M855" s="40">
        <f t="shared" si="68"/>
        <v>0</v>
      </c>
      <c r="N855" s="40">
        <f t="shared" si="69"/>
        <v>0</v>
      </c>
    </row>
    <row r="856" spans="1:14" hidden="1" x14ac:dyDescent="0.6">
      <c r="A856" s="38" t="s">
        <v>1541</v>
      </c>
      <c r="B856" s="40">
        <v>2761711.27</v>
      </c>
      <c r="C856" s="40">
        <v>227903</v>
      </c>
      <c r="D856" s="40">
        <v>2557827.5</v>
      </c>
      <c r="E856" s="40">
        <v>0</v>
      </c>
      <c r="F856" s="40">
        <v>0</v>
      </c>
      <c r="G856" s="40">
        <v>204045.06999999998</v>
      </c>
      <c r="H856" s="40">
        <v>12510400.82</v>
      </c>
      <c r="J856" s="40">
        <f t="shared" si="65"/>
        <v>1380855.635</v>
      </c>
      <c r="K856" s="40">
        <f t="shared" si="66"/>
        <v>113951.5</v>
      </c>
      <c r="L856" s="40">
        <f t="shared" si="67"/>
        <v>1278913.75</v>
      </c>
      <c r="M856" s="40">
        <f t="shared" si="68"/>
        <v>0</v>
      </c>
      <c r="N856" s="40">
        <f t="shared" si="69"/>
        <v>0</v>
      </c>
    </row>
    <row r="857" spans="1:14" hidden="1" x14ac:dyDescent="0.6">
      <c r="A857" s="38" t="s">
        <v>354</v>
      </c>
      <c r="B857" s="40">
        <v>1570425.51</v>
      </c>
      <c r="C857" s="40">
        <v>152967.04999999999</v>
      </c>
      <c r="D857" s="40">
        <v>883405.25</v>
      </c>
      <c r="E857" s="40">
        <v>0</v>
      </c>
      <c r="F857" s="40">
        <v>0</v>
      </c>
      <c r="G857" s="40">
        <v>2298150.6800000002</v>
      </c>
      <c r="H857" s="40">
        <v>9151864.6999999993</v>
      </c>
      <c r="J857" s="40">
        <f t="shared" si="65"/>
        <v>785212.755</v>
      </c>
      <c r="K857" s="40">
        <f t="shared" si="66"/>
        <v>76483.524999999994</v>
      </c>
      <c r="L857" s="40">
        <f t="shared" si="67"/>
        <v>441702.625</v>
      </c>
      <c r="M857" s="40">
        <f t="shared" si="68"/>
        <v>0</v>
      </c>
      <c r="N857" s="40">
        <f t="shared" si="69"/>
        <v>0</v>
      </c>
    </row>
    <row r="858" spans="1:14" hidden="1" x14ac:dyDescent="0.6">
      <c r="A858" s="38" t="s">
        <v>356</v>
      </c>
      <c r="B858" s="40">
        <v>26307</v>
      </c>
      <c r="C858" s="40">
        <v>88222.09</v>
      </c>
      <c r="D858" s="40">
        <v>304816.5</v>
      </c>
      <c r="E858" s="40">
        <v>0</v>
      </c>
      <c r="F858" s="40">
        <v>0</v>
      </c>
      <c r="G858" s="40">
        <v>1015163.95</v>
      </c>
      <c r="H858" s="40">
        <v>3038677.11</v>
      </c>
      <c r="J858" s="40">
        <f t="shared" si="65"/>
        <v>13153.5</v>
      </c>
      <c r="K858" s="40">
        <f t="shared" si="66"/>
        <v>44111.044999999998</v>
      </c>
      <c r="L858" s="40">
        <f t="shared" si="67"/>
        <v>152408.25</v>
      </c>
      <c r="M858" s="40">
        <f t="shared" si="68"/>
        <v>0</v>
      </c>
      <c r="N858" s="40">
        <f t="shared" si="69"/>
        <v>0</v>
      </c>
    </row>
    <row r="859" spans="1:14" hidden="1" x14ac:dyDescent="0.6">
      <c r="A859" s="38" t="s">
        <v>1543</v>
      </c>
      <c r="B859" s="40">
        <v>1502018.25</v>
      </c>
      <c r="C859" s="40">
        <v>561726</v>
      </c>
      <c r="D859" s="40">
        <v>967026.97</v>
      </c>
      <c r="E859" s="40">
        <v>0</v>
      </c>
      <c r="F859" s="40">
        <v>62952</v>
      </c>
      <c r="G859" s="40">
        <v>493917.20999999996</v>
      </c>
      <c r="H859" s="40">
        <v>1107980.31</v>
      </c>
      <c r="J859" s="40">
        <f t="shared" si="65"/>
        <v>751009.125</v>
      </c>
      <c r="K859" s="40">
        <f t="shared" si="66"/>
        <v>280863</v>
      </c>
      <c r="L859" s="40">
        <f t="shared" si="67"/>
        <v>483513.48499999999</v>
      </c>
      <c r="M859" s="40">
        <f t="shared" si="68"/>
        <v>0</v>
      </c>
      <c r="N859" s="40">
        <f t="shared" si="69"/>
        <v>31476</v>
      </c>
    </row>
    <row r="860" spans="1:14" hidden="1" x14ac:dyDescent="0.6">
      <c r="A860" s="38" t="s">
        <v>406</v>
      </c>
      <c r="B860" s="40">
        <v>1590552.8</v>
      </c>
      <c r="C860" s="40">
        <v>106395.6</v>
      </c>
      <c r="D860" s="40">
        <v>1206791.4500000002</v>
      </c>
      <c r="E860" s="40">
        <v>0</v>
      </c>
      <c r="F860" s="40">
        <v>20888.900000000001</v>
      </c>
      <c r="G860" s="40">
        <v>946194</v>
      </c>
      <c r="H860" s="40">
        <v>3780801.2</v>
      </c>
      <c r="J860" s="40">
        <f t="shared" si="65"/>
        <v>795276.4</v>
      </c>
      <c r="K860" s="40">
        <f t="shared" si="66"/>
        <v>53197.8</v>
      </c>
      <c r="L860" s="40">
        <f t="shared" si="67"/>
        <v>603395.72500000009</v>
      </c>
      <c r="M860" s="40">
        <f t="shared" si="68"/>
        <v>0</v>
      </c>
      <c r="N860" s="40">
        <f t="shared" si="69"/>
        <v>10444.450000000001</v>
      </c>
    </row>
    <row r="861" spans="1:14" hidden="1" x14ac:dyDescent="0.6">
      <c r="A861" s="38" t="s">
        <v>408</v>
      </c>
      <c r="B861" s="40">
        <v>1395178</v>
      </c>
      <c r="C861" s="40">
        <v>65150.67</v>
      </c>
      <c r="D861" s="40">
        <v>611288</v>
      </c>
      <c r="E861" s="40">
        <v>0</v>
      </c>
      <c r="F861" s="40">
        <v>0</v>
      </c>
      <c r="G861" s="40">
        <v>767792.75</v>
      </c>
      <c r="H861" s="40">
        <v>5420818.79</v>
      </c>
      <c r="J861" s="40">
        <f t="shared" si="65"/>
        <v>697589</v>
      </c>
      <c r="K861" s="40">
        <f t="shared" si="66"/>
        <v>32575.334999999999</v>
      </c>
      <c r="L861" s="40">
        <f t="shared" si="67"/>
        <v>305644</v>
      </c>
      <c r="M861" s="40">
        <f t="shared" si="68"/>
        <v>0</v>
      </c>
      <c r="N861" s="40">
        <f t="shared" si="69"/>
        <v>0</v>
      </c>
    </row>
    <row r="862" spans="1:14" hidden="1" x14ac:dyDescent="0.6">
      <c r="A862" s="38" t="s">
        <v>410</v>
      </c>
      <c r="B862" s="40">
        <v>1256743.3399999999</v>
      </c>
      <c r="C862" s="40">
        <v>93929.76999999999</v>
      </c>
      <c r="D862" s="40">
        <v>541608.25</v>
      </c>
      <c r="E862" s="40">
        <v>0</v>
      </c>
      <c r="F862" s="40">
        <v>0</v>
      </c>
      <c r="G862" s="40">
        <v>670696.6</v>
      </c>
      <c r="H862" s="40">
        <v>3081461.2800000003</v>
      </c>
      <c r="J862" s="40">
        <f t="shared" si="65"/>
        <v>628371.66999999993</v>
      </c>
      <c r="K862" s="40">
        <f t="shared" si="66"/>
        <v>46964.884999999995</v>
      </c>
      <c r="L862" s="40">
        <f t="shared" si="67"/>
        <v>270804.125</v>
      </c>
      <c r="M862" s="40">
        <f t="shared" si="68"/>
        <v>0</v>
      </c>
      <c r="N862" s="40">
        <f t="shared" si="69"/>
        <v>0</v>
      </c>
    </row>
    <row r="863" spans="1:14" hidden="1" x14ac:dyDescent="0.6">
      <c r="A863" s="38" t="s">
        <v>1026</v>
      </c>
      <c r="B863" s="40">
        <v>2629997.67</v>
      </c>
      <c r="C863" s="40">
        <v>1813982.02</v>
      </c>
      <c r="D863" s="40">
        <v>1806301.52</v>
      </c>
      <c r="E863" s="40">
        <v>0</v>
      </c>
      <c r="F863" s="40">
        <v>740</v>
      </c>
      <c r="G863" s="40">
        <v>265153.91999999998</v>
      </c>
      <c r="H863" s="40">
        <v>885535.80999999994</v>
      </c>
      <c r="J863" s="40">
        <f t="shared" si="65"/>
        <v>1314998.835</v>
      </c>
      <c r="K863" s="40">
        <f t="shared" si="66"/>
        <v>906991.01</v>
      </c>
      <c r="L863" s="40">
        <f t="shared" si="67"/>
        <v>903150.76</v>
      </c>
      <c r="M863" s="40">
        <f t="shared" si="68"/>
        <v>0</v>
      </c>
      <c r="N863" s="40">
        <f t="shared" si="69"/>
        <v>370</v>
      </c>
    </row>
    <row r="864" spans="1:14" hidden="1" x14ac:dyDescent="0.6">
      <c r="A864" s="38" t="s">
        <v>1028</v>
      </c>
      <c r="B864" s="40">
        <v>952541.7</v>
      </c>
      <c r="C864" s="40">
        <v>874381.43</v>
      </c>
      <c r="D864" s="40">
        <v>614170.21</v>
      </c>
      <c r="E864" s="40">
        <v>0</v>
      </c>
      <c r="F864" s="40">
        <v>19242</v>
      </c>
      <c r="G864" s="40">
        <v>758581.84</v>
      </c>
      <c r="H864" s="40">
        <v>6417779.4100000001</v>
      </c>
      <c r="J864" s="40">
        <f t="shared" si="65"/>
        <v>476270.85</v>
      </c>
      <c r="K864" s="40">
        <f t="shared" si="66"/>
        <v>437190.71500000003</v>
      </c>
      <c r="L864" s="40">
        <f t="shared" si="67"/>
        <v>307085.10499999998</v>
      </c>
      <c r="M864" s="40">
        <f t="shared" si="68"/>
        <v>0</v>
      </c>
      <c r="N864" s="40">
        <f t="shared" si="69"/>
        <v>9621</v>
      </c>
    </row>
    <row r="865" spans="1:14" hidden="1" x14ac:dyDescent="0.6">
      <c r="A865" s="38" t="s">
        <v>1030</v>
      </c>
      <c r="B865" s="40">
        <v>3502265.58</v>
      </c>
      <c r="C865" s="40">
        <v>948573.3</v>
      </c>
      <c r="D865" s="40">
        <v>2007162.8</v>
      </c>
      <c r="E865" s="40">
        <v>0</v>
      </c>
      <c r="F865" s="40">
        <v>3842</v>
      </c>
      <c r="G865" s="40">
        <v>1001373.1799999999</v>
      </c>
      <c r="H865" s="40">
        <v>8524894.0299999993</v>
      </c>
      <c r="J865" s="40">
        <f t="shared" si="65"/>
        <v>1751132.79</v>
      </c>
      <c r="K865" s="40">
        <f t="shared" si="66"/>
        <v>474286.65</v>
      </c>
      <c r="L865" s="40">
        <f t="shared" si="67"/>
        <v>1003581.4</v>
      </c>
      <c r="M865" s="40">
        <f t="shared" si="68"/>
        <v>0</v>
      </c>
      <c r="N865" s="40">
        <f t="shared" si="69"/>
        <v>1921</v>
      </c>
    </row>
    <row r="866" spans="1:14" hidden="1" x14ac:dyDescent="0.6">
      <c r="A866" s="38" t="s">
        <v>791</v>
      </c>
      <c r="B866" s="40">
        <v>2433084.7599999998</v>
      </c>
      <c r="C866" s="40">
        <v>9125425.0600000005</v>
      </c>
      <c r="D866" s="40">
        <v>4339780.0200000005</v>
      </c>
      <c r="E866" s="40">
        <v>0</v>
      </c>
      <c r="F866" s="40">
        <v>0</v>
      </c>
      <c r="G866" s="40">
        <v>926937.49</v>
      </c>
      <c r="H866" s="40">
        <v>17002808.050000001</v>
      </c>
      <c r="J866" s="40">
        <f t="shared" si="65"/>
        <v>1216542.3799999999</v>
      </c>
      <c r="K866" s="40">
        <f t="shared" si="66"/>
        <v>4562712.53</v>
      </c>
      <c r="L866" s="40">
        <f t="shared" si="67"/>
        <v>2169890.0100000002</v>
      </c>
      <c r="M866" s="40">
        <f t="shared" si="68"/>
        <v>0</v>
      </c>
      <c r="N866" s="40">
        <f t="shared" si="69"/>
        <v>0</v>
      </c>
    </row>
    <row r="867" spans="1:14" hidden="1" x14ac:dyDescent="0.6">
      <c r="A867" s="38" t="s">
        <v>339</v>
      </c>
      <c r="B867" s="40">
        <v>2061582.79</v>
      </c>
      <c r="C867" s="40">
        <v>12990.880000000001</v>
      </c>
      <c r="D867" s="40">
        <v>593890.72</v>
      </c>
      <c r="E867" s="40">
        <v>0</v>
      </c>
      <c r="F867" s="40">
        <v>9510.89</v>
      </c>
      <c r="G867" s="40">
        <v>2282513</v>
      </c>
      <c r="H867" s="40">
        <v>23440581.509999998</v>
      </c>
      <c r="J867" s="40">
        <f t="shared" si="65"/>
        <v>1030791.395</v>
      </c>
      <c r="K867" s="40">
        <f t="shared" si="66"/>
        <v>6495.4400000000005</v>
      </c>
      <c r="L867" s="40">
        <f t="shared" si="67"/>
        <v>296945.36</v>
      </c>
      <c r="M867" s="40">
        <f t="shared" si="68"/>
        <v>0</v>
      </c>
      <c r="N867" s="40">
        <f t="shared" si="69"/>
        <v>4755.4449999999997</v>
      </c>
    </row>
    <row r="868" spans="1:14" hidden="1" x14ac:dyDescent="0.6">
      <c r="A868" s="38" t="s">
        <v>1471</v>
      </c>
      <c r="B868" s="40">
        <v>2654263.73</v>
      </c>
      <c r="C868" s="40">
        <v>524031.5</v>
      </c>
      <c r="D868" s="40">
        <v>1887168.4</v>
      </c>
      <c r="E868" s="40">
        <v>0</v>
      </c>
      <c r="F868" s="40">
        <v>2430</v>
      </c>
      <c r="G868" s="40">
        <v>1072726.67</v>
      </c>
      <c r="H868" s="40">
        <v>31034561.799999997</v>
      </c>
      <c r="J868" s="40">
        <f t="shared" si="65"/>
        <v>1327131.865</v>
      </c>
      <c r="K868" s="40">
        <f t="shared" si="66"/>
        <v>262015.75</v>
      </c>
      <c r="L868" s="40">
        <f t="shared" si="67"/>
        <v>943584.2</v>
      </c>
      <c r="M868" s="40">
        <f t="shared" si="68"/>
        <v>0</v>
      </c>
      <c r="N868" s="40">
        <f t="shared" si="69"/>
        <v>1215</v>
      </c>
    </row>
    <row r="869" spans="1:14" hidden="1" x14ac:dyDescent="0.6">
      <c r="A869" s="38" t="s">
        <v>1473</v>
      </c>
      <c r="B869" s="40">
        <v>1594255.22</v>
      </c>
      <c r="C869" s="40">
        <v>282538.63</v>
      </c>
      <c r="D869" s="40">
        <v>1461518.3499999999</v>
      </c>
      <c r="E869" s="40">
        <v>0</v>
      </c>
      <c r="F869" s="40">
        <v>13172</v>
      </c>
      <c r="G869" s="40">
        <v>3551358.77</v>
      </c>
      <c r="H869" s="40">
        <v>6823694.3699999992</v>
      </c>
      <c r="J869" s="40">
        <f t="shared" si="65"/>
        <v>797127.61</v>
      </c>
      <c r="K869" s="40">
        <f t="shared" si="66"/>
        <v>141269.315</v>
      </c>
      <c r="L869" s="40">
        <f t="shared" si="67"/>
        <v>730759.17499999993</v>
      </c>
      <c r="M869" s="40">
        <f t="shared" si="68"/>
        <v>0</v>
      </c>
      <c r="N869" s="40">
        <f t="shared" si="69"/>
        <v>6586</v>
      </c>
    </row>
    <row r="870" spans="1:14" hidden="1" x14ac:dyDescent="0.6">
      <c r="A870" s="38" t="s">
        <v>1475</v>
      </c>
      <c r="B870" s="40">
        <v>726414</v>
      </c>
      <c r="C870" s="40">
        <v>164211.5</v>
      </c>
      <c r="D870" s="40">
        <v>712445</v>
      </c>
      <c r="E870" s="40">
        <v>0</v>
      </c>
      <c r="F870" s="40">
        <v>0</v>
      </c>
      <c r="G870" s="40">
        <v>1283526.28</v>
      </c>
      <c r="H870" s="40">
        <v>3227988.71</v>
      </c>
      <c r="J870" s="40">
        <f t="shared" si="65"/>
        <v>363207</v>
      </c>
      <c r="K870" s="40">
        <f t="shared" si="66"/>
        <v>82105.75</v>
      </c>
      <c r="L870" s="40">
        <f t="shared" si="67"/>
        <v>356222.5</v>
      </c>
      <c r="M870" s="40">
        <f t="shared" si="68"/>
        <v>0</v>
      </c>
      <c r="N870" s="40">
        <f t="shared" si="69"/>
        <v>0</v>
      </c>
    </row>
    <row r="871" spans="1:14" hidden="1" x14ac:dyDescent="0.6">
      <c r="A871" s="38" t="s">
        <v>903</v>
      </c>
      <c r="B871" s="40">
        <v>2789357.5</v>
      </c>
      <c r="C871" s="40">
        <v>182110.2</v>
      </c>
      <c r="D871" s="40">
        <v>2336268</v>
      </c>
      <c r="E871" s="40">
        <v>0</v>
      </c>
      <c r="F871" s="40">
        <v>0</v>
      </c>
      <c r="G871" s="40">
        <v>843527.84000000008</v>
      </c>
      <c r="H871" s="40">
        <v>3732158.74</v>
      </c>
      <c r="J871" s="40">
        <f t="shared" si="65"/>
        <v>1394678.75</v>
      </c>
      <c r="K871" s="40">
        <f t="shared" si="66"/>
        <v>91055.1</v>
      </c>
      <c r="L871" s="40">
        <f t="shared" si="67"/>
        <v>1168134</v>
      </c>
      <c r="M871" s="40">
        <f t="shared" si="68"/>
        <v>0</v>
      </c>
      <c r="N871" s="40">
        <f t="shared" si="69"/>
        <v>0</v>
      </c>
    </row>
    <row r="872" spans="1:14" hidden="1" x14ac:dyDescent="0.6">
      <c r="A872" s="38" t="s">
        <v>1361</v>
      </c>
      <c r="B872" s="40">
        <v>4603277.25</v>
      </c>
      <c r="C872" s="40">
        <v>544050</v>
      </c>
      <c r="D872" s="40">
        <v>3617637.76</v>
      </c>
      <c r="E872" s="40">
        <v>0</v>
      </c>
      <c r="F872" s="40">
        <v>634</v>
      </c>
      <c r="G872" s="40">
        <v>-733990.57000000007</v>
      </c>
      <c r="H872" s="40">
        <v>4091515.4799999995</v>
      </c>
      <c r="J872" s="40">
        <f t="shared" si="65"/>
        <v>2301638.625</v>
      </c>
      <c r="K872" s="40">
        <f t="shared" si="66"/>
        <v>272025</v>
      </c>
      <c r="L872" s="40">
        <f t="shared" si="67"/>
        <v>1808818.88</v>
      </c>
      <c r="M872" s="40">
        <f t="shared" si="68"/>
        <v>0</v>
      </c>
      <c r="N872" s="40">
        <f t="shared" si="69"/>
        <v>317</v>
      </c>
    </row>
    <row r="873" spans="1:14" hidden="1" x14ac:dyDescent="0.6">
      <c r="A873" s="38" t="s">
        <v>1153</v>
      </c>
      <c r="B873" s="40">
        <v>1347103.09</v>
      </c>
      <c r="C873" s="40">
        <v>90235.07</v>
      </c>
      <c r="D873" s="40">
        <v>667740.79</v>
      </c>
      <c r="E873" s="40">
        <v>0</v>
      </c>
      <c r="F873" s="40">
        <v>11449</v>
      </c>
      <c r="G873" s="40">
        <v>2303508.0300000003</v>
      </c>
      <c r="H873" s="40">
        <v>9521431.629999999</v>
      </c>
      <c r="J873" s="40">
        <f t="shared" si="65"/>
        <v>673551.54500000004</v>
      </c>
      <c r="K873" s="40">
        <f t="shared" si="66"/>
        <v>45117.535000000003</v>
      </c>
      <c r="L873" s="40">
        <f t="shared" si="67"/>
        <v>333870.39500000002</v>
      </c>
      <c r="M873" s="40">
        <f t="shared" si="68"/>
        <v>0</v>
      </c>
      <c r="N873" s="40">
        <f t="shared" si="69"/>
        <v>5724.5</v>
      </c>
    </row>
    <row r="874" spans="1:14" hidden="1" x14ac:dyDescent="0.6">
      <c r="A874" s="38" t="s">
        <v>853</v>
      </c>
      <c r="B874" s="40">
        <v>1533925.97</v>
      </c>
      <c r="C874" s="40">
        <v>449379.91</v>
      </c>
      <c r="D874" s="40">
        <v>2423417.3000000003</v>
      </c>
      <c r="E874" s="40">
        <v>0</v>
      </c>
      <c r="F874" s="40">
        <v>0</v>
      </c>
      <c r="G874" s="40">
        <v>2498930.4899999998</v>
      </c>
      <c r="H874" s="40">
        <v>4568024.1399999997</v>
      </c>
      <c r="J874" s="40">
        <f t="shared" si="65"/>
        <v>766962.98499999999</v>
      </c>
      <c r="K874" s="40">
        <f t="shared" si="66"/>
        <v>224689.95499999999</v>
      </c>
      <c r="L874" s="40">
        <f t="shared" si="67"/>
        <v>1211708.6500000001</v>
      </c>
      <c r="M874" s="40">
        <f t="shared" si="68"/>
        <v>0</v>
      </c>
      <c r="N874" s="40">
        <f t="shared" si="69"/>
        <v>0</v>
      </c>
    </row>
    <row r="875" spans="1:14" hidden="1" x14ac:dyDescent="0.6">
      <c r="A875" s="38" t="s">
        <v>1874</v>
      </c>
      <c r="B875" s="40">
        <v>1494436.45</v>
      </c>
      <c r="C875" s="40">
        <v>117916</v>
      </c>
      <c r="D875" s="40">
        <v>1517367.5</v>
      </c>
      <c r="E875" s="40">
        <v>0</v>
      </c>
      <c r="F875" s="40">
        <v>0</v>
      </c>
      <c r="G875" s="40">
        <v>325982.54000000004</v>
      </c>
      <c r="H875" s="40">
        <v>4058558.58</v>
      </c>
      <c r="J875" s="40">
        <f t="shared" si="65"/>
        <v>747218.22499999998</v>
      </c>
      <c r="K875" s="40">
        <f t="shared" si="66"/>
        <v>58958</v>
      </c>
      <c r="L875" s="40">
        <f t="shared" si="67"/>
        <v>758683.75</v>
      </c>
      <c r="M875" s="40">
        <f t="shared" si="68"/>
        <v>0</v>
      </c>
      <c r="N875" s="40">
        <f t="shared" si="69"/>
        <v>0</v>
      </c>
    </row>
    <row r="876" spans="1:14" hidden="1" x14ac:dyDescent="0.6">
      <c r="A876" s="38" t="s">
        <v>905</v>
      </c>
      <c r="B876" s="40">
        <v>804748.15999999992</v>
      </c>
      <c r="C876" s="40">
        <v>29327.97</v>
      </c>
      <c r="D876" s="40">
        <v>1181628.6000000001</v>
      </c>
      <c r="E876" s="40">
        <v>0</v>
      </c>
      <c r="F876" s="40">
        <v>0</v>
      </c>
      <c r="G876" s="40">
        <v>253426.37</v>
      </c>
      <c r="H876" s="40">
        <v>16456882.939999998</v>
      </c>
      <c r="J876" s="40">
        <f t="shared" si="65"/>
        <v>402374.07999999996</v>
      </c>
      <c r="K876" s="40">
        <f t="shared" si="66"/>
        <v>14663.985000000001</v>
      </c>
      <c r="L876" s="40">
        <f t="shared" si="67"/>
        <v>590814.30000000005</v>
      </c>
      <c r="M876" s="40">
        <f t="shared" si="68"/>
        <v>0</v>
      </c>
      <c r="N876" s="40">
        <f t="shared" si="69"/>
        <v>0</v>
      </c>
    </row>
    <row r="877" spans="1:14" hidden="1" x14ac:dyDescent="0.6">
      <c r="A877" s="38" t="s">
        <v>907</v>
      </c>
      <c r="B877" s="40">
        <v>482163.25</v>
      </c>
      <c r="C877" s="40">
        <v>503275.03</v>
      </c>
      <c r="D877" s="40">
        <v>662548.4</v>
      </c>
      <c r="E877" s="40">
        <v>0</v>
      </c>
      <c r="F877" s="40">
        <v>515</v>
      </c>
      <c r="G877" s="40">
        <v>198491.69999999998</v>
      </c>
      <c r="H877" s="40">
        <v>5660980.7799999993</v>
      </c>
      <c r="J877" s="40">
        <f t="shared" si="65"/>
        <v>241081.625</v>
      </c>
      <c r="K877" s="40">
        <f t="shared" si="66"/>
        <v>251637.51500000001</v>
      </c>
      <c r="L877" s="40">
        <f t="shared" si="67"/>
        <v>331274.2</v>
      </c>
      <c r="M877" s="40">
        <f t="shared" si="68"/>
        <v>0</v>
      </c>
      <c r="N877" s="40">
        <f t="shared" si="69"/>
        <v>257.5</v>
      </c>
    </row>
    <row r="878" spans="1:14" hidden="1" x14ac:dyDescent="0.6">
      <c r="A878" s="38" t="s">
        <v>909</v>
      </c>
      <c r="B878" s="40">
        <v>1285988.55</v>
      </c>
      <c r="C878" s="40">
        <v>132935.81</v>
      </c>
      <c r="D878" s="40">
        <v>1198020.55</v>
      </c>
      <c r="E878" s="40">
        <v>0</v>
      </c>
      <c r="F878" s="40">
        <v>85</v>
      </c>
      <c r="G878" s="40">
        <v>-180565.35</v>
      </c>
      <c r="H878" s="40">
        <v>9041343.3100000005</v>
      </c>
      <c r="J878" s="40">
        <f t="shared" si="65"/>
        <v>642994.27500000002</v>
      </c>
      <c r="K878" s="40">
        <f t="shared" si="66"/>
        <v>66467.904999999999</v>
      </c>
      <c r="L878" s="40">
        <f t="shared" si="67"/>
        <v>599010.27500000002</v>
      </c>
      <c r="M878" s="40">
        <f t="shared" si="68"/>
        <v>0</v>
      </c>
      <c r="N878" s="40">
        <f t="shared" si="69"/>
        <v>42.5</v>
      </c>
    </row>
    <row r="879" spans="1:14" hidden="1" x14ac:dyDescent="0.6">
      <c r="A879" s="38" t="s">
        <v>1155</v>
      </c>
      <c r="B879" s="40">
        <v>2398802.64</v>
      </c>
      <c r="C879" s="40">
        <v>139496.45000000001</v>
      </c>
      <c r="D879" s="40">
        <v>996601.33000000007</v>
      </c>
      <c r="E879" s="40">
        <v>0</v>
      </c>
      <c r="F879" s="40">
        <v>0</v>
      </c>
      <c r="G879" s="40">
        <v>205129.45</v>
      </c>
      <c r="H879" s="40">
        <v>19311166.199999999</v>
      </c>
      <c r="J879" s="40">
        <f t="shared" si="65"/>
        <v>1199401.32</v>
      </c>
      <c r="K879" s="40">
        <f t="shared" si="66"/>
        <v>69748.225000000006</v>
      </c>
      <c r="L879" s="40">
        <f t="shared" si="67"/>
        <v>498300.66500000004</v>
      </c>
      <c r="M879" s="40">
        <f t="shared" si="68"/>
        <v>0</v>
      </c>
      <c r="N879" s="40">
        <f t="shared" si="69"/>
        <v>0</v>
      </c>
    </row>
    <row r="880" spans="1:14" hidden="1" x14ac:dyDescent="0.6">
      <c r="A880" s="38" t="s">
        <v>1157</v>
      </c>
      <c r="B880" s="40">
        <v>1903177.97</v>
      </c>
      <c r="C880" s="40">
        <v>145814.41999999998</v>
      </c>
      <c r="D880" s="40">
        <v>1550128.92</v>
      </c>
      <c r="E880" s="40">
        <v>0</v>
      </c>
      <c r="F880" s="40">
        <v>49117.2</v>
      </c>
      <c r="G880" s="40">
        <v>2613533.6800000002</v>
      </c>
      <c r="H880" s="40">
        <v>15521983.57</v>
      </c>
      <c r="J880" s="40">
        <f t="shared" si="65"/>
        <v>951588.98499999999</v>
      </c>
      <c r="K880" s="40">
        <f t="shared" si="66"/>
        <v>72907.209999999992</v>
      </c>
      <c r="L880" s="40">
        <f t="shared" si="67"/>
        <v>775064.46</v>
      </c>
      <c r="M880" s="40">
        <f t="shared" si="68"/>
        <v>0</v>
      </c>
      <c r="N880" s="40">
        <f t="shared" si="69"/>
        <v>24558.6</v>
      </c>
    </row>
    <row r="881" spans="1:14" hidden="1" x14ac:dyDescent="0.6">
      <c r="A881" s="38" t="s">
        <v>1732</v>
      </c>
      <c r="B881" s="40">
        <v>2203641.11</v>
      </c>
      <c r="C881" s="40">
        <v>187427.58000000002</v>
      </c>
      <c r="D881" s="40">
        <v>1075066.17</v>
      </c>
      <c r="E881" s="40">
        <v>0</v>
      </c>
      <c r="F881" s="40">
        <v>0</v>
      </c>
      <c r="G881" s="40">
        <v>3409695.93</v>
      </c>
      <c r="H881" s="40">
        <v>7909659.8800000008</v>
      </c>
      <c r="J881" s="40">
        <f t="shared" si="65"/>
        <v>1101820.5549999999</v>
      </c>
      <c r="K881" s="40">
        <f t="shared" si="66"/>
        <v>93713.790000000008</v>
      </c>
      <c r="L881" s="40">
        <f t="shared" si="67"/>
        <v>537533.08499999996</v>
      </c>
      <c r="M881" s="40">
        <f t="shared" si="68"/>
        <v>0</v>
      </c>
      <c r="N881" s="40">
        <f t="shared" si="69"/>
        <v>0</v>
      </c>
    </row>
    <row r="882" spans="1:14" hidden="1" x14ac:dyDescent="0.6">
      <c r="A882" s="38" t="s">
        <v>39</v>
      </c>
      <c r="B882" s="40">
        <v>341425.02</v>
      </c>
      <c r="C882" s="40">
        <v>106480</v>
      </c>
      <c r="D882" s="40">
        <v>1157847.25</v>
      </c>
      <c r="E882" s="40">
        <v>0</v>
      </c>
      <c r="F882" s="40">
        <v>18750</v>
      </c>
      <c r="G882" s="40">
        <v>725479.34000000008</v>
      </c>
      <c r="H882" s="40">
        <v>6991025.2400000002</v>
      </c>
      <c r="J882" s="40">
        <f t="shared" si="65"/>
        <v>170712.51</v>
      </c>
      <c r="K882" s="40">
        <f t="shared" si="66"/>
        <v>53240</v>
      </c>
      <c r="L882" s="40">
        <f t="shared" si="67"/>
        <v>578923.625</v>
      </c>
      <c r="M882" s="40">
        <f t="shared" si="68"/>
        <v>0</v>
      </c>
      <c r="N882" s="40">
        <f t="shared" si="69"/>
        <v>9375</v>
      </c>
    </row>
    <row r="883" spans="1:14" hidden="1" x14ac:dyDescent="0.6">
      <c r="A883" s="38" t="s">
        <v>989</v>
      </c>
      <c r="B883" s="40">
        <v>1078561.7</v>
      </c>
      <c r="C883" s="40">
        <v>670617.49</v>
      </c>
      <c r="D883" s="40">
        <v>1524878.48</v>
      </c>
      <c r="E883" s="40">
        <v>0</v>
      </c>
      <c r="F883" s="40">
        <v>0</v>
      </c>
      <c r="G883" s="40">
        <v>223913.58</v>
      </c>
      <c r="H883" s="40">
        <v>979088.71</v>
      </c>
      <c r="J883" s="40">
        <f t="shared" si="65"/>
        <v>539280.85</v>
      </c>
      <c r="K883" s="40">
        <f t="shared" si="66"/>
        <v>335308.745</v>
      </c>
      <c r="L883" s="40">
        <f t="shared" si="67"/>
        <v>762439.24</v>
      </c>
      <c r="M883" s="40">
        <f t="shared" si="68"/>
        <v>0</v>
      </c>
      <c r="N883" s="40">
        <f t="shared" si="69"/>
        <v>0</v>
      </c>
    </row>
    <row r="884" spans="1:14" hidden="1" x14ac:dyDescent="0.6">
      <c r="A884" s="38" t="s">
        <v>870</v>
      </c>
      <c r="B884" s="40">
        <v>752694.71</v>
      </c>
      <c r="C884" s="40">
        <v>2825200.68</v>
      </c>
      <c r="D884" s="40">
        <v>2497552.31</v>
      </c>
      <c r="E884" s="40">
        <v>0</v>
      </c>
      <c r="F884" s="40">
        <v>21399.9</v>
      </c>
      <c r="G884" s="40">
        <v>1476342.84</v>
      </c>
      <c r="H884" s="40">
        <v>5991830.75</v>
      </c>
      <c r="J884" s="40">
        <f t="shared" si="65"/>
        <v>376347.35499999998</v>
      </c>
      <c r="K884" s="40">
        <f t="shared" si="66"/>
        <v>1412600.34</v>
      </c>
      <c r="L884" s="40">
        <f t="shared" si="67"/>
        <v>1248776.155</v>
      </c>
      <c r="M884" s="40">
        <f t="shared" si="68"/>
        <v>0</v>
      </c>
      <c r="N884" s="40">
        <f t="shared" si="69"/>
        <v>10699.95</v>
      </c>
    </row>
    <row r="885" spans="1:14" hidden="1" x14ac:dyDescent="0.6">
      <c r="A885" s="38" t="s">
        <v>872</v>
      </c>
      <c r="B885" s="40">
        <v>3090654.5</v>
      </c>
      <c r="C885" s="40">
        <v>547804</v>
      </c>
      <c r="D885" s="40">
        <v>942065</v>
      </c>
      <c r="E885" s="40">
        <v>0</v>
      </c>
      <c r="F885" s="40">
        <v>167379</v>
      </c>
      <c r="G885" s="40">
        <v>5656933.7300000004</v>
      </c>
      <c r="H885" s="40">
        <v>32414221.879999999</v>
      </c>
      <c r="J885" s="40">
        <f t="shared" si="65"/>
        <v>1545327.25</v>
      </c>
      <c r="K885" s="40">
        <f t="shared" si="66"/>
        <v>273902</v>
      </c>
      <c r="L885" s="40">
        <f t="shared" si="67"/>
        <v>471032.5</v>
      </c>
      <c r="M885" s="40">
        <f t="shared" si="68"/>
        <v>0</v>
      </c>
      <c r="N885" s="40">
        <f t="shared" si="69"/>
        <v>83689.5</v>
      </c>
    </row>
    <row r="886" spans="1:14" hidden="1" x14ac:dyDescent="0.6">
      <c r="A886" s="38" t="s">
        <v>685</v>
      </c>
      <c r="B886" s="40">
        <v>2392611.66</v>
      </c>
      <c r="C886" s="40">
        <v>727125.66</v>
      </c>
      <c r="D886" s="40">
        <v>670420.38</v>
      </c>
      <c r="E886" s="40">
        <v>0</v>
      </c>
      <c r="F886" s="40">
        <v>14500.07</v>
      </c>
      <c r="G886" s="40">
        <v>4281287.76</v>
      </c>
      <c r="H886" s="40">
        <v>45299539.330000006</v>
      </c>
      <c r="J886" s="40">
        <f t="shared" si="65"/>
        <v>1196305.83</v>
      </c>
      <c r="K886" s="40">
        <f t="shared" si="66"/>
        <v>363562.83</v>
      </c>
      <c r="L886" s="40">
        <f t="shared" si="67"/>
        <v>335210.19</v>
      </c>
      <c r="M886" s="40">
        <f t="shared" si="68"/>
        <v>0</v>
      </c>
      <c r="N886" s="40">
        <f t="shared" si="69"/>
        <v>7250.0349999999999</v>
      </c>
    </row>
    <row r="887" spans="1:14" hidden="1" x14ac:dyDescent="0.6">
      <c r="A887" s="38" t="s">
        <v>1101</v>
      </c>
      <c r="B887" s="40">
        <v>2483265.42</v>
      </c>
      <c r="C887" s="40">
        <v>103282.24000000001</v>
      </c>
      <c r="D887" s="40">
        <v>2467506.19</v>
      </c>
      <c r="E887" s="40">
        <v>0</v>
      </c>
      <c r="F887" s="40">
        <v>2512</v>
      </c>
      <c r="G887" s="40">
        <v>937410.3400000002</v>
      </c>
      <c r="H887" s="40">
        <v>4354322.91</v>
      </c>
      <c r="J887" s="40">
        <f t="shared" si="65"/>
        <v>1241632.71</v>
      </c>
      <c r="K887" s="40">
        <f t="shared" si="66"/>
        <v>51641.120000000003</v>
      </c>
      <c r="L887" s="40">
        <f t="shared" si="67"/>
        <v>1233753.095</v>
      </c>
      <c r="M887" s="40">
        <f t="shared" si="68"/>
        <v>0</v>
      </c>
      <c r="N887" s="40">
        <f t="shared" si="69"/>
        <v>1256</v>
      </c>
    </row>
    <row r="888" spans="1:14" hidden="1" x14ac:dyDescent="0.6">
      <c r="A888" s="38" t="s">
        <v>451</v>
      </c>
      <c r="B888" s="40">
        <v>4172755.31</v>
      </c>
      <c r="C888" s="40">
        <v>663262.1</v>
      </c>
      <c r="D888" s="40">
        <v>7877624.1799999997</v>
      </c>
      <c r="E888" s="40">
        <v>0</v>
      </c>
      <c r="F888" s="40">
        <v>451549</v>
      </c>
      <c r="G888" s="40">
        <v>2101289.81</v>
      </c>
      <c r="H888" s="40">
        <v>6564333.2799999993</v>
      </c>
      <c r="J888" s="40">
        <f t="shared" si="65"/>
        <v>2086377.655</v>
      </c>
      <c r="K888" s="40">
        <f t="shared" si="66"/>
        <v>331631.05</v>
      </c>
      <c r="L888" s="40">
        <f t="shared" si="67"/>
        <v>3938812.09</v>
      </c>
      <c r="M888" s="40">
        <f t="shared" si="68"/>
        <v>0</v>
      </c>
      <c r="N888" s="40">
        <f t="shared" si="69"/>
        <v>225774.5</v>
      </c>
    </row>
    <row r="889" spans="1:14" hidden="1" x14ac:dyDescent="0.6">
      <c r="A889" s="38" t="s">
        <v>766</v>
      </c>
      <c r="B889" s="40">
        <v>1158552.8500000001</v>
      </c>
      <c r="C889" s="40">
        <v>328187.32</v>
      </c>
      <c r="D889" s="40">
        <v>1376369.54</v>
      </c>
      <c r="E889" s="40">
        <v>0</v>
      </c>
      <c r="F889" s="40">
        <v>0</v>
      </c>
      <c r="G889" s="40">
        <v>9644525.1699999999</v>
      </c>
      <c r="H889" s="40">
        <v>39250942.270000003</v>
      </c>
      <c r="J889" s="40">
        <f t="shared" si="65"/>
        <v>579276.42500000005</v>
      </c>
      <c r="K889" s="40">
        <f t="shared" si="66"/>
        <v>164093.66</v>
      </c>
      <c r="L889" s="40">
        <f t="shared" si="67"/>
        <v>688184.77</v>
      </c>
      <c r="M889" s="40">
        <f t="shared" si="68"/>
        <v>0</v>
      </c>
      <c r="N889" s="40">
        <f t="shared" si="69"/>
        <v>0</v>
      </c>
    </row>
    <row r="890" spans="1:14" hidden="1" x14ac:dyDescent="0.6">
      <c r="A890" s="38" t="s">
        <v>1625</v>
      </c>
      <c r="B890" s="40">
        <v>1784680.42</v>
      </c>
      <c r="C890" s="40">
        <v>1346952</v>
      </c>
      <c r="D890" s="40">
        <v>1857419.27</v>
      </c>
      <c r="E890" s="40">
        <v>0</v>
      </c>
      <c r="F890" s="40">
        <v>0</v>
      </c>
      <c r="G890" s="40">
        <v>3432188.4699999997</v>
      </c>
      <c r="H890" s="40">
        <v>5180620.79</v>
      </c>
      <c r="J890" s="40">
        <f t="shared" si="65"/>
        <v>892340.21</v>
      </c>
      <c r="K890" s="40">
        <f t="shared" si="66"/>
        <v>673476</v>
      </c>
      <c r="L890" s="40">
        <f t="shared" si="67"/>
        <v>928709.63500000001</v>
      </c>
      <c r="M890" s="40">
        <f t="shared" si="68"/>
        <v>0</v>
      </c>
      <c r="N890" s="40">
        <f t="shared" si="69"/>
        <v>0</v>
      </c>
    </row>
    <row r="891" spans="1:14" hidden="1" x14ac:dyDescent="0.6">
      <c r="A891" s="38" t="s">
        <v>1626</v>
      </c>
      <c r="B891" s="40">
        <v>2146409.1100000003</v>
      </c>
      <c r="C891" s="40">
        <v>1433340.75</v>
      </c>
      <c r="D891" s="40">
        <v>4119653.9</v>
      </c>
      <c r="E891" s="40">
        <v>0</v>
      </c>
      <c r="F891" s="40">
        <v>2186</v>
      </c>
      <c r="G891" s="40">
        <v>3280478.5999999996</v>
      </c>
      <c r="H891" s="40">
        <v>28849136.030000001</v>
      </c>
      <c r="J891" s="40">
        <f t="shared" si="65"/>
        <v>1073204.5550000002</v>
      </c>
      <c r="K891" s="40">
        <f t="shared" si="66"/>
        <v>716670.375</v>
      </c>
      <c r="L891" s="40">
        <f t="shared" si="67"/>
        <v>2059826.95</v>
      </c>
      <c r="M891" s="40">
        <f t="shared" si="68"/>
        <v>0</v>
      </c>
      <c r="N891" s="40">
        <f t="shared" si="69"/>
        <v>1093</v>
      </c>
    </row>
    <row r="892" spans="1:14" hidden="1" x14ac:dyDescent="0.6">
      <c r="A892" s="38" t="s">
        <v>1628</v>
      </c>
      <c r="B892" s="40">
        <v>0</v>
      </c>
      <c r="C892" s="40">
        <v>0</v>
      </c>
      <c r="D892" s="40">
        <v>1064480.5</v>
      </c>
      <c r="E892" s="40">
        <v>0</v>
      </c>
      <c r="F892" s="40">
        <v>0</v>
      </c>
      <c r="G892" s="40">
        <v>105965</v>
      </c>
      <c r="H892" s="40">
        <v>7815176.1600000001</v>
      </c>
      <c r="J892" s="40">
        <f t="shared" si="65"/>
        <v>0</v>
      </c>
      <c r="K892" s="40">
        <f t="shared" si="66"/>
        <v>0</v>
      </c>
      <c r="L892" s="40">
        <f t="shared" si="67"/>
        <v>532240.25</v>
      </c>
      <c r="M892" s="40">
        <f t="shared" si="68"/>
        <v>0</v>
      </c>
      <c r="N892" s="40">
        <f t="shared" si="69"/>
        <v>0</v>
      </c>
    </row>
    <row r="893" spans="1:14" hidden="1" x14ac:dyDescent="0.6">
      <c r="A893" s="38" t="s">
        <v>1630</v>
      </c>
      <c r="B893" s="40">
        <v>811831.25</v>
      </c>
      <c r="C893" s="40">
        <v>2727478</v>
      </c>
      <c r="D893" s="40">
        <v>1049784.5</v>
      </c>
      <c r="E893" s="40">
        <v>0</v>
      </c>
      <c r="F893" s="40">
        <v>0</v>
      </c>
      <c r="G893" s="40">
        <v>13387.299999999988</v>
      </c>
      <c r="H893" s="40">
        <v>260905.8</v>
      </c>
      <c r="J893" s="40">
        <f t="shared" si="65"/>
        <v>405915.625</v>
      </c>
      <c r="K893" s="40">
        <f t="shared" si="66"/>
        <v>1363739</v>
      </c>
      <c r="L893" s="40">
        <f t="shared" si="67"/>
        <v>524892.25</v>
      </c>
      <c r="M893" s="40">
        <f t="shared" si="68"/>
        <v>0</v>
      </c>
      <c r="N893" s="40">
        <f t="shared" si="69"/>
        <v>0</v>
      </c>
    </row>
    <row r="894" spans="1:14" hidden="1" x14ac:dyDescent="0.6">
      <c r="A894" s="38" t="s">
        <v>137</v>
      </c>
      <c r="B894" s="40">
        <v>39373</v>
      </c>
      <c r="C894" s="40">
        <v>38550</v>
      </c>
      <c r="D894" s="40">
        <v>385118.79</v>
      </c>
      <c r="E894" s="40">
        <v>0</v>
      </c>
      <c r="F894" s="40">
        <v>540</v>
      </c>
      <c r="G894" s="40">
        <v>29590.299999999988</v>
      </c>
      <c r="H894" s="40">
        <v>4639399.43</v>
      </c>
      <c r="J894" s="40">
        <f t="shared" si="65"/>
        <v>19686.5</v>
      </c>
      <c r="K894" s="40">
        <f t="shared" si="66"/>
        <v>19275</v>
      </c>
      <c r="L894" s="40">
        <f t="shared" si="67"/>
        <v>192559.39499999999</v>
      </c>
      <c r="M894" s="40">
        <f t="shared" si="68"/>
        <v>0</v>
      </c>
      <c r="N894" s="40">
        <f t="shared" si="69"/>
        <v>270</v>
      </c>
    </row>
    <row r="895" spans="1:14" hidden="1" x14ac:dyDescent="0.6">
      <c r="A895" s="38" t="s">
        <v>139</v>
      </c>
      <c r="B895" s="40">
        <v>17821.5</v>
      </c>
      <c r="C895" s="40">
        <v>137893.95000000001</v>
      </c>
      <c r="D895" s="40">
        <v>271701.25</v>
      </c>
      <c r="E895" s="40">
        <v>0</v>
      </c>
      <c r="F895" s="40">
        <v>0</v>
      </c>
      <c r="G895" s="40">
        <v>697991</v>
      </c>
      <c r="H895" s="40">
        <v>1050114.3799999999</v>
      </c>
      <c r="J895" s="40">
        <f t="shared" si="65"/>
        <v>8910.75</v>
      </c>
      <c r="K895" s="40">
        <f t="shared" si="66"/>
        <v>68946.975000000006</v>
      </c>
      <c r="L895" s="40">
        <f t="shared" si="67"/>
        <v>135850.625</v>
      </c>
      <c r="M895" s="40">
        <f t="shared" si="68"/>
        <v>0</v>
      </c>
      <c r="N895" s="40">
        <f t="shared" si="69"/>
        <v>0</v>
      </c>
    </row>
    <row r="896" spans="1:14" hidden="1" x14ac:dyDescent="0.6">
      <c r="A896" s="38" t="s">
        <v>385</v>
      </c>
      <c r="B896" s="40">
        <v>1115149</v>
      </c>
      <c r="C896" s="40">
        <v>105789.02</v>
      </c>
      <c r="D896" s="40">
        <v>1916644</v>
      </c>
      <c r="E896" s="40">
        <v>0</v>
      </c>
      <c r="F896" s="40">
        <v>0</v>
      </c>
      <c r="G896" s="40">
        <v>891034.93</v>
      </c>
      <c r="H896" s="40">
        <v>1413978.02</v>
      </c>
      <c r="J896" s="40">
        <f t="shared" si="65"/>
        <v>557574.5</v>
      </c>
      <c r="K896" s="40">
        <f t="shared" si="66"/>
        <v>52894.51</v>
      </c>
      <c r="L896" s="40">
        <f t="shared" si="67"/>
        <v>958322</v>
      </c>
      <c r="M896" s="40">
        <f t="shared" si="68"/>
        <v>0</v>
      </c>
      <c r="N896" s="40">
        <f t="shared" si="69"/>
        <v>0</v>
      </c>
    </row>
    <row r="897" spans="1:14" hidden="1" x14ac:dyDescent="0.6">
      <c r="A897" s="38" t="s">
        <v>1055</v>
      </c>
      <c r="B897" s="40">
        <v>1948926.52</v>
      </c>
      <c r="C897" s="40">
        <v>228153.84999999998</v>
      </c>
      <c r="D897" s="40">
        <v>1101820.6500000001</v>
      </c>
      <c r="E897" s="40">
        <v>0</v>
      </c>
      <c r="F897" s="40">
        <v>65008.1</v>
      </c>
      <c r="G897" s="40">
        <v>331887.27</v>
      </c>
      <c r="H897" s="40">
        <v>2903627.8200000003</v>
      </c>
      <c r="J897" s="40">
        <f t="shared" si="65"/>
        <v>974463.26</v>
      </c>
      <c r="K897" s="40">
        <f t="shared" si="66"/>
        <v>114076.92499999999</v>
      </c>
      <c r="L897" s="40">
        <f t="shared" si="67"/>
        <v>550910.32500000007</v>
      </c>
      <c r="M897" s="40">
        <f t="shared" si="68"/>
        <v>0</v>
      </c>
      <c r="N897" s="40">
        <f t="shared" si="69"/>
        <v>32504.05</v>
      </c>
    </row>
    <row r="898" spans="1:14" hidden="1" x14ac:dyDescent="0.6">
      <c r="A898" s="38" t="s">
        <v>1657</v>
      </c>
      <c r="B898" s="40">
        <v>1434534.3800000001</v>
      </c>
      <c r="C898" s="40">
        <v>5944478.7400000002</v>
      </c>
      <c r="D898" s="40">
        <v>1417392.9600000002</v>
      </c>
      <c r="E898" s="40">
        <v>0</v>
      </c>
      <c r="F898" s="40">
        <v>7401</v>
      </c>
      <c r="G898" s="40">
        <v>3020946.7400000007</v>
      </c>
      <c r="H898" s="40">
        <v>17014446.509999998</v>
      </c>
      <c r="J898" s="40">
        <f t="shared" si="65"/>
        <v>717267.19000000006</v>
      </c>
      <c r="K898" s="40">
        <f t="shared" si="66"/>
        <v>2972239.37</v>
      </c>
      <c r="L898" s="40">
        <f t="shared" si="67"/>
        <v>708696.4800000001</v>
      </c>
      <c r="M898" s="40">
        <f t="shared" si="68"/>
        <v>0</v>
      </c>
      <c r="N898" s="40">
        <f t="shared" si="69"/>
        <v>3700.5</v>
      </c>
    </row>
    <row r="899" spans="1:14" hidden="1" x14ac:dyDescent="0.6">
      <c r="A899" s="38" t="s">
        <v>611</v>
      </c>
      <c r="B899" s="40">
        <v>1448290.46</v>
      </c>
      <c r="C899" s="40">
        <v>1077565.76</v>
      </c>
      <c r="D899" s="40">
        <v>3558112.76</v>
      </c>
      <c r="E899" s="40">
        <v>0</v>
      </c>
      <c r="F899" s="40">
        <v>126144.56</v>
      </c>
      <c r="G899" s="40">
        <v>686871.93</v>
      </c>
      <c r="H899" s="40">
        <v>12317441.57</v>
      </c>
      <c r="J899" s="40">
        <f t="shared" si="65"/>
        <v>724145.23</v>
      </c>
      <c r="K899" s="40">
        <f t="shared" si="66"/>
        <v>538782.88</v>
      </c>
      <c r="L899" s="40">
        <f t="shared" si="67"/>
        <v>1779056.38</v>
      </c>
      <c r="M899" s="40">
        <f t="shared" si="68"/>
        <v>0</v>
      </c>
      <c r="N899" s="40">
        <f t="shared" si="69"/>
        <v>63072.28</v>
      </c>
    </row>
    <row r="900" spans="1:14" hidden="1" x14ac:dyDescent="0.6">
      <c r="A900" s="38" t="s">
        <v>579</v>
      </c>
      <c r="B900" s="40">
        <v>122906</v>
      </c>
      <c r="C900" s="40">
        <v>645603</v>
      </c>
      <c r="D900" s="40">
        <v>15324909.75</v>
      </c>
      <c r="E900" s="40">
        <v>0</v>
      </c>
      <c r="F900" s="40">
        <v>0</v>
      </c>
      <c r="G900" s="40">
        <v>673696</v>
      </c>
      <c r="H900" s="40">
        <v>7678367.0499999998</v>
      </c>
      <c r="J900" s="40">
        <f t="shared" si="65"/>
        <v>61453</v>
      </c>
      <c r="K900" s="40">
        <f t="shared" si="66"/>
        <v>322801.5</v>
      </c>
      <c r="L900" s="40">
        <f t="shared" si="67"/>
        <v>7662454.875</v>
      </c>
      <c r="M900" s="40">
        <f t="shared" si="68"/>
        <v>0</v>
      </c>
      <c r="N900" s="40">
        <f t="shared" si="69"/>
        <v>0</v>
      </c>
    </row>
    <row r="901" spans="1:14" hidden="1" x14ac:dyDescent="0.6">
      <c r="A901" s="38" t="s">
        <v>956</v>
      </c>
      <c r="B901" s="40">
        <v>999656.02</v>
      </c>
      <c r="C901" s="40">
        <v>314811.15999999997</v>
      </c>
      <c r="D901" s="40">
        <v>914255.67999999993</v>
      </c>
      <c r="E901" s="40">
        <v>0</v>
      </c>
      <c r="F901" s="40">
        <v>0</v>
      </c>
      <c r="G901" s="40">
        <v>1866641</v>
      </c>
      <c r="H901" s="40">
        <v>21184114</v>
      </c>
      <c r="J901" s="40">
        <f t="shared" ref="J901:J906" si="70">B901*$J$2</f>
        <v>499828.01</v>
      </c>
      <c r="K901" s="40">
        <f t="shared" ref="K901:K906" si="71">C901*$K$2</f>
        <v>157405.57999999999</v>
      </c>
      <c r="L901" s="40">
        <f t="shared" ref="L901:L906" si="72">D901*$L$2</f>
        <v>457127.83999999997</v>
      </c>
      <c r="M901" s="40">
        <f t="shared" ref="M901:M906" si="73">E901*$M$2</f>
        <v>0</v>
      </c>
      <c r="N901" s="40">
        <f t="shared" ref="N901:N906" si="74">F901*$N$2</f>
        <v>0</v>
      </c>
    </row>
    <row r="902" spans="1:14" hidden="1" x14ac:dyDescent="0.6">
      <c r="A902" s="38" t="s">
        <v>958</v>
      </c>
      <c r="B902" s="40">
        <v>23408</v>
      </c>
      <c r="C902" s="40">
        <v>816920.9</v>
      </c>
      <c r="D902" s="40">
        <v>962679.56</v>
      </c>
      <c r="E902" s="40">
        <v>0</v>
      </c>
      <c r="F902" s="40">
        <v>0</v>
      </c>
      <c r="G902" s="40">
        <v>421405.98</v>
      </c>
      <c r="H902" s="40">
        <v>8140518.7599999998</v>
      </c>
      <c r="J902" s="40">
        <f t="shared" si="70"/>
        <v>11704</v>
      </c>
      <c r="K902" s="40">
        <f t="shared" si="71"/>
        <v>408460.45</v>
      </c>
      <c r="L902" s="40">
        <f t="shared" si="72"/>
        <v>481339.78</v>
      </c>
      <c r="M902" s="40">
        <f t="shared" si="73"/>
        <v>0</v>
      </c>
      <c r="N902" s="40">
        <f t="shared" si="74"/>
        <v>0</v>
      </c>
    </row>
    <row r="903" spans="1:14" hidden="1" x14ac:dyDescent="0.6">
      <c r="A903" s="38" t="s">
        <v>960</v>
      </c>
      <c r="B903" s="40">
        <v>88870</v>
      </c>
      <c r="C903" s="40">
        <v>20000</v>
      </c>
      <c r="D903" s="40">
        <v>568547.75</v>
      </c>
      <c r="E903" s="40">
        <v>0</v>
      </c>
      <c r="F903" s="40">
        <v>0</v>
      </c>
      <c r="G903" s="40">
        <v>1298612.4200000002</v>
      </c>
      <c r="H903" s="40">
        <v>4350351.6899999995</v>
      </c>
      <c r="J903" s="40">
        <f t="shared" si="70"/>
        <v>44435</v>
      </c>
      <c r="K903" s="40">
        <f t="shared" si="71"/>
        <v>10000</v>
      </c>
      <c r="L903" s="40">
        <f t="shared" si="72"/>
        <v>284273.875</v>
      </c>
      <c r="M903" s="40">
        <f t="shared" si="73"/>
        <v>0</v>
      </c>
      <c r="N903" s="40">
        <f t="shared" si="74"/>
        <v>0</v>
      </c>
    </row>
    <row r="904" spans="1:14" hidden="1" x14ac:dyDescent="0.6">
      <c r="A904" s="38" t="s">
        <v>962</v>
      </c>
      <c r="B904" s="40">
        <v>840700.5</v>
      </c>
      <c r="C904" s="40">
        <v>286930.15999999997</v>
      </c>
      <c r="D904" s="40">
        <v>1553171.44</v>
      </c>
      <c r="E904" s="40">
        <v>0</v>
      </c>
      <c r="F904" s="40">
        <v>0</v>
      </c>
      <c r="G904" s="40">
        <v>251041.62</v>
      </c>
      <c r="H904" s="40">
        <v>6534384.4500000002</v>
      </c>
      <c r="J904" s="40">
        <f t="shared" si="70"/>
        <v>420350.25</v>
      </c>
      <c r="K904" s="40">
        <f t="shared" si="71"/>
        <v>143465.07999999999</v>
      </c>
      <c r="L904" s="40">
        <f t="shared" si="72"/>
        <v>776585.72</v>
      </c>
      <c r="M904" s="40">
        <f t="shared" si="73"/>
        <v>0</v>
      </c>
      <c r="N904" s="40">
        <f t="shared" si="74"/>
        <v>0</v>
      </c>
    </row>
    <row r="905" spans="1:14" hidden="1" x14ac:dyDescent="0.6">
      <c r="A905" s="38" t="s">
        <v>1562</v>
      </c>
      <c r="B905" s="40">
        <v>82619</v>
      </c>
      <c r="C905" s="40">
        <v>814211.82000000007</v>
      </c>
      <c r="D905" s="40">
        <v>52868</v>
      </c>
      <c r="E905" s="40">
        <v>0</v>
      </c>
      <c r="F905" s="40">
        <v>0</v>
      </c>
      <c r="G905" s="40">
        <v>144832.4</v>
      </c>
      <c r="H905" s="40">
        <v>1158623.3500000001</v>
      </c>
      <c r="J905" s="40">
        <f t="shared" si="70"/>
        <v>41309.5</v>
      </c>
      <c r="K905" s="40">
        <f t="shared" si="71"/>
        <v>407105.91000000003</v>
      </c>
      <c r="L905" s="40">
        <f t="shared" si="72"/>
        <v>26434</v>
      </c>
      <c r="M905" s="40">
        <f t="shared" si="73"/>
        <v>0</v>
      </c>
      <c r="N905" s="40">
        <f t="shared" si="74"/>
        <v>0</v>
      </c>
    </row>
    <row r="906" spans="1:14" hidden="1" x14ac:dyDescent="0.6">
      <c r="B906" s="40"/>
      <c r="C906" s="40"/>
      <c r="D906" s="40"/>
      <c r="E906" s="40"/>
      <c r="F906" s="40"/>
      <c r="G906" s="40">
        <v>744529</v>
      </c>
      <c r="H906" s="40">
        <v>1553958</v>
      </c>
      <c r="J906" s="40">
        <f t="shared" si="70"/>
        <v>0</v>
      </c>
      <c r="K906" s="40">
        <f t="shared" si="71"/>
        <v>0</v>
      </c>
      <c r="L906" s="40">
        <f t="shared" si="72"/>
        <v>0</v>
      </c>
      <c r="M906" s="40">
        <f t="shared" si="73"/>
        <v>0</v>
      </c>
      <c r="N906" s="40">
        <f t="shared" si="74"/>
        <v>0</v>
      </c>
    </row>
    <row r="907" spans="1:14" hidden="1" x14ac:dyDescent="0.6">
      <c r="B907" s="40"/>
      <c r="C907" s="40"/>
      <c r="D907" s="40"/>
      <c r="E907" s="40"/>
      <c r="F907" s="40"/>
      <c r="G907" s="40">
        <v>12964041127.425203</v>
      </c>
      <c r="H907" s="40">
        <v>55112195962.109047</v>
      </c>
    </row>
  </sheetData>
  <autoFilter ref="A3:H907" xr:uid="{BFCCFC45-2C22-4534-A81E-06B654974CC7}">
    <filterColumn colId="0">
      <filters>
        <filter val="11019"/>
      </filters>
    </filterColumn>
  </autoFilter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80B31-C557-4DEA-9013-092E609ED634}">
  <sheetPr filterMode="1">
    <tabColor rgb="FFFFFF00"/>
  </sheetPr>
  <dimension ref="A1:E906"/>
  <sheetViews>
    <sheetView workbookViewId="0">
      <pane xSplit="1" ySplit="3" topLeftCell="B7" activePane="bottomRight" state="frozen"/>
      <selection pane="topRight" activeCell="B1" sqref="B1"/>
      <selection pane="bottomLeft" activeCell="A4" sqref="A4"/>
      <selection pane="bottomRight" activeCell="F909" sqref="F909"/>
    </sheetView>
  </sheetViews>
  <sheetFormatPr defaultColWidth="8.796875" defaultRowHeight="21" x14ac:dyDescent="0.6"/>
  <cols>
    <col min="1" max="1" width="11.59765625" style="38" customWidth="1"/>
    <col min="2" max="5" width="16.296875" style="38" bestFit="1" customWidth="1"/>
    <col min="6" max="16384" width="8.796875" style="38"/>
  </cols>
  <sheetData>
    <row r="1" spans="1:5" ht="27" x14ac:dyDescent="0.75">
      <c r="A1" s="62" t="s">
        <v>2055</v>
      </c>
    </row>
    <row r="2" spans="1:5" x14ac:dyDescent="0.6">
      <c r="B2" s="59"/>
      <c r="C2" s="59"/>
      <c r="D2" s="59"/>
      <c r="E2" s="59"/>
    </row>
    <row r="3" spans="1:5" x14ac:dyDescent="0.6">
      <c r="A3" s="57" t="s">
        <v>1</v>
      </c>
      <c r="B3" s="60" t="s">
        <v>2056</v>
      </c>
      <c r="C3" s="60" t="s">
        <v>2057</v>
      </c>
      <c r="D3" s="58" t="s">
        <v>1876</v>
      </c>
      <c r="E3" s="53" t="s">
        <v>2054</v>
      </c>
    </row>
    <row r="4" spans="1:5" hidden="1" x14ac:dyDescent="0.6">
      <c r="A4" s="38" t="s">
        <v>1248</v>
      </c>
      <c r="B4" s="40">
        <v>4226907</v>
      </c>
      <c r="C4" s="40">
        <v>10635318.799999999</v>
      </c>
      <c r="D4" s="40">
        <f>SUM(B4:C4)</f>
        <v>14862225.799999999</v>
      </c>
      <c r="E4" s="40">
        <f>(D4/11)*3</f>
        <v>4053334.3090909086</v>
      </c>
    </row>
    <row r="5" spans="1:5" hidden="1" x14ac:dyDescent="0.6">
      <c r="A5" s="38" t="s">
        <v>1216</v>
      </c>
      <c r="B5" s="40">
        <v>13179564.5</v>
      </c>
      <c r="C5" s="40">
        <v>8393365.0700000003</v>
      </c>
      <c r="D5" s="40">
        <f t="shared" ref="D5:D68" si="0">SUM(B5:C5)</f>
        <v>21572929.57</v>
      </c>
      <c r="E5" s="40">
        <f t="shared" ref="E5:E68" si="1">(D5/11)*3</f>
        <v>5883526.2463636361</v>
      </c>
    </row>
    <row r="6" spans="1:5" hidden="1" x14ac:dyDescent="0.6">
      <c r="A6" s="38" t="s">
        <v>2030</v>
      </c>
      <c r="B6" s="40">
        <v>10423737</v>
      </c>
      <c r="C6" s="40">
        <v>1601430.07</v>
      </c>
      <c r="D6" s="40">
        <f t="shared" si="0"/>
        <v>12025167.07</v>
      </c>
      <c r="E6" s="40">
        <f t="shared" si="1"/>
        <v>3279591.019090909</v>
      </c>
    </row>
    <row r="7" spans="1:5" hidden="1" x14ac:dyDescent="0.6">
      <c r="A7" s="38" t="s">
        <v>1671</v>
      </c>
      <c r="B7" s="40">
        <v>12172783.51</v>
      </c>
      <c r="C7" s="40">
        <v>14745538.360000001</v>
      </c>
      <c r="D7" s="40">
        <f t="shared" si="0"/>
        <v>26918321.870000001</v>
      </c>
      <c r="E7" s="40">
        <f t="shared" si="1"/>
        <v>7341360.5099999998</v>
      </c>
    </row>
    <row r="8" spans="1:5" hidden="1" x14ac:dyDescent="0.6">
      <c r="A8" s="38" t="s">
        <v>471</v>
      </c>
      <c r="B8" s="40">
        <v>306686347.36000001</v>
      </c>
      <c r="C8" s="40">
        <v>168771998.78</v>
      </c>
      <c r="D8" s="40">
        <f t="shared" si="0"/>
        <v>475458346.13999999</v>
      </c>
      <c r="E8" s="40">
        <f t="shared" si="1"/>
        <v>129670458.03818181</v>
      </c>
    </row>
    <row r="9" spans="1:5" hidden="1" x14ac:dyDescent="0.6">
      <c r="A9" s="38" t="s">
        <v>527</v>
      </c>
      <c r="B9" s="40">
        <v>331251462.99000001</v>
      </c>
      <c r="C9" s="40">
        <v>228596478.27000001</v>
      </c>
      <c r="D9" s="40">
        <f t="shared" si="0"/>
        <v>559847941.25999999</v>
      </c>
      <c r="E9" s="40">
        <f t="shared" si="1"/>
        <v>152685802.16181818</v>
      </c>
    </row>
    <row r="10" spans="1:5" hidden="1" x14ac:dyDescent="0.6">
      <c r="A10" s="38" t="s">
        <v>769</v>
      </c>
      <c r="B10" s="40">
        <v>607197857.69000006</v>
      </c>
      <c r="C10" s="40">
        <v>290259302.13</v>
      </c>
      <c r="D10" s="40">
        <f t="shared" si="0"/>
        <v>897457159.82000005</v>
      </c>
      <c r="E10" s="40">
        <f t="shared" si="1"/>
        <v>244761043.58727273</v>
      </c>
    </row>
    <row r="11" spans="1:5" hidden="1" x14ac:dyDescent="0.6">
      <c r="A11" s="38" t="s">
        <v>824</v>
      </c>
      <c r="B11" s="40">
        <v>277712156.06</v>
      </c>
      <c r="C11" s="40">
        <v>442251381.32999998</v>
      </c>
      <c r="D11" s="40">
        <f t="shared" si="0"/>
        <v>719963537.38999999</v>
      </c>
      <c r="E11" s="40">
        <f t="shared" si="1"/>
        <v>196353692.01545453</v>
      </c>
    </row>
    <row r="12" spans="1:5" hidden="1" x14ac:dyDescent="0.6">
      <c r="A12" s="38" t="s">
        <v>721</v>
      </c>
      <c r="B12" s="40">
        <v>441170397.40000004</v>
      </c>
      <c r="C12" s="40">
        <v>315588631.75999999</v>
      </c>
      <c r="D12" s="40">
        <f t="shared" si="0"/>
        <v>756759029.16000009</v>
      </c>
      <c r="E12" s="40">
        <f t="shared" si="1"/>
        <v>206388826.13454551</v>
      </c>
    </row>
    <row r="13" spans="1:5" hidden="1" x14ac:dyDescent="0.6">
      <c r="A13" s="38" t="s">
        <v>809</v>
      </c>
      <c r="B13" s="40">
        <v>241699771.00999999</v>
      </c>
      <c r="C13" s="40">
        <v>195602305.86999997</v>
      </c>
      <c r="D13" s="40">
        <f t="shared" si="0"/>
        <v>437302076.88</v>
      </c>
      <c r="E13" s="40">
        <f t="shared" si="1"/>
        <v>119264202.78545454</v>
      </c>
    </row>
    <row r="14" spans="1:5" hidden="1" x14ac:dyDescent="0.6">
      <c r="A14" s="38" t="s">
        <v>1249</v>
      </c>
      <c r="B14" s="40">
        <v>875706369.93999994</v>
      </c>
      <c r="C14" s="40">
        <v>724669497.18999994</v>
      </c>
      <c r="D14" s="40">
        <f t="shared" si="0"/>
        <v>1600375867.1299999</v>
      </c>
      <c r="E14" s="40">
        <f t="shared" si="1"/>
        <v>436466145.58090907</v>
      </c>
    </row>
    <row r="15" spans="1:5" hidden="1" x14ac:dyDescent="0.6">
      <c r="A15" s="38" t="s">
        <v>1317</v>
      </c>
      <c r="B15" s="40">
        <v>565094068.78999996</v>
      </c>
      <c r="C15" s="40">
        <v>326942280.76000005</v>
      </c>
      <c r="D15" s="40">
        <f t="shared" si="0"/>
        <v>892036349.54999995</v>
      </c>
      <c r="E15" s="40">
        <f t="shared" si="1"/>
        <v>243282640.78636363</v>
      </c>
    </row>
    <row r="16" spans="1:5" hidden="1" x14ac:dyDescent="0.6">
      <c r="A16" s="38" t="s">
        <v>1364</v>
      </c>
      <c r="B16" s="40">
        <v>536859758.9199999</v>
      </c>
      <c r="C16" s="40">
        <v>342449734.44</v>
      </c>
      <c r="D16" s="40">
        <f t="shared" si="0"/>
        <v>879309493.3599999</v>
      </c>
      <c r="E16" s="40">
        <f t="shared" si="1"/>
        <v>239811680.00727269</v>
      </c>
    </row>
    <row r="17" spans="1:5" hidden="1" x14ac:dyDescent="0.6">
      <c r="A17" s="38" t="s">
        <v>1493</v>
      </c>
      <c r="B17" s="40">
        <v>714653502.03999996</v>
      </c>
      <c r="C17" s="40">
        <v>322916520.97999996</v>
      </c>
      <c r="D17" s="40">
        <f t="shared" si="0"/>
        <v>1037570023.02</v>
      </c>
      <c r="E17" s="40">
        <f t="shared" si="1"/>
        <v>282973642.64181817</v>
      </c>
    </row>
    <row r="18" spans="1:5" hidden="1" x14ac:dyDescent="0.6">
      <c r="A18" s="38" t="s">
        <v>912</v>
      </c>
      <c r="B18" s="40">
        <v>872942380.87</v>
      </c>
      <c r="C18" s="40">
        <v>435154460.99000001</v>
      </c>
      <c r="D18" s="40">
        <f t="shared" si="0"/>
        <v>1308096841.8600001</v>
      </c>
      <c r="E18" s="40">
        <f t="shared" si="1"/>
        <v>356753684.14363641</v>
      </c>
    </row>
    <row r="19" spans="1:5" hidden="1" x14ac:dyDescent="0.6">
      <c r="A19" s="38" t="s">
        <v>1173</v>
      </c>
      <c r="B19" s="40">
        <v>719311740.99000001</v>
      </c>
      <c r="C19" s="40">
        <v>317630620.63</v>
      </c>
      <c r="D19" s="40">
        <f t="shared" si="0"/>
        <v>1036942361.62</v>
      </c>
      <c r="E19" s="40">
        <f t="shared" si="1"/>
        <v>282802462.25999999</v>
      </c>
    </row>
    <row r="20" spans="1:5" hidden="1" x14ac:dyDescent="0.6">
      <c r="A20" s="38" t="s">
        <v>174</v>
      </c>
      <c r="B20" s="40">
        <v>469229883.47999996</v>
      </c>
      <c r="C20" s="40">
        <v>351797292.67000002</v>
      </c>
      <c r="D20" s="40">
        <f t="shared" si="0"/>
        <v>821027176.14999998</v>
      </c>
      <c r="E20" s="40">
        <f t="shared" si="1"/>
        <v>223916502.58636361</v>
      </c>
    </row>
    <row r="21" spans="1:5" hidden="1" x14ac:dyDescent="0.6">
      <c r="A21" s="38" t="s">
        <v>298</v>
      </c>
      <c r="B21" s="40">
        <v>285937893.49000001</v>
      </c>
      <c r="C21" s="40">
        <v>249636975.34999996</v>
      </c>
      <c r="D21" s="40">
        <f t="shared" si="0"/>
        <v>535574868.83999997</v>
      </c>
      <c r="E21" s="40">
        <f t="shared" si="1"/>
        <v>146065873.31999999</v>
      </c>
    </row>
    <row r="22" spans="1:5" hidden="1" x14ac:dyDescent="0.6">
      <c r="A22" s="38" t="s">
        <v>3</v>
      </c>
      <c r="B22" s="40">
        <v>604054114.40999997</v>
      </c>
      <c r="C22" s="40">
        <v>396071046.12</v>
      </c>
      <c r="D22" s="40">
        <f t="shared" si="0"/>
        <v>1000125160.53</v>
      </c>
      <c r="E22" s="40">
        <f t="shared" si="1"/>
        <v>272761407.41727275</v>
      </c>
    </row>
    <row r="23" spans="1:5" hidden="1" x14ac:dyDescent="0.6">
      <c r="A23" s="38" t="s">
        <v>359</v>
      </c>
      <c r="B23" s="40">
        <v>422605617.36000001</v>
      </c>
      <c r="C23" s="40">
        <v>361363154.2899999</v>
      </c>
      <c r="D23" s="40">
        <f t="shared" si="0"/>
        <v>783968771.64999986</v>
      </c>
      <c r="E23" s="40">
        <f t="shared" si="1"/>
        <v>213809664.99545449</v>
      </c>
    </row>
    <row r="24" spans="1:5" hidden="1" x14ac:dyDescent="0.6">
      <c r="A24" s="38" t="s">
        <v>237</v>
      </c>
      <c r="B24" s="40">
        <v>523803207.57000011</v>
      </c>
      <c r="C24" s="40">
        <v>405978326.98000002</v>
      </c>
      <c r="D24" s="40">
        <f t="shared" si="0"/>
        <v>929781534.55000019</v>
      </c>
      <c r="E24" s="40">
        <f t="shared" si="1"/>
        <v>253576782.15000004</v>
      </c>
    </row>
    <row r="25" spans="1:5" hidden="1" x14ac:dyDescent="0.6">
      <c r="A25" s="38" t="s">
        <v>666</v>
      </c>
      <c r="B25" s="40">
        <v>446102988.02999997</v>
      </c>
      <c r="C25" s="40">
        <v>306894314.38000005</v>
      </c>
      <c r="D25" s="40">
        <f t="shared" si="0"/>
        <v>752997302.41000009</v>
      </c>
      <c r="E25" s="40">
        <f t="shared" si="1"/>
        <v>205362900.65727276</v>
      </c>
    </row>
    <row r="26" spans="1:5" hidden="1" x14ac:dyDescent="0.6">
      <c r="A26" s="38" t="s">
        <v>700</v>
      </c>
      <c r="B26" s="40">
        <v>360124047.38</v>
      </c>
      <c r="C26" s="40">
        <v>253009663.51999998</v>
      </c>
      <c r="D26" s="40">
        <f t="shared" si="0"/>
        <v>613133710.89999998</v>
      </c>
      <c r="E26" s="40">
        <f t="shared" si="1"/>
        <v>167218284.79090908</v>
      </c>
    </row>
    <row r="27" spans="1:5" hidden="1" x14ac:dyDescent="0.6">
      <c r="A27" s="38" t="s">
        <v>614</v>
      </c>
      <c r="B27" s="40">
        <v>435004643.69</v>
      </c>
      <c r="C27" s="40">
        <v>243954897.83999997</v>
      </c>
      <c r="D27" s="40">
        <f t="shared" si="0"/>
        <v>678959541.52999997</v>
      </c>
      <c r="E27" s="40">
        <f t="shared" si="1"/>
        <v>185170784.05363634</v>
      </c>
    </row>
    <row r="28" spans="1:5" hidden="1" x14ac:dyDescent="0.6">
      <c r="A28" s="38" t="s">
        <v>1588</v>
      </c>
      <c r="B28" s="40">
        <v>525100001.11000007</v>
      </c>
      <c r="C28" s="40">
        <v>269414451.25</v>
      </c>
      <c r="D28" s="40">
        <f t="shared" si="0"/>
        <v>794514452.36000013</v>
      </c>
      <c r="E28" s="40">
        <f t="shared" si="1"/>
        <v>216685759.7345455</v>
      </c>
    </row>
    <row r="29" spans="1:5" hidden="1" x14ac:dyDescent="0.6">
      <c r="A29" s="38" t="s">
        <v>1673</v>
      </c>
      <c r="B29" s="40">
        <v>489434356.84999996</v>
      </c>
      <c r="C29" s="40">
        <v>183960524.62000003</v>
      </c>
      <c r="D29" s="40">
        <f t="shared" si="0"/>
        <v>673394881.47000003</v>
      </c>
      <c r="E29" s="40">
        <f t="shared" si="1"/>
        <v>183653149.49181819</v>
      </c>
    </row>
    <row r="30" spans="1:5" hidden="1" x14ac:dyDescent="0.6">
      <c r="A30" s="38" t="s">
        <v>1827</v>
      </c>
      <c r="B30" s="40">
        <v>511397847.56999999</v>
      </c>
      <c r="C30" s="40">
        <v>373606085.56000006</v>
      </c>
      <c r="D30" s="40">
        <f t="shared" si="0"/>
        <v>885003933.13000011</v>
      </c>
      <c r="E30" s="40">
        <f t="shared" si="1"/>
        <v>241364709.03545457</v>
      </c>
    </row>
    <row r="31" spans="1:5" hidden="1" x14ac:dyDescent="0.6">
      <c r="A31" s="38" t="s">
        <v>1714</v>
      </c>
      <c r="B31" s="40">
        <v>351339952.28999996</v>
      </c>
      <c r="C31" s="40">
        <v>143144327.16999999</v>
      </c>
      <c r="D31" s="40">
        <f t="shared" si="0"/>
        <v>494484279.45999992</v>
      </c>
      <c r="E31" s="40">
        <f t="shared" si="1"/>
        <v>134859348.94363633</v>
      </c>
    </row>
    <row r="32" spans="1:5" hidden="1" x14ac:dyDescent="0.6">
      <c r="A32" s="38" t="s">
        <v>1810</v>
      </c>
      <c r="B32" s="40">
        <v>360601660.06999999</v>
      </c>
      <c r="C32" s="40">
        <v>172867921.24000001</v>
      </c>
      <c r="D32" s="40">
        <f t="shared" si="0"/>
        <v>533469581.31</v>
      </c>
      <c r="E32" s="40">
        <f t="shared" si="1"/>
        <v>145491703.99363637</v>
      </c>
    </row>
    <row r="33" spans="1:5" hidden="1" x14ac:dyDescent="0.6">
      <c r="A33" s="38" t="s">
        <v>843</v>
      </c>
      <c r="B33" s="40">
        <v>360636351.05000001</v>
      </c>
      <c r="C33" s="40">
        <v>373722689.11000001</v>
      </c>
      <c r="D33" s="40">
        <f t="shared" si="0"/>
        <v>734359040.16000009</v>
      </c>
      <c r="E33" s="40">
        <f t="shared" si="1"/>
        <v>200279738.22545457</v>
      </c>
    </row>
    <row r="34" spans="1:5" hidden="1" x14ac:dyDescent="0.6">
      <c r="A34" s="38" t="s">
        <v>439</v>
      </c>
      <c r="B34" s="40">
        <v>371818734.32999998</v>
      </c>
      <c r="C34" s="40">
        <v>217808361.44000003</v>
      </c>
      <c r="D34" s="40">
        <f t="shared" si="0"/>
        <v>589627095.76999998</v>
      </c>
      <c r="E34" s="40">
        <f t="shared" si="1"/>
        <v>160807389.75545454</v>
      </c>
    </row>
    <row r="35" spans="1:5" hidden="1" x14ac:dyDescent="0.6">
      <c r="A35" s="38" t="s">
        <v>454</v>
      </c>
      <c r="B35" s="40">
        <v>295654699.44</v>
      </c>
      <c r="C35" s="40">
        <v>146611677.66999999</v>
      </c>
      <c r="D35" s="40">
        <f t="shared" si="0"/>
        <v>442266377.11000001</v>
      </c>
      <c r="E35" s="40">
        <f t="shared" si="1"/>
        <v>120618102.84818181</v>
      </c>
    </row>
    <row r="36" spans="1:5" hidden="1" x14ac:dyDescent="0.6">
      <c r="A36" s="38" t="s">
        <v>473</v>
      </c>
      <c r="B36" s="40">
        <v>94807453.529999971</v>
      </c>
      <c r="C36" s="40">
        <v>59417384.340000004</v>
      </c>
      <c r="D36" s="40">
        <f t="shared" si="0"/>
        <v>154224837.86999997</v>
      </c>
      <c r="E36" s="40">
        <f t="shared" si="1"/>
        <v>42061319.419090904</v>
      </c>
    </row>
    <row r="37" spans="1:5" hidden="1" x14ac:dyDescent="0.6">
      <c r="A37" s="38" t="s">
        <v>565</v>
      </c>
      <c r="B37" s="40">
        <v>134976463.93000001</v>
      </c>
      <c r="C37" s="40">
        <v>60754383.590000004</v>
      </c>
      <c r="D37" s="40">
        <f t="shared" si="0"/>
        <v>195730847.52000001</v>
      </c>
      <c r="E37" s="40">
        <f t="shared" si="1"/>
        <v>53381140.232727274</v>
      </c>
    </row>
    <row r="38" spans="1:5" hidden="1" x14ac:dyDescent="0.6">
      <c r="A38" s="38" t="s">
        <v>504</v>
      </c>
      <c r="B38" s="40">
        <v>224104401.53999999</v>
      </c>
      <c r="C38" s="40">
        <v>122978375.38999999</v>
      </c>
      <c r="D38" s="40">
        <f t="shared" si="0"/>
        <v>347082776.92999995</v>
      </c>
      <c r="E38" s="40">
        <f t="shared" si="1"/>
        <v>94658939.162727252</v>
      </c>
    </row>
    <row r="39" spans="1:5" hidden="1" x14ac:dyDescent="0.6">
      <c r="A39" s="38" t="s">
        <v>506</v>
      </c>
      <c r="B39" s="40">
        <v>76472551.300000012</v>
      </c>
      <c r="C39" s="40">
        <v>47957089.150000006</v>
      </c>
      <c r="D39" s="40">
        <f t="shared" si="0"/>
        <v>124429640.45000002</v>
      </c>
      <c r="E39" s="40">
        <f t="shared" si="1"/>
        <v>33935356.486363642</v>
      </c>
    </row>
    <row r="40" spans="1:5" hidden="1" x14ac:dyDescent="0.6">
      <c r="A40" s="38" t="s">
        <v>552</v>
      </c>
      <c r="B40" s="40">
        <v>120898586.66999999</v>
      </c>
      <c r="C40" s="40">
        <v>75070083.019999996</v>
      </c>
      <c r="D40" s="40">
        <f t="shared" si="0"/>
        <v>195968669.69</v>
      </c>
      <c r="E40" s="40">
        <f t="shared" si="1"/>
        <v>53446000.824545458</v>
      </c>
    </row>
    <row r="41" spans="1:5" hidden="1" x14ac:dyDescent="0.6">
      <c r="A41" s="38" t="s">
        <v>554</v>
      </c>
      <c r="B41" s="40">
        <v>61882877.140000001</v>
      </c>
      <c r="C41" s="40">
        <v>41867176.469999999</v>
      </c>
      <c r="D41" s="40">
        <f t="shared" si="0"/>
        <v>103750053.61</v>
      </c>
      <c r="E41" s="40">
        <f t="shared" si="1"/>
        <v>28295469.166363634</v>
      </c>
    </row>
    <row r="42" spans="1:5" hidden="1" x14ac:dyDescent="0.6">
      <c r="A42" s="38" t="s">
        <v>342</v>
      </c>
      <c r="B42" s="40">
        <v>134531913.39000002</v>
      </c>
      <c r="C42" s="40">
        <v>79404306.599999994</v>
      </c>
      <c r="D42" s="40">
        <f t="shared" si="0"/>
        <v>213936219.99000001</v>
      </c>
      <c r="E42" s="40">
        <f t="shared" si="1"/>
        <v>58346241.81545455</v>
      </c>
    </row>
    <row r="43" spans="1:5" hidden="1" x14ac:dyDescent="0.6">
      <c r="A43" s="38" t="s">
        <v>529</v>
      </c>
      <c r="B43" s="40">
        <v>103070130.41000001</v>
      </c>
      <c r="C43" s="40">
        <v>71320735.699999988</v>
      </c>
      <c r="D43" s="40">
        <f t="shared" si="0"/>
        <v>174390866.11000001</v>
      </c>
      <c r="E43" s="40">
        <f t="shared" si="1"/>
        <v>47561145.302727275</v>
      </c>
    </row>
    <row r="44" spans="1:5" hidden="1" x14ac:dyDescent="0.6">
      <c r="A44" s="38" t="s">
        <v>794</v>
      </c>
      <c r="B44" s="40">
        <v>147279122.28</v>
      </c>
      <c r="C44" s="40">
        <v>82058962.889999986</v>
      </c>
      <c r="D44" s="40">
        <f t="shared" si="0"/>
        <v>229338085.16999999</v>
      </c>
      <c r="E44" s="40">
        <f t="shared" si="1"/>
        <v>62546750.50090909</v>
      </c>
    </row>
    <row r="45" spans="1:5" hidden="1" x14ac:dyDescent="0.6">
      <c r="A45" s="38" t="s">
        <v>746</v>
      </c>
      <c r="B45" s="40">
        <v>316520825.50999999</v>
      </c>
      <c r="C45" s="40">
        <v>183879651.90999994</v>
      </c>
      <c r="D45" s="40">
        <f t="shared" si="0"/>
        <v>500400477.41999996</v>
      </c>
      <c r="E45" s="40">
        <f t="shared" si="1"/>
        <v>136472857.47818181</v>
      </c>
    </row>
    <row r="46" spans="1:5" hidden="1" x14ac:dyDescent="0.6">
      <c r="A46" s="38" t="s">
        <v>430</v>
      </c>
      <c r="B46" s="40">
        <v>117447417.66999999</v>
      </c>
      <c r="C46" s="40">
        <v>121238660.11999999</v>
      </c>
      <c r="D46" s="40">
        <f t="shared" si="0"/>
        <v>238686077.78999996</v>
      </c>
      <c r="E46" s="40">
        <f t="shared" si="1"/>
        <v>65096203.033636346</v>
      </c>
    </row>
    <row r="47" spans="1:5" hidden="1" x14ac:dyDescent="0.6">
      <c r="A47" s="38" t="s">
        <v>856</v>
      </c>
      <c r="B47" s="40">
        <v>242190156.93000001</v>
      </c>
      <c r="C47" s="40">
        <v>148539106.85999995</v>
      </c>
      <c r="D47" s="40">
        <f t="shared" si="0"/>
        <v>390729263.78999996</v>
      </c>
      <c r="E47" s="40">
        <f t="shared" si="1"/>
        <v>106562526.4881818</v>
      </c>
    </row>
    <row r="48" spans="1:5" hidden="1" x14ac:dyDescent="0.6">
      <c r="A48" s="38" t="s">
        <v>1433</v>
      </c>
      <c r="B48" s="40">
        <v>485098831.44999999</v>
      </c>
      <c r="C48" s="40">
        <v>244021541.25999999</v>
      </c>
      <c r="D48" s="40">
        <f t="shared" si="0"/>
        <v>729120372.71000004</v>
      </c>
      <c r="E48" s="40">
        <f t="shared" si="1"/>
        <v>198851010.73909092</v>
      </c>
    </row>
    <row r="49" spans="1:5" hidden="1" x14ac:dyDescent="0.6">
      <c r="A49" s="38" t="s">
        <v>1414</v>
      </c>
      <c r="B49" s="40">
        <v>204831665.07999998</v>
      </c>
      <c r="C49" s="40">
        <v>143093327.38000003</v>
      </c>
      <c r="D49" s="40">
        <f t="shared" si="0"/>
        <v>347924992.46000004</v>
      </c>
      <c r="E49" s="40">
        <f t="shared" si="1"/>
        <v>94888634.307272732</v>
      </c>
    </row>
    <row r="50" spans="1:5" hidden="1" x14ac:dyDescent="0.6">
      <c r="A50" s="38" t="s">
        <v>1218</v>
      </c>
      <c r="B50" s="40">
        <v>315544566.42000002</v>
      </c>
      <c r="C50" s="40">
        <v>268525289.20000005</v>
      </c>
      <c r="D50" s="40">
        <f t="shared" si="0"/>
        <v>584069855.62000012</v>
      </c>
      <c r="E50" s="40">
        <f t="shared" si="1"/>
        <v>159291778.80545458</v>
      </c>
    </row>
    <row r="51" spans="1:5" hidden="1" x14ac:dyDescent="0.6">
      <c r="A51" s="38" t="s">
        <v>1478</v>
      </c>
      <c r="B51" s="40">
        <v>173618794.19999999</v>
      </c>
      <c r="C51" s="40">
        <v>109013166.69000001</v>
      </c>
      <c r="D51" s="40">
        <f t="shared" si="0"/>
        <v>282631960.88999999</v>
      </c>
      <c r="E51" s="40">
        <f t="shared" si="1"/>
        <v>77081443.879090905</v>
      </c>
    </row>
    <row r="52" spans="1:5" hidden="1" x14ac:dyDescent="0.6">
      <c r="A52" s="38" t="s">
        <v>1160</v>
      </c>
      <c r="B52" s="40">
        <v>155338171.34</v>
      </c>
      <c r="C52" s="40">
        <v>87415825.680000007</v>
      </c>
      <c r="D52" s="40">
        <f t="shared" si="0"/>
        <v>242753997.02000001</v>
      </c>
      <c r="E52" s="40">
        <f t="shared" si="1"/>
        <v>66205635.550909087</v>
      </c>
    </row>
    <row r="53" spans="1:5" hidden="1" x14ac:dyDescent="0.6">
      <c r="A53" s="38" t="s">
        <v>1075</v>
      </c>
      <c r="B53" s="40">
        <v>236027225.28999999</v>
      </c>
      <c r="C53" s="40">
        <v>171953813.97000003</v>
      </c>
      <c r="D53" s="40">
        <f t="shared" si="0"/>
        <v>407981039.25999999</v>
      </c>
      <c r="E53" s="40">
        <f t="shared" si="1"/>
        <v>111267556.16181818</v>
      </c>
    </row>
    <row r="54" spans="1:5" hidden="1" x14ac:dyDescent="0.6">
      <c r="A54" s="38" t="s">
        <v>1141</v>
      </c>
      <c r="B54" s="40">
        <v>215419797.62000003</v>
      </c>
      <c r="C54" s="40">
        <v>115865089.81</v>
      </c>
      <c r="D54" s="40">
        <f t="shared" si="0"/>
        <v>331284887.43000007</v>
      </c>
      <c r="E54" s="40">
        <f t="shared" si="1"/>
        <v>90350423.844545469</v>
      </c>
    </row>
    <row r="55" spans="1:5" hidden="1" x14ac:dyDescent="0.6">
      <c r="A55" s="38" t="s">
        <v>965</v>
      </c>
      <c r="B55" s="40">
        <v>377112479.86000001</v>
      </c>
      <c r="C55" s="40">
        <v>206229926.47999993</v>
      </c>
      <c r="D55" s="40">
        <f t="shared" si="0"/>
        <v>583342406.33999991</v>
      </c>
      <c r="E55" s="40">
        <f t="shared" si="1"/>
        <v>159093383.54727271</v>
      </c>
    </row>
    <row r="56" spans="1:5" hidden="1" x14ac:dyDescent="0.6">
      <c r="A56" s="38" t="s">
        <v>992</v>
      </c>
      <c r="B56" s="40">
        <v>579844690.57000005</v>
      </c>
      <c r="C56" s="40">
        <v>201853311.33000004</v>
      </c>
      <c r="D56" s="40">
        <f t="shared" si="0"/>
        <v>781698001.9000001</v>
      </c>
      <c r="E56" s="40">
        <f t="shared" si="1"/>
        <v>213190364.15454549</v>
      </c>
    </row>
    <row r="57" spans="1:5" hidden="1" x14ac:dyDescent="0.6">
      <c r="A57" s="38" t="s">
        <v>875</v>
      </c>
      <c r="B57" s="40">
        <v>300543416.61000007</v>
      </c>
      <c r="C57" s="40">
        <v>139994316.14999998</v>
      </c>
      <c r="D57" s="40">
        <f t="shared" si="0"/>
        <v>440537732.76000005</v>
      </c>
      <c r="E57" s="40">
        <f t="shared" si="1"/>
        <v>120146654.38909093</v>
      </c>
    </row>
    <row r="58" spans="1:5" hidden="1" x14ac:dyDescent="0.6">
      <c r="A58" s="38" t="s">
        <v>1104</v>
      </c>
      <c r="B58" s="40">
        <v>459895927.04000002</v>
      </c>
      <c r="C58" s="40">
        <v>326768412.20000005</v>
      </c>
      <c r="D58" s="40">
        <f t="shared" si="0"/>
        <v>786664339.24000001</v>
      </c>
      <c r="E58" s="40">
        <f t="shared" si="1"/>
        <v>214544819.79272729</v>
      </c>
    </row>
    <row r="59" spans="1:5" hidden="1" x14ac:dyDescent="0.6">
      <c r="A59" s="38" t="s">
        <v>1033</v>
      </c>
      <c r="B59" s="40">
        <v>209079923.74000001</v>
      </c>
      <c r="C59" s="40">
        <v>93820235.320000008</v>
      </c>
      <c r="D59" s="40">
        <f t="shared" si="0"/>
        <v>302900159.06</v>
      </c>
      <c r="E59" s="40">
        <f t="shared" si="1"/>
        <v>82609134.289090917</v>
      </c>
    </row>
    <row r="60" spans="1:5" hidden="1" x14ac:dyDescent="0.6">
      <c r="A60" s="38" t="s">
        <v>1399</v>
      </c>
      <c r="B60" s="40">
        <v>176999311.18000001</v>
      </c>
      <c r="C60" s="40">
        <v>113591195.67999999</v>
      </c>
      <c r="D60" s="40">
        <f t="shared" si="0"/>
        <v>290590506.86000001</v>
      </c>
      <c r="E60" s="40">
        <f t="shared" si="1"/>
        <v>79251956.416363642</v>
      </c>
    </row>
    <row r="61" spans="1:5" hidden="1" x14ac:dyDescent="0.6">
      <c r="A61" s="38" t="s">
        <v>42</v>
      </c>
      <c r="B61" s="40">
        <v>466585298.41999996</v>
      </c>
      <c r="C61" s="40">
        <v>366524946.94999999</v>
      </c>
      <c r="D61" s="40">
        <f t="shared" si="0"/>
        <v>833110245.36999989</v>
      </c>
      <c r="E61" s="40">
        <f t="shared" si="1"/>
        <v>227211885.10090905</v>
      </c>
    </row>
    <row r="62" spans="1:5" hidden="1" x14ac:dyDescent="0.6">
      <c r="A62" s="38" t="s">
        <v>201</v>
      </c>
      <c r="B62" s="40">
        <v>214856407.37</v>
      </c>
      <c r="C62" s="40">
        <v>151033566.13000003</v>
      </c>
      <c r="D62" s="40">
        <f t="shared" si="0"/>
        <v>365889973.5</v>
      </c>
      <c r="E62" s="40">
        <f t="shared" si="1"/>
        <v>99788174.590909094</v>
      </c>
    </row>
    <row r="63" spans="1:5" hidden="1" x14ac:dyDescent="0.6">
      <c r="A63" s="38" t="s">
        <v>142</v>
      </c>
      <c r="B63" s="40">
        <v>198415501.49000001</v>
      </c>
      <c r="C63" s="40">
        <v>181280969.57999998</v>
      </c>
      <c r="D63" s="40">
        <f t="shared" si="0"/>
        <v>379696471.06999999</v>
      </c>
      <c r="E63" s="40">
        <f t="shared" si="1"/>
        <v>103553583.01909092</v>
      </c>
    </row>
    <row r="64" spans="1:5" hidden="1" x14ac:dyDescent="0.6">
      <c r="A64" s="38" t="s">
        <v>92</v>
      </c>
      <c r="B64" s="40">
        <v>284434517.48000002</v>
      </c>
      <c r="C64" s="40">
        <v>116921544.27000001</v>
      </c>
      <c r="D64" s="40">
        <f t="shared" si="0"/>
        <v>401356061.75</v>
      </c>
      <c r="E64" s="40">
        <f t="shared" si="1"/>
        <v>109460744.11363636</v>
      </c>
    </row>
    <row r="65" spans="1:5" hidden="1" x14ac:dyDescent="0.6">
      <c r="A65" s="38" t="s">
        <v>123</v>
      </c>
      <c r="B65" s="40">
        <v>177588684.21000001</v>
      </c>
      <c r="C65" s="40">
        <v>113412613.22999999</v>
      </c>
      <c r="D65" s="40">
        <f t="shared" si="0"/>
        <v>291001297.44</v>
      </c>
      <c r="E65" s="40">
        <f t="shared" si="1"/>
        <v>79363990.210909083</v>
      </c>
    </row>
    <row r="66" spans="1:5" hidden="1" x14ac:dyDescent="0.6">
      <c r="A66" s="38" t="s">
        <v>125</v>
      </c>
      <c r="B66" s="40">
        <v>109994055.91999999</v>
      </c>
      <c r="C66" s="40">
        <v>86843443.239999995</v>
      </c>
      <c r="D66" s="40">
        <f t="shared" si="0"/>
        <v>196837499.15999997</v>
      </c>
      <c r="E66" s="40">
        <f t="shared" si="1"/>
        <v>53682954.316363625</v>
      </c>
    </row>
    <row r="67" spans="1:5" hidden="1" x14ac:dyDescent="0.6">
      <c r="A67" s="38" t="s">
        <v>159</v>
      </c>
      <c r="B67" s="40">
        <v>90789640.429999992</v>
      </c>
      <c r="C67" s="40">
        <v>33131343.469999999</v>
      </c>
      <c r="D67" s="40">
        <f t="shared" si="0"/>
        <v>123920983.89999999</v>
      </c>
      <c r="E67" s="40">
        <f t="shared" si="1"/>
        <v>33796631.972727269</v>
      </c>
    </row>
    <row r="68" spans="1:5" hidden="1" x14ac:dyDescent="0.6">
      <c r="A68" s="38" t="s">
        <v>413</v>
      </c>
      <c r="B68" s="40">
        <v>106157428.57000001</v>
      </c>
      <c r="C68" s="40">
        <v>116942957.64999998</v>
      </c>
      <c r="D68" s="40">
        <f t="shared" si="0"/>
        <v>223100386.21999997</v>
      </c>
      <c r="E68" s="40">
        <f t="shared" si="1"/>
        <v>60845559.878181808</v>
      </c>
    </row>
    <row r="69" spans="1:5" hidden="1" x14ac:dyDescent="0.6">
      <c r="A69" s="38" t="s">
        <v>317</v>
      </c>
      <c r="B69" s="40">
        <v>256331980.22000003</v>
      </c>
      <c r="C69" s="40">
        <v>139699065.75</v>
      </c>
      <c r="D69" s="40">
        <f t="shared" ref="D69:D132" si="2">SUM(B69:C69)</f>
        <v>396031045.97000003</v>
      </c>
      <c r="E69" s="40">
        <f t="shared" ref="E69:E132" si="3">(D69/11)*3</f>
        <v>108008467.08272728</v>
      </c>
    </row>
    <row r="70" spans="1:5" hidden="1" x14ac:dyDescent="0.6">
      <c r="A70" s="38" t="s">
        <v>218</v>
      </c>
      <c r="B70" s="40">
        <v>158571310.62</v>
      </c>
      <c r="C70" s="40">
        <v>110918400.09</v>
      </c>
      <c r="D70" s="40">
        <f t="shared" si="2"/>
        <v>269489710.71000004</v>
      </c>
      <c r="E70" s="40">
        <f t="shared" si="3"/>
        <v>73497193.830000013</v>
      </c>
    </row>
    <row r="71" spans="1:5" hidden="1" x14ac:dyDescent="0.6">
      <c r="A71" s="38" t="s">
        <v>220</v>
      </c>
      <c r="B71" s="40">
        <v>222384682.77999997</v>
      </c>
      <c r="C71" s="40">
        <v>121231073.48999999</v>
      </c>
      <c r="D71" s="40">
        <f t="shared" si="2"/>
        <v>343615756.26999998</v>
      </c>
      <c r="E71" s="40">
        <f t="shared" si="3"/>
        <v>93713388.073636353</v>
      </c>
    </row>
    <row r="72" spans="1:5" hidden="1" x14ac:dyDescent="0.6">
      <c r="A72" s="38" t="s">
        <v>279</v>
      </c>
      <c r="B72" s="40">
        <v>111375880.63999999</v>
      </c>
      <c r="C72" s="40">
        <v>91450373.969999984</v>
      </c>
      <c r="D72" s="40">
        <f t="shared" si="2"/>
        <v>202826254.60999995</v>
      </c>
      <c r="E72" s="40">
        <f t="shared" si="3"/>
        <v>55316251.257272713</v>
      </c>
    </row>
    <row r="73" spans="1:5" hidden="1" x14ac:dyDescent="0.6">
      <c r="A73" s="38" t="s">
        <v>281</v>
      </c>
      <c r="B73" s="40">
        <v>124160351.34</v>
      </c>
      <c r="C73" s="40">
        <v>69746560.079999998</v>
      </c>
      <c r="D73" s="40">
        <f t="shared" si="2"/>
        <v>193906911.42000002</v>
      </c>
      <c r="E73" s="40">
        <f t="shared" si="3"/>
        <v>52883703.114545457</v>
      </c>
    </row>
    <row r="74" spans="1:5" hidden="1" x14ac:dyDescent="0.6">
      <c r="A74" s="38" t="s">
        <v>388</v>
      </c>
      <c r="B74" s="40">
        <v>191255197.33999997</v>
      </c>
      <c r="C74" s="40">
        <v>100956978.88</v>
      </c>
      <c r="D74" s="40">
        <f t="shared" si="2"/>
        <v>292212176.21999997</v>
      </c>
      <c r="E74" s="40">
        <f t="shared" si="3"/>
        <v>79694229.878181815</v>
      </c>
    </row>
    <row r="75" spans="1:5" hidden="1" x14ac:dyDescent="0.6">
      <c r="A75" s="38" t="s">
        <v>256</v>
      </c>
      <c r="B75" s="40">
        <v>282784370.05999994</v>
      </c>
      <c r="C75" s="40">
        <v>162267359.25</v>
      </c>
      <c r="D75" s="40">
        <f t="shared" si="2"/>
        <v>445051729.30999994</v>
      </c>
      <c r="E75" s="40">
        <f t="shared" si="3"/>
        <v>121377744.35727271</v>
      </c>
    </row>
    <row r="76" spans="1:5" hidden="1" x14ac:dyDescent="0.6">
      <c r="A76" s="38" t="s">
        <v>668</v>
      </c>
      <c r="B76" s="40">
        <v>94881228.330000013</v>
      </c>
      <c r="C76" s="40">
        <v>61269719.719999999</v>
      </c>
      <c r="D76" s="40">
        <f t="shared" si="2"/>
        <v>156150948.05000001</v>
      </c>
      <c r="E76" s="40">
        <f t="shared" si="3"/>
        <v>42586622.195454545</v>
      </c>
    </row>
    <row r="77" spans="1:5" hidden="1" x14ac:dyDescent="0.6">
      <c r="A77" s="38" t="s">
        <v>670</v>
      </c>
      <c r="B77" s="40">
        <v>116169970.89000002</v>
      </c>
      <c r="C77" s="40">
        <v>78222542.210000008</v>
      </c>
      <c r="D77" s="40">
        <f t="shared" si="2"/>
        <v>194392513.10000002</v>
      </c>
      <c r="E77" s="40">
        <f t="shared" si="3"/>
        <v>53016139.936363645</v>
      </c>
    </row>
    <row r="78" spans="1:5" hidden="1" x14ac:dyDescent="0.6">
      <c r="A78" s="38" t="s">
        <v>672</v>
      </c>
      <c r="B78" s="40">
        <v>105473206.15000001</v>
      </c>
      <c r="C78" s="40">
        <v>79941166.120000005</v>
      </c>
      <c r="D78" s="40">
        <f t="shared" si="2"/>
        <v>185414372.27000001</v>
      </c>
      <c r="E78" s="40">
        <f t="shared" si="3"/>
        <v>50567556.073636368</v>
      </c>
    </row>
    <row r="79" spans="1:5" hidden="1" x14ac:dyDescent="0.6">
      <c r="A79" s="38" t="s">
        <v>581</v>
      </c>
      <c r="B79" s="40">
        <v>281577928.39999998</v>
      </c>
      <c r="C79" s="40">
        <v>203424165.80999997</v>
      </c>
      <c r="D79" s="40">
        <f t="shared" si="2"/>
        <v>485002094.20999992</v>
      </c>
      <c r="E79" s="40">
        <f t="shared" si="3"/>
        <v>132273298.42090908</v>
      </c>
    </row>
    <row r="80" spans="1:5" hidden="1" x14ac:dyDescent="0.6">
      <c r="A80" s="38" t="s">
        <v>583</v>
      </c>
      <c r="B80" s="40">
        <v>127641818.12000002</v>
      </c>
      <c r="C80" s="40">
        <v>92862332.709999993</v>
      </c>
      <c r="D80" s="40">
        <f t="shared" si="2"/>
        <v>220504150.83000001</v>
      </c>
      <c r="E80" s="40">
        <f t="shared" si="3"/>
        <v>60137495.680909097</v>
      </c>
    </row>
    <row r="81" spans="1:5" hidden="1" x14ac:dyDescent="0.6">
      <c r="A81" s="38" t="s">
        <v>702</v>
      </c>
      <c r="B81" s="40">
        <v>112107984.33</v>
      </c>
      <c r="C81" s="40">
        <v>55666511.890000001</v>
      </c>
      <c r="D81" s="40">
        <f t="shared" si="2"/>
        <v>167774496.22</v>
      </c>
      <c r="E81" s="40">
        <f t="shared" si="3"/>
        <v>45756680.787272729</v>
      </c>
    </row>
    <row r="82" spans="1:5" hidden="1" x14ac:dyDescent="0.6">
      <c r="A82" s="38" t="s">
        <v>695</v>
      </c>
      <c r="B82" s="40">
        <v>454509958.65000004</v>
      </c>
      <c r="C82" s="40">
        <v>417206817.28000015</v>
      </c>
      <c r="D82" s="40">
        <f t="shared" si="2"/>
        <v>871716775.93000019</v>
      </c>
      <c r="E82" s="40">
        <f t="shared" si="3"/>
        <v>237740938.89000005</v>
      </c>
    </row>
    <row r="83" spans="1:5" hidden="1" x14ac:dyDescent="0.6">
      <c r="A83" s="38" t="s">
        <v>688</v>
      </c>
      <c r="B83" s="40">
        <v>116621542.45999998</v>
      </c>
      <c r="C83" s="40">
        <v>75235210.409999996</v>
      </c>
      <c r="D83" s="40">
        <f t="shared" si="2"/>
        <v>191856752.86999997</v>
      </c>
      <c r="E83" s="40">
        <f t="shared" si="3"/>
        <v>52324568.964545444</v>
      </c>
    </row>
    <row r="84" spans="1:5" hidden="1" x14ac:dyDescent="0.6">
      <c r="A84" s="38" t="s">
        <v>649</v>
      </c>
      <c r="B84" s="40">
        <v>198585963.31999999</v>
      </c>
      <c r="C84" s="40">
        <v>129330654.41</v>
      </c>
      <c r="D84" s="40">
        <f t="shared" si="2"/>
        <v>327916617.73000002</v>
      </c>
      <c r="E84" s="40">
        <f t="shared" si="3"/>
        <v>89431804.835454553</v>
      </c>
    </row>
    <row r="85" spans="1:5" hidden="1" x14ac:dyDescent="0.6">
      <c r="A85" s="38" t="s">
        <v>633</v>
      </c>
      <c r="B85" s="40">
        <v>142893019.67999998</v>
      </c>
      <c r="C85" s="40">
        <v>78957843.129999995</v>
      </c>
      <c r="D85" s="40">
        <f t="shared" si="2"/>
        <v>221850862.80999997</v>
      </c>
      <c r="E85" s="40">
        <f t="shared" si="3"/>
        <v>60504780.766363636</v>
      </c>
    </row>
    <row r="86" spans="1:5" hidden="1" x14ac:dyDescent="0.6">
      <c r="A86" s="38" t="s">
        <v>1546</v>
      </c>
      <c r="B86" s="40">
        <v>220552750.07999998</v>
      </c>
      <c r="C86" s="40">
        <v>109049080.65000001</v>
      </c>
      <c r="D86" s="40">
        <f t="shared" si="2"/>
        <v>329601830.73000002</v>
      </c>
      <c r="E86" s="40">
        <f t="shared" si="3"/>
        <v>89891408.3809091</v>
      </c>
    </row>
    <row r="87" spans="1:5" hidden="1" x14ac:dyDescent="0.6">
      <c r="A87" s="38" t="s">
        <v>1633</v>
      </c>
      <c r="B87" s="40">
        <v>106096247.72</v>
      </c>
      <c r="C87" s="40">
        <v>41524443.949999996</v>
      </c>
      <c r="D87" s="40">
        <f t="shared" si="2"/>
        <v>147620691.66999999</v>
      </c>
      <c r="E87" s="40">
        <f t="shared" si="3"/>
        <v>40260188.637272723</v>
      </c>
    </row>
    <row r="88" spans="1:5" hidden="1" x14ac:dyDescent="0.6">
      <c r="A88" s="38" t="s">
        <v>1635</v>
      </c>
      <c r="B88" s="40">
        <v>91486238.270000011</v>
      </c>
      <c r="C88" s="40">
        <v>39915560.399999999</v>
      </c>
      <c r="D88" s="40">
        <f t="shared" si="2"/>
        <v>131401798.67000002</v>
      </c>
      <c r="E88" s="40">
        <f t="shared" si="3"/>
        <v>35836854.182727277</v>
      </c>
    </row>
    <row r="89" spans="1:5" hidden="1" x14ac:dyDescent="0.6">
      <c r="A89" s="38" t="s">
        <v>1651</v>
      </c>
      <c r="B89" s="40">
        <v>554565194.20000005</v>
      </c>
      <c r="C89" s="40">
        <v>219614219.89000002</v>
      </c>
      <c r="D89" s="40">
        <f t="shared" si="2"/>
        <v>774179414.09000003</v>
      </c>
      <c r="E89" s="40">
        <f t="shared" si="3"/>
        <v>211139840.20636362</v>
      </c>
    </row>
    <row r="90" spans="1:5" hidden="1" x14ac:dyDescent="0.6">
      <c r="A90" s="38" t="s">
        <v>1675</v>
      </c>
      <c r="B90" s="40">
        <v>149828980.42999998</v>
      </c>
      <c r="C90" s="40">
        <v>65124679.080000006</v>
      </c>
      <c r="D90" s="40">
        <f t="shared" si="2"/>
        <v>214953659.50999999</v>
      </c>
      <c r="E90" s="40">
        <f t="shared" si="3"/>
        <v>58623725.32090909</v>
      </c>
    </row>
    <row r="91" spans="1:5" hidden="1" x14ac:dyDescent="0.6">
      <c r="A91" s="38" t="s">
        <v>1660</v>
      </c>
      <c r="B91" s="40">
        <v>142278658.24999997</v>
      </c>
      <c r="C91" s="40">
        <v>94695767.670000002</v>
      </c>
      <c r="D91" s="40">
        <f t="shared" si="2"/>
        <v>236974425.91999996</v>
      </c>
      <c r="E91" s="40">
        <f t="shared" si="3"/>
        <v>64629388.887272716</v>
      </c>
    </row>
    <row r="92" spans="1:5" hidden="1" x14ac:dyDescent="0.6">
      <c r="A92" s="38" t="s">
        <v>1565</v>
      </c>
      <c r="B92" s="40">
        <v>166020632.54999998</v>
      </c>
      <c r="C92" s="40">
        <v>117772223.30000003</v>
      </c>
      <c r="D92" s="40">
        <f t="shared" si="2"/>
        <v>283792855.85000002</v>
      </c>
      <c r="E92" s="40">
        <f t="shared" si="3"/>
        <v>77398051.595454559</v>
      </c>
    </row>
    <row r="93" spans="1:5" hidden="1" x14ac:dyDescent="0.6">
      <c r="A93" s="38" t="s">
        <v>1829</v>
      </c>
      <c r="B93" s="40">
        <v>330067661.39999998</v>
      </c>
      <c r="C93" s="40">
        <v>237208250.88999999</v>
      </c>
      <c r="D93" s="40">
        <f t="shared" si="2"/>
        <v>567275912.28999996</v>
      </c>
      <c r="E93" s="40">
        <f t="shared" si="3"/>
        <v>154711612.44272727</v>
      </c>
    </row>
    <row r="94" spans="1:5" hidden="1" x14ac:dyDescent="0.6">
      <c r="A94" s="38" t="s">
        <v>1862</v>
      </c>
      <c r="B94" s="40">
        <v>134097047.69999997</v>
      </c>
      <c r="C94" s="40">
        <v>104177722.51000001</v>
      </c>
      <c r="D94" s="40">
        <f t="shared" si="2"/>
        <v>238274770.20999998</v>
      </c>
      <c r="E94" s="40">
        <f t="shared" si="3"/>
        <v>64984028.239090905</v>
      </c>
    </row>
    <row r="95" spans="1:5" hidden="1" x14ac:dyDescent="0.6">
      <c r="A95" s="38" t="s">
        <v>1787</v>
      </c>
      <c r="B95" s="40">
        <v>263197536.85999998</v>
      </c>
      <c r="C95" s="40">
        <v>406995061.49999988</v>
      </c>
      <c r="D95" s="40">
        <f t="shared" si="2"/>
        <v>670192598.3599999</v>
      </c>
      <c r="E95" s="40">
        <f t="shared" si="3"/>
        <v>182779799.55272725</v>
      </c>
    </row>
    <row r="96" spans="1:5" hidden="1" x14ac:dyDescent="0.6">
      <c r="A96" s="38" t="s">
        <v>1762</v>
      </c>
      <c r="B96" s="40">
        <v>252348633.47</v>
      </c>
      <c r="C96" s="40">
        <v>95450064.400000006</v>
      </c>
      <c r="D96" s="40">
        <f t="shared" si="2"/>
        <v>347798697.87</v>
      </c>
      <c r="E96" s="40">
        <f t="shared" si="3"/>
        <v>94854190.328181818</v>
      </c>
    </row>
    <row r="97" spans="1:5" hidden="1" x14ac:dyDescent="0.6">
      <c r="A97" s="38" t="s">
        <v>1812</v>
      </c>
      <c r="B97" s="40">
        <v>88896546.500000015</v>
      </c>
      <c r="C97" s="40">
        <v>41573880.459999986</v>
      </c>
      <c r="D97" s="40">
        <f t="shared" si="2"/>
        <v>130470426.96000001</v>
      </c>
      <c r="E97" s="40">
        <f t="shared" si="3"/>
        <v>35582843.716363639</v>
      </c>
    </row>
    <row r="98" spans="1:5" hidden="1" x14ac:dyDescent="0.6">
      <c r="A98" s="38" t="s">
        <v>1735</v>
      </c>
      <c r="B98" s="40">
        <v>247874789.00999999</v>
      </c>
      <c r="C98" s="40">
        <v>109007623.16999997</v>
      </c>
      <c r="D98" s="40">
        <f t="shared" si="2"/>
        <v>356882412.17999995</v>
      </c>
      <c r="E98" s="40">
        <f t="shared" si="3"/>
        <v>97331566.958181798</v>
      </c>
    </row>
    <row r="99" spans="1:5" hidden="1" x14ac:dyDescent="0.6">
      <c r="A99" s="38" t="s">
        <v>1737</v>
      </c>
      <c r="B99" s="40">
        <v>113953628.23000002</v>
      </c>
      <c r="C99" s="40">
        <v>44875451.260000005</v>
      </c>
      <c r="D99" s="40">
        <f t="shared" si="2"/>
        <v>158829079.49000001</v>
      </c>
      <c r="E99" s="40">
        <f t="shared" si="3"/>
        <v>43317021.67909091</v>
      </c>
    </row>
    <row r="100" spans="1:5" hidden="1" x14ac:dyDescent="0.6">
      <c r="A100" s="38" t="s">
        <v>845</v>
      </c>
      <c r="B100" s="40">
        <v>82886395.270000011</v>
      </c>
      <c r="C100" s="40">
        <v>70532777.370000005</v>
      </c>
      <c r="D100" s="40">
        <f t="shared" si="2"/>
        <v>153419172.64000002</v>
      </c>
      <c r="E100" s="40">
        <f t="shared" si="3"/>
        <v>41841592.538181819</v>
      </c>
    </row>
    <row r="101" spans="1:5" hidden="1" x14ac:dyDescent="0.6">
      <c r="A101" s="38" t="s">
        <v>847</v>
      </c>
      <c r="B101" s="40">
        <v>141011187.69</v>
      </c>
      <c r="C101" s="40">
        <v>129936464.87</v>
      </c>
      <c r="D101" s="40">
        <f t="shared" si="2"/>
        <v>270947652.56</v>
      </c>
      <c r="E101" s="40">
        <f t="shared" si="3"/>
        <v>73894814.334545448</v>
      </c>
    </row>
    <row r="102" spans="1:5" hidden="1" x14ac:dyDescent="0.6">
      <c r="A102" s="38" t="s">
        <v>849</v>
      </c>
      <c r="B102" s="40">
        <v>52366466.349999994</v>
      </c>
      <c r="C102" s="40">
        <v>44554760.630000003</v>
      </c>
      <c r="D102" s="40">
        <f t="shared" si="2"/>
        <v>96921226.979999989</v>
      </c>
      <c r="E102" s="40">
        <f t="shared" si="3"/>
        <v>26433061.903636359</v>
      </c>
    </row>
    <row r="103" spans="1:5" hidden="1" x14ac:dyDescent="0.6">
      <c r="A103" s="38" t="s">
        <v>851</v>
      </c>
      <c r="B103" s="40">
        <v>39746377.599999994</v>
      </c>
      <c r="C103" s="40">
        <v>40045538.879999988</v>
      </c>
      <c r="D103" s="40">
        <f t="shared" si="2"/>
        <v>79791916.479999989</v>
      </c>
      <c r="E103" s="40">
        <f t="shared" si="3"/>
        <v>21761431.767272726</v>
      </c>
    </row>
    <row r="104" spans="1:5" hidden="1" x14ac:dyDescent="0.6">
      <c r="A104" s="38" t="s">
        <v>441</v>
      </c>
      <c r="B104" s="40">
        <v>45344294.100000001</v>
      </c>
      <c r="C104" s="40">
        <v>33887735.489999995</v>
      </c>
      <c r="D104" s="40">
        <f t="shared" si="2"/>
        <v>79232029.590000004</v>
      </c>
      <c r="E104" s="40">
        <f t="shared" si="3"/>
        <v>21608735.342727274</v>
      </c>
    </row>
    <row r="105" spans="1:5" hidden="1" x14ac:dyDescent="0.6">
      <c r="A105" s="38" t="s">
        <v>443</v>
      </c>
      <c r="B105" s="40">
        <v>68799709.700000003</v>
      </c>
      <c r="C105" s="40">
        <v>74522246.01000002</v>
      </c>
      <c r="D105" s="40">
        <f t="shared" si="2"/>
        <v>143321955.71000004</v>
      </c>
      <c r="E105" s="40">
        <f t="shared" si="3"/>
        <v>39087806.102727287</v>
      </c>
    </row>
    <row r="106" spans="1:5" hidden="1" x14ac:dyDescent="0.6">
      <c r="A106" s="38" t="s">
        <v>445</v>
      </c>
      <c r="B106" s="40">
        <v>67345508.429999977</v>
      </c>
      <c r="C106" s="40">
        <v>51176529.290000007</v>
      </c>
      <c r="D106" s="40">
        <f t="shared" si="2"/>
        <v>118522037.71999998</v>
      </c>
      <c r="E106" s="40">
        <f t="shared" si="3"/>
        <v>32324192.105454542</v>
      </c>
    </row>
    <row r="107" spans="1:5" hidden="1" x14ac:dyDescent="0.6">
      <c r="A107" s="38" t="s">
        <v>447</v>
      </c>
      <c r="B107" s="40">
        <v>42687746.110000007</v>
      </c>
      <c r="C107" s="40">
        <v>45867567.5</v>
      </c>
      <c r="D107" s="40">
        <f t="shared" si="2"/>
        <v>88555313.610000014</v>
      </c>
      <c r="E107" s="40">
        <f t="shared" si="3"/>
        <v>24151449.166363642</v>
      </c>
    </row>
    <row r="108" spans="1:5" hidden="1" x14ac:dyDescent="0.6">
      <c r="A108" s="38" t="s">
        <v>449</v>
      </c>
      <c r="B108" s="40">
        <v>68129695.00999999</v>
      </c>
      <c r="C108" s="40">
        <v>42645483.509999998</v>
      </c>
      <c r="D108" s="40">
        <f t="shared" si="2"/>
        <v>110775178.51999998</v>
      </c>
      <c r="E108" s="40">
        <f t="shared" si="3"/>
        <v>30211412.32363636</v>
      </c>
    </row>
    <row r="109" spans="1:5" hidden="1" x14ac:dyDescent="0.6">
      <c r="A109" s="38" t="s">
        <v>456</v>
      </c>
      <c r="B109" s="40">
        <v>45922672.840000004</v>
      </c>
      <c r="C109" s="40">
        <v>51092699.180000007</v>
      </c>
      <c r="D109" s="40">
        <f t="shared" si="2"/>
        <v>97015372.020000011</v>
      </c>
      <c r="E109" s="40">
        <f t="shared" si="3"/>
        <v>26458737.823636368</v>
      </c>
    </row>
    <row r="110" spans="1:5" hidden="1" x14ac:dyDescent="0.6">
      <c r="A110" s="38" t="s">
        <v>458</v>
      </c>
      <c r="B110" s="40">
        <v>77927192.550000012</v>
      </c>
      <c r="C110" s="40">
        <v>88202692.379999995</v>
      </c>
      <c r="D110" s="40">
        <f t="shared" si="2"/>
        <v>166129884.93000001</v>
      </c>
      <c r="E110" s="40">
        <f t="shared" si="3"/>
        <v>45308150.435454547</v>
      </c>
    </row>
    <row r="111" spans="1:5" hidden="1" x14ac:dyDescent="0.6">
      <c r="A111" s="38" t="s">
        <v>460</v>
      </c>
      <c r="B111" s="40">
        <v>31689443.710000001</v>
      </c>
      <c r="C111" s="40">
        <v>17698911.240000002</v>
      </c>
      <c r="D111" s="40">
        <f t="shared" si="2"/>
        <v>49388354.950000003</v>
      </c>
      <c r="E111" s="40">
        <f t="shared" si="3"/>
        <v>13469551.350000001</v>
      </c>
    </row>
    <row r="112" spans="1:5" hidden="1" x14ac:dyDescent="0.6">
      <c r="A112" s="38" t="s">
        <v>462</v>
      </c>
      <c r="B112" s="40">
        <v>22449832.739999998</v>
      </c>
      <c r="C112" s="40">
        <v>13858625.73</v>
      </c>
      <c r="D112" s="40">
        <f t="shared" si="2"/>
        <v>36308458.469999999</v>
      </c>
      <c r="E112" s="40">
        <f t="shared" si="3"/>
        <v>9902306.8554545455</v>
      </c>
    </row>
    <row r="113" spans="1:5" hidden="1" x14ac:dyDescent="0.6">
      <c r="A113" s="38" t="s">
        <v>464</v>
      </c>
      <c r="B113" s="40">
        <v>25102407.109999999</v>
      </c>
      <c r="C113" s="40">
        <v>23131543.800000001</v>
      </c>
      <c r="D113" s="40">
        <f t="shared" si="2"/>
        <v>48233950.909999996</v>
      </c>
      <c r="E113" s="40">
        <f t="shared" si="3"/>
        <v>13154713.884545453</v>
      </c>
    </row>
    <row r="114" spans="1:5" hidden="1" x14ac:dyDescent="0.6">
      <c r="A114" s="38" t="s">
        <v>466</v>
      </c>
      <c r="B114" s="40">
        <v>36711373.519999996</v>
      </c>
      <c r="C114" s="40">
        <v>23543834.949999999</v>
      </c>
      <c r="D114" s="40">
        <f t="shared" si="2"/>
        <v>60255208.469999999</v>
      </c>
      <c r="E114" s="40">
        <f t="shared" si="3"/>
        <v>16433238.673636364</v>
      </c>
    </row>
    <row r="115" spans="1:5" hidden="1" x14ac:dyDescent="0.6">
      <c r="A115" s="38" t="s">
        <v>468</v>
      </c>
      <c r="B115" s="40">
        <v>27517907.399999999</v>
      </c>
      <c r="C115" s="40">
        <v>18684872.979999993</v>
      </c>
      <c r="D115" s="40">
        <f t="shared" si="2"/>
        <v>46202780.379999995</v>
      </c>
      <c r="E115" s="40">
        <f t="shared" si="3"/>
        <v>12600758.285454545</v>
      </c>
    </row>
    <row r="116" spans="1:5" hidden="1" x14ac:dyDescent="0.6">
      <c r="A116" s="38" t="s">
        <v>475</v>
      </c>
      <c r="B116" s="40">
        <v>20813037.09</v>
      </c>
      <c r="C116" s="40">
        <v>20040410.389999997</v>
      </c>
      <c r="D116" s="40">
        <f t="shared" si="2"/>
        <v>40853447.479999997</v>
      </c>
      <c r="E116" s="40">
        <f t="shared" si="3"/>
        <v>11141849.312727273</v>
      </c>
    </row>
    <row r="117" spans="1:5" hidden="1" x14ac:dyDescent="0.6">
      <c r="A117" s="38" t="s">
        <v>477</v>
      </c>
      <c r="B117" s="40">
        <v>16479670.269999998</v>
      </c>
      <c r="C117" s="40">
        <v>20613200.23</v>
      </c>
      <c r="D117" s="40">
        <f t="shared" si="2"/>
        <v>37092870.5</v>
      </c>
      <c r="E117" s="40">
        <f t="shared" si="3"/>
        <v>10116237.409090908</v>
      </c>
    </row>
    <row r="118" spans="1:5" hidden="1" x14ac:dyDescent="0.6">
      <c r="A118" s="38" t="s">
        <v>479</v>
      </c>
      <c r="B118" s="40">
        <v>19132315.469999999</v>
      </c>
      <c r="C118" s="40">
        <v>18168642.579999998</v>
      </c>
      <c r="D118" s="40">
        <f t="shared" si="2"/>
        <v>37300958.049999997</v>
      </c>
      <c r="E118" s="40">
        <f t="shared" si="3"/>
        <v>10172988.559090909</v>
      </c>
    </row>
    <row r="119" spans="1:5" hidden="1" x14ac:dyDescent="0.6">
      <c r="A119" s="38" t="s">
        <v>481</v>
      </c>
      <c r="B119" s="40">
        <v>10472899.890000001</v>
      </c>
      <c r="C119" s="40">
        <v>13257190.729999999</v>
      </c>
      <c r="D119" s="40">
        <f t="shared" si="2"/>
        <v>23730090.619999997</v>
      </c>
      <c r="E119" s="40">
        <f t="shared" si="3"/>
        <v>6471842.8963636365</v>
      </c>
    </row>
    <row r="120" spans="1:5" hidden="1" x14ac:dyDescent="0.6">
      <c r="A120" s="38" t="s">
        <v>483</v>
      </c>
      <c r="B120" s="40">
        <v>48297883.809999995</v>
      </c>
      <c r="C120" s="40">
        <v>43785651.910000004</v>
      </c>
      <c r="D120" s="40">
        <f t="shared" si="2"/>
        <v>92083535.719999999</v>
      </c>
      <c r="E120" s="40">
        <f t="shared" si="3"/>
        <v>25113691.559999999</v>
      </c>
    </row>
    <row r="121" spans="1:5" hidden="1" x14ac:dyDescent="0.6">
      <c r="A121" s="38" t="s">
        <v>485</v>
      </c>
      <c r="B121" s="40">
        <v>19211333.27</v>
      </c>
      <c r="C121" s="40">
        <v>13257796.850000001</v>
      </c>
      <c r="D121" s="40">
        <f t="shared" si="2"/>
        <v>32469130.120000001</v>
      </c>
      <c r="E121" s="40">
        <f t="shared" si="3"/>
        <v>8855217.3054545466</v>
      </c>
    </row>
    <row r="122" spans="1:5" hidden="1" x14ac:dyDescent="0.6">
      <c r="A122" s="38" t="s">
        <v>487</v>
      </c>
      <c r="B122" s="40">
        <v>16549668.720000001</v>
      </c>
      <c r="C122" s="40">
        <v>21437637.48</v>
      </c>
      <c r="D122" s="40">
        <f t="shared" si="2"/>
        <v>37987306.200000003</v>
      </c>
      <c r="E122" s="40">
        <f t="shared" si="3"/>
        <v>10360174.41818182</v>
      </c>
    </row>
    <row r="123" spans="1:5" hidden="1" x14ac:dyDescent="0.6">
      <c r="A123" s="38" t="s">
        <v>489</v>
      </c>
      <c r="B123" s="40">
        <v>18679232.18</v>
      </c>
      <c r="C123" s="40">
        <v>15757648.5</v>
      </c>
      <c r="D123" s="40">
        <f t="shared" si="2"/>
        <v>34436880.68</v>
      </c>
      <c r="E123" s="40">
        <f t="shared" si="3"/>
        <v>9391876.5490909088</v>
      </c>
    </row>
    <row r="124" spans="1:5" hidden="1" x14ac:dyDescent="0.6">
      <c r="A124" s="38" t="s">
        <v>491</v>
      </c>
      <c r="B124" s="40">
        <v>19593885.359999999</v>
      </c>
      <c r="C124" s="40">
        <v>22332404.77</v>
      </c>
      <c r="D124" s="40">
        <f t="shared" si="2"/>
        <v>41926290.129999995</v>
      </c>
      <c r="E124" s="40">
        <f t="shared" si="3"/>
        <v>11434442.762727272</v>
      </c>
    </row>
    <row r="125" spans="1:5" hidden="1" x14ac:dyDescent="0.6">
      <c r="A125" s="38" t="s">
        <v>493</v>
      </c>
      <c r="B125" s="40">
        <v>37348575.089999996</v>
      </c>
      <c r="C125" s="40">
        <v>33888576.479999997</v>
      </c>
      <c r="D125" s="40">
        <f t="shared" si="2"/>
        <v>71237151.569999993</v>
      </c>
      <c r="E125" s="40">
        <f t="shared" si="3"/>
        <v>19428314.064545453</v>
      </c>
    </row>
    <row r="126" spans="1:5" hidden="1" x14ac:dyDescent="0.6">
      <c r="A126" s="38" t="s">
        <v>495</v>
      </c>
      <c r="B126" s="40">
        <v>10187668.33</v>
      </c>
      <c r="C126" s="40">
        <v>9747921.5499999989</v>
      </c>
      <c r="D126" s="40">
        <f t="shared" si="2"/>
        <v>19935589.879999999</v>
      </c>
      <c r="E126" s="40">
        <f t="shared" si="3"/>
        <v>5436979.0581818176</v>
      </c>
    </row>
    <row r="127" spans="1:5" hidden="1" x14ac:dyDescent="0.6">
      <c r="A127" s="38" t="s">
        <v>497</v>
      </c>
      <c r="B127" s="40">
        <v>26444477.27</v>
      </c>
      <c r="C127" s="40">
        <v>28807446.060000002</v>
      </c>
      <c r="D127" s="40">
        <f t="shared" si="2"/>
        <v>55251923.329999998</v>
      </c>
      <c r="E127" s="40">
        <f t="shared" si="3"/>
        <v>15068706.362727273</v>
      </c>
    </row>
    <row r="128" spans="1:5" hidden="1" x14ac:dyDescent="0.6">
      <c r="A128" s="38" t="s">
        <v>499</v>
      </c>
      <c r="B128" s="40">
        <v>14475904.200000001</v>
      </c>
      <c r="C128" s="40">
        <v>12667225.539999999</v>
      </c>
      <c r="D128" s="40">
        <f t="shared" si="2"/>
        <v>27143129.740000002</v>
      </c>
      <c r="E128" s="40">
        <f t="shared" si="3"/>
        <v>7402671.747272728</v>
      </c>
    </row>
    <row r="129" spans="1:5" hidden="1" x14ac:dyDescent="0.6">
      <c r="A129" s="38" t="s">
        <v>501</v>
      </c>
      <c r="B129" s="40">
        <v>13618865.099999998</v>
      </c>
      <c r="C129" s="40">
        <v>9895600.9399999995</v>
      </c>
      <c r="D129" s="40">
        <f t="shared" si="2"/>
        <v>23514466.039999999</v>
      </c>
      <c r="E129" s="40">
        <f t="shared" si="3"/>
        <v>6413036.1927272733</v>
      </c>
    </row>
    <row r="130" spans="1:5" hidden="1" x14ac:dyDescent="0.6">
      <c r="A130" s="38" t="s">
        <v>567</v>
      </c>
      <c r="B130" s="40">
        <v>17192661.280000001</v>
      </c>
      <c r="C130" s="40">
        <v>11950267.290000003</v>
      </c>
      <c r="D130" s="40">
        <f t="shared" si="2"/>
        <v>29142928.570000004</v>
      </c>
      <c r="E130" s="40">
        <f t="shared" si="3"/>
        <v>7948071.4281818196</v>
      </c>
    </row>
    <row r="131" spans="1:5" hidden="1" x14ac:dyDescent="0.6">
      <c r="A131" s="38" t="s">
        <v>569</v>
      </c>
      <c r="B131" s="40">
        <v>21807347.309999999</v>
      </c>
      <c r="C131" s="40">
        <v>10636233.549999999</v>
      </c>
      <c r="D131" s="40">
        <f t="shared" si="2"/>
        <v>32443580.859999999</v>
      </c>
      <c r="E131" s="40">
        <f t="shared" si="3"/>
        <v>8848249.3254545461</v>
      </c>
    </row>
    <row r="132" spans="1:5" hidden="1" x14ac:dyDescent="0.6">
      <c r="A132" s="38" t="s">
        <v>571</v>
      </c>
      <c r="B132" s="40">
        <v>26631664.329999998</v>
      </c>
      <c r="C132" s="40">
        <v>40195757.800000004</v>
      </c>
      <c r="D132" s="40">
        <f t="shared" si="2"/>
        <v>66827422.130000003</v>
      </c>
      <c r="E132" s="40">
        <f t="shared" si="3"/>
        <v>18225660.580909092</v>
      </c>
    </row>
    <row r="133" spans="1:5" hidden="1" x14ac:dyDescent="0.6">
      <c r="A133" s="38" t="s">
        <v>573</v>
      </c>
      <c r="B133" s="40">
        <v>15246760.559999999</v>
      </c>
      <c r="C133" s="40">
        <v>19365731.240000002</v>
      </c>
      <c r="D133" s="40">
        <f t="shared" ref="D133:D196" si="4">SUM(B133:C133)</f>
        <v>34612491.799999997</v>
      </c>
      <c r="E133" s="40">
        <f t="shared" ref="E133:E196" si="5">(D133/11)*3</f>
        <v>9439770.4909090903</v>
      </c>
    </row>
    <row r="134" spans="1:5" hidden="1" x14ac:dyDescent="0.6">
      <c r="A134" s="38" t="s">
        <v>575</v>
      </c>
      <c r="B134" s="40">
        <v>39833172.510000005</v>
      </c>
      <c r="C134" s="40">
        <v>27996268.100000001</v>
      </c>
      <c r="D134" s="40">
        <f t="shared" si="4"/>
        <v>67829440.610000014</v>
      </c>
      <c r="E134" s="40">
        <f t="shared" si="5"/>
        <v>18498938.348181821</v>
      </c>
    </row>
    <row r="135" spans="1:5" hidden="1" x14ac:dyDescent="0.6">
      <c r="A135" s="38" t="s">
        <v>577</v>
      </c>
      <c r="B135" s="40">
        <v>13233339.699999999</v>
      </c>
      <c r="C135" s="40">
        <v>7681163.1099999994</v>
      </c>
      <c r="D135" s="40">
        <f t="shared" si="4"/>
        <v>20914502.809999999</v>
      </c>
      <c r="E135" s="40">
        <f t="shared" si="5"/>
        <v>5703955.3118181815</v>
      </c>
    </row>
    <row r="136" spans="1:5" hidden="1" x14ac:dyDescent="0.6">
      <c r="A136" s="38" t="s">
        <v>508</v>
      </c>
      <c r="B136" s="40">
        <v>22195714.210000001</v>
      </c>
      <c r="C136" s="40">
        <v>17927965.239999998</v>
      </c>
      <c r="D136" s="40">
        <f t="shared" si="4"/>
        <v>40123679.450000003</v>
      </c>
      <c r="E136" s="40">
        <f t="shared" si="5"/>
        <v>10942821.66818182</v>
      </c>
    </row>
    <row r="137" spans="1:5" hidden="1" x14ac:dyDescent="0.6">
      <c r="A137" s="38" t="s">
        <v>510</v>
      </c>
      <c r="B137" s="40">
        <v>36523969.909999996</v>
      </c>
      <c r="C137" s="40">
        <v>32620112.130000003</v>
      </c>
      <c r="D137" s="40">
        <f t="shared" si="4"/>
        <v>69144082.039999992</v>
      </c>
      <c r="E137" s="40">
        <f t="shared" si="5"/>
        <v>18857476.919999998</v>
      </c>
    </row>
    <row r="138" spans="1:5" hidden="1" x14ac:dyDescent="0.6">
      <c r="A138" s="38" t="s">
        <v>512</v>
      </c>
      <c r="B138" s="40">
        <v>80592574.789999992</v>
      </c>
      <c r="C138" s="40">
        <v>59850830.510000005</v>
      </c>
      <c r="D138" s="40">
        <f t="shared" si="4"/>
        <v>140443405.30000001</v>
      </c>
      <c r="E138" s="40">
        <f t="shared" si="5"/>
        <v>38302746.900000006</v>
      </c>
    </row>
    <row r="139" spans="1:5" hidden="1" x14ac:dyDescent="0.6">
      <c r="A139" s="38" t="s">
        <v>514</v>
      </c>
      <c r="B139" s="40">
        <v>25623942.91</v>
      </c>
      <c r="C139" s="40">
        <v>15066442.699999999</v>
      </c>
      <c r="D139" s="40">
        <f t="shared" si="4"/>
        <v>40690385.609999999</v>
      </c>
      <c r="E139" s="40">
        <f t="shared" si="5"/>
        <v>11097377.893636363</v>
      </c>
    </row>
    <row r="140" spans="1:5" hidden="1" x14ac:dyDescent="0.6">
      <c r="A140" s="38" t="s">
        <v>516</v>
      </c>
      <c r="B140" s="40">
        <v>23084547.780000001</v>
      </c>
      <c r="C140" s="40">
        <v>14663372.25</v>
      </c>
      <c r="D140" s="40">
        <f t="shared" si="4"/>
        <v>37747920.030000001</v>
      </c>
      <c r="E140" s="40">
        <f t="shared" si="5"/>
        <v>10294887.280909091</v>
      </c>
    </row>
    <row r="141" spans="1:5" hidden="1" x14ac:dyDescent="0.6">
      <c r="A141" s="38" t="s">
        <v>518</v>
      </c>
      <c r="B141" s="40">
        <v>17232318.859999999</v>
      </c>
      <c r="C141" s="40">
        <v>8293285.3199999994</v>
      </c>
      <c r="D141" s="40">
        <f t="shared" si="4"/>
        <v>25525604.18</v>
      </c>
      <c r="E141" s="40">
        <f t="shared" si="5"/>
        <v>6961528.4127272721</v>
      </c>
    </row>
    <row r="142" spans="1:5" hidden="1" x14ac:dyDescent="0.6">
      <c r="A142" s="38" t="s">
        <v>520</v>
      </c>
      <c r="B142" s="40">
        <v>17022726.059999999</v>
      </c>
      <c r="C142" s="40">
        <v>12322168.73</v>
      </c>
      <c r="D142" s="40">
        <f t="shared" si="4"/>
        <v>29344894.789999999</v>
      </c>
      <c r="E142" s="40">
        <f t="shared" si="5"/>
        <v>8003153.124545454</v>
      </c>
    </row>
    <row r="143" spans="1:5" hidden="1" x14ac:dyDescent="0.6">
      <c r="A143" s="38" t="s">
        <v>522</v>
      </c>
      <c r="B143" s="40">
        <v>18056005.339999996</v>
      </c>
      <c r="C143" s="40">
        <v>11370521.460000001</v>
      </c>
      <c r="D143" s="40">
        <f t="shared" si="4"/>
        <v>29426526.799999997</v>
      </c>
      <c r="E143" s="40">
        <f t="shared" si="5"/>
        <v>8025416.3999999994</v>
      </c>
    </row>
    <row r="144" spans="1:5" hidden="1" x14ac:dyDescent="0.6">
      <c r="A144" s="38" t="s">
        <v>524</v>
      </c>
      <c r="B144" s="40">
        <v>18201858.240000002</v>
      </c>
      <c r="C144" s="40">
        <v>19281710.060000002</v>
      </c>
      <c r="D144" s="40">
        <f t="shared" si="4"/>
        <v>37483568.300000004</v>
      </c>
      <c r="E144" s="40">
        <f t="shared" si="5"/>
        <v>10222791.354545455</v>
      </c>
    </row>
    <row r="145" spans="1:5" hidden="1" x14ac:dyDescent="0.6">
      <c r="A145" s="38" t="s">
        <v>556</v>
      </c>
      <c r="B145" s="40">
        <v>13526874.160000002</v>
      </c>
      <c r="C145" s="40">
        <v>18920064.760000002</v>
      </c>
      <c r="D145" s="40">
        <f t="shared" si="4"/>
        <v>32446938.920000002</v>
      </c>
      <c r="E145" s="40">
        <f t="shared" si="5"/>
        <v>8849165.1600000001</v>
      </c>
    </row>
    <row r="146" spans="1:5" hidden="1" x14ac:dyDescent="0.6">
      <c r="A146" s="38" t="s">
        <v>558</v>
      </c>
      <c r="B146" s="40">
        <v>12772461.149999999</v>
      </c>
      <c r="C146" s="40">
        <v>11072261.719999999</v>
      </c>
      <c r="D146" s="40">
        <f t="shared" si="4"/>
        <v>23844722.869999997</v>
      </c>
      <c r="E146" s="40">
        <f t="shared" si="5"/>
        <v>6503106.2372727264</v>
      </c>
    </row>
    <row r="147" spans="1:5" hidden="1" x14ac:dyDescent="0.6">
      <c r="A147" s="38" t="s">
        <v>560</v>
      </c>
      <c r="B147" s="40">
        <v>14364911.91</v>
      </c>
      <c r="C147" s="40">
        <v>12073616.770000001</v>
      </c>
      <c r="D147" s="40">
        <f t="shared" si="4"/>
        <v>26438528.68</v>
      </c>
      <c r="E147" s="40">
        <f t="shared" si="5"/>
        <v>7210507.8218181822</v>
      </c>
    </row>
    <row r="148" spans="1:5" hidden="1" x14ac:dyDescent="0.6">
      <c r="A148" s="38" t="s">
        <v>562</v>
      </c>
      <c r="B148" s="40">
        <v>12895497.799999999</v>
      </c>
      <c r="C148" s="40">
        <v>11895794.370000001</v>
      </c>
      <c r="D148" s="40">
        <f t="shared" si="4"/>
        <v>24791292.170000002</v>
      </c>
      <c r="E148" s="40">
        <f t="shared" si="5"/>
        <v>6761261.5009090919</v>
      </c>
    </row>
    <row r="149" spans="1:5" hidden="1" x14ac:dyDescent="0.6">
      <c r="A149" s="38" t="s">
        <v>344</v>
      </c>
      <c r="B149" s="40">
        <v>14980534.050000001</v>
      </c>
      <c r="C149" s="40">
        <v>13310505.170000002</v>
      </c>
      <c r="D149" s="40">
        <f t="shared" si="4"/>
        <v>28291039.220000003</v>
      </c>
      <c r="E149" s="40">
        <f t="shared" si="5"/>
        <v>7715737.9690909106</v>
      </c>
    </row>
    <row r="150" spans="1:5" hidden="1" x14ac:dyDescent="0.6">
      <c r="A150" s="38" t="s">
        <v>346</v>
      </c>
      <c r="B150" s="40">
        <v>14083637.07</v>
      </c>
      <c r="C150" s="40">
        <v>10672310.310000001</v>
      </c>
      <c r="D150" s="40">
        <f t="shared" si="4"/>
        <v>24755947.380000003</v>
      </c>
      <c r="E150" s="40">
        <f t="shared" si="5"/>
        <v>6751622.0127272736</v>
      </c>
    </row>
    <row r="151" spans="1:5" hidden="1" x14ac:dyDescent="0.6">
      <c r="A151" s="38" t="s">
        <v>348</v>
      </c>
      <c r="B151" s="40">
        <v>14185669.199999999</v>
      </c>
      <c r="C151" s="40">
        <v>12435398.91</v>
      </c>
      <c r="D151" s="40">
        <f t="shared" si="4"/>
        <v>26621068.109999999</v>
      </c>
      <c r="E151" s="40">
        <f t="shared" si="5"/>
        <v>7260291.3027272727</v>
      </c>
    </row>
    <row r="152" spans="1:5" hidden="1" x14ac:dyDescent="0.6">
      <c r="A152" s="38" t="s">
        <v>350</v>
      </c>
      <c r="B152" s="40">
        <v>29561339.200000003</v>
      </c>
      <c r="C152" s="40">
        <v>25262272.529999997</v>
      </c>
      <c r="D152" s="40">
        <f t="shared" si="4"/>
        <v>54823611.730000004</v>
      </c>
      <c r="E152" s="40">
        <f t="shared" si="5"/>
        <v>14951894.108181819</v>
      </c>
    </row>
    <row r="153" spans="1:5" hidden="1" x14ac:dyDescent="0.6">
      <c r="A153" s="38" t="s">
        <v>352</v>
      </c>
      <c r="B153" s="40">
        <v>25430163.290000003</v>
      </c>
      <c r="C153" s="40">
        <v>26433454.740000002</v>
      </c>
      <c r="D153" s="40">
        <f t="shared" si="4"/>
        <v>51863618.030000001</v>
      </c>
      <c r="E153" s="40">
        <f t="shared" si="5"/>
        <v>14144623.099090908</v>
      </c>
    </row>
    <row r="154" spans="1:5" hidden="1" x14ac:dyDescent="0.6">
      <c r="A154" s="38" t="s">
        <v>531</v>
      </c>
      <c r="B154" s="40">
        <v>35031327.900000006</v>
      </c>
      <c r="C154" s="40">
        <v>28947226.169999998</v>
      </c>
      <c r="D154" s="40">
        <f t="shared" si="4"/>
        <v>63978554.070000008</v>
      </c>
      <c r="E154" s="40">
        <f t="shared" si="5"/>
        <v>17448696.564545456</v>
      </c>
    </row>
    <row r="155" spans="1:5" hidden="1" x14ac:dyDescent="0.6">
      <c r="A155" s="38" t="s">
        <v>533</v>
      </c>
      <c r="B155" s="40">
        <v>26990108.759999998</v>
      </c>
      <c r="C155" s="40">
        <v>17954939.269999996</v>
      </c>
      <c r="D155" s="40">
        <f t="shared" si="4"/>
        <v>44945048.029999994</v>
      </c>
      <c r="E155" s="40">
        <f t="shared" si="5"/>
        <v>12257740.371818179</v>
      </c>
    </row>
    <row r="156" spans="1:5" hidden="1" x14ac:dyDescent="0.6">
      <c r="A156" s="38" t="s">
        <v>535</v>
      </c>
      <c r="B156" s="40">
        <v>16722903.939999999</v>
      </c>
      <c r="C156" s="40">
        <v>13585097.600000001</v>
      </c>
      <c r="D156" s="40">
        <f t="shared" si="4"/>
        <v>30308001.539999999</v>
      </c>
      <c r="E156" s="40">
        <f t="shared" si="5"/>
        <v>8265818.6018181816</v>
      </c>
    </row>
    <row r="157" spans="1:5" hidden="1" x14ac:dyDescent="0.6">
      <c r="A157" s="38" t="s">
        <v>537</v>
      </c>
      <c r="B157" s="40">
        <v>12770683.300000001</v>
      </c>
      <c r="C157" s="40">
        <v>6178464.5900000008</v>
      </c>
      <c r="D157" s="40">
        <f t="shared" si="4"/>
        <v>18949147.890000001</v>
      </c>
      <c r="E157" s="40">
        <f t="shared" si="5"/>
        <v>5167949.4245454548</v>
      </c>
    </row>
    <row r="158" spans="1:5" hidden="1" x14ac:dyDescent="0.6">
      <c r="A158" s="38" t="s">
        <v>539</v>
      </c>
      <c r="B158" s="40">
        <v>21865534.379999999</v>
      </c>
      <c r="C158" s="40">
        <v>10425142.100000001</v>
      </c>
      <c r="D158" s="40">
        <f t="shared" si="4"/>
        <v>32290676.48</v>
      </c>
      <c r="E158" s="40">
        <f t="shared" si="5"/>
        <v>8806548.1309090909</v>
      </c>
    </row>
    <row r="159" spans="1:5" hidden="1" x14ac:dyDescent="0.6">
      <c r="A159" s="38" t="s">
        <v>541</v>
      </c>
      <c r="B159" s="40">
        <v>13003181.890000001</v>
      </c>
      <c r="C159" s="40">
        <v>6227949.2199999997</v>
      </c>
      <c r="D159" s="40">
        <f t="shared" si="4"/>
        <v>19231131.109999999</v>
      </c>
      <c r="E159" s="40">
        <f t="shared" si="5"/>
        <v>5244853.9390909085</v>
      </c>
    </row>
    <row r="160" spans="1:5" hidden="1" x14ac:dyDescent="0.6">
      <c r="A160" s="38" t="s">
        <v>543</v>
      </c>
      <c r="B160" s="40">
        <v>15244903.1</v>
      </c>
      <c r="C160" s="40">
        <v>8556296.7699999996</v>
      </c>
      <c r="D160" s="40">
        <f t="shared" si="4"/>
        <v>23801199.869999997</v>
      </c>
      <c r="E160" s="40">
        <f t="shared" si="5"/>
        <v>6491236.3281818172</v>
      </c>
    </row>
    <row r="161" spans="1:5" hidden="1" x14ac:dyDescent="0.6">
      <c r="A161" s="38" t="s">
        <v>545</v>
      </c>
      <c r="B161" s="40">
        <v>24618240.100000001</v>
      </c>
      <c r="C161" s="40">
        <v>16898074.209999997</v>
      </c>
      <c r="D161" s="40">
        <f t="shared" si="4"/>
        <v>41516314.310000002</v>
      </c>
      <c r="E161" s="40">
        <f t="shared" si="5"/>
        <v>11322631.175454546</v>
      </c>
    </row>
    <row r="162" spans="1:5" hidden="1" x14ac:dyDescent="0.6">
      <c r="A162" s="38" t="s">
        <v>547</v>
      </c>
      <c r="B162" s="40">
        <v>33012958.199999999</v>
      </c>
      <c r="C162" s="40">
        <v>20083210.650000002</v>
      </c>
      <c r="D162" s="40">
        <f t="shared" si="4"/>
        <v>53096168.850000001</v>
      </c>
      <c r="E162" s="40">
        <f t="shared" si="5"/>
        <v>14480773.322727274</v>
      </c>
    </row>
    <row r="163" spans="1:5" hidden="1" x14ac:dyDescent="0.6">
      <c r="A163" s="38" t="s">
        <v>549</v>
      </c>
      <c r="B163" s="40">
        <v>21420936.990000002</v>
      </c>
      <c r="C163" s="40">
        <v>11533554.789999997</v>
      </c>
      <c r="D163" s="40">
        <f t="shared" si="4"/>
        <v>32954491.780000001</v>
      </c>
      <c r="E163" s="40">
        <f t="shared" si="5"/>
        <v>8987588.6672727279</v>
      </c>
    </row>
    <row r="164" spans="1:5" hidden="1" x14ac:dyDescent="0.6">
      <c r="A164" s="38" t="s">
        <v>771</v>
      </c>
      <c r="B164" s="40">
        <v>96014234.930000007</v>
      </c>
      <c r="C164" s="40">
        <v>77588869.420000002</v>
      </c>
      <c r="D164" s="40">
        <f t="shared" si="4"/>
        <v>173603104.35000002</v>
      </c>
      <c r="E164" s="40">
        <f t="shared" si="5"/>
        <v>47346301.186363645</v>
      </c>
    </row>
    <row r="165" spans="1:5" hidden="1" x14ac:dyDescent="0.6">
      <c r="A165" s="38" t="s">
        <v>773</v>
      </c>
      <c r="B165" s="40">
        <v>19932125.299999997</v>
      </c>
      <c r="C165" s="40">
        <v>13535504.950000001</v>
      </c>
      <c r="D165" s="40">
        <f t="shared" si="4"/>
        <v>33467630.25</v>
      </c>
      <c r="E165" s="40">
        <f t="shared" si="5"/>
        <v>9127535.5227272734</v>
      </c>
    </row>
    <row r="166" spans="1:5" hidden="1" x14ac:dyDescent="0.6">
      <c r="A166" s="38" t="s">
        <v>775</v>
      </c>
      <c r="B166" s="40">
        <v>234111726.88999999</v>
      </c>
      <c r="C166" s="40">
        <v>200787521.68000007</v>
      </c>
      <c r="D166" s="40">
        <f t="shared" si="4"/>
        <v>434899248.57000005</v>
      </c>
      <c r="E166" s="40">
        <f t="shared" si="5"/>
        <v>118608885.97363637</v>
      </c>
    </row>
    <row r="167" spans="1:5" hidden="1" x14ac:dyDescent="0.6">
      <c r="A167" s="38" t="s">
        <v>777</v>
      </c>
      <c r="B167" s="40">
        <v>20764186.309999999</v>
      </c>
      <c r="C167" s="40">
        <v>17121029.890000001</v>
      </c>
      <c r="D167" s="40">
        <f t="shared" si="4"/>
        <v>37885216.200000003</v>
      </c>
      <c r="E167" s="40">
        <f t="shared" si="5"/>
        <v>10332331.690909091</v>
      </c>
    </row>
    <row r="168" spans="1:5" hidden="1" x14ac:dyDescent="0.6">
      <c r="A168" s="38" t="s">
        <v>779</v>
      </c>
      <c r="B168" s="40">
        <v>65078937.550000012</v>
      </c>
      <c r="C168" s="40">
        <v>46952470.239999995</v>
      </c>
      <c r="D168" s="40">
        <f t="shared" si="4"/>
        <v>112031407.79000001</v>
      </c>
      <c r="E168" s="40">
        <f t="shared" si="5"/>
        <v>30554020.306363635</v>
      </c>
    </row>
    <row r="169" spans="1:5" hidden="1" x14ac:dyDescent="0.6">
      <c r="A169" s="38" t="s">
        <v>781</v>
      </c>
      <c r="B169" s="40">
        <v>124980883.79000001</v>
      </c>
      <c r="C169" s="40">
        <v>74564463.200000003</v>
      </c>
      <c r="D169" s="40">
        <f t="shared" si="4"/>
        <v>199545346.99000001</v>
      </c>
      <c r="E169" s="40">
        <f t="shared" si="5"/>
        <v>54421458.269999996</v>
      </c>
    </row>
    <row r="170" spans="1:5" hidden="1" x14ac:dyDescent="0.6">
      <c r="A170" s="38" t="s">
        <v>783</v>
      </c>
      <c r="B170" s="40">
        <v>96264524.060000002</v>
      </c>
      <c r="C170" s="40">
        <v>60543864.639999993</v>
      </c>
      <c r="D170" s="40">
        <f t="shared" si="4"/>
        <v>156808388.69999999</v>
      </c>
      <c r="E170" s="40">
        <f t="shared" si="5"/>
        <v>42765924.190909088</v>
      </c>
    </row>
    <row r="171" spans="1:5" hidden="1" x14ac:dyDescent="0.6">
      <c r="A171" s="38" t="s">
        <v>785</v>
      </c>
      <c r="B171" s="40">
        <v>12240010.199999999</v>
      </c>
      <c r="C171" s="40">
        <v>7172070.169999999</v>
      </c>
      <c r="D171" s="40">
        <f t="shared" si="4"/>
        <v>19412080.369999997</v>
      </c>
      <c r="E171" s="40">
        <f t="shared" si="5"/>
        <v>5294203.7372727264</v>
      </c>
    </row>
    <row r="172" spans="1:5" hidden="1" x14ac:dyDescent="0.6">
      <c r="A172" s="38" t="s">
        <v>787</v>
      </c>
      <c r="B172" s="40">
        <v>37825285.870000005</v>
      </c>
      <c r="C172" s="40">
        <v>30797387.75</v>
      </c>
      <c r="D172" s="40">
        <f t="shared" si="4"/>
        <v>68622673.620000005</v>
      </c>
      <c r="E172" s="40">
        <f t="shared" si="5"/>
        <v>18715274.623636365</v>
      </c>
    </row>
    <row r="173" spans="1:5" hidden="1" x14ac:dyDescent="0.6">
      <c r="A173" s="38" t="s">
        <v>789</v>
      </c>
      <c r="B173" s="40">
        <v>29452382.82</v>
      </c>
      <c r="C173" s="40">
        <v>41155710.51000002</v>
      </c>
      <c r="D173" s="40">
        <f t="shared" si="4"/>
        <v>70608093.330000013</v>
      </c>
      <c r="E173" s="40">
        <f t="shared" si="5"/>
        <v>19256752.72636364</v>
      </c>
    </row>
    <row r="174" spans="1:5" hidden="1" x14ac:dyDescent="0.6">
      <c r="A174" s="38" t="s">
        <v>826</v>
      </c>
      <c r="B174" s="40">
        <v>84968287.170000017</v>
      </c>
      <c r="C174" s="40">
        <v>50104827.570000008</v>
      </c>
      <c r="D174" s="40">
        <f t="shared" si="4"/>
        <v>135073114.74000001</v>
      </c>
      <c r="E174" s="40">
        <f t="shared" si="5"/>
        <v>36838122.201818183</v>
      </c>
    </row>
    <row r="175" spans="1:5" hidden="1" x14ac:dyDescent="0.6">
      <c r="A175" s="38" t="s">
        <v>828</v>
      </c>
      <c r="B175" s="40">
        <v>37536180.699999996</v>
      </c>
      <c r="C175" s="40">
        <v>39762145.819999993</v>
      </c>
      <c r="D175" s="40">
        <f t="shared" si="4"/>
        <v>77298326.519999981</v>
      </c>
      <c r="E175" s="40">
        <f t="shared" si="5"/>
        <v>21081361.778181814</v>
      </c>
    </row>
    <row r="176" spans="1:5" hidden="1" x14ac:dyDescent="0.6">
      <c r="A176" s="38" t="s">
        <v>830</v>
      </c>
      <c r="B176" s="40">
        <v>91099309.99000001</v>
      </c>
      <c r="C176" s="40">
        <v>84587186.810000017</v>
      </c>
      <c r="D176" s="40">
        <f t="shared" si="4"/>
        <v>175686496.80000001</v>
      </c>
      <c r="E176" s="40">
        <f t="shared" si="5"/>
        <v>47914499.127272733</v>
      </c>
    </row>
    <row r="177" spans="1:5" hidden="1" x14ac:dyDescent="0.6">
      <c r="A177" s="38" t="s">
        <v>832</v>
      </c>
      <c r="B177" s="40">
        <v>26693433.559999999</v>
      </c>
      <c r="C177" s="40">
        <v>39885224.560000002</v>
      </c>
      <c r="D177" s="40">
        <f t="shared" si="4"/>
        <v>66578658.120000005</v>
      </c>
      <c r="E177" s="40">
        <f t="shared" si="5"/>
        <v>18157815.850909092</v>
      </c>
    </row>
    <row r="178" spans="1:5" hidden="1" x14ac:dyDescent="0.6">
      <c r="A178" s="38" t="s">
        <v>834</v>
      </c>
      <c r="B178" s="40">
        <v>36709287.130000003</v>
      </c>
      <c r="C178" s="40">
        <v>30201546.27</v>
      </c>
      <c r="D178" s="40">
        <f t="shared" si="4"/>
        <v>66910833.400000006</v>
      </c>
      <c r="E178" s="40">
        <f t="shared" si="5"/>
        <v>18248409.109090909</v>
      </c>
    </row>
    <row r="179" spans="1:5" hidden="1" x14ac:dyDescent="0.6">
      <c r="A179" s="38" t="s">
        <v>836</v>
      </c>
      <c r="B179" s="40">
        <v>54045124.589999996</v>
      </c>
      <c r="C179" s="40">
        <v>39092237.359999985</v>
      </c>
      <c r="D179" s="40">
        <f t="shared" si="4"/>
        <v>93137361.949999988</v>
      </c>
      <c r="E179" s="40">
        <f t="shared" si="5"/>
        <v>25401098.713636361</v>
      </c>
    </row>
    <row r="180" spans="1:5" hidden="1" x14ac:dyDescent="0.6">
      <c r="A180" s="38" t="s">
        <v>748</v>
      </c>
      <c r="B180" s="40">
        <v>35606831.260000005</v>
      </c>
      <c r="C180" s="40">
        <v>26404504.100000001</v>
      </c>
      <c r="D180" s="40">
        <f t="shared" si="4"/>
        <v>62011335.360000007</v>
      </c>
      <c r="E180" s="40">
        <f t="shared" si="5"/>
        <v>16912182.370909091</v>
      </c>
    </row>
    <row r="181" spans="1:5" hidden="1" x14ac:dyDescent="0.6">
      <c r="A181" s="38" t="s">
        <v>723</v>
      </c>
      <c r="B181" s="40">
        <v>25036110.379999999</v>
      </c>
      <c r="C181" s="40">
        <v>36590263.699999996</v>
      </c>
      <c r="D181" s="40">
        <f t="shared" si="4"/>
        <v>61626374.079999998</v>
      </c>
      <c r="E181" s="40">
        <f t="shared" si="5"/>
        <v>16807192.93090909</v>
      </c>
    </row>
    <row r="182" spans="1:5" hidden="1" x14ac:dyDescent="0.6">
      <c r="A182" s="38" t="s">
        <v>725</v>
      </c>
      <c r="B182" s="40">
        <v>16853488.260000002</v>
      </c>
      <c r="C182" s="40">
        <v>19115935.079999998</v>
      </c>
      <c r="D182" s="40">
        <f t="shared" si="4"/>
        <v>35969423.340000004</v>
      </c>
      <c r="E182" s="40">
        <f t="shared" si="5"/>
        <v>9809842.7290909104</v>
      </c>
    </row>
    <row r="183" spans="1:5" hidden="1" x14ac:dyDescent="0.6">
      <c r="A183" s="38" t="s">
        <v>727</v>
      </c>
      <c r="B183" s="40">
        <v>16814516.989999998</v>
      </c>
      <c r="C183" s="40">
        <v>19838100.109999996</v>
      </c>
      <c r="D183" s="40">
        <f t="shared" si="4"/>
        <v>36652617.099999994</v>
      </c>
      <c r="E183" s="40">
        <f t="shared" si="5"/>
        <v>9996168.2999999989</v>
      </c>
    </row>
    <row r="184" spans="1:5" hidden="1" x14ac:dyDescent="0.6">
      <c r="A184" s="38" t="s">
        <v>729</v>
      </c>
      <c r="B184" s="40">
        <v>15665252.719999999</v>
      </c>
      <c r="C184" s="40">
        <v>18005952.979999997</v>
      </c>
      <c r="D184" s="40">
        <f t="shared" si="4"/>
        <v>33671205.699999996</v>
      </c>
      <c r="E184" s="40">
        <f t="shared" si="5"/>
        <v>9183056.0999999996</v>
      </c>
    </row>
    <row r="185" spans="1:5" hidden="1" x14ac:dyDescent="0.6">
      <c r="A185" s="38" t="s">
        <v>731</v>
      </c>
      <c r="B185" s="40">
        <v>35954519.030000001</v>
      </c>
      <c r="C185" s="40">
        <v>28936018.559999999</v>
      </c>
      <c r="D185" s="40">
        <f t="shared" si="4"/>
        <v>64890537.590000004</v>
      </c>
      <c r="E185" s="40">
        <f t="shared" si="5"/>
        <v>17697419.342727274</v>
      </c>
    </row>
    <row r="186" spans="1:5" hidden="1" x14ac:dyDescent="0.6">
      <c r="A186" s="38" t="s">
        <v>733</v>
      </c>
      <c r="B186" s="40">
        <v>28158406.909999996</v>
      </c>
      <c r="C186" s="40">
        <v>23489835.180000003</v>
      </c>
      <c r="D186" s="40">
        <f t="shared" si="4"/>
        <v>51648242.090000004</v>
      </c>
      <c r="E186" s="40">
        <f t="shared" si="5"/>
        <v>14085884.206363637</v>
      </c>
    </row>
    <row r="187" spans="1:5" hidden="1" x14ac:dyDescent="0.6">
      <c r="A187" s="38" t="s">
        <v>735</v>
      </c>
      <c r="B187" s="40">
        <v>23258970.540000003</v>
      </c>
      <c r="C187" s="40">
        <v>20299740.149999999</v>
      </c>
      <c r="D187" s="40">
        <f t="shared" si="4"/>
        <v>43558710.689999998</v>
      </c>
      <c r="E187" s="40">
        <f t="shared" si="5"/>
        <v>11879648.369999999</v>
      </c>
    </row>
    <row r="188" spans="1:5" hidden="1" x14ac:dyDescent="0.6">
      <c r="A188" s="38" t="s">
        <v>737</v>
      </c>
      <c r="B188" s="40">
        <v>41608147.780000001</v>
      </c>
      <c r="C188" s="40">
        <v>31415605.5</v>
      </c>
      <c r="D188" s="40">
        <f t="shared" si="4"/>
        <v>73023753.280000001</v>
      </c>
      <c r="E188" s="40">
        <f t="shared" si="5"/>
        <v>19915569.076363638</v>
      </c>
    </row>
    <row r="189" spans="1:5" hidden="1" x14ac:dyDescent="0.6">
      <c r="A189" s="38" t="s">
        <v>739</v>
      </c>
      <c r="B189" s="40">
        <v>24881737.300000001</v>
      </c>
      <c r="C189" s="40">
        <v>23845191.640000008</v>
      </c>
      <c r="D189" s="40">
        <f t="shared" si="4"/>
        <v>48726928.940000013</v>
      </c>
      <c r="E189" s="40">
        <f t="shared" si="5"/>
        <v>13289162.438181821</v>
      </c>
    </row>
    <row r="190" spans="1:5" hidden="1" x14ac:dyDescent="0.6">
      <c r="A190" s="38" t="s">
        <v>741</v>
      </c>
      <c r="B190" s="40">
        <v>23903513.079999998</v>
      </c>
      <c r="C190" s="40">
        <v>25821697.399999995</v>
      </c>
      <c r="D190" s="40">
        <f t="shared" si="4"/>
        <v>49725210.479999989</v>
      </c>
      <c r="E190" s="40">
        <f t="shared" si="5"/>
        <v>13561421.039999995</v>
      </c>
    </row>
    <row r="191" spans="1:5" hidden="1" x14ac:dyDescent="0.6">
      <c r="A191" s="38" t="s">
        <v>743</v>
      </c>
      <c r="B191" s="40">
        <v>17930833.699999999</v>
      </c>
      <c r="C191" s="40">
        <v>18105842.299999997</v>
      </c>
      <c r="D191" s="40">
        <f t="shared" si="4"/>
        <v>36036676</v>
      </c>
      <c r="E191" s="40">
        <f t="shared" si="5"/>
        <v>9828184.3636363633</v>
      </c>
    </row>
    <row r="192" spans="1:5" hidden="1" x14ac:dyDescent="0.6">
      <c r="A192" s="38" t="s">
        <v>796</v>
      </c>
      <c r="B192" s="40">
        <v>21904687.109999999</v>
      </c>
      <c r="C192" s="40">
        <v>16821762.099999998</v>
      </c>
      <c r="D192" s="40">
        <f t="shared" si="4"/>
        <v>38726449.209999993</v>
      </c>
      <c r="E192" s="40">
        <f t="shared" si="5"/>
        <v>10561758.875454543</v>
      </c>
    </row>
    <row r="193" spans="1:5" hidden="1" x14ac:dyDescent="0.6">
      <c r="A193" s="38" t="s">
        <v>798</v>
      </c>
      <c r="B193" s="40">
        <v>22478301.030000001</v>
      </c>
      <c r="C193" s="40">
        <v>23307705.070000004</v>
      </c>
      <c r="D193" s="40">
        <f t="shared" si="4"/>
        <v>45786006.100000009</v>
      </c>
      <c r="E193" s="40">
        <f t="shared" si="5"/>
        <v>12487092.572727276</v>
      </c>
    </row>
    <row r="194" spans="1:5" hidden="1" x14ac:dyDescent="0.6">
      <c r="A194" s="38" t="s">
        <v>800</v>
      </c>
      <c r="B194" s="40">
        <v>21044347</v>
      </c>
      <c r="C194" s="40">
        <v>16468950.060000002</v>
      </c>
      <c r="D194" s="40">
        <f t="shared" si="4"/>
        <v>37513297.060000002</v>
      </c>
      <c r="E194" s="40">
        <f t="shared" si="5"/>
        <v>10230899.198181819</v>
      </c>
    </row>
    <row r="195" spans="1:5" hidden="1" x14ac:dyDescent="0.6">
      <c r="A195" s="38" t="s">
        <v>802</v>
      </c>
      <c r="B195" s="40">
        <v>19307089.449999999</v>
      </c>
      <c r="C195" s="40">
        <v>11727429.000000002</v>
      </c>
      <c r="D195" s="40">
        <f t="shared" si="4"/>
        <v>31034518.450000003</v>
      </c>
      <c r="E195" s="40">
        <f t="shared" si="5"/>
        <v>8463959.5772727281</v>
      </c>
    </row>
    <row r="196" spans="1:5" hidden="1" x14ac:dyDescent="0.6">
      <c r="A196" s="38" t="s">
        <v>804</v>
      </c>
      <c r="B196" s="40">
        <v>11938409.32</v>
      </c>
      <c r="C196" s="40">
        <v>5121832.78</v>
      </c>
      <c r="D196" s="40">
        <f t="shared" si="4"/>
        <v>17060242.100000001</v>
      </c>
      <c r="E196" s="40">
        <f t="shared" si="5"/>
        <v>4652793.3000000007</v>
      </c>
    </row>
    <row r="197" spans="1:5" hidden="1" x14ac:dyDescent="0.6">
      <c r="A197" s="38" t="s">
        <v>750</v>
      </c>
      <c r="B197" s="40">
        <v>35085248.950000003</v>
      </c>
      <c r="C197" s="40">
        <v>30243631.849999994</v>
      </c>
      <c r="D197" s="40">
        <f t="shared" ref="D197:D260" si="6">SUM(B197:C197)</f>
        <v>65328880.799999997</v>
      </c>
      <c r="E197" s="40">
        <f t="shared" ref="E197:E260" si="7">(D197/11)*3</f>
        <v>17816967.490909088</v>
      </c>
    </row>
    <row r="198" spans="1:5" hidden="1" x14ac:dyDescent="0.6">
      <c r="A198" s="38" t="s">
        <v>752</v>
      </c>
      <c r="B198" s="40">
        <v>47895080.100000001</v>
      </c>
      <c r="C198" s="40">
        <v>46585255.329999991</v>
      </c>
      <c r="D198" s="40">
        <f t="shared" si="6"/>
        <v>94480335.429999992</v>
      </c>
      <c r="E198" s="40">
        <f t="shared" si="7"/>
        <v>25767364.208181817</v>
      </c>
    </row>
    <row r="199" spans="1:5" hidden="1" x14ac:dyDescent="0.6">
      <c r="A199" s="38" t="s">
        <v>754</v>
      </c>
      <c r="B199" s="40">
        <v>42021170.960000001</v>
      </c>
      <c r="C199" s="40">
        <v>40251241.869999997</v>
      </c>
      <c r="D199" s="40">
        <f t="shared" si="6"/>
        <v>82272412.829999998</v>
      </c>
      <c r="E199" s="40">
        <f t="shared" si="7"/>
        <v>22437930.77181818</v>
      </c>
    </row>
    <row r="200" spans="1:5" hidden="1" x14ac:dyDescent="0.6">
      <c r="A200" s="38" t="s">
        <v>756</v>
      </c>
      <c r="B200" s="40">
        <v>29258698.5</v>
      </c>
      <c r="C200" s="40">
        <v>22569505.579999994</v>
      </c>
      <c r="D200" s="40">
        <f t="shared" si="6"/>
        <v>51828204.079999998</v>
      </c>
      <c r="E200" s="40">
        <f t="shared" si="7"/>
        <v>14134964.749090908</v>
      </c>
    </row>
    <row r="201" spans="1:5" hidden="1" x14ac:dyDescent="0.6">
      <c r="A201" s="38" t="s">
        <v>758</v>
      </c>
      <c r="B201" s="40">
        <v>76076727.030000001</v>
      </c>
      <c r="C201" s="40">
        <v>51239306.939999998</v>
      </c>
      <c r="D201" s="40">
        <f t="shared" si="6"/>
        <v>127316033.97</v>
      </c>
      <c r="E201" s="40">
        <f t="shared" si="7"/>
        <v>34722554.719090909</v>
      </c>
    </row>
    <row r="202" spans="1:5" hidden="1" x14ac:dyDescent="0.6">
      <c r="A202" s="38" t="s">
        <v>760</v>
      </c>
      <c r="B202" s="40">
        <v>53027029.430000007</v>
      </c>
      <c r="C202" s="40">
        <v>47741458.789999999</v>
      </c>
      <c r="D202" s="40">
        <f t="shared" si="6"/>
        <v>100768488.22</v>
      </c>
      <c r="E202" s="40">
        <f t="shared" si="7"/>
        <v>27482314.969090909</v>
      </c>
    </row>
    <row r="203" spans="1:5" hidden="1" x14ac:dyDescent="0.6">
      <c r="A203" s="38" t="s">
        <v>762</v>
      </c>
      <c r="B203" s="40">
        <v>36424646</v>
      </c>
      <c r="C203" s="40">
        <v>34975106.57</v>
      </c>
      <c r="D203" s="40">
        <f t="shared" si="6"/>
        <v>71399752.569999993</v>
      </c>
      <c r="E203" s="40">
        <f t="shared" si="7"/>
        <v>19472659.791818179</v>
      </c>
    </row>
    <row r="204" spans="1:5" hidden="1" x14ac:dyDescent="0.6">
      <c r="A204" s="38" t="s">
        <v>811</v>
      </c>
      <c r="B204" s="40">
        <v>150966382.21000001</v>
      </c>
      <c r="C204" s="40">
        <v>53484391.93</v>
      </c>
      <c r="D204" s="40">
        <f t="shared" si="6"/>
        <v>204450774.14000002</v>
      </c>
      <c r="E204" s="40">
        <f t="shared" si="7"/>
        <v>55759302.038181826</v>
      </c>
    </row>
    <row r="205" spans="1:5" hidden="1" x14ac:dyDescent="0.6">
      <c r="A205" s="38" t="s">
        <v>813</v>
      </c>
      <c r="B205" s="40">
        <v>21003904.880000003</v>
      </c>
      <c r="C205" s="40">
        <v>22674126.159999996</v>
      </c>
      <c r="D205" s="40">
        <f t="shared" si="6"/>
        <v>43678031.039999999</v>
      </c>
      <c r="E205" s="40">
        <f t="shared" si="7"/>
        <v>11912190.283636363</v>
      </c>
    </row>
    <row r="206" spans="1:5" hidden="1" x14ac:dyDescent="0.6">
      <c r="A206" s="38" t="s">
        <v>815</v>
      </c>
      <c r="B206" s="40">
        <v>12310493.060000001</v>
      </c>
      <c r="C206" s="40">
        <v>20563681.560000002</v>
      </c>
      <c r="D206" s="40">
        <f t="shared" si="6"/>
        <v>32874174.620000005</v>
      </c>
      <c r="E206" s="40">
        <f t="shared" si="7"/>
        <v>8965683.9872727282</v>
      </c>
    </row>
    <row r="207" spans="1:5" hidden="1" x14ac:dyDescent="0.6">
      <c r="A207" s="38" t="s">
        <v>817</v>
      </c>
      <c r="B207" s="40">
        <v>18349035.439999998</v>
      </c>
      <c r="C207" s="40">
        <v>30878276.300000001</v>
      </c>
      <c r="D207" s="40">
        <f t="shared" si="6"/>
        <v>49227311.739999995</v>
      </c>
      <c r="E207" s="40">
        <f t="shared" si="7"/>
        <v>13425630.474545453</v>
      </c>
    </row>
    <row r="208" spans="1:5" hidden="1" x14ac:dyDescent="0.6">
      <c r="A208" s="38" t="s">
        <v>819</v>
      </c>
      <c r="B208" s="40">
        <v>32145640.209999997</v>
      </c>
      <c r="C208" s="40">
        <v>43439100.169999994</v>
      </c>
      <c r="D208" s="40">
        <f t="shared" si="6"/>
        <v>75584740.379999995</v>
      </c>
      <c r="E208" s="40">
        <f t="shared" si="7"/>
        <v>20614020.103636362</v>
      </c>
    </row>
    <row r="209" spans="1:5" hidden="1" x14ac:dyDescent="0.6">
      <c r="A209" s="38" t="s">
        <v>821</v>
      </c>
      <c r="B209" s="40">
        <v>13558638.740000002</v>
      </c>
      <c r="C209" s="40">
        <v>12985932.600000001</v>
      </c>
      <c r="D209" s="40">
        <f t="shared" si="6"/>
        <v>26544571.340000004</v>
      </c>
      <c r="E209" s="40">
        <f t="shared" si="7"/>
        <v>7239428.5472727288</v>
      </c>
    </row>
    <row r="210" spans="1:5" hidden="1" x14ac:dyDescent="0.6">
      <c r="A210" s="38" t="s">
        <v>432</v>
      </c>
      <c r="B210" s="40">
        <v>10742852.370000001</v>
      </c>
      <c r="C210" s="40">
        <v>17116051.740000002</v>
      </c>
      <c r="D210" s="40">
        <f t="shared" si="6"/>
        <v>27858904.110000003</v>
      </c>
      <c r="E210" s="40">
        <f t="shared" si="7"/>
        <v>7597882.9390909094</v>
      </c>
    </row>
    <row r="211" spans="1:5" hidden="1" x14ac:dyDescent="0.6">
      <c r="A211" s="38" t="s">
        <v>434</v>
      </c>
      <c r="B211" s="40">
        <v>32052939.799999997</v>
      </c>
      <c r="C211" s="40">
        <v>30153596.589999996</v>
      </c>
      <c r="D211" s="40">
        <f t="shared" si="6"/>
        <v>62206536.389999993</v>
      </c>
      <c r="E211" s="40">
        <f t="shared" si="7"/>
        <v>16965419.015454542</v>
      </c>
    </row>
    <row r="212" spans="1:5" hidden="1" x14ac:dyDescent="0.6">
      <c r="A212" s="38" t="s">
        <v>436</v>
      </c>
      <c r="B212" s="40">
        <v>22951170.530000001</v>
      </c>
      <c r="C212" s="40">
        <v>16281144.139999999</v>
      </c>
      <c r="D212" s="40">
        <f t="shared" si="6"/>
        <v>39232314.670000002</v>
      </c>
      <c r="E212" s="40">
        <f t="shared" si="7"/>
        <v>10699722.182727274</v>
      </c>
    </row>
    <row r="213" spans="1:5" hidden="1" x14ac:dyDescent="0.6">
      <c r="A213" s="38" t="s">
        <v>858</v>
      </c>
      <c r="B213" s="40">
        <v>22246779.07</v>
      </c>
      <c r="C213" s="40">
        <v>14295721.810000002</v>
      </c>
      <c r="D213" s="40">
        <f t="shared" si="6"/>
        <v>36542500.880000003</v>
      </c>
      <c r="E213" s="40">
        <f t="shared" si="7"/>
        <v>9966136.6036363635</v>
      </c>
    </row>
    <row r="214" spans="1:5" hidden="1" x14ac:dyDescent="0.6">
      <c r="A214" s="38" t="s">
        <v>860</v>
      </c>
      <c r="B214" s="40">
        <v>24212329.789999999</v>
      </c>
      <c r="C214" s="40">
        <v>19690546.579999998</v>
      </c>
      <c r="D214" s="40">
        <f t="shared" si="6"/>
        <v>43902876.369999997</v>
      </c>
      <c r="E214" s="40">
        <f t="shared" si="7"/>
        <v>11973511.737272726</v>
      </c>
    </row>
    <row r="215" spans="1:5" hidden="1" x14ac:dyDescent="0.6">
      <c r="A215" s="38" t="s">
        <v>862</v>
      </c>
      <c r="B215" s="40">
        <v>42017253.890000001</v>
      </c>
      <c r="C215" s="40">
        <v>26102865.500000004</v>
      </c>
      <c r="D215" s="40">
        <f t="shared" si="6"/>
        <v>68120119.390000001</v>
      </c>
      <c r="E215" s="40">
        <f t="shared" si="7"/>
        <v>18578214.379090909</v>
      </c>
    </row>
    <row r="216" spans="1:5" hidden="1" x14ac:dyDescent="0.6">
      <c r="A216" s="38" t="s">
        <v>864</v>
      </c>
      <c r="B216" s="40">
        <v>40211239.009999998</v>
      </c>
      <c r="C216" s="40">
        <v>41876816.909999996</v>
      </c>
      <c r="D216" s="40">
        <f t="shared" si="6"/>
        <v>82088055.919999987</v>
      </c>
      <c r="E216" s="40">
        <f t="shared" si="7"/>
        <v>22387651.61454545</v>
      </c>
    </row>
    <row r="217" spans="1:5" hidden="1" x14ac:dyDescent="0.6">
      <c r="A217" s="38" t="s">
        <v>866</v>
      </c>
      <c r="B217" s="40">
        <v>103772600.60000001</v>
      </c>
      <c r="C217" s="40">
        <v>89118635.359999999</v>
      </c>
      <c r="D217" s="40">
        <f t="shared" si="6"/>
        <v>192891235.96000001</v>
      </c>
      <c r="E217" s="40">
        <f t="shared" si="7"/>
        <v>52606700.716363639</v>
      </c>
    </row>
    <row r="218" spans="1:5" hidden="1" x14ac:dyDescent="0.6">
      <c r="A218" s="38" t="s">
        <v>1251</v>
      </c>
      <c r="B218" s="40">
        <v>65219372.859999999</v>
      </c>
      <c r="C218" s="40">
        <v>36109986.300000004</v>
      </c>
      <c r="D218" s="40">
        <f t="shared" si="6"/>
        <v>101329359.16</v>
      </c>
      <c r="E218" s="40">
        <f t="shared" si="7"/>
        <v>27635279.770909093</v>
      </c>
    </row>
    <row r="219" spans="1:5" hidden="1" x14ac:dyDescent="0.6">
      <c r="A219" s="38" t="s">
        <v>1253</v>
      </c>
      <c r="B219" s="40">
        <v>42024286.859999999</v>
      </c>
      <c r="C219" s="40">
        <v>18879674.199999999</v>
      </c>
      <c r="D219" s="40">
        <f t="shared" si="6"/>
        <v>60903961.060000002</v>
      </c>
      <c r="E219" s="40">
        <f t="shared" si="7"/>
        <v>16610171.198181819</v>
      </c>
    </row>
    <row r="220" spans="1:5" hidden="1" x14ac:dyDescent="0.6">
      <c r="A220" s="38" t="s">
        <v>1255</v>
      </c>
      <c r="B220" s="40">
        <v>31320636.120000001</v>
      </c>
      <c r="C220" s="40">
        <v>23757679.709999997</v>
      </c>
      <c r="D220" s="40">
        <f t="shared" si="6"/>
        <v>55078315.829999998</v>
      </c>
      <c r="E220" s="40">
        <f t="shared" si="7"/>
        <v>15021358.862727273</v>
      </c>
    </row>
    <row r="221" spans="1:5" hidden="1" x14ac:dyDescent="0.6">
      <c r="A221" s="38" t="s">
        <v>1257</v>
      </c>
      <c r="B221" s="40">
        <v>25396441.990000002</v>
      </c>
      <c r="C221" s="40">
        <v>9477086.6600000001</v>
      </c>
      <c r="D221" s="40">
        <f t="shared" si="6"/>
        <v>34873528.650000006</v>
      </c>
      <c r="E221" s="40">
        <f t="shared" si="7"/>
        <v>9510962.3590909112</v>
      </c>
    </row>
    <row r="222" spans="1:5" hidden="1" x14ac:dyDescent="0.6">
      <c r="A222" s="38" t="s">
        <v>1259</v>
      </c>
      <c r="B222" s="40">
        <v>39416803.840000004</v>
      </c>
      <c r="C222" s="40">
        <v>20051959.43</v>
      </c>
      <c r="D222" s="40">
        <f t="shared" si="6"/>
        <v>59468763.270000003</v>
      </c>
      <c r="E222" s="40">
        <f t="shared" si="7"/>
        <v>16218753.619090911</v>
      </c>
    </row>
    <row r="223" spans="1:5" hidden="1" x14ac:dyDescent="0.6">
      <c r="A223" s="38" t="s">
        <v>1261</v>
      </c>
      <c r="B223" s="40">
        <v>68054370.75</v>
      </c>
      <c r="C223" s="40">
        <v>35423511.580000006</v>
      </c>
      <c r="D223" s="40">
        <f t="shared" si="6"/>
        <v>103477882.33000001</v>
      </c>
      <c r="E223" s="40">
        <f t="shared" si="7"/>
        <v>28221240.63545455</v>
      </c>
    </row>
    <row r="224" spans="1:5" hidden="1" x14ac:dyDescent="0.6">
      <c r="A224" s="38" t="s">
        <v>1263</v>
      </c>
      <c r="B224" s="40">
        <v>69623339.890000001</v>
      </c>
      <c r="C224" s="40">
        <v>45738448.400000006</v>
      </c>
      <c r="D224" s="40">
        <f t="shared" si="6"/>
        <v>115361788.29000001</v>
      </c>
      <c r="E224" s="40">
        <f t="shared" si="7"/>
        <v>31462305.897272728</v>
      </c>
    </row>
    <row r="225" spans="1:5" hidden="1" x14ac:dyDescent="0.6">
      <c r="A225" s="38" t="s">
        <v>1264</v>
      </c>
      <c r="B225" s="40">
        <v>36665841.869999997</v>
      </c>
      <c r="C225" s="40">
        <v>21276319.620000001</v>
      </c>
      <c r="D225" s="40">
        <f t="shared" si="6"/>
        <v>57942161.489999995</v>
      </c>
      <c r="E225" s="40">
        <f t="shared" si="7"/>
        <v>15802407.679090906</v>
      </c>
    </row>
    <row r="226" spans="1:5" hidden="1" x14ac:dyDescent="0.6">
      <c r="A226" s="38" t="s">
        <v>1266</v>
      </c>
      <c r="B226" s="40">
        <v>48758920.089999996</v>
      </c>
      <c r="C226" s="40">
        <v>29168602.539999999</v>
      </c>
      <c r="D226" s="40">
        <f t="shared" si="6"/>
        <v>77927522.629999995</v>
      </c>
      <c r="E226" s="40">
        <f t="shared" si="7"/>
        <v>21252960.717272725</v>
      </c>
    </row>
    <row r="227" spans="1:5" hidden="1" x14ac:dyDescent="0.6">
      <c r="A227" s="38" t="s">
        <v>1268</v>
      </c>
      <c r="B227" s="40">
        <v>31890239.880000003</v>
      </c>
      <c r="C227" s="40">
        <v>10836780.65</v>
      </c>
      <c r="D227" s="40">
        <f t="shared" si="6"/>
        <v>42727020.530000001</v>
      </c>
      <c r="E227" s="40">
        <f t="shared" si="7"/>
        <v>11652823.780909091</v>
      </c>
    </row>
    <row r="228" spans="1:5" hidden="1" x14ac:dyDescent="0.6">
      <c r="A228" s="38" t="s">
        <v>1270</v>
      </c>
      <c r="B228" s="40">
        <v>96965605.150000006</v>
      </c>
      <c r="C228" s="40">
        <v>61041792.319999993</v>
      </c>
      <c r="D228" s="40">
        <f t="shared" si="6"/>
        <v>158007397.47</v>
      </c>
      <c r="E228" s="40">
        <f t="shared" si="7"/>
        <v>43092926.582727276</v>
      </c>
    </row>
    <row r="229" spans="1:5" hidden="1" x14ac:dyDescent="0.6">
      <c r="A229" s="38" t="s">
        <v>1272</v>
      </c>
      <c r="B229" s="40">
        <v>39205485.5</v>
      </c>
      <c r="C229" s="40">
        <v>17894631.449999999</v>
      </c>
      <c r="D229" s="40">
        <f t="shared" si="6"/>
        <v>57100116.950000003</v>
      </c>
      <c r="E229" s="40">
        <f t="shared" si="7"/>
        <v>15572759.168181818</v>
      </c>
    </row>
    <row r="230" spans="1:5" hidden="1" x14ac:dyDescent="0.6">
      <c r="A230" s="38" t="s">
        <v>1274</v>
      </c>
      <c r="B230" s="40">
        <v>53451914.93</v>
      </c>
      <c r="C230" s="40">
        <v>43199427.850000001</v>
      </c>
      <c r="D230" s="40">
        <f t="shared" si="6"/>
        <v>96651342.780000001</v>
      </c>
      <c r="E230" s="40">
        <f t="shared" si="7"/>
        <v>26359457.121818181</v>
      </c>
    </row>
    <row r="231" spans="1:5" hidden="1" x14ac:dyDescent="0.6">
      <c r="A231" s="38" t="s">
        <v>1276</v>
      </c>
      <c r="B231" s="40">
        <v>102985360.83</v>
      </c>
      <c r="C231" s="40">
        <v>65829539.370000012</v>
      </c>
      <c r="D231" s="40">
        <f t="shared" si="6"/>
        <v>168814900.20000002</v>
      </c>
      <c r="E231" s="40">
        <f t="shared" si="7"/>
        <v>46040427.327272736</v>
      </c>
    </row>
    <row r="232" spans="1:5" hidden="1" x14ac:dyDescent="0.6">
      <c r="A232" s="38" t="s">
        <v>1278</v>
      </c>
      <c r="B232" s="40">
        <v>38690790.359999999</v>
      </c>
      <c r="C232" s="40">
        <v>28083613.159999996</v>
      </c>
      <c r="D232" s="40">
        <f t="shared" si="6"/>
        <v>66774403.519999996</v>
      </c>
      <c r="E232" s="40">
        <f t="shared" si="7"/>
        <v>18211200.959999997</v>
      </c>
    </row>
    <row r="233" spans="1:5" hidden="1" x14ac:dyDescent="0.6">
      <c r="A233" s="38" t="s">
        <v>1280</v>
      </c>
      <c r="B233" s="40">
        <v>43739640.399999999</v>
      </c>
      <c r="C233" s="40">
        <v>34157898.890000001</v>
      </c>
      <c r="D233" s="40">
        <f t="shared" si="6"/>
        <v>77897539.289999992</v>
      </c>
      <c r="E233" s="40">
        <f t="shared" si="7"/>
        <v>21244783.442727271</v>
      </c>
    </row>
    <row r="234" spans="1:5" hidden="1" x14ac:dyDescent="0.6">
      <c r="A234" s="38" t="s">
        <v>1282</v>
      </c>
      <c r="B234" s="40">
        <v>49154687.270000003</v>
      </c>
      <c r="C234" s="40">
        <v>36059539.640000008</v>
      </c>
      <c r="D234" s="40">
        <f t="shared" si="6"/>
        <v>85214226.910000011</v>
      </c>
      <c r="E234" s="40">
        <f t="shared" si="7"/>
        <v>23240243.702727277</v>
      </c>
    </row>
    <row r="235" spans="1:5" hidden="1" x14ac:dyDescent="0.6">
      <c r="A235" s="38" t="s">
        <v>1284</v>
      </c>
      <c r="B235" s="40">
        <v>24364208.340000004</v>
      </c>
      <c r="C235" s="40">
        <v>12050707.660000002</v>
      </c>
      <c r="D235" s="40">
        <f t="shared" si="6"/>
        <v>36414916.000000007</v>
      </c>
      <c r="E235" s="40">
        <f t="shared" si="7"/>
        <v>9931340.7272727285</v>
      </c>
    </row>
    <row r="236" spans="1:5" hidden="1" x14ac:dyDescent="0.6">
      <c r="A236" s="38" t="s">
        <v>1286</v>
      </c>
      <c r="B236" s="40">
        <v>74903691.920000002</v>
      </c>
      <c r="C236" s="40">
        <v>56673126.390000001</v>
      </c>
      <c r="D236" s="40">
        <f t="shared" si="6"/>
        <v>131576818.31</v>
      </c>
      <c r="E236" s="40">
        <f t="shared" si="7"/>
        <v>35884586.811818182</v>
      </c>
    </row>
    <row r="237" spans="1:5" hidden="1" x14ac:dyDescent="0.6">
      <c r="A237" s="38" t="s">
        <v>1288</v>
      </c>
      <c r="B237" s="40">
        <v>171986538.78999999</v>
      </c>
      <c r="C237" s="40">
        <v>118713519.99999999</v>
      </c>
      <c r="D237" s="40">
        <f t="shared" si="6"/>
        <v>290700058.78999996</v>
      </c>
      <c r="E237" s="40">
        <f t="shared" si="7"/>
        <v>79281834.215454534</v>
      </c>
    </row>
    <row r="238" spans="1:5" hidden="1" x14ac:dyDescent="0.6">
      <c r="A238" s="38" t="s">
        <v>1290</v>
      </c>
      <c r="B238" s="40">
        <v>35643225</v>
      </c>
      <c r="C238" s="40">
        <v>16605803.17</v>
      </c>
      <c r="D238" s="40">
        <f t="shared" si="6"/>
        <v>52249028.170000002</v>
      </c>
      <c r="E238" s="40">
        <f t="shared" si="7"/>
        <v>14249734.955454547</v>
      </c>
    </row>
    <row r="239" spans="1:5" hidden="1" x14ac:dyDescent="0.6">
      <c r="A239" s="38" t="s">
        <v>1292</v>
      </c>
      <c r="B239" s="40">
        <v>26287987</v>
      </c>
      <c r="C239" s="40">
        <v>8759530.2100000009</v>
      </c>
      <c r="D239" s="40">
        <f t="shared" si="6"/>
        <v>35047517.210000001</v>
      </c>
      <c r="E239" s="40">
        <f t="shared" si="7"/>
        <v>9558413.7845454551</v>
      </c>
    </row>
    <row r="240" spans="1:5" hidden="1" x14ac:dyDescent="0.6">
      <c r="A240" s="38" t="s">
        <v>1294</v>
      </c>
      <c r="B240" s="40">
        <v>21266381.75</v>
      </c>
      <c r="C240" s="40">
        <v>11151567.939999999</v>
      </c>
      <c r="D240" s="40">
        <f t="shared" si="6"/>
        <v>32417949.689999998</v>
      </c>
      <c r="E240" s="40">
        <f t="shared" si="7"/>
        <v>8841259.0063636359</v>
      </c>
    </row>
    <row r="241" spans="1:5" hidden="1" x14ac:dyDescent="0.6">
      <c r="A241" s="38" t="s">
        <v>1296</v>
      </c>
      <c r="B241" s="40">
        <v>30168001.380000003</v>
      </c>
      <c r="C241" s="40">
        <v>19546536.850000001</v>
      </c>
      <c r="D241" s="40">
        <f t="shared" si="6"/>
        <v>49714538.230000004</v>
      </c>
      <c r="E241" s="40">
        <f t="shared" si="7"/>
        <v>13558510.426363636</v>
      </c>
    </row>
    <row r="242" spans="1:5" hidden="1" x14ac:dyDescent="0.6">
      <c r="A242" s="38" t="s">
        <v>1319</v>
      </c>
      <c r="B242" s="40">
        <v>48773500.579999998</v>
      </c>
      <c r="C242" s="40">
        <v>61820662.819999993</v>
      </c>
      <c r="D242" s="40">
        <f t="shared" si="6"/>
        <v>110594163.39999999</v>
      </c>
      <c r="E242" s="40">
        <f t="shared" si="7"/>
        <v>30162044.563636363</v>
      </c>
    </row>
    <row r="243" spans="1:5" hidden="1" x14ac:dyDescent="0.6">
      <c r="A243" s="38" t="s">
        <v>1321</v>
      </c>
      <c r="B243" s="40">
        <v>45291843.099999994</v>
      </c>
      <c r="C243" s="40">
        <v>66139262.899999991</v>
      </c>
      <c r="D243" s="40">
        <f t="shared" si="6"/>
        <v>111431105.99999999</v>
      </c>
      <c r="E243" s="40">
        <f t="shared" si="7"/>
        <v>30390301.636363633</v>
      </c>
    </row>
    <row r="244" spans="1:5" hidden="1" x14ac:dyDescent="0.6">
      <c r="A244" s="38" t="s">
        <v>1323</v>
      </c>
      <c r="B244" s="40">
        <v>194212539.69</v>
      </c>
      <c r="C244" s="40">
        <v>153838472.02000001</v>
      </c>
      <c r="D244" s="40">
        <f t="shared" si="6"/>
        <v>348051011.71000004</v>
      </c>
      <c r="E244" s="40">
        <f t="shared" si="7"/>
        <v>94923003.193636373</v>
      </c>
    </row>
    <row r="245" spans="1:5" hidden="1" x14ac:dyDescent="0.6">
      <c r="A245" s="38" t="s">
        <v>1325</v>
      </c>
      <c r="B245" s="40">
        <v>40102525.010000005</v>
      </c>
      <c r="C245" s="40">
        <v>51335700.800000004</v>
      </c>
      <c r="D245" s="40">
        <f t="shared" si="6"/>
        <v>91438225.810000002</v>
      </c>
      <c r="E245" s="40">
        <f t="shared" si="7"/>
        <v>24937697.948181819</v>
      </c>
    </row>
    <row r="246" spans="1:5" hidden="1" x14ac:dyDescent="0.6">
      <c r="A246" s="38" t="s">
        <v>1327</v>
      </c>
      <c r="B246" s="40">
        <v>55446762.450000003</v>
      </c>
      <c r="C246" s="40">
        <v>41883265.679999992</v>
      </c>
      <c r="D246" s="40">
        <f t="shared" si="6"/>
        <v>97330028.129999995</v>
      </c>
      <c r="E246" s="40">
        <f t="shared" si="7"/>
        <v>26544553.126363635</v>
      </c>
    </row>
    <row r="247" spans="1:5" hidden="1" x14ac:dyDescent="0.6">
      <c r="A247" s="38" t="s">
        <v>1329</v>
      </c>
      <c r="B247" s="40">
        <v>80095873.439999998</v>
      </c>
      <c r="C247" s="40">
        <v>115559559.19</v>
      </c>
      <c r="D247" s="40">
        <f t="shared" si="6"/>
        <v>195655432.63</v>
      </c>
      <c r="E247" s="40">
        <f t="shared" si="7"/>
        <v>53360572.535454541</v>
      </c>
    </row>
    <row r="248" spans="1:5" hidden="1" x14ac:dyDescent="0.6">
      <c r="A248" s="38" t="s">
        <v>1331</v>
      </c>
      <c r="B248" s="40">
        <v>44239513.219999999</v>
      </c>
      <c r="C248" s="40">
        <v>54254174.229999997</v>
      </c>
      <c r="D248" s="40">
        <f t="shared" si="6"/>
        <v>98493687.449999988</v>
      </c>
      <c r="E248" s="40">
        <f t="shared" si="7"/>
        <v>26861914.759090908</v>
      </c>
    </row>
    <row r="249" spans="1:5" hidden="1" x14ac:dyDescent="0.6">
      <c r="A249" s="38" t="s">
        <v>1333</v>
      </c>
      <c r="B249" s="40">
        <v>39069992.910000011</v>
      </c>
      <c r="C249" s="40">
        <v>34732571.370000005</v>
      </c>
      <c r="D249" s="40">
        <f t="shared" si="6"/>
        <v>73802564.280000016</v>
      </c>
      <c r="E249" s="40">
        <f t="shared" si="7"/>
        <v>20127972.076363642</v>
      </c>
    </row>
    <row r="250" spans="1:5" hidden="1" x14ac:dyDescent="0.6">
      <c r="A250" s="38" t="s">
        <v>1335</v>
      </c>
      <c r="B250" s="40">
        <v>85654698.969999999</v>
      </c>
      <c r="C250" s="40">
        <v>112089018.65000001</v>
      </c>
      <c r="D250" s="40">
        <f t="shared" si="6"/>
        <v>197743717.62</v>
      </c>
      <c r="E250" s="40">
        <f t="shared" si="7"/>
        <v>53930104.805454545</v>
      </c>
    </row>
    <row r="251" spans="1:5" hidden="1" x14ac:dyDescent="0.6">
      <c r="A251" s="38" t="s">
        <v>1337</v>
      </c>
      <c r="B251" s="40">
        <v>63950588.539999992</v>
      </c>
      <c r="C251" s="40">
        <v>102552320.91</v>
      </c>
      <c r="D251" s="40">
        <f t="shared" si="6"/>
        <v>166502909.44999999</v>
      </c>
      <c r="E251" s="40">
        <f t="shared" si="7"/>
        <v>45409884.395454541</v>
      </c>
    </row>
    <row r="252" spans="1:5" hidden="1" x14ac:dyDescent="0.6">
      <c r="A252" s="38" t="s">
        <v>1339</v>
      </c>
      <c r="B252" s="40">
        <v>25784246.629999999</v>
      </c>
      <c r="C252" s="40">
        <v>26757258.140000004</v>
      </c>
      <c r="D252" s="40">
        <f t="shared" si="6"/>
        <v>52541504.770000003</v>
      </c>
      <c r="E252" s="40">
        <f t="shared" si="7"/>
        <v>14329501.300909091</v>
      </c>
    </row>
    <row r="253" spans="1:5" hidden="1" x14ac:dyDescent="0.6">
      <c r="A253" s="38" t="s">
        <v>1341</v>
      </c>
      <c r="B253" s="40">
        <v>25019477.080000002</v>
      </c>
      <c r="C253" s="40">
        <v>26853557.789999995</v>
      </c>
      <c r="D253" s="40">
        <f t="shared" si="6"/>
        <v>51873034.869999997</v>
      </c>
      <c r="E253" s="40">
        <f t="shared" si="7"/>
        <v>14147191.328181818</v>
      </c>
    </row>
    <row r="254" spans="1:5" hidden="1" x14ac:dyDescent="0.6">
      <c r="A254" s="38" t="s">
        <v>1343</v>
      </c>
      <c r="B254" s="40">
        <v>31834284.100000001</v>
      </c>
      <c r="C254" s="40">
        <v>39969005.330000006</v>
      </c>
      <c r="D254" s="40">
        <f t="shared" si="6"/>
        <v>71803289.430000007</v>
      </c>
      <c r="E254" s="40">
        <f t="shared" si="7"/>
        <v>19582715.299090911</v>
      </c>
    </row>
    <row r="255" spans="1:5" hidden="1" x14ac:dyDescent="0.6">
      <c r="A255" s="38" t="s">
        <v>1345</v>
      </c>
      <c r="B255" s="40">
        <v>29374082.599999998</v>
      </c>
      <c r="C255" s="40">
        <v>32417591.420000002</v>
      </c>
      <c r="D255" s="40">
        <f t="shared" si="6"/>
        <v>61791674.019999996</v>
      </c>
      <c r="E255" s="40">
        <f t="shared" si="7"/>
        <v>16852274.732727271</v>
      </c>
    </row>
    <row r="256" spans="1:5" hidden="1" x14ac:dyDescent="0.6">
      <c r="A256" s="38" t="s">
        <v>1347</v>
      </c>
      <c r="B256" s="40">
        <v>27280014.18</v>
      </c>
      <c r="C256" s="40">
        <v>32170332.599999998</v>
      </c>
      <c r="D256" s="40">
        <f t="shared" si="6"/>
        <v>59450346.780000001</v>
      </c>
      <c r="E256" s="40">
        <f t="shared" si="7"/>
        <v>16213730.940000001</v>
      </c>
    </row>
    <row r="257" spans="1:5" hidden="1" x14ac:dyDescent="0.6">
      <c r="A257" s="38" t="s">
        <v>1349</v>
      </c>
      <c r="B257" s="40">
        <v>20418249.329999998</v>
      </c>
      <c r="C257" s="40">
        <v>18889518.420000002</v>
      </c>
      <c r="D257" s="40">
        <f t="shared" si="6"/>
        <v>39307767.75</v>
      </c>
      <c r="E257" s="40">
        <f t="shared" si="7"/>
        <v>10720300.295454545</v>
      </c>
    </row>
    <row r="258" spans="1:5" hidden="1" x14ac:dyDescent="0.6">
      <c r="A258" s="38" t="s">
        <v>1351</v>
      </c>
      <c r="B258" s="40">
        <v>24318364.98</v>
      </c>
      <c r="C258" s="40">
        <v>23538825.330000002</v>
      </c>
      <c r="D258" s="40">
        <f t="shared" si="6"/>
        <v>47857190.310000002</v>
      </c>
      <c r="E258" s="40">
        <f t="shared" si="7"/>
        <v>13051960.993636366</v>
      </c>
    </row>
    <row r="259" spans="1:5" hidden="1" x14ac:dyDescent="0.6">
      <c r="A259" s="38" t="s">
        <v>1353</v>
      </c>
      <c r="B259" s="40">
        <v>24471036.449999999</v>
      </c>
      <c r="C259" s="40">
        <v>19471263.669999998</v>
      </c>
      <c r="D259" s="40">
        <f t="shared" si="6"/>
        <v>43942300.119999997</v>
      </c>
      <c r="E259" s="40">
        <f t="shared" si="7"/>
        <v>11984263.669090908</v>
      </c>
    </row>
    <row r="260" spans="1:5" hidden="1" x14ac:dyDescent="0.6">
      <c r="A260" s="38" t="s">
        <v>1355</v>
      </c>
      <c r="B260" s="40">
        <v>24852366.850000001</v>
      </c>
      <c r="C260" s="40">
        <v>14583291.510000002</v>
      </c>
      <c r="D260" s="40">
        <f t="shared" si="6"/>
        <v>39435658.359999999</v>
      </c>
      <c r="E260" s="40">
        <f t="shared" si="7"/>
        <v>10755179.552727273</v>
      </c>
    </row>
    <row r="261" spans="1:5" hidden="1" x14ac:dyDescent="0.6">
      <c r="A261" s="38" t="s">
        <v>1366</v>
      </c>
      <c r="B261" s="40">
        <v>34464462.789999999</v>
      </c>
      <c r="C261" s="40">
        <v>17658928.760000002</v>
      </c>
      <c r="D261" s="40">
        <f t="shared" ref="D261:D324" si="8">SUM(B261:C261)</f>
        <v>52123391.549999997</v>
      </c>
      <c r="E261" s="40">
        <f t="shared" ref="E261:E324" si="9">(D261/11)*3</f>
        <v>14215470.422727272</v>
      </c>
    </row>
    <row r="262" spans="1:5" hidden="1" x14ac:dyDescent="0.6">
      <c r="A262" s="38" t="s">
        <v>1368</v>
      </c>
      <c r="B262" s="40">
        <v>63704829.079999998</v>
      </c>
      <c r="C262" s="40">
        <v>47199563.210000001</v>
      </c>
      <c r="D262" s="40">
        <f t="shared" si="8"/>
        <v>110904392.28999999</v>
      </c>
      <c r="E262" s="40">
        <f t="shared" si="9"/>
        <v>30246652.442727271</v>
      </c>
    </row>
    <row r="263" spans="1:5" hidden="1" x14ac:dyDescent="0.6">
      <c r="A263" s="38" t="s">
        <v>1370</v>
      </c>
      <c r="B263" s="40">
        <v>24197620.160000004</v>
      </c>
      <c r="C263" s="40">
        <v>21653285.480000004</v>
      </c>
      <c r="D263" s="40">
        <f t="shared" si="8"/>
        <v>45850905.640000008</v>
      </c>
      <c r="E263" s="40">
        <f t="shared" si="9"/>
        <v>12504792.447272729</v>
      </c>
    </row>
    <row r="264" spans="1:5" hidden="1" x14ac:dyDescent="0.6">
      <c r="A264" s="38" t="s">
        <v>1372</v>
      </c>
      <c r="B264" s="40">
        <v>134654974.70999998</v>
      </c>
      <c r="C264" s="40">
        <v>93030961.600000009</v>
      </c>
      <c r="D264" s="40">
        <f t="shared" si="8"/>
        <v>227685936.31</v>
      </c>
      <c r="E264" s="40">
        <f t="shared" si="9"/>
        <v>62096164.448181823</v>
      </c>
    </row>
    <row r="265" spans="1:5" hidden="1" x14ac:dyDescent="0.6">
      <c r="A265" s="38" t="s">
        <v>1374</v>
      </c>
      <c r="B265" s="40">
        <v>42705047.649999999</v>
      </c>
      <c r="C265" s="40">
        <v>17129208.370000001</v>
      </c>
      <c r="D265" s="40">
        <f t="shared" si="8"/>
        <v>59834256.019999996</v>
      </c>
      <c r="E265" s="40">
        <f t="shared" si="9"/>
        <v>16318433.459999997</v>
      </c>
    </row>
    <row r="266" spans="1:5" hidden="1" x14ac:dyDescent="0.6">
      <c r="A266" s="38" t="s">
        <v>1376</v>
      </c>
      <c r="B266" s="40">
        <v>71475381.780000016</v>
      </c>
      <c r="C266" s="40">
        <v>44448020.399999999</v>
      </c>
      <c r="D266" s="40">
        <f t="shared" si="8"/>
        <v>115923402.18000001</v>
      </c>
      <c r="E266" s="40">
        <f t="shared" si="9"/>
        <v>31615473.32181818</v>
      </c>
    </row>
    <row r="267" spans="1:5" hidden="1" x14ac:dyDescent="0.6">
      <c r="A267" s="38" t="s">
        <v>1378</v>
      </c>
      <c r="B267" s="40">
        <v>22654527</v>
      </c>
      <c r="C267" s="40">
        <v>9967997.1199999992</v>
      </c>
      <c r="D267" s="40">
        <f t="shared" si="8"/>
        <v>32622524.119999997</v>
      </c>
      <c r="E267" s="40">
        <f t="shared" si="9"/>
        <v>8897052.0327272713</v>
      </c>
    </row>
    <row r="268" spans="1:5" hidden="1" x14ac:dyDescent="0.6">
      <c r="A268" s="38" t="s">
        <v>1380</v>
      </c>
      <c r="B268" s="40">
        <v>136898366.69999999</v>
      </c>
      <c r="C268" s="40">
        <v>65396029.829999998</v>
      </c>
      <c r="D268" s="40">
        <f t="shared" si="8"/>
        <v>202294396.52999997</v>
      </c>
      <c r="E268" s="40">
        <f t="shared" si="9"/>
        <v>55171199.053636357</v>
      </c>
    </row>
    <row r="269" spans="1:5" hidden="1" x14ac:dyDescent="0.6">
      <c r="A269" s="38" t="s">
        <v>1382</v>
      </c>
      <c r="B269" s="40">
        <v>93109584.479999989</v>
      </c>
      <c r="C269" s="40">
        <v>68107874.5</v>
      </c>
      <c r="D269" s="40">
        <f t="shared" si="8"/>
        <v>161217458.97999999</v>
      </c>
      <c r="E269" s="40">
        <f t="shared" si="9"/>
        <v>43968397.903636359</v>
      </c>
    </row>
    <row r="270" spans="1:5" hidden="1" x14ac:dyDescent="0.6">
      <c r="A270" s="38" t="s">
        <v>1384</v>
      </c>
      <c r="B270" s="40">
        <v>47654375.859999999</v>
      </c>
      <c r="C270" s="40">
        <v>29235351.370000001</v>
      </c>
      <c r="D270" s="40">
        <f t="shared" si="8"/>
        <v>76889727.230000004</v>
      </c>
      <c r="E270" s="40">
        <f t="shared" si="9"/>
        <v>20969925.608181819</v>
      </c>
    </row>
    <row r="271" spans="1:5" hidden="1" x14ac:dyDescent="0.6">
      <c r="A271" s="38" t="s">
        <v>1386</v>
      </c>
      <c r="B271" s="40">
        <v>34031285.300000004</v>
      </c>
      <c r="C271" s="40">
        <v>15228960.58</v>
      </c>
      <c r="D271" s="40">
        <f t="shared" si="8"/>
        <v>49260245.880000003</v>
      </c>
      <c r="E271" s="40">
        <f t="shared" si="9"/>
        <v>13434612.512727272</v>
      </c>
    </row>
    <row r="272" spans="1:5" hidden="1" x14ac:dyDescent="0.6">
      <c r="A272" s="38" t="s">
        <v>1388</v>
      </c>
      <c r="B272" s="40">
        <v>21572868</v>
      </c>
      <c r="C272" s="40">
        <v>13979523.800000001</v>
      </c>
      <c r="D272" s="40">
        <f t="shared" si="8"/>
        <v>35552391.799999997</v>
      </c>
      <c r="E272" s="40">
        <f t="shared" si="9"/>
        <v>9696106.8545454536</v>
      </c>
    </row>
    <row r="273" spans="1:5" hidden="1" x14ac:dyDescent="0.6">
      <c r="A273" s="38" t="s">
        <v>1435</v>
      </c>
      <c r="B273" s="40">
        <v>20602191.830000002</v>
      </c>
      <c r="C273" s="40">
        <v>17114822.100000001</v>
      </c>
      <c r="D273" s="40">
        <f t="shared" si="8"/>
        <v>37717013.930000007</v>
      </c>
      <c r="E273" s="40">
        <f t="shared" si="9"/>
        <v>10286458.344545456</v>
      </c>
    </row>
    <row r="274" spans="1:5" hidden="1" x14ac:dyDescent="0.6">
      <c r="A274" s="38" t="s">
        <v>1437</v>
      </c>
      <c r="B274" s="40">
        <v>47790478.390000001</v>
      </c>
      <c r="C274" s="40">
        <v>33907335.829999998</v>
      </c>
      <c r="D274" s="40">
        <f t="shared" si="8"/>
        <v>81697814.219999999</v>
      </c>
      <c r="E274" s="40">
        <f t="shared" si="9"/>
        <v>22281222.059999999</v>
      </c>
    </row>
    <row r="275" spans="1:5" hidden="1" x14ac:dyDescent="0.6">
      <c r="A275" s="38" t="s">
        <v>1439</v>
      </c>
      <c r="B275" s="40">
        <v>134373978.72</v>
      </c>
      <c r="C275" s="40">
        <v>87387035.710000023</v>
      </c>
      <c r="D275" s="40">
        <f t="shared" si="8"/>
        <v>221761014.43000001</v>
      </c>
      <c r="E275" s="40">
        <f t="shared" si="9"/>
        <v>60480276.662727281</v>
      </c>
    </row>
    <row r="276" spans="1:5" hidden="1" x14ac:dyDescent="0.6">
      <c r="A276" s="38" t="s">
        <v>1441</v>
      </c>
      <c r="B276" s="40">
        <v>65811741.080000006</v>
      </c>
      <c r="C276" s="40">
        <v>61262160.420000002</v>
      </c>
      <c r="D276" s="40">
        <f t="shared" si="8"/>
        <v>127073901.5</v>
      </c>
      <c r="E276" s="40">
        <f t="shared" si="9"/>
        <v>34656518.590909094</v>
      </c>
    </row>
    <row r="277" spans="1:5" hidden="1" x14ac:dyDescent="0.6">
      <c r="A277" s="38" t="s">
        <v>1443</v>
      </c>
      <c r="B277" s="40">
        <v>25152794.509999998</v>
      </c>
      <c r="C277" s="40">
        <v>12277251.99</v>
      </c>
      <c r="D277" s="40">
        <f t="shared" si="8"/>
        <v>37430046.5</v>
      </c>
      <c r="E277" s="40">
        <f t="shared" si="9"/>
        <v>10208194.5</v>
      </c>
    </row>
    <row r="278" spans="1:5" hidden="1" x14ac:dyDescent="0.6">
      <c r="A278" s="38" t="s">
        <v>1445</v>
      </c>
      <c r="B278" s="40">
        <v>30703001.98</v>
      </c>
      <c r="C278" s="40">
        <v>20235869.75</v>
      </c>
      <c r="D278" s="40">
        <f t="shared" si="8"/>
        <v>50938871.730000004</v>
      </c>
      <c r="E278" s="40">
        <f t="shared" si="9"/>
        <v>13892419.562727274</v>
      </c>
    </row>
    <row r="279" spans="1:5" hidden="1" x14ac:dyDescent="0.6">
      <c r="A279" s="38" t="s">
        <v>1447</v>
      </c>
      <c r="B279" s="40">
        <v>54350580.739999995</v>
      </c>
      <c r="C279" s="40">
        <v>34987831.410000004</v>
      </c>
      <c r="D279" s="40">
        <f t="shared" si="8"/>
        <v>89338412.150000006</v>
      </c>
      <c r="E279" s="40">
        <f t="shared" si="9"/>
        <v>24365021.495454546</v>
      </c>
    </row>
    <row r="280" spans="1:5" hidden="1" x14ac:dyDescent="0.6">
      <c r="A280" s="38" t="s">
        <v>1449</v>
      </c>
      <c r="B280" s="40">
        <v>47347589.739999995</v>
      </c>
      <c r="C280" s="40">
        <v>43121886.390000001</v>
      </c>
      <c r="D280" s="40">
        <f t="shared" si="8"/>
        <v>90469476.129999995</v>
      </c>
      <c r="E280" s="40">
        <f t="shared" si="9"/>
        <v>24673493.489999998</v>
      </c>
    </row>
    <row r="281" spans="1:5" hidden="1" x14ac:dyDescent="0.6">
      <c r="A281" s="38" t="s">
        <v>1451</v>
      </c>
      <c r="B281" s="40">
        <v>66669960.400000006</v>
      </c>
      <c r="C281" s="40">
        <v>46216439.090000004</v>
      </c>
      <c r="D281" s="40">
        <f t="shared" si="8"/>
        <v>112886399.49000001</v>
      </c>
      <c r="E281" s="40">
        <f t="shared" si="9"/>
        <v>30787199.860909097</v>
      </c>
    </row>
    <row r="282" spans="1:5" hidden="1" x14ac:dyDescent="0.6">
      <c r="A282" s="38" t="s">
        <v>1453</v>
      </c>
      <c r="B282" s="40">
        <v>16418799.100000001</v>
      </c>
      <c r="C282" s="40">
        <v>9693537.3399999999</v>
      </c>
      <c r="D282" s="40">
        <f t="shared" si="8"/>
        <v>26112336.440000001</v>
      </c>
      <c r="E282" s="40">
        <f t="shared" si="9"/>
        <v>7121546.3018181827</v>
      </c>
    </row>
    <row r="283" spans="1:5" hidden="1" x14ac:dyDescent="0.6">
      <c r="A283" s="38" t="s">
        <v>1455</v>
      </c>
      <c r="B283" s="40">
        <v>21381325.560000002</v>
      </c>
      <c r="C283" s="40">
        <v>12098440.450000003</v>
      </c>
      <c r="D283" s="40">
        <f t="shared" si="8"/>
        <v>33479766.010000005</v>
      </c>
      <c r="E283" s="40">
        <f t="shared" si="9"/>
        <v>9130845.2754545473</v>
      </c>
    </row>
    <row r="284" spans="1:5" hidden="1" x14ac:dyDescent="0.6">
      <c r="A284" s="38" t="s">
        <v>1457</v>
      </c>
      <c r="B284" s="40">
        <v>23450195.099999998</v>
      </c>
      <c r="C284" s="40">
        <v>15526231.760000002</v>
      </c>
      <c r="D284" s="40">
        <f t="shared" si="8"/>
        <v>38976426.859999999</v>
      </c>
      <c r="E284" s="40">
        <f t="shared" si="9"/>
        <v>10629934.598181818</v>
      </c>
    </row>
    <row r="285" spans="1:5" hidden="1" x14ac:dyDescent="0.6">
      <c r="A285" s="38" t="s">
        <v>1459</v>
      </c>
      <c r="B285" s="40">
        <v>29513276.5</v>
      </c>
      <c r="C285" s="40">
        <v>42415244.869999997</v>
      </c>
      <c r="D285" s="40">
        <f t="shared" si="8"/>
        <v>71928521.370000005</v>
      </c>
      <c r="E285" s="40">
        <f t="shared" si="9"/>
        <v>19616869.464545455</v>
      </c>
    </row>
    <row r="286" spans="1:5" hidden="1" x14ac:dyDescent="0.6">
      <c r="A286" s="38" t="s">
        <v>1461</v>
      </c>
      <c r="B286" s="40">
        <v>23740867.68</v>
      </c>
      <c r="C286" s="40">
        <v>14441878.030000001</v>
      </c>
      <c r="D286" s="40">
        <f t="shared" si="8"/>
        <v>38182745.710000001</v>
      </c>
      <c r="E286" s="40">
        <f t="shared" si="9"/>
        <v>10413476.102727273</v>
      </c>
    </row>
    <row r="287" spans="1:5" hidden="1" x14ac:dyDescent="0.6">
      <c r="A287" s="38" t="s">
        <v>1463</v>
      </c>
      <c r="B287" s="40">
        <v>26580636.949999999</v>
      </c>
      <c r="C287" s="40">
        <v>11645954.530000001</v>
      </c>
      <c r="D287" s="40">
        <f t="shared" si="8"/>
        <v>38226591.480000004</v>
      </c>
      <c r="E287" s="40">
        <f t="shared" si="9"/>
        <v>10425434.040000001</v>
      </c>
    </row>
    <row r="288" spans="1:5" hidden="1" x14ac:dyDescent="0.6">
      <c r="A288" s="38" t="s">
        <v>1465</v>
      </c>
      <c r="B288" s="40">
        <v>28765324.879999999</v>
      </c>
      <c r="C288" s="40">
        <v>17874945.399999999</v>
      </c>
      <c r="D288" s="40">
        <f t="shared" si="8"/>
        <v>46640270.280000001</v>
      </c>
      <c r="E288" s="40">
        <f t="shared" si="9"/>
        <v>12720073.712727275</v>
      </c>
    </row>
    <row r="289" spans="1:5" hidden="1" x14ac:dyDescent="0.6">
      <c r="A289" s="38" t="s">
        <v>1467</v>
      </c>
      <c r="B289" s="40">
        <v>17786271.199999999</v>
      </c>
      <c r="C289" s="40">
        <v>11213914.170000002</v>
      </c>
      <c r="D289" s="40">
        <f t="shared" si="8"/>
        <v>29000185.370000001</v>
      </c>
      <c r="E289" s="40">
        <f t="shared" si="9"/>
        <v>7909141.4645454548</v>
      </c>
    </row>
    <row r="290" spans="1:5" hidden="1" x14ac:dyDescent="0.6">
      <c r="A290" s="38" t="s">
        <v>1495</v>
      </c>
      <c r="B290" s="40">
        <v>37512103.420000009</v>
      </c>
      <c r="C290" s="40">
        <v>15026261.559999999</v>
      </c>
      <c r="D290" s="40">
        <f t="shared" si="8"/>
        <v>52538364.980000004</v>
      </c>
      <c r="E290" s="40">
        <f t="shared" si="9"/>
        <v>14328644.994545456</v>
      </c>
    </row>
    <row r="291" spans="1:5" hidden="1" x14ac:dyDescent="0.6">
      <c r="A291" s="38" t="s">
        <v>1497</v>
      </c>
      <c r="B291" s="40">
        <v>26800735.52</v>
      </c>
      <c r="C291" s="40">
        <v>10800944.029999999</v>
      </c>
      <c r="D291" s="40">
        <f t="shared" si="8"/>
        <v>37601679.549999997</v>
      </c>
      <c r="E291" s="40">
        <f t="shared" si="9"/>
        <v>10255003.513636364</v>
      </c>
    </row>
    <row r="292" spans="1:5" hidden="1" x14ac:dyDescent="0.6">
      <c r="A292" s="38" t="s">
        <v>1499</v>
      </c>
      <c r="B292" s="40">
        <v>58007269.990000002</v>
      </c>
      <c r="C292" s="40">
        <v>67048097.869999997</v>
      </c>
      <c r="D292" s="40">
        <f t="shared" si="8"/>
        <v>125055367.86</v>
      </c>
      <c r="E292" s="40">
        <f t="shared" si="9"/>
        <v>34106009.416363634</v>
      </c>
    </row>
    <row r="293" spans="1:5" hidden="1" x14ac:dyDescent="0.6">
      <c r="A293" s="38" t="s">
        <v>1501</v>
      </c>
      <c r="B293" s="40">
        <v>41209934.080000006</v>
      </c>
      <c r="C293" s="40">
        <v>38422510.339999996</v>
      </c>
      <c r="D293" s="40">
        <f t="shared" si="8"/>
        <v>79632444.420000002</v>
      </c>
      <c r="E293" s="40">
        <f t="shared" si="9"/>
        <v>21717939.387272727</v>
      </c>
    </row>
    <row r="294" spans="1:5" hidden="1" x14ac:dyDescent="0.6">
      <c r="A294" s="38" t="s">
        <v>1503</v>
      </c>
      <c r="B294" s="40">
        <v>33489363.210000005</v>
      </c>
      <c r="C294" s="40">
        <v>19257272.579999998</v>
      </c>
      <c r="D294" s="40">
        <f t="shared" si="8"/>
        <v>52746635.790000007</v>
      </c>
      <c r="E294" s="40">
        <f t="shared" si="9"/>
        <v>14385446.124545457</v>
      </c>
    </row>
    <row r="295" spans="1:5" hidden="1" x14ac:dyDescent="0.6">
      <c r="A295" s="38" t="s">
        <v>1505</v>
      </c>
      <c r="B295" s="40">
        <v>40888084.82</v>
      </c>
      <c r="C295" s="40">
        <v>34512721.310000002</v>
      </c>
      <c r="D295" s="40">
        <f t="shared" si="8"/>
        <v>75400806.129999995</v>
      </c>
      <c r="E295" s="40">
        <f t="shared" si="9"/>
        <v>20563856.217272725</v>
      </c>
    </row>
    <row r="296" spans="1:5" hidden="1" x14ac:dyDescent="0.6">
      <c r="A296" s="38" t="s">
        <v>1507</v>
      </c>
      <c r="B296" s="40">
        <v>47405523.109999999</v>
      </c>
      <c r="C296" s="40">
        <v>21988393.870000005</v>
      </c>
      <c r="D296" s="40">
        <f t="shared" si="8"/>
        <v>69393916.980000004</v>
      </c>
      <c r="E296" s="40">
        <f t="shared" si="9"/>
        <v>18925613.721818183</v>
      </c>
    </row>
    <row r="297" spans="1:5" hidden="1" x14ac:dyDescent="0.6">
      <c r="A297" s="38" t="s">
        <v>1509</v>
      </c>
      <c r="B297" s="40">
        <v>96109853.700000003</v>
      </c>
      <c r="C297" s="40">
        <v>57110272.43</v>
      </c>
      <c r="D297" s="40">
        <f t="shared" si="8"/>
        <v>153220126.13</v>
      </c>
      <c r="E297" s="40">
        <f t="shared" si="9"/>
        <v>41787307.126363635</v>
      </c>
    </row>
    <row r="298" spans="1:5" hidden="1" x14ac:dyDescent="0.6">
      <c r="A298" s="38" t="s">
        <v>1511</v>
      </c>
      <c r="B298" s="40">
        <v>30345165.84</v>
      </c>
      <c r="C298" s="40">
        <v>19508182.609999999</v>
      </c>
      <c r="D298" s="40">
        <f t="shared" si="8"/>
        <v>49853348.450000003</v>
      </c>
      <c r="E298" s="40">
        <f t="shared" si="9"/>
        <v>13596367.759090912</v>
      </c>
    </row>
    <row r="299" spans="1:5" hidden="1" x14ac:dyDescent="0.6">
      <c r="A299" s="38" t="s">
        <v>1513</v>
      </c>
      <c r="B299" s="40">
        <v>39510665.82</v>
      </c>
      <c r="C299" s="40">
        <v>34642694.25</v>
      </c>
      <c r="D299" s="40">
        <f t="shared" si="8"/>
        <v>74153360.069999993</v>
      </c>
      <c r="E299" s="40">
        <f t="shared" si="9"/>
        <v>20223643.655454542</v>
      </c>
    </row>
    <row r="300" spans="1:5" hidden="1" x14ac:dyDescent="0.6">
      <c r="A300" s="38" t="s">
        <v>1515</v>
      </c>
      <c r="B300" s="40">
        <v>144144405.74000001</v>
      </c>
      <c r="C300" s="40">
        <v>67328931.570000008</v>
      </c>
      <c r="D300" s="40">
        <f t="shared" si="8"/>
        <v>211473337.31</v>
      </c>
      <c r="E300" s="40">
        <f t="shared" si="9"/>
        <v>57674546.539090917</v>
      </c>
    </row>
    <row r="301" spans="1:5" hidden="1" x14ac:dyDescent="0.6">
      <c r="A301" s="38" t="s">
        <v>1517</v>
      </c>
      <c r="B301" s="40">
        <v>90381969.769999996</v>
      </c>
      <c r="C301" s="40">
        <v>50246347.490000002</v>
      </c>
      <c r="D301" s="40">
        <f t="shared" si="8"/>
        <v>140628317.25999999</v>
      </c>
      <c r="E301" s="40">
        <f t="shared" si="9"/>
        <v>38353177.43454545</v>
      </c>
    </row>
    <row r="302" spans="1:5" hidden="1" x14ac:dyDescent="0.6">
      <c r="A302" s="38" t="s">
        <v>1519</v>
      </c>
      <c r="B302" s="40">
        <v>19175395.199999999</v>
      </c>
      <c r="C302" s="40">
        <v>7509010.5600000005</v>
      </c>
      <c r="D302" s="40">
        <f t="shared" si="8"/>
        <v>26684405.759999998</v>
      </c>
      <c r="E302" s="40">
        <f t="shared" si="9"/>
        <v>7277565.207272727</v>
      </c>
    </row>
    <row r="303" spans="1:5" hidden="1" x14ac:dyDescent="0.6">
      <c r="A303" s="38" t="s">
        <v>1521</v>
      </c>
      <c r="B303" s="40">
        <v>26338481.199999999</v>
      </c>
      <c r="C303" s="40">
        <v>12263716.379999999</v>
      </c>
      <c r="D303" s="40">
        <f t="shared" si="8"/>
        <v>38602197.579999998</v>
      </c>
      <c r="E303" s="40">
        <f t="shared" si="9"/>
        <v>10527872.067272726</v>
      </c>
    </row>
    <row r="304" spans="1:5" hidden="1" x14ac:dyDescent="0.6">
      <c r="A304" s="38" t="s">
        <v>1523</v>
      </c>
      <c r="B304" s="40">
        <v>25988285.899999999</v>
      </c>
      <c r="C304" s="40">
        <v>23514847.620000005</v>
      </c>
      <c r="D304" s="40">
        <f t="shared" si="8"/>
        <v>49503133.520000003</v>
      </c>
      <c r="E304" s="40">
        <f t="shared" si="9"/>
        <v>13500854.596363638</v>
      </c>
    </row>
    <row r="305" spans="1:5" hidden="1" x14ac:dyDescent="0.6">
      <c r="A305" s="38" t="s">
        <v>1525</v>
      </c>
      <c r="B305" s="40">
        <v>21935518.399999999</v>
      </c>
      <c r="C305" s="40">
        <v>7826163.0200000005</v>
      </c>
      <c r="D305" s="40">
        <f t="shared" si="8"/>
        <v>29761681.419999998</v>
      </c>
      <c r="E305" s="40">
        <f t="shared" si="9"/>
        <v>8116822.2054545451</v>
      </c>
    </row>
    <row r="306" spans="1:5" hidden="1" x14ac:dyDescent="0.6">
      <c r="A306" s="38" t="s">
        <v>1527</v>
      </c>
      <c r="B306" s="40">
        <v>35695525.049999997</v>
      </c>
      <c r="C306" s="40">
        <v>15116732.720000001</v>
      </c>
      <c r="D306" s="40">
        <f t="shared" si="8"/>
        <v>50812257.769999996</v>
      </c>
      <c r="E306" s="40">
        <f t="shared" si="9"/>
        <v>13857888.482727271</v>
      </c>
    </row>
    <row r="307" spans="1:5" hidden="1" x14ac:dyDescent="0.6">
      <c r="A307" s="38" t="s">
        <v>1529</v>
      </c>
      <c r="B307" s="40">
        <v>21186914.299999997</v>
      </c>
      <c r="C307" s="40">
        <v>7898868.4499999993</v>
      </c>
      <c r="D307" s="40">
        <f t="shared" si="8"/>
        <v>29085782.749999996</v>
      </c>
      <c r="E307" s="40">
        <f t="shared" si="9"/>
        <v>7932486.2045454532</v>
      </c>
    </row>
    <row r="308" spans="1:5" hidden="1" x14ac:dyDescent="0.6">
      <c r="A308" s="38" t="s">
        <v>1416</v>
      </c>
      <c r="B308" s="40">
        <v>16900233.099999998</v>
      </c>
      <c r="C308" s="40">
        <v>12234021.24</v>
      </c>
      <c r="D308" s="40">
        <f t="shared" si="8"/>
        <v>29134254.339999996</v>
      </c>
      <c r="E308" s="40">
        <f t="shared" si="9"/>
        <v>7945705.7290909085</v>
      </c>
    </row>
    <row r="309" spans="1:5" hidden="1" x14ac:dyDescent="0.6">
      <c r="A309" s="38" t="s">
        <v>1418</v>
      </c>
      <c r="B309" s="40">
        <v>32882367.650000002</v>
      </c>
      <c r="C309" s="40">
        <v>21976301.359999999</v>
      </c>
      <c r="D309" s="40">
        <f t="shared" si="8"/>
        <v>54858669.010000005</v>
      </c>
      <c r="E309" s="40">
        <f t="shared" si="9"/>
        <v>14961455.184545456</v>
      </c>
    </row>
    <row r="310" spans="1:5" hidden="1" x14ac:dyDescent="0.6">
      <c r="A310" s="38" t="s">
        <v>1420</v>
      </c>
      <c r="B310" s="40">
        <v>30593667.920000002</v>
      </c>
      <c r="C310" s="40">
        <v>19098366.459999997</v>
      </c>
      <c r="D310" s="40">
        <f t="shared" si="8"/>
        <v>49692034.379999995</v>
      </c>
      <c r="E310" s="40">
        <f t="shared" si="9"/>
        <v>13552373.012727272</v>
      </c>
    </row>
    <row r="311" spans="1:5" hidden="1" x14ac:dyDescent="0.6">
      <c r="A311" s="38" t="s">
        <v>1422</v>
      </c>
      <c r="B311" s="40">
        <v>16672268</v>
      </c>
      <c r="C311" s="40">
        <v>7323200.8599999994</v>
      </c>
      <c r="D311" s="40">
        <f t="shared" si="8"/>
        <v>23995468.859999999</v>
      </c>
      <c r="E311" s="40">
        <f t="shared" si="9"/>
        <v>6544218.7799999993</v>
      </c>
    </row>
    <row r="312" spans="1:5" hidden="1" x14ac:dyDescent="0.6">
      <c r="A312" s="38" t="s">
        <v>1424</v>
      </c>
      <c r="B312" s="40">
        <v>25817159.780000001</v>
      </c>
      <c r="C312" s="40">
        <v>7535518.9100000011</v>
      </c>
      <c r="D312" s="40">
        <f t="shared" si="8"/>
        <v>33352678.690000001</v>
      </c>
      <c r="E312" s="40">
        <f t="shared" si="9"/>
        <v>9096185.0972727276</v>
      </c>
    </row>
    <row r="313" spans="1:5" hidden="1" x14ac:dyDescent="0.6">
      <c r="A313" s="38" t="s">
        <v>1426</v>
      </c>
      <c r="B313" s="40">
        <v>15441065.66</v>
      </c>
      <c r="C313" s="40">
        <v>9401690.1699999999</v>
      </c>
      <c r="D313" s="40">
        <f t="shared" si="8"/>
        <v>24842755.829999998</v>
      </c>
      <c r="E313" s="40">
        <f t="shared" si="9"/>
        <v>6775297.0445454549</v>
      </c>
    </row>
    <row r="314" spans="1:5" hidden="1" x14ac:dyDescent="0.6">
      <c r="A314" s="38" t="s">
        <v>1428</v>
      </c>
      <c r="B314" s="40">
        <v>15947967.059999999</v>
      </c>
      <c r="C314" s="40">
        <v>7948209.1799999997</v>
      </c>
      <c r="D314" s="40">
        <f t="shared" si="8"/>
        <v>23896176.239999998</v>
      </c>
      <c r="E314" s="40">
        <f t="shared" si="9"/>
        <v>6517138.9745454546</v>
      </c>
    </row>
    <row r="315" spans="1:5" hidden="1" x14ac:dyDescent="0.6">
      <c r="A315" s="38" t="s">
        <v>1219</v>
      </c>
      <c r="B315" s="40">
        <v>26129244.25</v>
      </c>
      <c r="C315" s="40">
        <v>18286603.240000002</v>
      </c>
      <c r="D315" s="40">
        <f t="shared" si="8"/>
        <v>44415847.490000002</v>
      </c>
      <c r="E315" s="40">
        <f t="shared" si="9"/>
        <v>12113412.951818183</v>
      </c>
    </row>
    <row r="316" spans="1:5" hidden="1" x14ac:dyDescent="0.6">
      <c r="A316" s="38" t="s">
        <v>1221</v>
      </c>
      <c r="B316" s="40">
        <v>22811635.579999998</v>
      </c>
      <c r="C316" s="40">
        <v>16135335.359999999</v>
      </c>
      <c r="D316" s="40">
        <f t="shared" si="8"/>
        <v>38946970.939999998</v>
      </c>
      <c r="E316" s="40">
        <f t="shared" si="9"/>
        <v>10621901.165454544</v>
      </c>
    </row>
    <row r="317" spans="1:5" hidden="1" x14ac:dyDescent="0.6">
      <c r="A317" s="38" t="s">
        <v>1223</v>
      </c>
      <c r="B317" s="40">
        <v>37692629.830000006</v>
      </c>
      <c r="C317" s="40">
        <v>78515851.260000005</v>
      </c>
      <c r="D317" s="40">
        <f t="shared" si="8"/>
        <v>116208481.09</v>
      </c>
      <c r="E317" s="40">
        <f t="shared" si="9"/>
        <v>31693222.115454547</v>
      </c>
    </row>
    <row r="318" spans="1:5" hidden="1" x14ac:dyDescent="0.6">
      <c r="A318" s="38" t="s">
        <v>1225</v>
      </c>
      <c r="B318" s="40">
        <v>58807861.349999994</v>
      </c>
      <c r="C318" s="40">
        <v>48684502.019999996</v>
      </c>
      <c r="D318" s="40">
        <f t="shared" si="8"/>
        <v>107492363.36999999</v>
      </c>
      <c r="E318" s="40">
        <f t="shared" si="9"/>
        <v>29316099.100909092</v>
      </c>
    </row>
    <row r="319" spans="1:5" hidden="1" x14ac:dyDescent="0.6">
      <c r="A319" s="38" t="s">
        <v>1227</v>
      </c>
      <c r="B319" s="40">
        <v>44912201.600000001</v>
      </c>
      <c r="C319" s="40">
        <v>54569671.449999996</v>
      </c>
      <c r="D319" s="40">
        <f t="shared" si="8"/>
        <v>99481873.049999997</v>
      </c>
      <c r="E319" s="40">
        <f t="shared" si="9"/>
        <v>27131419.922727272</v>
      </c>
    </row>
    <row r="320" spans="1:5" hidden="1" x14ac:dyDescent="0.6">
      <c r="A320" s="38" t="s">
        <v>1229</v>
      </c>
      <c r="B320" s="40">
        <v>32210890.800000001</v>
      </c>
      <c r="C320" s="40">
        <v>32592396.500000004</v>
      </c>
      <c r="D320" s="40">
        <f t="shared" si="8"/>
        <v>64803287.300000004</v>
      </c>
      <c r="E320" s="40">
        <f t="shared" si="9"/>
        <v>17673623.809090909</v>
      </c>
    </row>
    <row r="321" spans="1:5" hidden="1" x14ac:dyDescent="0.6">
      <c r="A321" s="38" t="s">
        <v>1231</v>
      </c>
      <c r="B321" s="40">
        <v>23602721.850000001</v>
      </c>
      <c r="C321" s="40">
        <v>19008547.279999997</v>
      </c>
      <c r="D321" s="40">
        <f t="shared" si="8"/>
        <v>42611269.129999995</v>
      </c>
      <c r="E321" s="40">
        <f t="shared" si="9"/>
        <v>11621255.217272727</v>
      </c>
    </row>
    <row r="322" spans="1:5" hidden="1" x14ac:dyDescent="0.6">
      <c r="A322" s="38" t="s">
        <v>1233</v>
      </c>
      <c r="B322" s="40">
        <v>29479728.329999998</v>
      </c>
      <c r="C322" s="40">
        <v>34617304.180000007</v>
      </c>
      <c r="D322" s="40">
        <f t="shared" si="8"/>
        <v>64097032.510000005</v>
      </c>
      <c r="E322" s="40">
        <f t="shared" si="9"/>
        <v>17481008.866363637</v>
      </c>
    </row>
    <row r="323" spans="1:5" hidden="1" x14ac:dyDescent="0.6">
      <c r="A323" s="38" t="s">
        <v>1235</v>
      </c>
      <c r="B323" s="40">
        <v>109517856.01000001</v>
      </c>
      <c r="C323" s="40">
        <v>149494960.99000001</v>
      </c>
      <c r="D323" s="40">
        <f t="shared" si="8"/>
        <v>259012817</v>
      </c>
      <c r="E323" s="40">
        <f t="shared" si="9"/>
        <v>70639859.181818187</v>
      </c>
    </row>
    <row r="324" spans="1:5" hidden="1" x14ac:dyDescent="0.6">
      <c r="A324" s="38" t="s">
        <v>1237</v>
      </c>
      <c r="B324" s="40">
        <v>25872495.800000001</v>
      </c>
      <c r="C324" s="40">
        <v>20366403.390000001</v>
      </c>
      <c r="D324" s="40">
        <f t="shared" si="8"/>
        <v>46238899.189999998</v>
      </c>
      <c r="E324" s="40">
        <f t="shared" si="9"/>
        <v>12610608.870000001</v>
      </c>
    </row>
    <row r="325" spans="1:5" hidden="1" x14ac:dyDescent="0.6">
      <c r="A325" s="38" t="s">
        <v>1239</v>
      </c>
      <c r="B325" s="40">
        <v>49331025.18</v>
      </c>
      <c r="C325" s="40">
        <v>63231026.690000005</v>
      </c>
      <c r="D325" s="40">
        <f t="shared" ref="D325:D388" si="10">SUM(B325:C325)</f>
        <v>112562051.87</v>
      </c>
      <c r="E325" s="40">
        <f t="shared" ref="E325:E388" si="11">(D325/11)*3</f>
        <v>30698741.419090912</v>
      </c>
    </row>
    <row r="326" spans="1:5" hidden="1" x14ac:dyDescent="0.6">
      <c r="A326" s="38" t="s">
        <v>1241</v>
      </c>
      <c r="B326" s="40">
        <v>30067072.100000001</v>
      </c>
      <c r="C326" s="40">
        <v>28175524.949999996</v>
      </c>
      <c r="D326" s="40">
        <f t="shared" si="10"/>
        <v>58242597.049999997</v>
      </c>
      <c r="E326" s="40">
        <f t="shared" si="11"/>
        <v>15884344.649999999</v>
      </c>
    </row>
    <row r="327" spans="1:5" hidden="1" x14ac:dyDescent="0.6">
      <c r="A327" s="38" t="s">
        <v>1243</v>
      </c>
      <c r="B327" s="40">
        <v>26417578.949999999</v>
      </c>
      <c r="C327" s="40">
        <v>17249295.229999997</v>
      </c>
      <c r="D327" s="40">
        <f t="shared" si="10"/>
        <v>43666874.179999992</v>
      </c>
      <c r="E327" s="40">
        <f t="shared" si="11"/>
        <v>11909147.503636362</v>
      </c>
    </row>
    <row r="328" spans="1:5" hidden="1" x14ac:dyDescent="0.6">
      <c r="A328" s="38" t="s">
        <v>1245</v>
      </c>
      <c r="B328" s="40">
        <v>17886903</v>
      </c>
      <c r="C328" s="40">
        <v>10226804.16</v>
      </c>
      <c r="D328" s="40">
        <f t="shared" si="10"/>
        <v>28113707.16</v>
      </c>
      <c r="E328" s="40">
        <f t="shared" si="11"/>
        <v>7667374.6799999997</v>
      </c>
    </row>
    <row r="329" spans="1:5" hidden="1" x14ac:dyDescent="0.6">
      <c r="A329" s="38" t="s">
        <v>1480</v>
      </c>
      <c r="B329" s="40">
        <v>24543352.27</v>
      </c>
      <c r="C329" s="40">
        <v>9579548.0399999991</v>
      </c>
      <c r="D329" s="40">
        <f t="shared" si="10"/>
        <v>34122900.310000002</v>
      </c>
      <c r="E329" s="40">
        <f t="shared" si="11"/>
        <v>9306245.5390909091</v>
      </c>
    </row>
    <row r="330" spans="1:5" hidden="1" x14ac:dyDescent="0.6">
      <c r="A330" s="38" t="s">
        <v>1482</v>
      </c>
      <c r="B330" s="40">
        <v>28336497.019999996</v>
      </c>
      <c r="C330" s="40">
        <v>21977000.729999997</v>
      </c>
      <c r="D330" s="40">
        <f t="shared" si="10"/>
        <v>50313497.749999993</v>
      </c>
      <c r="E330" s="40">
        <f t="shared" si="11"/>
        <v>13721863.02272727</v>
      </c>
    </row>
    <row r="331" spans="1:5" hidden="1" x14ac:dyDescent="0.6">
      <c r="A331" s="38" t="s">
        <v>1484</v>
      </c>
      <c r="B331" s="40">
        <v>23806992.390000001</v>
      </c>
      <c r="C331" s="40">
        <v>16523024.370000001</v>
      </c>
      <c r="D331" s="40">
        <f t="shared" si="10"/>
        <v>40330016.760000005</v>
      </c>
      <c r="E331" s="40">
        <f t="shared" si="11"/>
        <v>10999095.480000002</v>
      </c>
    </row>
    <row r="332" spans="1:5" hidden="1" x14ac:dyDescent="0.6">
      <c r="A332" s="38" t="s">
        <v>1486</v>
      </c>
      <c r="B332" s="40">
        <v>21843675.5</v>
      </c>
      <c r="C332" s="40">
        <v>10496519.690000001</v>
      </c>
      <c r="D332" s="40">
        <f t="shared" si="10"/>
        <v>32340195.190000001</v>
      </c>
      <c r="E332" s="40">
        <f t="shared" si="11"/>
        <v>8820053.2336363643</v>
      </c>
    </row>
    <row r="333" spans="1:5" hidden="1" x14ac:dyDescent="0.6">
      <c r="A333" s="38" t="s">
        <v>1488</v>
      </c>
      <c r="B333" s="40">
        <v>35648979.700000003</v>
      </c>
      <c r="C333" s="40">
        <v>26281375.580000002</v>
      </c>
      <c r="D333" s="40">
        <f t="shared" si="10"/>
        <v>61930355.280000001</v>
      </c>
      <c r="E333" s="40">
        <f t="shared" si="11"/>
        <v>16890096.894545455</v>
      </c>
    </row>
    <row r="334" spans="1:5" hidden="1" x14ac:dyDescent="0.6">
      <c r="A334" s="38" t="s">
        <v>1490</v>
      </c>
      <c r="B334" s="40">
        <v>20176403.949999999</v>
      </c>
      <c r="C334" s="40">
        <v>14301176.240000002</v>
      </c>
      <c r="D334" s="40">
        <f t="shared" si="10"/>
        <v>34477580.189999998</v>
      </c>
      <c r="E334" s="40">
        <f t="shared" si="11"/>
        <v>9402976.4154545441</v>
      </c>
    </row>
    <row r="335" spans="1:5" hidden="1" x14ac:dyDescent="0.6">
      <c r="A335" s="38" t="s">
        <v>1162</v>
      </c>
      <c r="B335" s="40">
        <v>40984798.640000001</v>
      </c>
      <c r="C335" s="40">
        <v>33496616.530000001</v>
      </c>
      <c r="D335" s="40">
        <f t="shared" si="10"/>
        <v>74481415.170000002</v>
      </c>
      <c r="E335" s="40">
        <f t="shared" si="11"/>
        <v>20313113.22818182</v>
      </c>
    </row>
    <row r="336" spans="1:5" hidden="1" x14ac:dyDescent="0.6">
      <c r="A336" s="38" t="s">
        <v>1164</v>
      </c>
      <c r="B336" s="40">
        <v>27718923.52</v>
      </c>
      <c r="C336" s="40">
        <v>18973397.990000002</v>
      </c>
      <c r="D336" s="40">
        <f t="shared" si="10"/>
        <v>46692321.510000005</v>
      </c>
      <c r="E336" s="40">
        <f t="shared" si="11"/>
        <v>12734269.502727274</v>
      </c>
    </row>
    <row r="337" spans="1:5" hidden="1" x14ac:dyDescent="0.6">
      <c r="A337" s="38" t="s">
        <v>1166</v>
      </c>
      <c r="B337" s="40">
        <v>51195107.579999998</v>
      </c>
      <c r="C337" s="40">
        <v>29332053.890000001</v>
      </c>
      <c r="D337" s="40">
        <f t="shared" si="10"/>
        <v>80527161.469999999</v>
      </c>
      <c r="E337" s="40">
        <f t="shared" si="11"/>
        <v>21961953.128181819</v>
      </c>
    </row>
    <row r="338" spans="1:5" hidden="1" x14ac:dyDescent="0.6">
      <c r="A338" s="38" t="s">
        <v>1168</v>
      </c>
      <c r="B338" s="40">
        <v>33153458.809999999</v>
      </c>
      <c r="C338" s="40">
        <v>18588424.310000002</v>
      </c>
      <c r="D338" s="40">
        <f t="shared" si="10"/>
        <v>51741883.120000005</v>
      </c>
      <c r="E338" s="40">
        <f t="shared" si="11"/>
        <v>14111422.66909091</v>
      </c>
    </row>
    <row r="339" spans="1:5" hidden="1" x14ac:dyDescent="0.6">
      <c r="A339" s="38" t="s">
        <v>914</v>
      </c>
      <c r="B339" s="40">
        <v>29689187.09</v>
      </c>
      <c r="C339" s="40">
        <v>11168473.310000001</v>
      </c>
      <c r="D339" s="40">
        <f t="shared" si="10"/>
        <v>40857660.399999999</v>
      </c>
      <c r="E339" s="40">
        <f t="shared" si="11"/>
        <v>11142998.290909091</v>
      </c>
    </row>
    <row r="340" spans="1:5" hidden="1" x14ac:dyDescent="0.6">
      <c r="A340" s="38" t="s">
        <v>916</v>
      </c>
      <c r="B340" s="40">
        <v>22191762.200000003</v>
      </c>
      <c r="C340" s="40">
        <v>7339446.46</v>
      </c>
      <c r="D340" s="40">
        <f t="shared" si="10"/>
        <v>29531208.660000004</v>
      </c>
      <c r="E340" s="40">
        <f t="shared" si="11"/>
        <v>8053965.998181819</v>
      </c>
    </row>
    <row r="341" spans="1:5" hidden="1" x14ac:dyDescent="0.6">
      <c r="A341" s="38" t="s">
        <v>918</v>
      </c>
      <c r="B341" s="40">
        <v>37154459.410000004</v>
      </c>
      <c r="C341" s="40">
        <v>18064112.530000001</v>
      </c>
      <c r="D341" s="40">
        <f t="shared" si="10"/>
        <v>55218571.940000005</v>
      </c>
      <c r="E341" s="40">
        <f t="shared" si="11"/>
        <v>15059610.529090911</v>
      </c>
    </row>
    <row r="342" spans="1:5" hidden="1" x14ac:dyDescent="0.6">
      <c r="A342" s="38" t="s">
        <v>920</v>
      </c>
      <c r="B342" s="40">
        <v>193213564.22999999</v>
      </c>
      <c r="C342" s="40">
        <v>129132125.32000001</v>
      </c>
      <c r="D342" s="40">
        <f t="shared" si="10"/>
        <v>322345689.55000001</v>
      </c>
      <c r="E342" s="40">
        <f t="shared" si="11"/>
        <v>87912460.786363646</v>
      </c>
    </row>
    <row r="343" spans="1:5" hidden="1" x14ac:dyDescent="0.6">
      <c r="A343" s="38" t="s">
        <v>922</v>
      </c>
      <c r="B343" s="40">
        <v>41110153.619999997</v>
      </c>
      <c r="C343" s="40">
        <v>19156246.399999999</v>
      </c>
      <c r="D343" s="40">
        <f t="shared" si="10"/>
        <v>60266400.019999996</v>
      </c>
      <c r="E343" s="40">
        <f t="shared" si="11"/>
        <v>16436290.914545454</v>
      </c>
    </row>
    <row r="344" spans="1:5" hidden="1" x14ac:dyDescent="0.6">
      <c r="A344" s="38" t="s">
        <v>924</v>
      </c>
      <c r="B344" s="40">
        <v>66325131.109999999</v>
      </c>
      <c r="C344" s="40">
        <v>22547686.720000003</v>
      </c>
      <c r="D344" s="40">
        <f t="shared" si="10"/>
        <v>88872817.829999998</v>
      </c>
      <c r="E344" s="40">
        <f t="shared" si="11"/>
        <v>24238041.226363637</v>
      </c>
    </row>
    <row r="345" spans="1:5" hidden="1" x14ac:dyDescent="0.6">
      <c r="A345" s="38" t="s">
        <v>926</v>
      </c>
      <c r="B345" s="40">
        <v>28475044.390000001</v>
      </c>
      <c r="C345" s="40">
        <v>7641537.6099999994</v>
      </c>
      <c r="D345" s="40">
        <f t="shared" si="10"/>
        <v>36116582</v>
      </c>
      <c r="E345" s="40">
        <f t="shared" si="11"/>
        <v>9849976.9090909082</v>
      </c>
    </row>
    <row r="346" spans="1:5" hidden="1" x14ac:dyDescent="0.6">
      <c r="A346" s="38" t="s">
        <v>928</v>
      </c>
      <c r="B346" s="40">
        <v>75026821.289999992</v>
      </c>
      <c r="C346" s="40">
        <v>67341641.050000012</v>
      </c>
      <c r="D346" s="40">
        <f t="shared" si="10"/>
        <v>142368462.34</v>
      </c>
      <c r="E346" s="40">
        <f t="shared" si="11"/>
        <v>38827762.456363641</v>
      </c>
    </row>
    <row r="347" spans="1:5" hidden="1" x14ac:dyDescent="0.6">
      <c r="A347" s="38" t="s">
        <v>930</v>
      </c>
      <c r="B347" s="40">
        <v>16488455.5</v>
      </c>
      <c r="C347" s="40">
        <v>6893519.54</v>
      </c>
      <c r="D347" s="40">
        <f t="shared" si="10"/>
        <v>23381975.039999999</v>
      </c>
      <c r="E347" s="40">
        <f t="shared" si="11"/>
        <v>6376902.2836363632</v>
      </c>
    </row>
    <row r="348" spans="1:5" hidden="1" x14ac:dyDescent="0.6">
      <c r="A348" s="38" t="s">
        <v>932</v>
      </c>
      <c r="B348" s="40">
        <v>61398858.600000001</v>
      </c>
      <c r="C348" s="40">
        <v>72137564.25</v>
      </c>
      <c r="D348" s="40">
        <f t="shared" si="10"/>
        <v>133536422.84999999</v>
      </c>
      <c r="E348" s="40">
        <f t="shared" si="11"/>
        <v>36419024.413636364</v>
      </c>
    </row>
    <row r="349" spans="1:5" hidden="1" x14ac:dyDescent="0.6">
      <c r="A349" s="38" t="s">
        <v>934</v>
      </c>
      <c r="B349" s="40">
        <v>23395785.579999998</v>
      </c>
      <c r="C349" s="40">
        <v>11863301.989999998</v>
      </c>
      <c r="D349" s="40">
        <f t="shared" si="10"/>
        <v>35259087.569999993</v>
      </c>
      <c r="E349" s="40">
        <f t="shared" si="11"/>
        <v>9616114.7918181792</v>
      </c>
    </row>
    <row r="350" spans="1:5" hidden="1" x14ac:dyDescent="0.6">
      <c r="A350" s="38" t="s">
        <v>936</v>
      </c>
      <c r="B350" s="40">
        <v>29230892.369999997</v>
      </c>
      <c r="C350" s="40">
        <v>24750115.580000002</v>
      </c>
      <c r="D350" s="40">
        <f t="shared" si="10"/>
        <v>53981007.950000003</v>
      </c>
      <c r="E350" s="40">
        <f t="shared" si="11"/>
        <v>14722093.077272728</v>
      </c>
    </row>
    <row r="351" spans="1:5" hidden="1" x14ac:dyDescent="0.6">
      <c r="A351" s="38" t="s">
        <v>938</v>
      </c>
      <c r="B351" s="40">
        <v>40999455.399999999</v>
      </c>
      <c r="C351" s="40">
        <v>32416489.719999999</v>
      </c>
      <c r="D351" s="40">
        <f t="shared" si="10"/>
        <v>73415945.120000005</v>
      </c>
      <c r="E351" s="40">
        <f t="shared" si="11"/>
        <v>20022530.487272728</v>
      </c>
    </row>
    <row r="352" spans="1:5" hidden="1" x14ac:dyDescent="0.6">
      <c r="A352" s="38" t="s">
        <v>940</v>
      </c>
      <c r="B352" s="40">
        <v>38747088.619999997</v>
      </c>
      <c r="C352" s="40">
        <v>16188640.630000001</v>
      </c>
      <c r="D352" s="40">
        <f t="shared" si="10"/>
        <v>54935729.25</v>
      </c>
      <c r="E352" s="40">
        <f t="shared" si="11"/>
        <v>14982471.613636363</v>
      </c>
    </row>
    <row r="353" spans="1:5" hidden="1" x14ac:dyDescent="0.6">
      <c r="A353" s="38" t="s">
        <v>942</v>
      </c>
      <c r="B353" s="40">
        <v>37877596.270000003</v>
      </c>
      <c r="C353" s="40">
        <v>52440214.170000009</v>
      </c>
      <c r="D353" s="40">
        <f t="shared" si="10"/>
        <v>90317810.440000013</v>
      </c>
      <c r="E353" s="40">
        <f t="shared" si="11"/>
        <v>24632130.120000005</v>
      </c>
    </row>
    <row r="354" spans="1:5" hidden="1" x14ac:dyDescent="0.6">
      <c r="A354" s="38" t="s">
        <v>944</v>
      </c>
      <c r="B354" s="40">
        <v>28423372.899999999</v>
      </c>
      <c r="C354" s="40">
        <v>8395585.129999999</v>
      </c>
      <c r="D354" s="40">
        <f t="shared" si="10"/>
        <v>36818958.030000001</v>
      </c>
      <c r="E354" s="40">
        <f t="shared" si="11"/>
        <v>10041534.008181818</v>
      </c>
    </row>
    <row r="355" spans="1:5" hidden="1" x14ac:dyDescent="0.6">
      <c r="A355" s="38" t="s">
        <v>946</v>
      </c>
      <c r="B355" s="40">
        <v>25381557.079999998</v>
      </c>
      <c r="C355" s="40">
        <v>13647278.940000001</v>
      </c>
      <c r="D355" s="40">
        <f t="shared" si="10"/>
        <v>39028836.019999996</v>
      </c>
      <c r="E355" s="40">
        <f t="shared" si="11"/>
        <v>10644228.005454544</v>
      </c>
    </row>
    <row r="356" spans="1:5" hidden="1" x14ac:dyDescent="0.6">
      <c r="A356" s="38" t="s">
        <v>948</v>
      </c>
      <c r="B356" s="40">
        <v>20582600.689999998</v>
      </c>
      <c r="C356" s="40">
        <v>5523166.4700000007</v>
      </c>
      <c r="D356" s="40">
        <f t="shared" si="10"/>
        <v>26105767.159999996</v>
      </c>
      <c r="E356" s="40">
        <f t="shared" si="11"/>
        <v>7119754.6799999988</v>
      </c>
    </row>
    <row r="357" spans="1:5" hidden="1" x14ac:dyDescent="0.6">
      <c r="A357" s="38" t="s">
        <v>1175</v>
      </c>
      <c r="B357" s="40">
        <v>35007364.649999999</v>
      </c>
      <c r="C357" s="40">
        <v>32792396.469999999</v>
      </c>
      <c r="D357" s="40">
        <f t="shared" si="10"/>
        <v>67799761.120000005</v>
      </c>
      <c r="E357" s="40">
        <f t="shared" si="11"/>
        <v>18490843.941818181</v>
      </c>
    </row>
    <row r="358" spans="1:5" hidden="1" x14ac:dyDescent="0.6">
      <c r="A358" s="38" t="s">
        <v>1177</v>
      </c>
      <c r="B358" s="40">
        <v>32762992.630000003</v>
      </c>
      <c r="C358" s="40">
        <v>17949203.210000001</v>
      </c>
      <c r="D358" s="40">
        <f t="shared" si="10"/>
        <v>50712195.840000004</v>
      </c>
      <c r="E358" s="40">
        <f t="shared" si="11"/>
        <v>13830598.865454547</v>
      </c>
    </row>
    <row r="359" spans="1:5" hidden="1" x14ac:dyDescent="0.6">
      <c r="A359" s="38" t="s">
        <v>1179</v>
      </c>
      <c r="B359" s="40">
        <v>122676340.45</v>
      </c>
      <c r="C359" s="40">
        <v>79551680.450000018</v>
      </c>
      <c r="D359" s="40">
        <f t="shared" si="10"/>
        <v>202228020.90000004</v>
      </c>
      <c r="E359" s="40">
        <f t="shared" si="11"/>
        <v>55153096.609090917</v>
      </c>
    </row>
    <row r="360" spans="1:5" hidden="1" x14ac:dyDescent="0.6">
      <c r="A360" s="38" t="s">
        <v>1181</v>
      </c>
      <c r="B360" s="40">
        <v>9503463.0600000005</v>
      </c>
      <c r="C360" s="40">
        <v>8938252.8499999996</v>
      </c>
      <c r="D360" s="40">
        <f t="shared" si="10"/>
        <v>18441715.91</v>
      </c>
      <c r="E360" s="40">
        <f t="shared" si="11"/>
        <v>5029558.8845454548</v>
      </c>
    </row>
    <row r="361" spans="1:5" hidden="1" x14ac:dyDescent="0.6">
      <c r="A361" s="38" t="s">
        <v>1183</v>
      </c>
      <c r="B361" s="40">
        <v>25037229.93</v>
      </c>
      <c r="C361" s="40">
        <v>17410186.75</v>
      </c>
      <c r="D361" s="40">
        <f t="shared" si="10"/>
        <v>42447416.68</v>
      </c>
      <c r="E361" s="40">
        <f t="shared" si="11"/>
        <v>11576568.185454546</v>
      </c>
    </row>
    <row r="362" spans="1:5" hidden="1" x14ac:dyDescent="0.6">
      <c r="A362" s="38" t="s">
        <v>1185</v>
      </c>
      <c r="B362" s="40">
        <v>73747793.62000002</v>
      </c>
      <c r="C362" s="40">
        <v>62434961.520000003</v>
      </c>
      <c r="D362" s="40">
        <f t="shared" si="10"/>
        <v>136182755.14000002</v>
      </c>
      <c r="E362" s="40">
        <f t="shared" si="11"/>
        <v>37140751.401818186</v>
      </c>
    </row>
    <row r="363" spans="1:5" x14ac:dyDescent="0.6">
      <c r="A363" s="38" t="s">
        <v>1187</v>
      </c>
      <c r="B363" s="40">
        <v>19870271.5</v>
      </c>
      <c r="C363" s="40">
        <v>14415511.640000001</v>
      </c>
      <c r="D363" s="40">
        <f t="shared" si="10"/>
        <v>34285783.140000001</v>
      </c>
      <c r="E363" s="40">
        <f>(D363/11)*3</f>
        <v>9350668.1290909089</v>
      </c>
    </row>
    <row r="364" spans="1:5" hidden="1" x14ac:dyDescent="0.6">
      <c r="A364" s="38" t="s">
        <v>1189</v>
      </c>
      <c r="B364" s="40">
        <v>22877988.030000001</v>
      </c>
      <c r="C364" s="40">
        <v>13068394.84</v>
      </c>
      <c r="D364" s="40">
        <f t="shared" si="10"/>
        <v>35946382.870000005</v>
      </c>
      <c r="E364" s="40">
        <f t="shared" si="11"/>
        <v>9803558.9645454567</v>
      </c>
    </row>
    <row r="365" spans="1:5" hidden="1" x14ac:dyDescent="0.6">
      <c r="A365" s="38" t="s">
        <v>1191</v>
      </c>
      <c r="B365" s="40">
        <v>24768916.440000001</v>
      </c>
      <c r="C365" s="40">
        <v>19976134.669999998</v>
      </c>
      <c r="D365" s="40">
        <f t="shared" si="10"/>
        <v>44745051.109999999</v>
      </c>
      <c r="E365" s="40">
        <f t="shared" si="11"/>
        <v>12203195.757272728</v>
      </c>
    </row>
    <row r="366" spans="1:5" hidden="1" x14ac:dyDescent="0.6">
      <c r="A366" s="38" t="s">
        <v>1193</v>
      </c>
      <c r="B366" s="40">
        <v>30651712.149999999</v>
      </c>
      <c r="C366" s="40">
        <v>27378258.980000004</v>
      </c>
      <c r="D366" s="40">
        <f t="shared" si="10"/>
        <v>58029971.130000003</v>
      </c>
      <c r="E366" s="40">
        <f t="shared" si="11"/>
        <v>15826355.762727272</v>
      </c>
    </row>
    <row r="367" spans="1:5" hidden="1" x14ac:dyDescent="0.6">
      <c r="A367" s="38" t="s">
        <v>1195</v>
      </c>
      <c r="B367" s="40">
        <v>74630991.289999992</v>
      </c>
      <c r="C367" s="40">
        <v>65387106.880000003</v>
      </c>
      <c r="D367" s="40">
        <f t="shared" si="10"/>
        <v>140018098.16999999</v>
      </c>
      <c r="E367" s="40">
        <f t="shared" si="11"/>
        <v>38186754.046363629</v>
      </c>
    </row>
    <row r="368" spans="1:5" hidden="1" x14ac:dyDescent="0.6">
      <c r="A368" s="38" t="s">
        <v>1197</v>
      </c>
      <c r="B368" s="40">
        <v>37711377.460000001</v>
      </c>
      <c r="C368" s="40">
        <v>21922229.350000001</v>
      </c>
      <c r="D368" s="40">
        <f t="shared" si="10"/>
        <v>59633606.810000002</v>
      </c>
      <c r="E368" s="40">
        <f t="shared" si="11"/>
        <v>16263710.948181819</v>
      </c>
    </row>
    <row r="369" spans="1:5" hidden="1" x14ac:dyDescent="0.6">
      <c r="A369" s="38" t="s">
        <v>1199</v>
      </c>
      <c r="B369" s="40">
        <v>64158073.069999993</v>
      </c>
      <c r="C369" s="40">
        <v>62742159.449999988</v>
      </c>
      <c r="D369" s="40">
        <f t="shared" si="10"/>
        <v>126900232.51999998</v>
      </c>
      <c r="E369" s="40">
        <f t="shared" si="11"/>
        <v>34609154.32363636</v>
      </c>
    </row>
    <row r="370" spans="1:5" hidden="1" x14ac:dyDescent="0.6">
      <c r="A370" s="38" t="s">
        <v>1201</v>
      </c>
      <c r="B370" s="40">
        <v>22420987.620000001</v>
      </c>
      <c r="C370" s="40">
        <v>19894474.950000003</v>
      </c>
      <c r="D370" s="40">
        <f t="shared" si="10"/>
        <v>42315462.570000008</v>
      </c>
      <c r="E370" s="40">
        <f t="shared" si="11"/>
        <v>11540580.700909093</v>
      </c>
    </row>
    <row r="371" spans="1:5" hidden="1" x14ac:dyDescent="0.6">
      <c r="A371" s="38" t="s">
        <v>1203</v>
      </c>
      <c r="B371" s="40">
        <v>20971707.199999999</v>
      </c>
      <c r="C371" s="40">
        <v>11247115.010000002</v>
      </c>
      <c r="D371" s="40">
        <f t="shared" si="10"/>
        <v>32218822.210000001</v>
      </c>
      <c r="E371" s="40">
        <f t="shared" si="11"/>
        <v>8786951.5118181817</v>
      </c>
    </row>
    <row r="372" spans="1:5" hidden="1" x14ac:dyDescent="0.6">
      <c r="A372" s="38" t="s">
        <v>1205</v>
      </c>
      <c r="B372" s="40">
        <v>23271751.030000001</v>
      </c>
      <c r="C372" s="40">
        <v>7978176.21</v>
      </c>
      <c r="D372" s="40">
        <f t="shared" si="10"/>
        <v>31249927.240000002</v>
      </c>
      <c r="E372" s="40">
        <f t="shared" si="11"/>
        <v>8522707.4290909097</v>
      </c>
    </row>
    <row r="373" spans="1:5" hidden="1" x14ac:dyDescent="0.6">
      <c r="A373" s="38" t="s">
        <v>1207</v>
      </c>
      <c r="B373" s="40">
        <v>18737945.720000003</v>
      </c>
      <c r="C373" s="40">
        <v>14059651.099999998</v>
      </c>
      <c r="D373" s="40">
        <f t="shared" si="10"/>
        <v>32797596.82</v>
      </c>
      <c r="E373" s="40">
        <f t="shared" si="11"/>
        <v>8944799.1327272728</v>
      </c>
    </row>
    <row r="374" spans="1:5" hidden="1" x14ac:dyDescent="0.6">
      <c r="A374" s="38" t="s">
        <v>1077</v>
      </c>
      <c r="B374" s="40">
        <v>20988903.66</v>
      </c>
      <c r="C374" s="40">
        <v>14570128.129999999</v>
      </c>
      <c r="D374" s="40">
        <f t="shared" si="10"/>
        <v>35559031.789999999</v>
      </c>
      <c r="E374" s="40">
        <f t="shared" si="11"/>
        <v>9697917.7609090898</v>
      </c>
    </row>
    <row r="375" spans="1:5" hidden="1" x14ac:dyDescent="0.6">
      <c r="A375" s="38" t="s">
        <v>1079</v>
      </c>
      <c r="B375" s="40">
        <v>44286581.460000001</v>
      </c>
      <c r="C375" s="40">
        <v>17775878.829999998</v>
      </c>
      <c r="D375" s="40">
        <f t="shared" si="10"/>
        <v>62062460.289999999</v>
      </c>
      <c r="E375" s="40">
        <f t="shared" si="11"/>
        <v>16926125.533636365</v>
      </c>
    </row>
    <row r="376" spans="1:5" hidden="1" x14ac:dyDescent="0.6">
      <c r="A376" s="38" t="s">
        <v>1081</v>
      </c>
      <c r="B376" s="40">
        <v>33403114.300000001</v>
      </c>
      <c r="C376" s="40">
        <v>22964505.049999997</v>
      </c>
      <c r="D376" s="40">
        <f t="shared" si="10"/>
        <v>56367619.349999994</v>
      </c>
      <c r="E376" s="40">
        <f t="shared" si="11"/>
        <v>15372987.095454544</v>
      </c>
    </row>
    <row r="377" spans="1:5" hidden="1" x14ac:dyDescent="0.6">
      <c r="A377" s="38" t="s">
        <v>1083</v>
      </c>
      <c r="B377" s="40">
        <v>17918643.170000002</v>
      </c>
      <c r="C377" s="40">
        <v>10424625.640000001</v>
      </c>
      <c r="D377" s="40">
        <f t="shared" si="10"/>
        <v>28343268.810000002</v>
      </c>
      <c r="E377" s="40">
        <f t="shared" si="11"/>
        <v>7729982.4027272742</v>
      </c>
    </row>
    <row r="378" spans="1:5" hidden="1" x14ac:dyDescent="0.6">
      <c r="A378" s="38" t="s">
        <v>1085</v>
      </c>
      <c r="B378" s="40">
        <v>18540127.600000001</v>
      </c>
      <c r="C378" s="40">
        <v>16201075.890000002</v>
      </c>
      <c r="D378" s="40">
        <f t="shared" si="10"/>
        <v>34741203.490000002</v>
      </c>
      <c r="E378" s="40">
        <f t="shared" si="11"/>
        <v>9474873.6790909097</v>
      </c>
    </row>
    <row r="379" spans="1:5" hidden="1" x14ac:dyDescent="0.6">
      <c r="A379" s="38" t="s">
        <v>1087</v>
      </c>
      <c r="B379" s="40">
        <v>23230200.159999996</v>
      </c>
      <c r="C379" s="40">
        <v>4795108.79</v>
      </c>
      <c r="D379" s="40">
        <f t="shared" si="10"/>
        <v>28025308.949999996</v>
      </c>
      <c r="E379" s="40">
        <f t="shared" si="11"/>
        <v>7643266.0772727262</v>
      </c>
    </row>
    <row r="380" spans="1:5" hidden="1" x14ac:dyDescent="0.6">
      <c r="A380" s="38" t="s">
        <v>1089</v>
      </c>
      <c r="B380" s="40">
        <v>66397029.059999995</v>
      </c>
      <c r="C380" s="40">
        <v>39912414.280000001</v>
      </c>
      <c r="D380" s="40">
        <f t="shared" si="10"/>
        <v>106309443.34</v>
      </c>
      <c r="E380" s="40">
        <f t="shared" si="11"/>
        <v>28993484.547272727</v>
      </c>
    </row>
    <row r="381" spans="1:5" hidden="1" x14ac:dyDescent="0.6">
      <c r="A381" s="38" t="s">
        <v>1091</v>
      </c>
      <c r="B381" s="40">
        <v>19308520.68</v>
      </c>
      <c r="C381" s="40">
        <v>7113788.9300000006</v>
      </c>
      <c r="D381" s="40">
        <f t="shared" si="10"/>
        <v>26422309.609999999</v>
      </c>
      <c r="E381" s="40">
        <f t="shared" si="11"/>
        <v>7206084.4390909094</v>
      </c>
    </row>
    <row r="382" spans="1:5" hidden="1" x14ac:dyDescent="0.6">
      <c r="A382" s="38" t="s">
        <v>1093</v>
      </c>
      <c r="B382" s="40">
        <v>23957343.5</v>
      </c>
      <c r="C382" s="40">
        <v>17429604.459999997</v>
      </c>
      <c r="D382" s="40">
        <f t="shared" si="10"/>
        <v>41386947.959999993</v>
      </c>
      <c r="E382" s="40">
        <f t="shared" si="11"/>
        <v>11287349.443636362</v>
      </c>
    </row>
    <row r="383" spans="1:5" hidden="1" x14ac:dyDescent="0.6">
      <c r="A383" s="38" t="s">
        <v>1095</v>
      </c>
      <c r="B383" s="40">
        <v>33148789.189999998</v>
      </c>
      <c r="C383" s="40">
        <v>14295266.200000003</v>
      </c>
      <c r="D383" s="40">
        <f t="shared" si="10"/>
        <v>47444055.390000001</v>
      </c>
      <c r="E383" s="40">
        <f t="shared" si="11"/>
        <v>12939287.833636362</v>
      </c>
    </row>
    <row r="384" spans="1:5" hidden="1" x14ac:dyDescent="0.6">
      <c r="A384" s="38" t="s">
        <v>1058</v>
      </c>
      <c r="B384" s="40">
        <v>147072132.89000002</v>
      </c>
      <c r="C384" s="40">
        <v>106122073.91000001</v>
      </c>
      <c r="D384" s="40">
        <f t="shared" si="10"/>
        <v>253194206.80000001</v>
      </c>
      <c r="E384" s="40">
        <f t="shared" si="11"/>
        <v>69052965.4909091</v>
      </c>
    </row>
    <row r="385" spans="1:5" hidden="1" x14ac:dyDescent="0.6">
      <c r="A385" s="38" t="s">
        <v>1060</v>
      </c>
      <c r="B385" s="40">
        <v>28615195.120000001</v>
      </c>
      <c r="C385" s="40">
        <v>27286370.109999999</v>
      </c>
      <c r="D385" s="40">
        <f t="shared" si="10"/>
        <v>55901565.230000004</v>
      </c>
      <c r="E385" s="40">
        <f t="shared" si="11"/>
        <v>15245881.426363636</v>
      </c>
    </row>
    <row r="386" spans="1:5" hidden="1" x14ac:dyDescent="0.6">
      <c r="A386" s="38" t="s">
        <v>1143</v>
      </c>
      <c r="B386" s="40">
        <v>62445206.709999993</v>
      </c>
      <c r="C386" s="40">
        <v>55541660.210000001</v>
      </c>
      <c r="D386" s="40">
        <f t="shared" si="10"/>
        <v>117986866.91999999</v>
      </c>
      <c r="E386" s="40">
        <f t="shared" si="11"/>
        <v>32178236.43272727</v>
      </c>
    </row>
    <row r="387" spans="1:5" hidden="1" x14ac:dyDescent="0.6">
      <c r="A387" s="38" t="s">
        <v>1062</v>
      </c>
      <c r="B387" s="40">
        <v>42015830.82</v>
      </c>
      <c r="C387" s="40">
        <v>50541010.019999996</v>
      </c>
      <c r="D387" s="40">
        <f t="shared" si="10"/>
        <v>92556840.840000004</v>
      </c>
      <c r="E387" s="40">
        <f t="shared" si="11"/>
        <v>25242774.774545453</v>
      </c>
    </row>
    <row r="388" spans="1:5" hidden="1" x14ac:dyDescent="0.6">
      <c r="A388" s="38" t="s">
        <v>1145</v>
      </c>
      <c r="B388" s="40">
        <v>20899990.629999999</v>
      </c>
      <c r="C388" s="40">
        <v>18143585.050000004</v>
      </c>
      <c r="D388" s="40">
        <f t="shared" si="10"/>
        <v>39043575.680000007</v>
      </c>
      <c r="E388" s="40">
        <f t="shared" si="11"/>
        <v>10648247.912727274</v>
      </c>
    </row>
    <row r="389" spans="1:5" hidden="1" x14ac:dyDescent="0.6">
      <c r="A389" s="38" t="s">
        <v>1147</v>
      </c>
      <c r="B389" s="40">
        <v>30490767.099999998</v>
      </c>
      <c r="C389" s="40">
        <v>14392723.83</v>
      </c>
      <c r="D389" s="40">
        <f t="shared" ref="D389:D452" si="12">SUM(B389:C389)</f>
        <v>44883490.93</v>
      </c>
      <c r="E389" s="40">
        <f t="shared" ref="E389:E452" si="13">(D389/11)*3</f>
        <v>12240952.071818182</v>
      </c>
    </row>
    <row r="390" spans="1:5" hidden="1" x14ac:dyDescent="0.6">
      <c r="A390" s="38" t="s">
        <v>1064</v>
      </c>
      <c r="B390" s="40">
        <v>53375065.980000004</v>
      </c>
      <c r="C390" s="40">
        <v>25787185.780000001</v>
      </c>
      <c r="D390" s="40">
        <f t="shared" si="12"/>
        <v>79162251.760000005</v>
      </c>
      <c r="E390" s="40">
        <f t="shared" si="13"/>
        <v>21589705.025454547</v>
      </c>
    </row>
    <row r="391" spans="1:5" hidden="1" x14ac:dyDescent="0.6">
      <c r="A391" s="38" t="s">
        <v>1066</v>
      </c>
      <c r="B391" s="40">
        <v>29969832.48</v>
      </c>
      <c r="C391" s="40">
        <v>21586608.050000001</v>
      </c>
      <c r="D391" s="40">
        <f t="shared" si="12"/>
        <v>51556440.530000001</v>
      </c>
      <c r="E391" s="40">
        <f t="shared" si="13"/>
        <v>14060847.417272728</v>
      </c>
    </row>
    <row r="392" spans="1:5" hidden="1" x14ac:dyDescent="0.6">
      <c r="A392" s="38" t="s">
        <v>1068</v>
      </c>
      <c r="B392" s="40">
        <v>27442048.899999999</v>
      </c>
      <c r="C392" s="40">
        <v>20386564.599999994</v>
      </c>
      <c r="D392" s="40">
        <f t="shared" si="12"/>
        <v>47828613.499999993</v>
      </c>
      <c r="E392" s="40">
        <f t="shared" si="13"/>
        <v>13044167.318181816</v>
      </c>
    </row>
    <row r="393" spans="1:5" hidden="1" x14ac:dyDescent="0.6">
      <c r="A393" s="38" t="s">
        <v>1070</v>
      </c>
      <c r="B393" s="40">
        <v>26567937.399999999</v>
      </c>
      <c r="C393" s="40">
        <v>21303157.940000001</v>
      </c>
      <c r="D393" s="40">
        <f t="shared" si="12"/>
        <v>47871095.340000004</v>
      </c>
      <c r="E393" s="40">
        <f t="shared" si="13"/>
        <v>13055753.274545457</v>
      </c>
    </row>
    <row r="394" spans="1:5" hidden="1" x14ac:dyDescent="0.6">
      <c r="A394" s="38" t="s">
        <v>1072</v>
      </c>
      <c r="B394" s="40">
        <v>17624446.890000001</v>
      </c>
      <c r="C394" s="40">
        <v>9197955.1699999999</v>
      </c>
      <c r="D394" s="40">
        <f t="shared" si="12"/>
        <v>26822402.060000002</v>
      </c>
      <c r="E394" s="40">
        <f t="shared" si="13"/>
        <v>7315200.5618181825</v>
      </c>
    </row>
    <row r="395" spans="1:5" hidden="1" x14ac:dyDescent="0.6">
      <c r="A395" s="38" t="s">
        <v>967</v>
      </c>
      <c r="B395" s="40">
        <v>18612980.25</v>
      </c>
      <c r="C395" s="40">
        <v>10717304.489999998</v>
      </c>
      <c r="D395" s="40">
        <f t="shared" si="12"/>
        <v>29330284.739999998</v>
      </c>
      <c r="E395" s="40">
        <f t="shared" si="13"/>
        <v>7999168.5654545445</v>
      </c>
    </row>
    <row r="396" spans="1:5" hidden="1" x14ac:dyDescent="0.6">
      <c r="A396" s="38" t="s">
        <v>969</v>
      </c>
      <c r="B396" s="40">
        <v>58839379.840000004</v>
      </c>
      <c r="C396" s="40">
        <v>64774991.030000001</v>
      </c>
      <c r="D396" s="40">
        <f t="shared" si="12"/>
        <v>123614370.87</v>
      </c>
      <c r="E396" s="40">
        <f t="shared" si="13"/>
        <v>33713010.237272732</v>
      </c>
    </row>
    <row r="397" spans="1:5" hidden="1" x14ac:dyDescent="0.6">
      <c r="A397" s="38" t="s">
        <v>971</v>
      </c>
      <c r="B397" s="40">
        <v>28414534.100000001</v>
      </c>
      <c r="C397" s="40">
        <v>27386644.050000001</v>
      </c>
      <c r="D397" s="40">
        <f t="shared" si="12"/>
        <v>55801178.150000006</v>
      </c>
      <c r="E397" s="40">
        <f t="shared" si="13"/>
        <v>15218503.131818183</v>
      </c>
    </row>
    <row r="398" spans="1:5" hidden="1" x14ac:dyDescent="0.6">
      <c r="A398" s="38" t="s">
        <v>973</v>
      </c>
      <c r="B398" s="40">
        <v>30989375.279999997</v>
      </c>
      <c r="C398" s="40">
        <v>52383795.039999999</v>
      </c>
      <c r="D398" s="40">
        <f t="shared" si="12"/>
        <v>83373170.319999993</v>
      </c>
      <c r="E398" s="40">
        <f t="shared" si="13"/>
        <v>22738137.359999999</v>
      </c>
    </row>
    <row r="399" spans="1:5" hidden="1" x14ac:dyDescent="0.6">
      <c r="A399" s="38" t="s">
        <v>975</v>
      </c>
      <c r="B399" s="40">
        <v>71097497.640000001</v>
      </c>
      <c r="C399" s="40">
        <v>63992678.219999991</v>
      </c>
      <c r="D399" s="40">
        <f t="shared" si="12"/>
        <v>135090175.85999998</v>
      </c>
      <c r="E399" s="40">
        <f t="shared" si="13"/>
        <v>36842775.234545447</v>
      </c>
    </row>
    <row r="400" spans="1:5" hidden="1" x14ac:dyDescent="0.6">
      <c r="A400" s="38" t="s">
        <v>977</v>
      </c>
      <c r="B400" s="40">
        <v>30826915.32</v>
      </c>
      <c r="C400" s="40">
        <v>13642574.889999999</v>
      </c>
      <c r="D400" s="40">
        <f t="shared" si="12"/>
        <v>44469490.210000001</v>
      </c>
      <c r="E400" s="40">
        <f t="shared" si="13"/>
        <v>12128042.784545455</v>
      </c>
    </row>
    <row r="401" spans="1:5" hidden="1" x14ac:dyDescent="0.6">
      <c r="A401" s="38" t="s">
        <v>979</v>
      </c>
      <c r="B401" s="40">
        <v>58526987.569999993</v>
      </c>
      <c r="C401" s="40">
        <v>33557654.630000003</v>
      </c>
      <c r="D401" s="40">
        <f t="shared" si="12"/>
        <v>92084642.199999988</v>
      </c>
      <c r="E401" s="40">
        <f t="shared" si="13"/>
        <v>25113993.327272724</v>
      </c>
    </row>
    <row r="402" spans="1:5" hidden="1" x14ac:dyDescent="0.6">
      <c r="A402" s="38" t="s">
        <v>981</v>
      </c>
      <c r="B402" s="40">
        <v>63971293.520000003</v>
      </c>
      <c r="C402" s="40">
        <v>53561634.460000001</v>
      </c>
      <c r="D402" s="40">
        <f t="shared" si="12"/>
        <v>117532927.98</v>
      </c>
      <c r="E402" s="40">
        <f t="shared" si="13"/>
        <v>32054434.903636366</v>
      </c>
    </row>
    <row r="403" spans="1:5" hidden="1" x14ac:dyDescent="0.6">
      <c r="A403" s="38" t="s">
        <v>983</v>
      </c>
      <c r="B403" s="40">
        <v>25701660.43</v>
      </c>
      <c r="C403" s="40">
        <v>11165297.82</v>
      </c>
      <c r="D403" s="40">
        <f t="shared" si="12"/>
        <v>36866958.25</v>
      </c>
      <c r="E403" s="40">
        <f t="shared" si="13"/>
        <v>10054624.977272727</v>
      </c>
    </row>
    <row r="404" spans="1:5" hidden="1" x14ac:dyDescent="0.6">
      <c r="A404" s="38" t="s">
        <v>985</v>
      </c>
      <c r="B404" s="40">
        <v>21150251.619999997</v>
      </c>
      <c r="C404" s="40">
        <v>13342455.039999997</v>
      </c>
      <c r="D404" s="40">
        <f t="shared" si="12"/>
        <v>34492706.659999996</v>
      </c>
      <c r="E404" s="40">
        <f t="shared" si="13"/>
        <v>9407101.8163636345</v>
      </c>
    </row>
    <row r="405" spans="1:5" hidden="1" x14ac:dyDescent="0.6">
      <c r="A405" s="38" t="s">
        <v>994</v>
      </c>
      <c r="B405" s="40">
        <v>73772939.230000004</v>
      </c>
      <c r="C405" s="40">
        <v>24768072.019999996</v>
      </c>
      <c r="D405" s="40">
        <f t="shared" si="12"/>
        <v>98541011.25</v>
      </c>
      <c r="E405" s="40">
        <f t="shared" si="13"/>
        <v>26874821.25</v>
      </c>
    </row>
    <row r="406" spans="1:5" hidden="1" x14ac:dyDescent="0.6">
      <c r="A406" s="38" t="s">
        <v>996</v>
      </c>
      <c r="B406" s="40">
        <v>24480303.300000001</v>
      </c>
      <c r="C406" s="40">
        <v>29985817.73</v>
      </c>
      <c r="D406" s="40">
        <f t="shared" si="12"/>
        <v>54466121.030000001</v>
      </c>
      <c r="E406" s="40">
        <f t="shared" si="13"/>
        <v>14854396.644545455</v>
      </c>
    </row>
    <row r="407" spans="1:5" hidden="1" x14ac:dyDescent="0.6">
      <c r="A407" s="38" t="s">
        <v>998</v>
      </c>
      <c r="B407" s="40">
        <v>37646123.289999999</v>
      </c>
      <c r="C407" s="40">
        <v>22538230.400000002</v>
      </c>
      <c r="D407" s="40">
        <f t="shared" si="12"/>
        <v>60184353.689999998</v>
      </c>
      <c r="E407" s="40">
        <f t="shared" si="13"/>
        <v>16413914.642727273</v>
      </c>
    </row>
    <row r="408" spans="1:5" hidden="1" x14ac:dyDescent="0.6">
      <c r="A408" s="38" t="s">
        <v>1000</v>
      </c>
      <c r="B408" s="40">
        <v>28105209.990000002</v>
      </c>
      <c r="C408" s="40">
        <v>45913658.109999999</v>
      </c>
      <c r="D408" s="40">
        <f t="shared" si="12"/>
        <v>74018868.099999994</v>
      </c>
      <c r="E408" s="40">
        <f t="shared" si="13"/>
        <v>20186964.027272727</v>
      </c>
    </row>
    <row r="409" spans="1:5" hidden="1" x14ac:dyDescent="0.6">
      <c r="A409" s="38" t="s">
        <v>1002</v>
      </c>
      <c r="B409" s="40">
        <v>37138897.390000001</v>
      </c>
      <c r="C409" s="40">
        <v>35749281.960000008</v>
      </c>
      <c r="D409" s="40">
        <f t="shared" si="12"/>
        <v>72888179.350000009</v>
      </c>
      <c r="E409" s="40">
        <f t="shared" si="13"/>
        <v>19878594.368181821</v>
      </c>
    </row>
    <row r="410" spans="1:5" hidden="1" x14ac:dyDescent="0.6">
      <c r="A410" s="38" t="s">
        <v>1004</v>
      </c>
      <c r="B410" s="40">
        <v>97741461.359999999</v>
      </c>
      <c r="C410" s="40">
        <v>88568990.210000008</v>
      </c>
      <c r="D410" s="40">
        <f t="shared" si="12"/>
        <v>186310451.56999999</v>
      </c>
      <c r="E410" s="40">
        <f t="shared" si="13"/>
        <v>50811941.337272719</v>
      </c>
    </row>
    <row r="411" spans="1:5" hidden="1" x14ac:dyDescent="0.6">
      <c r="A411" s="38" t="s">
        <v>1006</v>
      </c>
      <c r="B411" s="40">
        <v>22288650.370000001</v>
      </c>
      <c r="C411" s="40">
        <v>18228853.760000002</v>
      </c>
      <c r="D411" s="40">
        <f t="shared" si="12"/>
        <v>40517504.130000003</v>
      </c>
      <c r="E411" s="40">
        <f t="shared" si="13"/>
        <v>11050228.39909091</v>
      </c>
    </row>
    <row r="412" spans="1:5" hidden="1" x14ac:dyDescent="0.6">
      <c r="A412" s="38" t="s">
        <v>1008</v>
      </c>
      <c r="B412" s="40">
        <v>31433172.59</v>
      </c>
      <c r="C412" s="40">
        <v>25521312.099999998</v>
      </c>
      <c r="D412" s="40">
        <f t="shared" si="12"/>
        <v>56954484.689999998</v>
      </c>
      <c r="E412" s="40">
        <f t="shared" si="13"/>
        <v>15533041.279090907</v>
      </c>
    </row>
    <row r="413" spans="1:5" hidden="1" x14ac:dyDescent="0.6">
      <c r="A413" s="38" t="s">
        <v>1010</v>
      </c>
      <c r="B413" s="40">
        <v>71227766.879999995</v>
      </c>
      <c r="C413" s="40">
        <v>40924723.029999994</v>
      </c>
      <c r="D413" s="40">
        <f t="shared" si="12"/>
        <v>112152489.91</v>
      </c>
      <c r="E413" s="40">
        <f t="shared" si="13"/>
        <v>30587042.702727273</v>
      </c>
    </row>
    <row r="414" spans="1:5" hidden="1" x14ac:dyDescent="0.6">
      <c r="A414" s="38" t="s">
        <v>1012</v>
      </c>
      <c r="B414" s="40">
        <v>83244268.320000008</v>
      </c>
      <c r="C414" s="40">
        <v>36991439.569999993</v>
      </c>
      <c r="D414" s="40">
        <f t="shared" si="12"/>
        <v>120235707.89</v>
      </c>
      <c r="E414" s="40">
        <f t="shared" si="13"/>
        <v>32791556.697272725</v>
      </c>
    </row>
    <row r="415" spans="1:5" hidden="1" x14ac:dyDescent="0.6">
      <c r="A415" s="38" t="s">
        <v>1014</v>
      </c>
      <c r="B415" s="40">
        <v>18515034.859999999</v>
      </c>
      <c r="C415" s="40">
        <v>10086678.789999999</v>
      </c>
      <c r="D415" s="40">
        <f t="shared" si="12"/>
        <v>28601713.649999999</v>
      </c>
      <c r="E415" s="40">
        <f t="shared" si="13"/>
        <v>7800467.3590909084</v>
      </c>
    </row>
    <row r="416" spans="1:5" hidden="1" x14ac:dyDescent="0.6">
      <c r="A416" s="38" t="s">
        <v>1016</v>
      </c>
      <c r="B416" s="40">
        <v>18330489.390000001</v>
      </c>
      <c r="C416" s="40">
        <v>16808290.479999997</v>
      </c>
      <c r="D416" s="40">
        <f t="shared" si="12"/>
        <v>35138779.869999997</v>
      </c>
      <c r="E416" s="40">
        <f t="shared" si="13"/>
        <v>9583303.6009090897</v>
      </c>
    </row>
    <row r="417" spans="1:5" hidden="1" x14ac:dyDescent="0.6">
      <c r="A417" s="38" t="s">
        <v>1018</v>
      </c>
      <c r="B417" s="40">
        <v>26140115.91</v>
      </c>
      <c r="C417" s="40">
        <v>13946435.860000001</v>
      </c>
      <c r="D417" s="40">
        <f t="shared" si="12"/>
        <v>40086551.770000003</v>
      </c>
      <c r="E417" s="40">
        <f t="shared" si="13"/>
        <v>10932695.937272727</v>
      </c>
    </row>
    <row r="418" spans="1:5" hidden="1" x14ac:dyDescent="0.6">
      <c r="A418" s="38" t="s">
        <v>1020</v>
      </c>
      <c r="B418" s="40">
        <v>18662988.140000001</v>
      </c>
      <c r="C418" s="40">
        <v>8696831.4100000001</v>
      </c>
      <c r="D418" s="40">
        <f t="shared" si="12"/>
        <v>27359819.550000001</v>
      </c>
      <c r="E418" s="40">
        <f t="shared" si="13"/>
        <v>7461768.9681818187</v>
      </c>
    </row>
    <row r="419" spans="1:5" hidden="1" x14ac:dyDescent="0.6">
      <c r="A419" s="38" t="s">
        <v>1022</v>
      </c>
      <c r="B419" s="40">
        <v>21419287.199999999</v>
      </c>
      <c r="C419" s="40">
        <v>11646037.639999997</v>
      </c>
      <c r="D419" s="40">
        <f t="shared" si="12"/>
        <v>33065324.839999996</v>
      </c>
      <c r="E419" s="40">
        <f t="shared" si="13"/>
        <v>9017815.8654545452</v>
      </c>
    </row>
    <row r="420" spans="1:5" hidden="1" x14ac:dyDescent="0.6">
      <c r="A420" s="38" t="s">
        <v>1024</v>
      </c>
      <c r="B420" s="40">
        <v>20026979.829999998</v>
      </c>
      <c r="C420" s="40">
        <v>17616355.59</v>
      </c>
      <c r="D420" s="40">
        <f t="shared" si="12"/>
        <v>37643335.420000002</v>
      </c>
      <c r="E420" s="40">
        <f t="shared" si="13"/>
        <v>10266364.205454545</v>
      </c>
    </row>
    <row r="421" spans="1:5" hidden="1" x14ac:dyDescent="0.6">
      <c r="A421" s="38" t="s">
        <v>877</v>
      </c>
      <c r="B421" s="40">
        <v>24305519.899999999</v>
      </c>
      <c r="C421" s="40">
        <v>7756391.2299999986</v>
      </c>
      <c r="D421" s="40">
        <f t="shared" si="12"/>
        <v>32061911.129999995</v>
      </c>
      <c r="E421" s="40">
        <f t="shared" si="13"/>
        <v>8744157.5809090901</v>
      </c>
    </row>
    <row r="422" spans="1:5" hidden="1" x14ac:dyDescent="0.6">
      <c r="A422" s="38" t="s">
        <v>879</v>
      </c>
      <c r="B422" s="40">
        <v>61484267.460000001</v>
      </c>
      <c r="C422" s="40">
        <v>36880292.630000003</v>
      </c>
      <c r="D422" s="40">
        <f t="shared" si="12"/>
        <v>98364560.090000004</v>
      </c>
      <c r="E422" s="40">
        <f t="shared" si="13"/>
        <v>26826698.206363641</v>
      </c>
    </row>
    <row r="423" spans="1:5" hidden="1" x14ac:dyDescent="0.6">
      <c r="A423" s="38" t="s">
        <v>881</v>
      </c>
      <c r="B423" s="40">
        <v>13266720.98</v>
      </c>
      <c r="C423" s="40">
        <v>6220590.6699999999</v>
      </c>
      <c r="D423" s="40">
        <f t="shared" si="12"/>
        <v>19487311.649999999</v>
      </c>
      <c r="E423" s="40">
        <f t="shared" si="13"/>
        <v>5314721.3590909084</v>
      </c>
    </row>
    <row r="424" spans="1:5" hidden="1" x14ac:dyDescent="0.6">
      <c r="A424" s="38" t="s">
        <v>883</v>
      </c>
      <c r="B424" s="40">
        <v>36772794.75</v>
      </c>
      <c r="C424" s="40">
        <v>24935865.049999997</v>
      </c>
      <c r="D424" s="40">
        <f t="shared" si="12"/>
        <v>61708659.799999997</v>
      </c>
      <c r="E424" s="40">
        <f t="shared" si="13"/>
        <v>16829634.490909088</v>
      </c>
    </row>
    <row r="425" spans="1:5" hidden="1" x14ac:dyDescent="0.6">
      <c r="A425" s="38" t="s">
        <v>885</v>
      </c>
      <c r="B425" s="40">
        <v>84304874.390000001</v>
      </c>
      <c r="C425" s="40">
        <v>34061855.899999999</v>
      </c>
      <c r="D425" s="40">
        <f t="shared" si="12"/>
        <v>118366730.28999999</v>
      </c>
      <c r="E425" s="40">
        <f t="shared" si="13"/>
        <v>32281835.533636361</v>
      </c>
    </row>
    <row r="426" spans="1:5" hidden="1" x14ac:dyDescent="0.6">
      <c r="A426" s="38" t="s">
        <v>887</v>
      </c>
      <c r="B426" s="40">
        <v>23343092.969999999</v>
      </c>
      <c r="C426" s="40">
        <v>8373437.6600000001</v>
      </c>
      <c r="D426" s="40">
        <f t="shared" si="12"/>
        <v>31716530.629999999</v>
      </c>
      <c r="E426" s="40">
        <f t="shared" si="13"/>
        <v>8649962.8990909085</v>
      </c>
    </row>
    <row r="427" spans="1:5" hidden="1" x14ac:dyDescent="0.6">
      <c r="A427" s="38" t="s">
        <v>889</v>
      </c>
      <c r="B427" s="40">
        <v>21776576.949999999</v>
      </c>
      <c r="C427" s="40">
        <v>7732833.1599999992</v>
      </c>
      <c r="D427" s="40">
        <f t="shared" si="12"/>
        <v>29509410.109999999</v>
      </c>
      <c r="E427" s="40">
        <f t="shared" si="13"/>
        <v>8048020.9390909094</v>
      </c>
    </row>
    <row r="428" spans="1:5" hidden="1" x14ac:dyDescent="0.6">
      <c r="A428" s="38" t="s">
        <v>891</v>
      </c>
      <c r="B428" s="40">
        <v>35717075.109999999</v>
      </c>
      <c r="C428" s="40">
        <v>20156245.629999999</v>
      </c>
      <c r="D428" s="40">
        <f t="shared" si="12"/>
        <v>55873320.739999995</v>
      </c>
      <c r="E428" s="40">
        <f t="shared" si="13"/>
        <v>15238178.383636363</v>
      </c>
    </row>
    <row r="429" spans="1:5" hidden="1" x14ac:dyDescent="0.6">
      <c r="A429" s="38" t="s">
        <v>893</v>
      </c>
      <c r="B429" s="40">
        <v>30657908.560000002</v>
      </c>
      <c r="C429" s="40">
        <v>18658497.100000001</v>
      </c>
      <c r="D429" s="40">
        <f t="shared" si="12"/>
        <v>49316405.660000004</v>
      </c>
      <c r="E429" s="40">
        <f t="shared" si="13"/>
        <v>13449928.816363636</v>
      </c>
    </row>
    <row r="430" spans="1:5" hidden="1" x14ac:dyDescent="0.6">
      <c r="A430" s="38" t="s">
        <v>895</v>
      </c>
      <c r="B430" s="40">
        <v>32736570.149999999</v>
      </c>
      <c r="C430" s="40">
        <v>32353281.950000003</v>
      </c>
      <c r="D430" s="40">
        <f t="shared" si="12"/>
        <v>65089852.100000001</v>
      </c>
      <c r="E430" s="40">
        <f t="shared" si="13"/>
        <v>17751777.845454548</v>
      </c>
    </row>
    <row r="431" spans="1:5" hidden="1" x14ac:dyDescent="0.6">
      <c r="A431" s="38" t="s">
        <v>897</v>
      </c>
      <c r="B431" s="40">
        <v>62485785.899999991</v>
      </c>
      <c r="C431" s="40">
        <v>33559666.939999998</v>
      </c>
      <c r="D431" s="40">
        <f t="shared" si="12"/>
        <v>96045452.839999989</v>
      </c>
      <c r="E431" s="40">
        <f t="shared" si="13"/>
        <v>26194214.410909086</v>
      </c>
    </row>
    <row r="432" spans="1:5" hidden="1" x14ac:dyDescent="0.6">
      <c r="A432" s="38" t="s">
        <v>899</v>
      </c>
      <c r="B432" s="40">
        <v>18166707.789999999</v>
      </c>
      <c r="C432" s="40">
        <v>6642956.2999999998</v>
      </c>
      <c r="D432" s="40">
        <f t="shared" si="12"/>
        <v>24809664.09</v>
      </c>
      <c r="E432" s="40">
        <f t="shared" si="13"/>
        <v>6766272.0245454554</v>
      </c>
    </row>
    <row r="433" spans="1:5" hidden="1" x14ac:dyDescent="0.6">
      <c r="A433" s="38" t="s">
        <v>1106</v>
      </c>
      <c r="B433" s="40">
        <v>28252367.549999997</v>
      </c>
      <c r="C433" s="40">
        <v>13423752.32</v>
      </c>
      <c r="D433" s="40">
        <f t="shared" si="12"/>
        <v>41676119.869999997</v>
      </c>
      <c r="E433" s="40">
        <f t="shared" si="13"/>
        <v>11366214.51</v>
      </c>
    </row>
    <row r="434" spans="1:5" hidden="1" x14ac:dyDescent="0.6">
      <c r="A434" s="38" t="s">
        <v>1108</v>
      </c>
      <c r="B434" s="40">
        <v>23589264.129999999</v>
      </c>
      <c r="C434" s="40">
        <v>9653246.7699999977</v>
      </c>
      <c r="D434" s="40">
        <f t="shared" si="12"/>
        <v>33242510.899999999</v>
      </c>
      <c r="E434" s="40">
        <f t="shared" si="13"/>
        <v>9066139.336363636</v>
      </c>
    </row>
    <row r="435" spans="1:5" hidden="1" x14ac:dyDescent="0.6">
      <c r="A435" s="38" t="s">
        <v>1110</v>
      </c>
      <c r="B435" s="40">
        <v>48164699.600000001</v>
      </c>
      <c r="C435" s="40">
        <v>19742368.299999997</v>
      </c>
      <c r="D435" s="40">
        <f t="shared" si="12"/>
        <v>67907067.900000006</v>
      </c>
      <c r="E435" s="40">
        <f t="shared" si="13"/>
        <v>18520109.42727273</v>
      </c>
    </row>
    <row r="436" spans="1:5" hidden="1" x14ac:dyDescent="0.6">
      <c r="A436" s="38" t="s">
        <v>1112</v>
      </c>
      <c r="B436" s="40">
        <v>50015329.289999992</v>
      </c>
      <c r="C436" s="40">
        <v>21168032.539999999</v>
      </c>
      <c r="D436" s="40">
        <f t="shared" si="12"/>
        <v>71183361.829999983</v>
      </c>
      <c r="E436" s="40">
        <f t="shared" si="13"/>
        <v>19413644.135454539</v>
      </c>
    </row>
    <row r="437" spans="1:5" hidden="1" x14ac:dyDescent="0.6">
      <c r="A437" s="38" t="s">
        <v>1114</v>
      </c>
      <c r="B437" s="40">
        <v>29363914.700000003</v>
      </c>
      <c r="C437" s="40">
        <v>16013886.34</v>
      </c>
      <c r="D437" s="40">
        <f t="shared" si="12"/>
        <v>45377801.040000007</v>
      </c>
      <c r="E437" s="40">
        <f t="shared" si="13"/>
        <v>12375763.920000002</v>
      </c>
    </row>
    <row r="438" spans="1:5" hidden="1" x14ac:dyDescent="0.6">
      <c r="A438" s="38" t="s">
        <v>1116</v>
      </c>
      <c r="B438" s="40">
        <v>14631274.32</v>
      </c>
      <c r="C438" s="40">
        <v>5213270.6100000003</v>
      </c>
      <c r="D438" s="40">
        <f t="shared" si="12"/>
        <v>19844544.93</v>
      </c>
      <c r="E438" s="40">
        <f t="shared" si="13"/>
        <v>5412148.6172727272</v>
      </c>
    </row>
    <row r="439" spans="1:5" hidden="1" x14ac:dyDescent="0.6">
      <c r="A439" s="38" t="s">
        <v>1118</v>
      </c>
      <c r="B439" s="40">
        <v>110093879.41000001</v>
      </c>
      <c r="C439" s="40">
        <v>151091062.29000002</v>
      </c>
      <c r="D439" s="40">
        <f t="shared" si="12"/>
        <v>261184941.70000005</v>
      </c>
      <c r="E439" s="40">
        <f t="shared" si="13"/>
        <v>71232256.827272743</v>
      </c>
    </row>
    <row r="440" spans="1:5" hidden="1" x14ac:dyDescent="0.6">
      <c r="A440" s="38" t="s">
        <v>1120</v>
      </c>
      <c r="B440" s="40">
        <v>27552544.07</v>
      </c>
      <c r="C440" s="40">
        <v>13939525.629999999</v>
      </c>
      <c r="D440" s="40">
        <f t="shared" si="12"/>
        <v>41492069.700000003</v>
      </c>
      <c r="E440" s="40">
        <f t="shared" si="13"/>
        <v>11316019.00909091</v>
      </c>
    </row>
    <row r="441" spans="1:5" hidden="1" x14ac:dyDescent="0.6">
      <c r="A441" s="38" t="s">
        <v>1122</v>
      </c>
      <c r="B441" s="40">
        <v>49793722.799999997</v>
      </c>
      <c r="C441" s="40">
        <v>30930106.07</v>
      </c>
      <c r="D441" s="40">
        <f t="shared" si="12"/>
        <v>80723828.870000005</v>
      </c>
      <c r="E441" s="40">
        <f t="shared" si="13"/>
        <v>22015589.691818181</v>
      </c>
    </row>
    <row r="442" spans="1:5" hidden="1" x14ac:dyDescent="0.6">
      <c r="A442" s="38" t="s">
        <v>1124</v>
      </c>
      <c r="B442" s="40">
        <v>42615274.229999997</v>
      </c>
      <c r="C442" s="40">
        <v>31732441.379999999</v>
      </c>
      <c r="D442" s="40">
        <f t="shared" si="12"/>
        <v>74347715.609999999</v>
      </c>
      <c r="E442" s="40">
        <f t="shared" si="13"/>
        <v>20276649.711818181</v>
      </c>
    </row>
    <row r="443" spans="1:5" hidden="1" x14ac:dyDescent="0.6">
      <c r="A443" s="38" t="s">
        <v>1126</v>
      </c>
      <c r="B443" s="40">
        <v>27395018.07</v>
      </c>
      <c r="C443" s="40">
        <v>16656412.85</v>
      </c>
      <c r="D443" s="40">
        <f t="shared" si="12"/>
        <v>44051430.920000002</v>
      </c>
      <c r="E443" s="40">
        <f t="shared" si="13"/>
        <v>12014026.614545455</v>
      </c>
    </row>
    <row r="444" spans="1:5" hidden="1" x14ac:dyDescent="0.6">
      <c r="A444" s="38" t="s">
        <v>1128</v>
      </c>
      <c r="B444" s="40">
        <v>18600917.549999997</v>
      </c>
      <c r="C444" s="40">
        <v>7322160.5</v>
      </c>
      <c r="D444" s="40">
        <f t="shared" si="12"/>
        <v>25923078.049999997</v>
      </c>
      <c r="E444" s="40">
        <f t="shared" si="13"/>
        <v>7069930.377272727</v>
      </c>
    </row>
    <row r="445" spans="1:5" hidden="1" x14ac:dyDescent="0.6">
      <c r="A445" s="38" t="s">
        <v>1130</v>
      </c>
      <c r="B445" s="40">
        <v>25760471.449999999</v>
      </c>
      <c r="C445" s="40">
        <v>11462761.279999999</v>
      </c>
      <c r="D445" s="40">
        <f t="shared" si="12"/>
        <v>37223232.729999997</v>
      </c>
      <c r="E445" s="40">
        <f t="shared" si="13"/>
        <v>10151790.744545454</v>
      </c>
    </row>
    <row r="446" spans="1:5" hidden="1" x14ac:dyDescent="0.6">
      <c r="A446" s="38" t="s">
        <v>1132</v>
      </c>
      <c r="B446" s="40">
        <v>25592370.069999997</v>
      </c>
      <c r="C446" s="40">
        <v>11813994.039999999</v>
      </c>
      <c r="D446" s="40">
        <f t="shared" si="12"/>
        <v>37406364.109999999</v>
      </c>
      <c r="E446" s="40">
        <f t="shared" si="13"/>
        <v>10201735.666363636</v>
      </c>
    </row>
    <row r="447" spans="1:5" hidden="1" x14ac:dyDescent="0.6">
      <c r="A447" s="38" t="s">
        <v>1134</v>
      </c>
      <c r="B447" s="40">
        <v>25511571.399999999</v>
      </c>
      <c r="C447" s="40">
        <v>12537059.029999999</v>
      </c>
      <c r="D447" s="40">
        <f t="shared" si="12"/>
        <v>38048630.43</v>
      </c>
      <c r="E447" s="40">
        <f t="shared" si="13"/>
        <v>10376899.208181819</v>
      </c>
    </row>
    <row r="448" spans="1:5" hidden="1" x14ac:dyDescent="0.6">
      <c r="A448" s="38" t="s">
        <v>1035</v>
      </c>
      <c r="B448" s="40">
        <v>26762029</v>
      </c>
      <c r="C448" s="40">
        <v>23493796.130000003</v>
      </c>
      <c r="D448" s="40">
        <f t="shared" si="12"/>
        <v>50255825.130000003</v>
      </c>
      <c r="E448" s="40">
        <f t="shared" si="13"/>
        <v>13706134.126363639</v>
      </c>
    </row>
    <row r="449" spans="1:5" hidden="1" x14ac:dyDescent="0.6">
      <c r="A449" s="38" t="s">
        <v>1037</v>
      </c>
      <c r="B449" s="40">
        <v>23679380.25</v>
      </c>
      <c r="C449" s="40">
        <v>17557988.52</v>
      </c>
      <c r="D449" s="40">
        <f t="shared" si="12"/>
        <v>41237368.769999996</v>
      </c>
      <c r="E449" s="40">
        <f t="shared" si="13"/>
        <v>11246555.119090907</v>
      </c>
    </row>
    <row r="450" spans="1:5" hidden="1" x14ac:dyDescent="0.6">
      <c r="A450" s="38" t="s">
        <v>1039</v>
      </c>
      <c r="B450" s="40">
        <v>21003179.649999999</v>
      </c>
      <c r="C450" s="40">
        <v>11072103.24</v>
      </c>
      <c r="D450" s="40">
        <f t="shared" si="12"/>
        <v>32075282.890000001</v>
      </c>
      <c r="E450" s="40">
        <f t="shared" si="13"/>
        <v>8747804.4245454539</v>
      </c>
    </row>
    <row r="451" spans="1:5" hidden="1" x14ac:dyDescent="0.6">
      <c r="A451" s="38" t="s">
        <v>1041</v>
      </c>
      <c r="B451" s="40">
        <v>19629552.039999999</v>
      </c>
      <c r="C451" s="40">
        <v>6220963.6699999999</v>
      </c>
      <c r="D451" s="40">
        <f t="shared" si="12"/>
        <v>25850515.710000001</v>
      </c>
      <c r="E451" s="40">
        <f t="shared" si="13"/>
        <v>7050140.6481818184</v>
      </c>
    </row>
    <row r="452" spans="1:5" hidden="1" x14ac:dyDescent="0.6">
      <c r="A452" s="38" t="s">
        <v>1043</v>
      </c>
      <c r="B452" s="40">
        <v>28226182.27</v>
      </c>
      <c r="C452" s="40">
        <v>15167778.549999997</v>
      </c>
      <c r="D452" s="40">
        <f t="shared" si="12"/>
        <v>43393960.819999993</v>
      </c>
      <c r="E452" s="40">
        <f t="shared" si="13"/>
        <v>11834716.587272726</v>
      </c>
    </row>
    <row r="453" spans="1:5" hidden="1" x14ac:dyDescent="0.6">
      <c r="A453" s="38" t="s">
        <v>1045</v>
      </c>
      <c r="B453" s="40">
        <v>28060974.859999999</v>
      </c>
      <c r="C453" s="40">
        <v>20399360.690000001</v>
      </c>
      <c r="D453" s="40">
        <f t="shared" ref="D453:D516" si="14">SUM(B453:C453)</f>
        <v>48460335.549999997</v>
      </c>
      <c r="E453" s="40">
        <f t="shared" ref="E453:E516" si="15">(D453/11)*3</f>
        <v>13216455.149999999</v>
      </c>
    </row>
    <row r="454" spans="1:5" hidden="1" x14ac:dyDescent="0.6">
      <c r="A454" s="38" t="s">
        <v>1047</v>
      </c>
      <c r="B454" s="40">
        <v>45479378.209999993</v>
      </c>
      <c r="C454" s="40">
        <v>58467767.050000004</v>
      </c>
      <c r="D454" s="40">
        <f t="shared" si="14"/>
        <v>103947145.25999999</v>
      </c>
      <c r="E454" s="40">
        <f t="shared" si="15"/>
        <v>28349221.43454545</v>
      </c>
    </row>
    <row r="455" spans="1:5" hidden="1" x14ac:dyDescent="0.6">
      <c r="A455" s="38" t="s">
        <v>1049</v>
      </c>
      <c r="B455" s="40">
        <v>25013160.34</v>
      </c>
      <c r="C455" s="40">
        <v>16971593.509999998</v>
      </c>
      <c r="D455" s="40">
        <f t="shared" si="14"/>
        <v>41984753.849999994</v>
      </c>
      <c r="E455" s="40">
        <f t="shared" si="15"/>
        <v>11450387.413636362</v>
      </c>
    </row>
    <row r="456" spans="1:5" hidden="1" x14ac:dyDescent="0.6">
      <c r="A456" s="38" t="s">
        <v>1051</v>
      </c>
      <c r="B456" s="40">
        <v>31260281.100000001</v>
      </c>
      <c r="C456" s="40">
        <v>16898534.310000002</v>
      </c>
      <c r="D456" s="40">
        <f t="shared" si="14"/>
        <v>48158815.410000004</v>
      </c>
      <c r="E456" s="40">
        <f t="shared" si="15"/>
        <v>13134222.384545457</v>
      </c>
    </row>
    <row r="457" spans="1:5" hidden="1" x14ac:dyDescent="0.6">
      <c r="A457" s="38" t="s">
        <v>1401</v>
      </c>
      <c r="B457" s="40">
        <v>28153314.350000001</v>
      </c>
      <c r="C457" s="40">
        <v>22992023.740000002</v>
      </c>
      <c r="D457" s="40">
        <f t="shared" si="14"/>
        <v>51145338.090000004</v>
      </c>
      <c r="E457" s="40">
        <f t="shared" si="15"/>
        <v>13948728.57</v>
      </c>
    </row>
    <row r="458" spans="1:5" hidden="1" x14ac:dyDescent="0.6">
      <c r="A458" s="38" t="s">
        <v>1403</v>
      </c>
      <c r="B458" s="40">
        <v>19000710</v>
      </c>
      <c r="C458" s="40">
        <v>27875575.280000005</v>
      </c>
      <c r="D458" s="40">
        <f t="shared" si="14"/>
        <v>46876285.280000001</v>
      </c>
      <c r="E458" s="40">
        <f t="shared" si="15"/>
        <v>12784441.440000001</v>
      </c>
    </row>
    <row r="459" spans="1:5" hidden="1" x14ac:dyDescent="0.6">
      <c r="A459" s="38" t="s">
        <v>1405</v>
      </c>
      <c r="B459" s="40">
        <v>23574587.030000001</v>
      </c>
      <c r="C459" s="40">
        <v>24409324.330000002</v>
      </c>
      <c r="D459" s="40">
        <f t="shared" si="14"/>
        <v>47983911.359999999</v>
      </c>
      <c r="E459" s="40">
        <f t="shared" si="15"/>
        <v>13086521.279999999</v>
      </c>
    </row>
    <row r="460" spans="1:5" hidden="1" x14ac:dyDescent="0.6">
      <c r="A460" s="38" t="s">
        <v>1407</v>
      </c>
      <c r="B460" s="40">
        <v>23600109.25</v>
      </c>
      <c r="C460" s="40">
        <v>23344464.440000001</v>
      </c>
      <c r="D460" s="40">
        <f t="shared" si="14"/>
        <v>46944573.689999998</v>
      </c>
      <c r="E460" s="40">
        <f t="shared" si="15"/>
        <v>12803065.551818181</v>
      </c>
    </row>
    <row r="461" spans="1:5" hidden="1" x14ac:dyDescent="0.6">
      <c r="A461" s="38" t="s">
        <v>1409</v>
      </c>
      <c r="B461" s="40">
        <v>13584967.350000001</v>
      </c>
      <c r="C461" s="40">
        <v>9624310.4200000018</v>
      </c>
      <c r="D461" s="40">
        <f t="shared" si="14"/>
        <v>23209277.770000003</v>
      </c>
      <c r="E461" s="40">
        <f t="shared" si="15"/>
        <v>6329803.0281818192</v>
      </c>
    </row>
    <row r="462" spans="1:5" hidden="1" x14ac:dyDescent="0.6">
      <c r="A462" s="38" t="s">
        <v>1411</v>
      </c>
      <c r="B462" s="40">
        <v>20794638.02</v>
      </c>
      <c r="C462" s="40">
        <v>10509096.25</v>
      </c>
      <c r="D462" s="40">
        <f t="shared" si="14"/>
        <v>31303734.27</v>
      </c>
      <c r="E462" s="40">
        <f t="shared" si="15"/>
        <v>8537382.0736363642</v>
      </c>
    </row>
    <row r="463" spans="1:5" hidden="1" x14ac:dyDescent="0.6">
      <c r="A463" s="38" t="s">
        <v>44</v>
      </c>
      <c r="B463" s="40">
        <v>139782154.66999999</v>
      </c>
      <c r="C463" s="40">
        <v>78043136.100000009</v>
      </c>
      <c r="D463" s="40">
        <f t="shared" si="14"/>
        <v>217825290.76999998</v>
      </c>
      <c r="E463" s="40">
        <f t="shared" si="15"/>
        <v>59406897.482727274</v>
      </c>
    </row>
    <row r="464" spans="1:5" hidden="1" x14ac:dyDescent="0.6">
      <c r="A464" s="38" t="s">
        <v>47</v>
      </c>
      <c r="B464" s="40">
        <v>37069498.469999999</v>
      </c>
      <c r="C464" s="40">
        <v>23141894.959999997</v>
      </c>
      <c r="D464" s="40">
        <f t="shared" si="14"/>
        <v>60211393.429999992</v>
      </c>
      <c r="E464" s="40">
        <f t="shared" si="15"/>
        <v>16421289.117272723</v>
      </c>
    </row>
    <row r="465" spans="1:5" hidden="1" x14ac:dyDescent="0.6">
      <c r="A465" s="38" t="s">
        <v>49</v>
      </c>
      <c r="B465" s="40">
        <v>56343720.919999994</v>
      </c>
      <c r="C465" s="40">
        <v>46436010.200000003</v>
      </c>
      <c r="D465" s="40">
        <f t="shared" si="14"/>
        <v>102779731.12</v>
      </c>
      <c r="E465" s="40">
        <f t="shared" si="15"/>
        <v>28030835.759999998</v>
      </c>
    </row>
    <row r="466" spans="1:5" hidden="1" x14ac:dyDescent="0.6">
      <c r="A466" s="38" t="s">
        <v>51</v>
      </c>
      <c r="B466" s="40">
        <v>31885309.909999996</v>
      </c>
      <c r="C466" s="40">
        <v>44631394.680000007</v>
      </c>
      <c r="D466" s="40">
        <f t="shared" si="14"/>
        <v>76516704.590000004</v>
      </c>
      <c r="E466" s="40">
        <f t="shared" si="15"/>
        <v>20868192.16090909</v>
      </c>
    </row>
    <row r="467" spans="1:5" hidden="1" x14ac:dyDescent="0.6">
      <c r="A467" s="38" t="s">
        <v>53</v>
      </c>
      <c r="B467" s="40">
        <v>32680879.699999999</v>
      </c>
      <c r="C467" s="40">
        <v>47330229.339999996</v>
      </c>
      <c r="D467" s="40">
        <f t="shared" si="14"/>
        <v>80011109.039999992</v>
      </c>
      <c r="E467" s="40">
        <f t="shared" si="15"/>
        <v>21821211.556363635</v>
      </c>
    </row>
    <row r="468" spans="1:5" hidden="1" x14ac:dyDescent="0.6">
      <c r="A468" s="38" t="s">
        <v>55</v>
      </c>
      <c r="B468" s="40">
        <v>18854869.34</v>
      </c>
      <c r="C468" s="40">
        <v>15571031.16</v>
      </c>
      <c r="D468" s="40">
        <f t="shared" si="14"/>
        <v>34425900.5</v>
      </c>
      <c r="E468" s="40">
        <f t="shared" si="15"/>
        <v>9388881.9545454551</v>
      </c>
    </row>
    <row r="469" spans="1:5" hidden="1" x14ac:dyDescent="0.6">
      <c r="A469" s="38" t="s">
        <v>57</v>
      </c>
      <c r="B469" s="40">
        <v>149125415.19</v>
      </c>
      <c r="C469" s="40">
        <v>122203479.61999997</v>
      </c>
      <c r="D469" s="40">
        <f t="shared" si="14"/>
        <v>271328894.80999994</v>
      </c>
      <c r="E469" s="40">
        <f t="shared" si="15"/>
        <v>73998789.493636355</v>
      </c>
    </row>
    <row r="470" spans="1:5" hidden="1" x14ac:dyDescent="0.6">
      <c r="A470" s="38" t="s">
        <v>59</v>
      </c>
      <c r="B470" s="40">
        <v>50419339.949999996</v>
      </c>
      <c r="C470" s="40">
        <v>54251811.649999999</v>
      </c>
      <c r="D470" s="40">
        <f t="shared" si="14"/>
        <v>104671151.59999999</v>
      </c>
      <c r="E470" s="40">
        <f t="shared" si="15"/>
        <v>28546677.709090911</v>
      </c>
    </row>
    <row r="471" spans="1:5" hidden="1" x14ac:dyDescent="0.6">
      <c r="A471" s="38" t="s">
        <v>61</v>
      </c>
      <c r="B471" s="40">
        <v>23700592.600000001</v>
      </c>
      <c r="C471" s="40">
        <v>34464267.359999999</v>
      </c>
      <c r="D471" s="40">
        <f t="shared" si="14"/>
        <v>58164859.960000001</v>
      </c>
      <c r="E471" s="40">
        <f t="shared" si="15"/>
        <v>15863143.625454545</v>
      </c>
    </row>
    <row r="472" spans="1:5" hidden="1" x14ac:dyDescent="0.6">
      <c r="A472" s="38" t="s">
        <v>63</v>
      </c>
      <c r="B472" s="40">
        <v>100500180.44999999</v>
      </c>
      <c r="C472" s="40">
        <v>107290867.71000001</v>
      </c>
      <c r="D472" s="40">
        <f t="shared" si="14"/>
        <v>207791048.16</v>
      </c>
      <c r="E472" s="40">
        <f t="shared" si="15"/>
        <v>56670285.861818179</v>
      </c>
    </row>
    <row r="473" spans="1:5" hidden="1" x14ac:dyDescent="0.6">
      <c r="A473" s="38" t="s">
        <v>65</v>
      </c>
      <c r="B473" s="40">
        <v>28788274.129999995</v>
      </c>
      <c r="C473" s="40">
        <v>46420341.470000006</v>
      </c>
      <c r="D473" s="40">
        <f t="shared" si="14"/>
        <v>75208615.599999994</v>
      </c>
      <c r="E473" s="40">
        <f t="shared" si="15"/>
        <v>20511440.618181817</v>
      </c>
    </row>
    <row r="474" spans="1:5" hidden="1" x14ac:dyDescent="0.6">
      <c r="A474" s="38" t="s">
        <v>67</v>
      </c>
      <c r="B474" s="40">
        <v>115577180.40000001</v>
      </c>
      <c r="C474" s="40">
        <v>103951379.10000001</v>
      </c>
      <c r="D474" s="40">
        <f t="shared" si="14"/>
        <v>219528559.5</v>
      </c>
      <c r="E474" s="40">
        <f t="shared" si="15"/>
        <v>59871425.31818182</v>
      </c>
    </row>
    <row r="475" spans="1:5" hidden="1" x14ac:dyDescent="0.6">
      <c r="A475" s="38" t="s">
        <v>69</v>
      </c>
      <c r="B475" s="40">
        <v>51704407.899999999</v>
      </c>
      <c r="C475" s="40">
        <v>51068352.690000005</v>
      </c>
      <c r="D475" s="40">
        <f t="shared" si="14"/>
        <v>102772760.59</v>
      </c>
      <c r="E475" s="40">
        <f t="shared" si="15"/>
        <v>28028934.706363641</v>
      </c>
    </row>
    <row r="476" spans="1:5" hidden="1" x14ac:dyDescent="0.6">
      <c r="A476" s="38" t="s">
        <v>71</v>
      </c>
      <c r="B476" s="40">
        <v>32862635.670000002</v>
      </c>
      <c r="C476" s="40">
        <v>26256759.43</v>
      </c>
      <c r="D476" s="40">
        <f t="shared" si="14"/>
        <v>59119395.100000001</v>
      </c>
      <c r="E476" s="40">
        <f t="shared" si="15"/>
        <v>16123471.390909091</v>
      </c>
    </row>
    <row r="477" spans="1:5" hidden="1" x14ac:dyDescent="0.6">
      <c r="A477" s="38" t="s">
        <v>73</v>
      </c>
      <c r="B477" s="40">
        <v>20898543.600000001</v>
      </c>
      <c r="C477" s="40">
        <v>11383282.080000002</v>
      </c>
      <c r="D477" s="40">
        <f t="shared" si="14"/>
        <v>32281825.680000003</v>
      </c>
      <c r="E477" s="40">
        <f t="shared" si="15"/>
        <v>8804134.2763636373</v>
      </c>
    </row>
    <row r="478" spans="1:5" hidden="1" x14ac:dyDescent="0.6">
      <c r="A478" s="38" t="s">
        <v>75</v>
      </c>
      <c r="B478" s="40">
        <v>41077163.440000005</v>
      </c>
      <c r="C478" s="40">
        <v>21036362.820000008</v>
      </c>
      <c r="D478" s="40">
        <f t="shared" si="14"/>
        <v>62113526.260000013</v>
      </c>
      <c r="E478" s="40">
        <f t="shared" si="15"/>
        <v>16940052.616363641</v>
      </c>
    </row>
    <row r="479" spans="1:5" hidden="1" x14ac:dyDescent="0.6">
      <c r="A479" s="38" t="s">
        <v>77</v>
      </c>
      <c r="B479" s="40">
        <v>36425350.560000002</v>
      </c>
      <c r="C479" s="40">
        <v>34424038.20000001</v>
      </c>
      <c r="D479" s="40">
        <f t="shared" si="14"/>
        <v>70849388.76000002</v>
      </c>
      <c r="E479" s="40">
        <f t="shared" si="15"/>
        <v>19322560.570909098</v>
      </c>
    </row>
    <row r="480" spans="1:5" hidden="1" x14ac:dyDescent="0.6">
      <c r="A480" s="38" t="s">
        <v>79</v>
      </c>
      <c r="B480" s="40">
        <v>28531225.449999996</v>
      </c>
      <c r="C480" s="40">
        <v>21018114.100000001</v>
      </c>
      <c r="D480" s="40">
        <f t="shared" si="14"/>
        <v>49549339.549999997</v>
      </c>
      <c r="E480" s="40">
        <f t="shared" si="15"/>
        <v>13513456.240909088</v>
      </c>
    </row>
    <row r="481" spans="1:5" hidden="1" x14ac:dyDescent="0.6">
      <c r="A481" s="38" t="s">
        <v>81</v>
      </c>
      <c r="B481" s="40">
        <v>28479971.43</v>
      </c>
      <c r="C481" s="40">
        <v>23727431.899999995</v>
      </c>
      <c r="D481" s="40">
        <f t="shared" si="14"/>
        <v>52207403.329999998</v>
      </c>
      <c r="E481" s="40">
        <f t="shared" si="15"/>
        <v>14238382.726363637</v>
      </c>
    </row>
    <row r="482" spans="1:5" hidden="1" x14ac:dyDescent="0.6">
      <c r="A482" s="38" t="s">
        <v>83</v>
      </c>
      <c r="B482" s="40">
        <v>21873135.09</v>
      </c>
      <c r="C482" s="40">
        <v>21359838.869999994</v>
      </c>
      <c r="D482" s="40">
        <f t="shared" si="14"/>
        <v>43232973.959999993</v>
      </c>
      <c r="E482" s="40">
        <f t="shared" si="15"/>
        <v>11790811.079999998</v>
      </c>
    </row>
    <row r="483" spans="1:5" hidden="1" x14ac:dyDescent="0.6">
      <c r="A483" s="38" t="s">
        <v>85</v>
      </c>
      <c r="B483" s="40">
        <v>20183068.02</v>
      </c>
      <c r="C483" s="40">
        <v>14871847.209999999</v>
      </c>
      <c r="D483" s="40">
        <f t="shared" si="14"/>
        <v>35054915.229999997</v>
      </c>
      <c r="E483" s="40">
        <f t="shared" si="15"/>
        <v>9560431.4263636358</v>
      </c>
    </row>
    <row r="484" spans="1:5" hidden="1" x14ac:dyDescent="0.6">
      <c r="A484" s="38" t="s">
        <v>203</v>
      </c>
      <c r="B484" s="40">
        <v>18955135.829999998</v>
      </c>
      <c r="C484" s="40">
        <v>21469405.940000001</v>
      </c>
      <c r="D484" s="40">
        <f t="shared" si="14"/>
        <v>40424541.769999996</v>
      </c>
      <c r="E484" s="40">
        <f t="shared" si="15"/>
        <v>11024875.028181817</v>
      </c>
    </row>
    <row r="485" spans="1:5" hidden="1" x14ac:dyDescent="0.6">
      <c r="A485" s="38" t="s">
        <v>205</v>
      </c>
      <c r="B485" s="40">
        <v>17763539.600000001</v>
      </c>
      <c r="C485" s="40">
        <v>32595304.210000008</v>
      </c>
      <c r="D485" s="40">
        <f t="shared" si="14"/>
        <v>50358843.81000001</v>
      </c>
      <c r="E485" s="40">
        <f t="shared" si="15"/>
        <v>13734230.130000003</v>
      </c>
    </row>
    <row r="486" spans="1:5" hidden="1" x14ac:dyDescent="0.6">
      <c r="A486" s="38" t="s">
        <v>207</v>
      </c>
      <c r="B486" s="40">
        <v>50996374.509999998</v>
      </c>
      <c r="C486" s="40">
        <v>42985628.419999994</v>
      </c>
      <c r="D486" s="40">
        <f t="shared" si="14"/>
        <v>93982002.929999992</v>
      </c>
      <c r="E486" s="40">
        <f t="shared" si="15"/>
        <v>25631455.344545454</v>
      </c>
    </row>
    <row r="487" spans="1:5" hidden="1" x14ac:dyDescent="0.6">
      <c r="A487" s="38" t="s">
        <v>209</v>
      </c>
      <c r="B487" s="40">
        <v>20267022.059999999</v>
      </c>
      <c r="C487" s="40">
        <v>14490246.199999999</v>
      </c>
      <c r="D487" s="40">
        <f t="shared" si="14"/>
        <v>34757268.259999998</v>
      </c>
      <c r="E487" s="40">
        <f t="shared" si="15"/>
        <v>9479254.9799999986</v>
      </c>
    </row>
    <row r="488" spans="1:5" hidden="1" x14ac:dyDescent="0.6">
      <c r="A488" s="38" t="s">
        <v>211</v>
      </c>
      <c r="B488" s="40">
        <v>35406708.620000005</v>
      </c>
      <c r="C488" s="40">
        <v>46203174.43</v>
      </c>
      <c r="D488" s="40">
        <f t="shared" si="14"/>
        <v>81609883.050000012</v>
      </c>
      <c r="E488" s="40">
        <f t="shared" si="15"/>
        <v>22257240.831818186</v>
      </c>
    </row>
    <row r="489" spans="1:5" hidden="1" x14ac:dyDescent="0.6">
      <c r="A489" s="38" t="s">
        <v>213</v>
      </c>
      <c r="B489" s="40">
        <v>14302851.699999999</v>
      </c>
      <c r="C489" s="40">
        <v>15813386.450000001</v>
      </c>
      <c r="D489" s="40">
        <f t="shared" si="14"/>
        <v>30116238.149999999</v>
      </c>
      <c r="E489" s="40">
        <f t="shared" si="15"/>
        <v>8213519.4954545442</v>
      </c>
    </row>
    <row r="490" spans="1:5" hidden="1" x14ac:dyDescent="0.6">
      <c r="A490" s="38" t="s">
        <v>176</v>
      </c>
      <c r="B490" s="40">
        <v>17784407.399999999</v>
      </c>
      <c r="C490" s="40">
        <v>33232254.960000005</v>
      </c>
      <c r="D490" s="40">
        <f t="shared" si="14"/>
        <v>51016662.359999999</v>
      </c>
      <c r="E490" s="40">
        <f t="shared" si="15"/>
        <v>13913635.189090909</v>
      </c>
    </row>
    <row r="491" spans="1:5" hidden="1" x14ac:dyDescent="0.6">
      <c r="A491" s="38" t="s">
        <v>178</v>
      </c>
      <c r="B491" s="40">
        <v>78380172.13000001</v>
      </c>
      <c r="C491" s="40">
        <v>93495264.38000001</v>
      </c>
      <c r="D491" s="40">
        <f t="shared" si="14"/>
        <v>171875436.51000002</v>
      </c>
      <c r="E491" s="40">
        <f t="shared" si="15"/>
        <v>46875119.048181824</v>
      </c>
    </row>
    <row r="492" spans="1:5" hidden="1" x14ac:dyDescent="0.6">
      <c r="A492" s="38" t="s">
        <v>180</v>
      </c>
      <c r="B492" s="40">
        <v>20261422.600000001</v>
      </c>
      <c r="C492" s="40">
        <v>26491429.819999997</v>
      </c>
      <c r="D492" s="40">
        <f t="shared" si="14"/>
        <v>46752852.420000002</v>
      </c>
      <c r="E492" s="40">
        <f t="shared" si="15"/>
        <v>12750777.932727274</v>
      </c>
    </row>
    <row r="493" spans="1:5" hidden="1" x14ac:dyDescent="0.6">
      <c r="A493" s="38" t="s">
        <v>182</v>
      </c>
      <c r="B493" s="40">
        <v>27735218.719999995</v>
      </c>
      <c r="C493" s="40">
        <v>36922715.080000006</v>
      </c>
      <c r="D493" s="40">
        <f t="shared" si="14"/>
        <v>64657933.799999997</v>
      </c>
      <c r="E493" s="40">
        <f t="shared" si="15"/>
        <v>17633981.945454545</v>
      </c>
    </row>
    <row r="494" spans="1:5" hidden="1" x14ac:dyDescent="0.6">
      <c r="A494" s="38" t="s">
        <v>184</v>
      </c>
      <c r="B494" s="40">
        <v>19647407.609999999</v>
      </c>
      <c r="C494" s="40">
        <v>30652368.969999995</v>
      </c>
      <c r="D494" s="40">
        <f t="shared" si="14"/>
        <v>50299776.579999998</v>
      </c>
      <c r="E494" s="40">
        <f t="shared" si="15"/>
        <v>13718120.885454547</v>
      </c>
    </row>
    <row r="495" spans="1:5" hidden="1" x14ac:dyDescent="0.6">
      <c r="A495" s="38" t="s">
        <v>186</v>
      </c>
      <c r="B495" s="40">
        <v>22803003.280000001</v>
      </c>
      <c r="C495" s="40">
        <v>29198934.899999999</v>
      </c>
      <c r="D495" s="40">
        <f t="shared" si="14"/>
        <v>52001938.18</v>
      </c>
      <c r="E495" s="40">
        <f t="shared" si="15"/>
        <v>14182346.776363637</v>
      </c>
    </row>
    <row r="496" spans="1:5" hidden="1" x14ac:dyDescent="0.6">
      <c r="A496" s="38" t="s">
        <v>188</v>
      </c>
      <c r="B496" s="40">
        <v>44514941.380000003</v>
      </c>
      <c r="C496" s="40">
        <v>66029966.250000007</v>
      </c>
      <c r="D496" s="40">
        <f t="shared" si="14"/>
        <v>110544907.63000001</v>
      </c>
      <c r="E496" s="40">
        <f t="shared" si="15"/>
        <v>30148611.171818186</v>
      </c>
    </row>
    <row r="497" spans="1:5" hidden="1" x14ac:dyDescent="0.6">
      <c r="A497" s="38" t="s">
        <v>190</v>
      </c>
      <c r="B497" s="40">
        <v>10892584.440000001</v>
      </c>
      <c r="C497" s="40">
        <v>14840925.33</v>
      </c>
      <c r="D497" s="40">
        <f t="shared" si="14"/>
        <v>25733509.770000003</v>
      </c>
      <c r="E497" s="40">
        <f t="shared" si="15"/>
        <v>7018229.9372727284</v>
      </c>
    </row>
    <row r="498" spans="1:5" hidden="1" x14ac:dyDescent="0.6">
      <c r="A498" s="38" t="s">
        <v>192</v>
      </c>
      <c r="B498" s="40">
        <v>22772691.920000002</v>
      </c>
      <c r="C498" s="40">
        <v>47555577.429999992</v>
      </c>
      <c r="D498" s="40">
        <f t="shared" si="14"/>
        <v>70328269.349999994</v>
      </c>
      <c r="E498" s="40">
        <f t="shared" si="15"/>
        <v>19180437.095454544</v>
      </c>
    </row>
    <row r="499" spans="1:5" hidden="1" x14ac:dyDescent="0.6">
      <c r="A499" s="38" t="s">
        <v>194</v>
      </c>
      <c r="B499" s="40">
        <v>20463854.270000003</v>
      </c>
      <c r="C499" s="40">
        <v>24280598</v>
      </c>
      <c r="D499" s="40">
        <f t="shared" si="14"/>
        <v>44744452.270000003</v>
      </c>
      <c r="E499" s="40">
        <f t="shared" si="15"/>
        <v>12203032.437272727</v>
      </c>
    </row>
    <row r="500" spans="1:5" hidden="1" x14ac:dyDescent="0.6">
      <c r="A500" s="38" t="s">
        <v>196</v>
      </c>
      <c r="B500" s="40">
        <v>22886430.330000002</v>
      </c>
      <c r="C500" s="40">
        <v>36350191.409999989</v>
      </c>
      <c r="D500" s="40">
        <f t="shared" si="14"/>
        <v>59236621.739999995</v>
      </c>
      <c r="E500" s="40">
        <f t="shared" si="15"/>
        <v>16155442.292727273</v>
      </c>
    </row>
    <row r="501" spans="1:5" hidden="1" x14ac:dyDescent="0.6">
      <c r="A501" s="38" t="s">
        <v>198</v>
      </c>
      <c r="B501" s="40">
        <v>18401754.509999998</v>
      </c>
      <c r="C501" s="40">
        <v>21571303.060000002</v>
      </c>
      <c r="D501" s="40">
        <f t="shared" si="14"/>
        <v>39973057.57</v>
      </c>
      <c r="E501" s="40">
        <f t="shared" si="15"/>
        <v>10901742.973636365</v>
      </c>
    </row>
    <row r="502" spans="1:5" hidden="1" x14ac:dyDescent="0.6">
      <c r="A502" s="38" t="s">
        <v>300</v>
      </c>
      <c r="B502" s="40">
        <v>25244538.579999998</v>
      </c>
      <c r="C502" s="40">
        <v>30164307.310000002</v>
      </c>
      <c r="D502" s="40">
        <f t="shared" si="14"/>
        <v>55408845.890000001</v>
      </c>
      <c r="E502" s="40">
        <f t="shared" si="15"/>
        <v>15111503.424545456</v>
      </c>
    </row>
    <row r="503" spans="1:5" hidden="1" x14ac:dyDescent="0.6">
      <c r="A503" s="38" t="s">
        <v>302</v>
      </c>
      <c r="B503" s="40">
        <v>27466585.379999995</v>
      </c>
      <c r="C503" s="40">
        <v>28587414.07</v>
      </c>
      <c r="D503" s="40">
        <f t="shared" si="14"/>
        <v>56053999.449999996</v>
      </c>
      <c r="E503" s="40">
        <f t="shared" si="15"/>
        <v>15287454.395454545</v>
      </c>
    </row>
    <row r="504" spans="1:5" hidden="1" x14ac:dyDescent="0.6">
      <c r="A504" s="38" t="s">
        <v>304</v>
      </c>
      <c r="B504" s="40">
        <v>28422810.220000003</v>
      </c>
      <c r="C504" s="40">
        <v>34442851.950000003</v>
      </c>
      <c r="D504" s="40">
        <f t="shared" si="14"/>
        <v>62865662.170000002</v>
      </c>
      <c r="E504" s="40">
        <f t="shared" si="15"/>
        <v>17145180.591818184</v>
      </c>
    </row>
    <row r="505" spans="1:5" hidden="1" x14ac:dyDescent="0.6">
      <c r="A505" s="38" t="s">
        <v>306</v>
      </c>
      <c r="B505" s="40">
        <v>18989079.800000001</v>
      </c>
      <c r="C505" s="40">
        <v>18967380.07</v>
      </c>
      <c r="D505" s="40">
        <f t="shared" si="14"/>
        <v>37956459.870000005</v>
      </c>
      <c r="E505" s="40">
        <f t="shared" si="15"/>
        <v>10351761.782727273</v>
      </c>
    </row>
    <row r="506" spans="1:5" hidden="1" x14ac:dyDescent="0.6">
      <c r="A506" s="38" t="s">
        <v>308</v>
      </c>
      <c r="B506" s="40">
        <v>17600360.840000004</v>
      </c>
      <c r="C506" s="40">
        <v>12430099.220000001</v>
      </c>
      <c r="D506" s="40">
        <f t="shared" si="14"/>
        <v>30030460.060000002</v>
      </c>
      <c r="E506" s="40">
        <f t="shared" si="15"/>
        <v>8190125.4709090907</v>
      </c>
    </row>
    <row r="507" spans="1:5" hidden="1" x14ac:dyDescent="0.6">
      <c r="A507" s="38" t="s">
        <v>310</v>
      </c>
      <c r="B507" s="40">
        <v>36175529.439999998</v>
      </c>
      <c r="C507" s="40">
        <v>53651533.490000002</v>
      </c>
      <c r="D507" s="40">
        <f t="shared" si="14"/>
        <v>89827062.930000007</v>
      </c>
      <c r="E507" s="40">
        <f t="shared" si="15"/>
        <v>24498289.890000001</v>
      </c>
    </row>
    <row r="508" spans="1:5" hidden="1" x14ac:dyDescent="0.6">
      <c r="A508" s="38" t="s">
        <v>312</v>
      </c>
      <c r="B508" s="40">
        <v>30162331.630000003</v>
      </c>
      <c r="C508" s="40">
        <v>55242333.109999999</v>
      </c>
      <c r="D508" s="40">
        <f t="shared" si="14"/>
        <v>85404664.74000001</v>
      </c>
      <c r="E508" s="40">
        <f t="shared" si="15"/>
        <v>23292181.292727277</v>
      </c>
    </row>
    <row r="509" spans="1:5" hidden="1" x14ac:dyDescent="0.6">
      <c r="A509" s="38" t="s">
        <v>314</v>
      </c>
      <c r="B509" s="40">
        <v>24257618.689999998</v>
      </c>
      <c r="C509" s="40">
        <v>26554486.210000001</v>
      </c>
      <c r="D509" s="40">
        <f t="shared" si="14"/>
        <v>50812104.899999999</v>
      </c>
      <c r="E509" s="40">
        <f t="shared" si="15"/>
        <v>13857846.790909091</v>
      </c>
    </row>
    <row r="510" spans="1:5" hidden="1" x14ac:dyDescent="0.6">
      <c r="A510" s="38" t="s">
        <v>144</v>
      </c>
      <c r="B510" s="40">
        <v>25990319.77</v>
      </c>
      <c r="C510" s="40">
        <v>44745770.090000004</v>
      </c>
      <c r="D510" s="40">
        <f t="shared" si="14"/>
        <v>70736089.859999999</v>
      </c>
      <c r="E510" s="40">
        <f t="shared" si="15"/>
        <v>19291660.870909091</v>
      </c>
    </row>
    <row r="511" spans="1:5" hidden="1" x14ac:dyDescent="0.6">
      <c r="A511" s="38" t="s">
        <v>146</v>
      </c>
      <c r="B511" s="40">
        <v>25682006.880000003</v>
      </c>
      <c r="C511" s="40">
        <v>33031213.040000003</v>
      </c>
      <c r="D511" s="40">
        <f t="shared" si="14"/>
        <v>58713219.920000002</v>
      </c>
      <c r="E511" s="40">
        <f t="shared" si="15"/>
        <v>16012696.341818182</v>
      </c>
    </row>
    <row r="512" spans="1:5" hidden="1" x14ac:dyDescent="0.6">
      <c r="A512" s="38" t="s">
        <v>148</v>
      </c>
      <c r="B512" s="40">
        <v>30737202.419999998</v>
      </c>
      <c r="C512" s="40">
        <v>65055669.660000004</v>
      </c>
      <c r="D512" s="40">
        <f t="shared" si="14"/>
        <v>95792872.079999998</v>
      </c>
      <c r="E512" s="40">
        <f t="shared" si="15"/>
        <v>26125328.74909091</v>
      </c>
    </row>
    <row r="513" spans="1:5" hidden="1" x14ac:dyDescent="0.6">
      <c r="A513" s="38" t="s">
        <v>150</v>
      </c>
      <c r="B513" s="40">
        <v>27084331.419999998</v>
      </c>
      <c r="C513" s="40">
        <v>37257270.609999992</v>
      </c>
      <c r="D513" s="40">
        <f t="shared" si="14"/>
        <v>64341602.029999986</v>
      </c>
      <c r="E513" s="40">
        <f t="shared" si="15"/>
        <v>17547709.644545451</v>
      </c>
    </row>
    <row r="514" spans="1:5" hidden="1" x14ac:dyDescent="0.6">
      <c r="A514" s="38" t="s">
        <v>152</v>
      </c>
      <c r="B514" s="40">
        <v>22775133.990000002</v>
      </c>
      <c r="C514" s="40">
        <v>27711152.870000001</v>
      </c>
      <c r="D514" s="40">
        <f t="shared" si="14"/>
        <v>50486286.859999999</v>
      </c>
      <c r="E514" s="40">
        <f t="shared" si="15"/>
        <v>13768987.325454544</v>
      </c>
    </row>
    <row r="515" spans="1:5" hidden="1" x14ac:dyDescent="0.6">
      <c r="A515" s="38" t="s">
        <v>154</v>
      </c>
      <c r="B515" s="40">
        <v>19285253.5</v>
      </c>
      <c r="C515" s="40">
        <v>15107923.529999999</v>
      </c>
      <c r="D515" s="40">
        <f t="shared" si="14"/>
        <v>34393177.030000001</v>
      </c>
      <c r="E515" s="40">
        <f t="shared" si="15"/>
        <v>9379957.371818183</v>
      </c>
    </row>
    <row r="516" spans="1:5" hidden="1" x14ac:dyDescent="0.6">
      <c r="A516" s="38" t="s">
        <v>94</v>
      </c>
      <c r="B516" s="40">
        <v>14733146.6</v>
      </c>
      <c r="C516" s="40">
        <v>13836654.039999999</v>
      </c>
      <c r="D516" s="40">
        <f t="shared" si="14"/>
        <v>28569800.640000001</v>
      </c>
      <c r="E516" s="40">
        <f t="shared" si="15"/>
        <v>7791763.8109090906</v>
      </c>
    </row>
    <row r="517" spans="1:5" hidden="1" x14ac:dyDescent="0.6">
      <c r="A517" s="38" t="s">
        <v>96</v>
      </c>
      <c r="B517" s="40">
        <v>16397304.030000001</v>
      </c>
      <c r="C517" s="40">
        <v>10715679.66</v>
      </c>
      <c r="D517" s="40">
        <f t="shared" ref="D517:D580" si="16">SUM(B517:C517)</f>
        <v>27112983.690000001</v>
      </c>
      <c r="E517" s="40">
        <f t="shared" ref="E517:E580" si="17">(D517/11)*3</f>
        <v>7394450.0972727276</v>
      </c>
    </row>
    <row r="518" spans="1:5" hidden="1" x14ac:dyDescent="0.6">
      <c r="A518" s="38" t="s">
        <v>98</v>
      </c>
      <c r="B518" s="40">
        <v>19049354.449999999</v>
      </c>
      <c r="C518" s="40">
        <v>12576983.120000001</v>
      </c>
      <c r="D518" s="40">
        <f t="shared" si="16"/>
        <v>31626337.57</v>
      </c>
      <c r="E518" s="40">
        <f t="shared" si="17"/>
        <v>8625364.7918181811</v>
      </c>
    </row>
    <row r="519" spans="1:5" hidden="1" x14ac:dyDescent="0.6">
      <c r="A519" s="38" t="s">
        <v>100</v>
      </c>
      <c r="B519" s="40">
        <v>28684004.040000003</v>
      </c>
      <c r="C519" s="40">
        <v>42148104.43999999</v>
      </c>
      <c r="D519" s="40">
        <f t="shared" si="16"/>
        <v>70832108.479999989</v>
      </c>
      <c r="E519" s="40">
        <f t="shared" si="17"/>
        <v>19317847.767272726</v>
      </c>
    </row>
    <row r="520" spans="1:5" hidden="1" x14ac:dyDescent="0.6">
      <c r="A520" s="38" t="s">
        <v>102</v>
      </c>
      <c r="B520" s="40">
        <v>37268575.260000005</v>
      </c>
      <c r="C520" s="40">
        <v>37702236.069999993</v>
      </c>
      <c r="D520" s="40">
        <f t="shared" si="16"/>
        <v>74970811.329999998</v>
      </c>
      <c r="E520" s="40">
        <f t="shared" si="17"/>
        <v>20446584.908181816</v>
      </c>
    </row>
    <row r="521" spans="1:5" hidden="1" x14ac:dyDescent="0.6">
      <c r="A521" s="38" t="s">
        <v>104</v>
      </c>
      <c r="B521" s="40">
        <v>20240539.43</v>
      </c>
      <c r="C521" s="40">
        <v>14696132.810000001</v>
      </c>
      <c r="D521" s="40">
        <f t="shared" si="16"/>
        <v>34936672.240000002</v>
      </c>
      <c r="E521" s="40">
        <f t="shared" si="17"/>
        <v>9528183.3381818179</v>
      </c>
    </row>
    <row r="522" spans="1:5" hidden="1" x14ac:dyDescent="0.6">
      <c r="A522" s="38" t="s">
        <v>106</v>
      </c>
      <c r="B522" s="40">
        <v>18027741.649999999</v>
      </c>
      <c r="C522" s="40">
        <v>10602158.389999999</v>
      </c>
      <c r="D522" s="40">
        <f t="shared" si="16"/>
        <v>28629900.039999999</v>
      </c>
      <c r="E522" s="40">
        <f t="shared" si="17"/>
        <v>7808154.5563636366</v>
      </c>
    </row>
    <row r="523" spans="1:5" hidden="1" x14ac:dyDescent="0.6">
      <c r="A523" s="38" t="s">
        <v>108</v>
      </c>
      <c r="B523" s="40">
        <v>13999135.270000001</v>
      </c>
      <c r="C523" s="40">
        <v>7673409.9800000014</v>
      </c>
      <c r="D523" s="40">
        <f t="shared" si="16"/>
        <v>21672545.250000004</v>
      </c>
      <c r="E523" s="40">
        <f t="shared" si="17"/>
        <v>5910694.1590909101</v>
      </c>
    </row>
    <row r="524" spans="1:5" hidden="1" x14ac:dyDescent="0.6">
      <c r="A524" s="38" t="s">
        <v>110</v>
      </c>
      <c r="B524" s="40">
        <v>15719208.1</v>
      </c>
      <c r="C524" s="40">
        <v>8059307.4300000006</v>
      </c>
      <c r="D524" s="40">
        <f t="shared" si="16"/>
        <v>23778515.530000001</v>
      </c>
      <c r="E524" s="40">
        <f t="shared" si="17"/>
        <v>6485049.6899999995</v>
      </c>
    </row>
    <row r="525" spans="1:5" hidden="1" x14ac:dyDescent="0.6">
      <c r="A525" s="38" t="s">
        <v>112</v>
      </c>
      <c r="B525" s="40">
        <v>14144198.91</v>
      </c>
      <c r="C525" s="40">
        <v>6834214.1000000006</v>
      </c>
      <c r="D525" s="40">
        <f t="shared" si="16"/>
        <v>20978413.010000002</v>
      </c>
      <c r="E525" s="40">
        <f t="shared" si="17"/>
        <v>5721385.3663636371</v>
      </c>
    </row>
    <row r="526" spans="1:5" hidden="1" x14ac:dyDescent="0.6">
      <c r="A526" s="38" t="s">
        <v>114</v>
      </c>
      <c r="B526" s="40">
        <v>15060666.18</v>
      </c>
      <c r="C526" s="40">
        <v>9923550.040000001</v>
      </c>
      <c r="D526" s="40">
        <f t="shared" si="16"/>
        <v>24984216.219999999</v>
      </c>
      <c r="E526" s="40">
        <f t="shared" si="17"/>
        <v>6813877.1509090904</v>
      </c>
    </row>
    <row r="527" spans="1:5" hidden="1" x14ac:dyDescent="0.6">
      <c r="A527" s="38" t="s">
        <v>127</v>
      </c>
      <c r="B527" s="40">
        <v>24413365.650000002</v>
      </c>
      <c r="C527" s="40">
        <v>29668545.129999995</v>
      </c>
      <c r="D527" s="40">
        <f t="shared" si="16"/>
        <v>54081910.780000001</v>
      </c>
      <c r="E527" s="40">
        <f t="shared" si="17"/>
        <v>14749612.030909091</v>
      </c>
    </row>
    <row r="528" spans="1:5" hidden="1" x14ac:dyDescent="0.6">
      <c r="A528" s="38" t="s">
        <v>129</v>
      </c>
      <c r="B528" s="40">
        <v>20846960.349999998</v>
      </c>
      <c r="C528" s="40">
        <v>10720096.52</v>
      </c>
      <c r="D528" s="40">
        <f t="shared" si="16"/>
        <v>31567056.869999997</v>
      </c>
      <c r="E528" s="40">
        <f t="shared" si="17"/>
        <v>8609197.3281818181</v>
      </c>
    </row>
    <row r="529" spans="1:5" hidden="1" x14ac:dyDescent="0.6">
      <c r="A529" s="38" t="s">
        <v>131</v>
      </c>
      <c r="B529" s="40">
        <v>30542259.240000002</v>
      </c>
      <c r="C529" s="40">
        <v>36556005.269999988</v>
      </c>
      <c r="D529" s="40">
        <f t="shared" si="16"/>
        <v>67098264.50999999</v>
      </c>
      <c r="E529" s="40">
        <f t="shared" si="17"/>
        <v>18299526.684545454</v>
      </c>
    </row>
    <row r="530" spans="1:5" hidden="1" x14ac:dyDescent="0.6">
      <c r="A530" s="38" t="s">
        <v>133</v>
      </c>
      <c r="B530" s="40">
        <v>25867121.32</v>
      </c>
      <c r="C530" s="40">
        <v>32523858.77</v>
      </c>
      <c r="D530" s="40">
        <f t="shared" si="16"/>
        <v>58390980.090000004</v>
      </c>
      <c r="E530" s="40">
        <f t="shared" si="17"/>
        <v>15924812.751818184</v>
      </c>
    </row>
    <row r="531" spans="1:5" hidden="1" x14ac:dyDescent="0.6">
      <c r="A531" s="38" t="s">
        <v>135</v>
      </c>
      <c r="B531" s="40">
        <v>17025738.490000002</v>
      </c>
      <c r="C531" s="40">
        <v>16925541.329999998</v>
      </c>
      <c r="D531" s="40">
        <f t="shared" si="16"/>
        <v>33951279.82</v>
      </c>
      <c r="E531" s="40">
        <f t="shared" si="17"/>
        <v>9259439.9509090912</v>
      </c>
    </row>
    <row r="532" spans="1:5" hidden="1" x14ac:dyDescent="0.6">
      <c r="A532" s="38" t="s">
        <v>6</v>
      </c>
      <c r="B532" s="40">
        <v>39624879.079999998</v>
      </c>
      <c r="C532" s="40">
        <v>67842791.109999985</v>
      </c>
      <c r="D532" s="40">
        <f t="shared" si="16"/>
        <v>107467670.18999998</v>
      </c>
      <c r="E532" s="40">
        <f t="shared" si="17"/>
        <v>29309364.597272724</v>
      </c>
    </row>
    <row r="533" spans="1:5" hidden="1" x14ac:dyDescent="0.6">
      <c r="A533" s="38" t="s">
        <v>9</v>
      </c>
      <c r="B533" s="40">
        <v>61268624.210000001</v>
      </c>
      <c r="C533" s="40">
        <v>142662161.36000004</v>
      </c>
      <c r="D533" s="40">
        <f t="shared" si="16"/>
        <v>203930785.57000005</v>
      </c>
      <c r="E533" s="40">
        <f t="shared" si="17"/>
        <v>55617486.973636374</v>
      </c>
    </row>
    <row r="534" spans="1:5" hidden="1" x14ac:dyDescent="0.6">
      <c r="A534" s="38" t="s">
        <v>11</v>
      </c>
      <c r="B534" s="40">
        <v>23490873.75</v>
      </c>
      <c r="C534" s="40">
        <v>22881459.399999999</v>
      </c>
      <c r="D534" s="40">
        <f t="shared" si="16"/>
        <v>46372333.149999999</v>
      </c>
      <c r="E534" s="40">
        <f t="shared" si="17"/>
        <v>12646999.949999999</v>
      </c>
    </row>
    <row r="535" spans="1:5" hidden="1" x14ac:dyDescent="0.6">
      <c r="A535" s="38" t="s">
        <v>13</v>
      </c>
      <c r="B535" s="40">
        <v>89690143.109999999</v>
      </c>
      <c r="C535" s="40">
        <v>95843248.36999999</v>
      </c>
      <c r="D535" s="40">
        <f t="shared" si="16"/>
        <v>185533391.47999999</v>
      </c>
      <c r="E535" s="40">
        <f t="shared" si="17"/>
        <v>50600015.858181819</v>
      </c>
    </row>
    <row r="536" spans="1:5" hidden="1" x14ac:dyDescent="0.6">
      <c r="A536" s="38" t="s">
        <v>15</v>
      </c>
      <c r="B536" s="40">
        <v>36434243.270000003</v>
      </c>
      <c r="C536" s="40">
        <v>28090907.710000001</v>
      </c>
      <c r="D536" s="40">
        <f t="shared" si="16"/>
        <v>64525150.980000004</v>
      </c>
      <c r="E536" s="40">
        <f t="shared" si="17"/>
        <v>17597768.449090909</v>
      </c>
    </row>
    <row r="537" spans="1:5" hidden="1" x14ac:dyDescent="0.6">
      <c r="A537" s="38" t="s">
        <v>17</v>
      </c>
      <c r="B537" s="40">
        <v>77965364.210000008</v>
      </c>
      <c r="C537" s="40">
        <v>97986280.930000007</v>
      </c>
      <c r="D537" s="40">
        <f t="shared" si="16"/>
        <v>175951645.14000002</v>
      </c>
      <c r="E537" s="40">
        <f t="shared" si="17"/>
        <v>47986812.310909092</v>
      </c>
    </row>
    <row r="538" spans="1:5" hidden="1" x14ac:dyDescent="0.6">
      <c r="A538" s="38" t="s">
        <v>19</v>
      </c>
      <c r="B538" s="40">
        <v>55336344.449999996</v>
      </c>
      <c r="C538" s="40">
        <v>48862178.530000001</v>
      </c>
      <c r="D538" s="40">
        <f t="shared" si="16"/>
        <v>104198522.97999999</v>
      </c>
      <c r="E538" s="40">
        <f t="shared" si="17"/>
        <v>28417778.994545452</v>
      </c>
    </row>
    <row r="539" spans="1:5" hidden="1" x14ac:dyDescent="0.6">
      <c r="A539" s="38" t="s">
        <v>21</v>
      </c>
      <c r="B539" s="40">
        <v>53211943.930000007</v>
      </c>
      <c r="C539" s="40">
        <v>39065634.740000002</v>
      </c>
      <c r="D539" s="40">
        <f t="shared" si="16"/>
        <v>92277578.670000017</v>
      </c>
      <c r="E539" s="40">
        <f t="shared" si="17"/>
        <v>25166612.364545457</v>
      </c>
    </row>
    <row r="540" spans="1:5" hidden="1" x14ac:dyDescent="0.6">
      <c r="A540" s="38" t="s">
        <v>23</v>
      </c>
      <c r="B540" s="40">
        <v>41411255.219999999</v>
      </c>
      <c r="C540" s="40">
        <v>34122084.980000004</v>
      </c>
      <c r="D540" s="40">
        <f t="shared" si="16"/>
        <v>75533340.200000003</v>
      </c>
      <c r="E540" s="40">
        <f t="shared" si="17"/>
        <v>20600001.872727275</v>
      </c>
    </row>
    <row r="541" spans="1:5" hidden="1" x14ac:dyDescent="0.6">
      <c r="A541" s="38" t="s">
        <v>25</v>
      </c>
      <c r="B541" s="40">
        <v>33052546.16</v>
      </c>
      <c r="C541" s="40">
        <v>19359498.93</v>
      </c>
      <c r="D541" s="40">
        <f t="shared" si="16"/>
        <v>52412045.090000004</v>
      </c>
      <c r="E541" s="40">
        <f t="shared" si="17"/>
        <v>14294194.115454547</v>
      </c>
    </row>
    <row r="542" spans="1:5" hidden="1" x14ac:dyDescent="0.6">
      <c r="A542" s="38" t="s">
        <v>27</v>
      </c>
      <c r="B542" s="40">
        <v>26804756.379999999</v>
      </c>
      <c r="C542" s="40">
        <v>22659237.560000002</v>
      </c>
      <c r="D542" s="40">
        <f t="shared" si="16"/>
        <v>49463993.939999998</v>
      </c>
      <c r="E542" s="40">
        <f t="shared" si="17"/>
        <v>13490180.165454544</v>
      </c>
    </row>
    <row r="543" spans="1:5" hidden="1" x14ac:dyDescent="0.6">
      <c r="A543" s="38" t="s">
        <v>29</v>
      </c>
      <c r="B543" s="40">
        <v>45695271.839999996</v>
      </c>
      <c r="C543" s="40">
        <v>34331281.969999999</v>
      </c>
      <c r="D543" s="40">
        <f t="shared" si="16"/>
        <v>80026553.810000002</v>
      </c>
      <c r="E543" s="40">
        <f t="shared" si="17"/>
        <v>21825423.766363636</v>
      </c>
    </row>
    <row r="544" spans="1:5" hidden="1" x14ac:dyDescent="0.6">
      <c r="A544" s="38" t="s">
        <v>31</v>
      </c>
      <c r="B544" s="40">
        <v>28131314.909999996</v>
      </c>
      <c r="C544" s="40">
        <v>22641567.109999999</v>
      </c>
      <c r="D544" s="40">
        <f t="shared" si="16"/>
        <v>50772882.019999996</v>
      </c>
      <c r="E544" s="40">
        <f t="shared" si="17"/>
        <v>13847149.641818181</v>
      </c>
    </row>
    <row r="545" spans="1:5" hidden="1" x14ac:dyDescent="0.6">
      <c r="A545" s="38" t="s">
        <v>33</v>
      </c>
      <c r="B545" s="40">
        <v>23601436.550000001</v>
      </c>
      <c r="C545" s="40">
        <v>18026005.140000001</v>
      </c>
      <c r="D545" s="40">
        <f t="shared" si="16"/>
        <v>41627441.689999998</v>
      </c>
      <c r="E545" s="40">
        <f t="shared" si="17"/>
        <v>11352938.642727273</v>
      </c>
    </row>
    <row r="546" spans="1:5" hidden="1" x14ac:dyDescent="0.6">
      <c r="A546" s="38" t="s">
        <v>161</v>
      </c>
      <c r="B546" s="40">
        <v>29248727.239999998</v>
      </c>
      <c r="C546" s="40">
        <v>13702266.940000001</v>
      </c>
      <c r="D546" s="40">
        <f t="shared" si="16"/>
        <v>42950994.18</v>
      </c>
      <c r="E546" s="40">
        <f t="shared" si="17"/>
        <v>11713907.503636364</v>
      </c>
    </row>
    <row r="547" spans="1:5" hidden="1" x14ac:dyDescent="0.6">
      <c r="A547" s="38" t="s">
        <v>163</v>
      </c>
      <c r="B547" s="40">
        <v>41348693.030000001</v>
      </c>
      <c r="C547" s="40">
        <v>22252133.02</v>
      </c>
      <c r="D547" s="40">
        <f t="shared" si="16"/>
        <v>63600826.049999997</v>
      </c>
      <c r="E547" s="40">
        <f t="shared" si="17"/>
        <v>17345679.831818182</v>
      </c>
    </row>
    <row r="548" spans="1:5" hidden="1" x14ac:dyDescent="0.6">
      <c r="A548" s="38" t="s">
        <v>165</v>
      </c>
      <c r="B548" s="40">
        <v>64502274.390000008</v>
      </c>
      <c r="C548" s="40">
        <v>30474671.369999994</v>
      </c>
      <c r="D548" s="40">
        <f t="shared" si="16"/>
        <v>94976945.760000005</v>
      </c>
      <c r="E548" s="40">
        <f t="shared" si="17"/>
        <v>25902803.389090911</v>
      </c>
    </row>
    <row r="549" spans="1:5" hidden="1" x14ac:dyDescent="0.6">
      <c r="A549" s="38" t="s">
        <v>167</v>
      </c>
      <c r="B549" s="40">
        <v>25095150.129999999</v>
      </c>
      <c r="C549" s="40">
        <v>14364753.470000001</v>
      </c>
      <c r="D549" s="40">
        <f t="shared" si="16"/>
        <v>39459903.600000001</v>
      </c>
      <c r="E549" s="40">
        <f t="shared" si="17"/>
        <v>10761791.890909091</v>
      </c>
    </row>
    <row r="550" spans="1:5" hidden="1" x14ac:dyDescent="0.6">
      <c r="A550" s="38" t="s">
        <v>169</v>
      </c>
      <c r="B550" s="40">
        <v>30824493.969999995</v>
      </c>
      <c r="C550" s="40">
        <v>16503539.529999999</v>
      </c>
      <c r="D550" s="40">
        <f t="shared" si="16"/>
        <v>47328033.499999993</v>
      </c>
      <c r="E550" s="40">
        <f t="shared" si="17"/>
        <v>12907645.499999996</v>
      </c>
    </row>
    <row r="551" spans="1:5" hidden="1" x14ac:dyDescent="0.6">
      <c r="A551" s="38" t="s">
        <v>171</v>
      </c>
      <c r="B551" s="40">
        <v>24411680.379999995</v>
      </c>
      <c r="C551" s="40">
        <v>13566519.950000001</v>
      </c>
      <c r="D551" s="40">
        <f t="shared" si="16"/>
        <v>37978200.329999998</v>
      </c>
      <c r="E551" s="40">
        <f t="shared" si="17"/>
        <v>10357690.999090908</v>
      </c>
    </row>
    <row r="552" spans="1:5" hidden="1" x14ac:dyDescent="0.6">
      <c r="A552" s="38" t="s">
        <v>361</v>
      </c>
      <c r="B552" s="40">
        <v>26966103.199999999</v>
      </c>
      <c r="C552" s="40">
        <v>19406753.430000003</v>
      </c>
      <c r="D552" s="40">
        <f t="shared" si="16"/>
        <v>46372856.630000003</v>
      </c>
      <c r="E552" s="40">
        <f t="shared" si="17"/>
        <v>12647142.717272729</v>
      </c>
    </row>
    <row r="553" spans="1:5" hidden="1" x14ac:dyDescent="0.6">
      <c r="A553" s="38" t="s">
        <v>363</v>
      </c>
      <c r="B553" s="40">
        <v>35774651</v>
      </c>
      <c r="C553" s="40">
        <v>27647608.620000001</v>
      </c>
      <c r="D553" s="40">
        <f t="shared" si="16"/>
        <v>63422259.620000005</v>
      </c>
      <c r="E553" s="40">
        <f t="shared" si="17"/>
        <v>17296979.896363638</v>
      </c>
    </row>
    <row r="554" spans="1:5" hidden="1" x14ac:dyDescent="0.6">
      <c r="A554" s="38" t="s">
        <v>365</v>
      </c>
      <c r="B554" s="40">
        <v>35026670.309999995</v>
      </c>
      <c r="C554" s="40">
        <v>33865052.32</v>
      </c>
      <c r="D554" s="40">
        <f t="shared" si="16"/>
        <v>68891722.629999995</v>
      </c>
      <c r="E554" s="40">
        <f t="shared" si="17"/>
        <v>18788651.626363635</v>
      </c>
    </row>
    <row r="555" spans="1:5" hidden="1" x14ac:dyDescent="0.6">
      <c r="A555" s="38" t="s">
        <v>367</v>
      </c>
      <c r="B555" s="40">
        <v>50062508.619999997</v>
      </c>
      <c r="C555" s="40">
        <v>42488083.569999993</v>
      </c>
      <c r="D555" s="40">
        <f t="shared" si="16"/>
        <v>92550592.189999998</v>
      </c>
      <c r="E555" s="40">
        <f t="shared" si="17"/>
        <v>25241070.597272728</v>
      </c>
    </row>
    <row r="556" spans="1:5" hidden="1" x14ac:dyDescent="0.6">
      <c r="A556" s="38" t="s">
        <v>369</v>
      </c>
      <c r="B556" s="40">
        <v>24817170.739999998</v>
      </c>
      <c r="C556" s="40">
        <v>18457200.369999997</v>
      </c>
      <c r="D556" s="40">
        <f t="shared" si="16"/>
        <v>43274371.109999999</v>
      </c>
      <c r="E556" s="40">
        <f t="shared" si="17"/>
        <v>11802101.211818181</v>
      </c>
    </row>
    <row r="557" spans="1:5" hidden="1" x14ac:dyDescent="0.6">
      <c r="A557" s="38" t="s">
        <v>371</v>
      </c>
      <c r="B557" s="40">
        <v>57964980.530000001</v>
      </c>
      <c r="C557" s="40">
        <v>43119961.120000012</v>
      </c>
      <c r="D557" s="40">
        <f t="shared" si="16"/>
        <v>101084941.65000001</v>
      </c>
      <c r="E557" s="40">
        <f t="shared" si="17"/>
        <v>27568620.450000003</v>
      </c>
    </row>
    <row r="558" spans="1:5" hidden="1" x14ac:dyDescent="0.6">
      <c r="A558" s="38" t="s">
        <v>373</v>
      </c>
      <c r="B558" s="40">
        <v>35090236.210000001</v>
      </c>
      <c r="C558" s="40">
        <v>33948263.290000007</v>
      </c>
      <c r="D558" s="40">
        <f t="shared" si="16"/>
        <v>69038499.5</v>
      </c>
      <c r="E558" s="40">
        <f t="shared" si="17"/>
        <v>18828681.681818184</v>
      </c>
    </row>
    <row r="559" spans="1:5" hidden="1" x14ac:dyDescent="0.6">
      <c r="A559" s="38" t="s">
        <v>375</v>
      </c>
      <c r="B559" s="40">
        <v>31903545.349999994</v>
      </c>
      <c r="C559" s="40">
        <v>33902451.850000009</v>
      </c>
      <c r="D559" s="40">
        <f t="shared" si="16"/>
        <v>65805997.200000003</v>
      </c>
      <c r="E559" s="40">
        <f t="shared" si="17"/>
        <v>17947090.145454545</v>
      </c>
    </row>
    <row r="560" spans="1:5" hidden="1" x14ac:dyDescent="0.6">
      <c r="A560" s="38" t="s">
        <v>377</v>
      </c>
      <c r="B560" s="40">
        <v>26187282.529999997</v>
      </c>
      <c r="C560" s="40">
        <v>33956942.859999992</v>
      </c>
      <c r="D560" s="40">
        <f t="shared" si="16"/>
        <v>60144225.389999986</v>
      </c>
      <c r="E560" s="40">
        <f t="shared" si="17"/>
        <v>16402970.560909089</v>
      </c>
    </row>
    <row r="561" spans="1:5" hidden="1" x14ac:dyDescent="0.6">
      <c r="A561" s="38" t="s">
        <v>379</v>
      </c>
      <c r="B561" s="40">
        <v>68263018.060000002</v>
      </c>
      <c r="C561" s="40">
        <v>48368345.68</v>
      </c>
      <c r="D561" s="40">
        <f t="shared" si="16"/>
        <v>116631363.74000001</v>
      </c>
      <c r="E561" s="40">
        <f t="shared" si="17"/>
        <v>31808553.74727273</v>
      </c>
    </row>
    <row r="562" spans="1:5" hidden="1" x14ac:dyDescent="0.6">
      <c r="A562" s="38" t="s">
        <v>381</v>
      </c>
      <c r="B562" s="40">
        <v>28275277.240000002</v>
      </c>
      <c r="C562" s="40">
        <v>16194605.92</v>
      </c>
      <c r="D562" s="40">
        <f t="shared" si="16"/>
        <v>44469883.160000004</v>
      </c>
      <c r="E562" s="40">
        <f t="shared" si="17"/>
        <v>12128149.952727273</v>
      </c>
    </row>
    <row r="563" spans="1:5" hidden="1" x14ac:dyDescent="0.6">
      <c r="A563" s="38" t="s">
        <v>383</v>
      </c>
      <c r="B563" s="40">
        <v>23388008.140000001</v>
      </c>
      <c r="C563" s="40">
        <v>18290353.910000004</v>
      </c>
      <c r="D563" s="40">
        <f t="shared" si="16"/>
        <v>41678362.050000004</v>
      </c>
      <c r="E563" s="40">
        <f t="shared" si="17"/>
        <v>11366826.013636366</v>
      </c>
    </row>
    <row r="564" spans="1:5" hidden="1" x14ac:dyDescent="0.6">
      <c r="A564" s="38" t="s">
        <v>415</v>
      </c>
      <c r="B564" s="40">
        <v>36075213</v>
      </c>
      <c r="C564" s="40">
        <v>20267347.960000001</v>
      </c>
      <c r="D564" s="40">
        <f t="shared" si="16"/>
        <v>56342560.960000001</v>
      </c>
      <c r="E564" s="40">
        <f t="shared" si="17"/>
        <v>15366152.989090908</v>
      </c>
    </row>
    <row r="565" spans="1:5" hidden="1" x14ac:dyDescent="0.6">
      <c r="A565" s="38" t="s">
        <v>417</v>
      </c>
      <c r="B565" s="40">
        <v>21659942.710000001</v>
      </c>
      <c r="C565" s="40">
        <v>12375899.169999998</v>
      </c>
      <c r="D565" s="40">
        <f t="shared" si="16"/>
        <v>34035841.879999995</v>
      </c>
      <c r="E565" s="40">
        <f t="shared" si="17"/>
        <v>9282502.3309090901</v>
      </c>
    </row>
    <row r="566" spans="1:5" hidden="1" x14ac:dyDescent="0.6">
      <c r="A566" s="38" t="s">
        <v>419</v>
      </c>
      <c r="B566" s="40">
        <v>41334783.659999996</v>
      </c>
      <c r="C566" s="40">
        <v>29077772.330000002</v>
      </c>
      <c r="D566" s="40">
        <f t="shared" si="16"/>
        <v>70412555.989999995</v>
      </c>
      <c r="E566" s="40">
        <f t="shared" si="17"/>
        <v>19203424.360909089</v>
      </c>
    </row>
    <row r="567" spans="1:5" hidden="1" x14ac:dyDescent="0.6">
      <c r="A567" s="38" t="s">
        <v>421</v>
      </c>
      <c r="B567" s="40">
        <v>9968991.2300000004</v>
      </c>
      <c r="C567" s="40">
        <v>7393725.8900000006</v>
      </c>
      <c r="D567" s="40">
        <f t="shared" si="16"/>
        <v>17362717.120000001</v>
      </c>
      <c r="E567" s="40">
        <f t="shared" si="17"/>
        <v>4735286.4872727273</v>
      </c>
    </row>
    <row r="568" spans="1:5" hidden="1" x14ac:dyDescent="0.6">
      <c r="A568" s="38" t="s">
        <v>423</v>
      </c>
      <c r="B568" s="40">
        <v>34636647.100000001</v>
      </c>
      <c r="C568" s="40">
        <v>21098769.300000001</v>
      </c>
      <c r="D568" s="40">
        <f t="shared" si="16"/>
        <v>55735416.400000006</v>
      </c>
      <c r="E568" s="40">
        <f t="shared" si="17"/>
        <v>15200568.109090911</v>
      </c>
    </row>
    <row r="569" spans="1:5" hidden="1" x14ac:dyDescent="0.6">
      <c r="A569" s="38" t="s">
        <v>425</v>
      </c>
      <c r="B569" s="40">
        <v>31938527.340000004</v>
      </c>
      <c r="C569" s="40">
        <v>19047106.050000001</v>
      </c>
      <c r="D569" s="40">
        <f t="shared" si="16"/>
        <v>50985633.390000001</v>
      </c>
      <c r="E569" s="40">
        <f t="shared" si="17"/>
        <v>13905172.742727272</v>
      </c>
    </row>
    <row r="570" spans="1:5" hidden="1" x14ac:dyDescent="0.6">
      <c r="A570" s="38" t="s">
        <v>427</v>
      </c>
      <c r="B570" s="40">
        <v>17997360.649999999</v>
      </c>
      <c r="C570" s="40">
        <v>5439370.4799999995</v>
      </c>
      <c r="D570" s="40">
        <f t="shared" si="16"/>
        <v>23436731.129999999</v>
      </c>
      <c r="E570" s="40">
        <f t="shared" si="17"/>
        <v>6391835.7627272727</v>
      </c>
    </row>
    <row r="571" spans="1:5" hidden="1" x14ac:dyDescent="0.6">
      <c r="A571" s="38" t="s">
        <v>319</v>
      </c>
      <c r="B571" s="40">
        <v>11196109.300000001</v>
      </c>
      <c r="C571" s="40">
        <v>9932864.2699999996</v>
      </c>
      <c r="D571" s="40">
        <f t="shared" si="16"/>
        <v>21128973.57</v>
      </c>
      <c r="E571" s="40">
        <f t="shared" si="17"/>
        <v>5762447.3372727269</v>
      </c>
    </row>
    <row r="572" spans="1:5" hidden="1" x14ac:dyDescent="0.6">
      <c r="A572" s="38" t="s">
        <v>321</v>
      </c>
      <c r="B572" s="40">
        <v>22103186.609999999</v>
      </c>
      <c r="C572" s="40">
        <v>19413532.590000004</v>
      </c>
      <c r="D572" s="40">
        <f t="shared" si="16"/>
        <v>41516719.200000003</v>
      </c>
      <c r="E572" s="40">
        <f t="shared" si="17"/>
        <v>11322741.600000001</v>
      </c>
    </row>
    <row r="573" spans="1:5" hidden="1" x14ac:dyDescent="0.6">
      <c r="A573" s="38" t="s">
        <v>323</v>
      </c>
      <c r="B573" s="40">
        <v>29751850.399999999</v>
      </c>
      <c r="C573" s="40">
        <v>30351866.149999999</v>
      </c>
      <c r="D573" s="40">
        <f t="shared" si="16"/>
        <v>60103716.549999997</v>
      </c>
      <c r="E573" s="40">
        <f t="shared" si="17"/>
        <v>16391922.695454545</v>
      </c>
    </row>
    <row r="574" spans="1:5" hidden="1" x14ac:dyDescent="0.6">
      <c r="A574" s="38" t="s">
        <v>325</v>
      </c>
      <c r="B574" s="40">
        <v>51754849.990000002</v>
      </c>
      <c r="C574" s="40">
        <v>27567542.709999997</v>
      </c>
      <c r="D574" s="40">
        <f t="shared" si="16"/>
        <v>79322392.700000003</v>
      </c>
      <c r="E574" s="40">
        <f t="shared" si="17"/>
        <v>21633379.827272728</v>
      </c>
    </row>
    <row r="575" spans="1:5" hidden="1" x14ac:dyDescent="0.6">
      <c r="A575" s="38" t="s">
        <v>327</v>
      </c>
      <c r="B575" s="40">
        <v>41325350.229999997</v>
      </c>
      <c r="C575" s="40">
        <v>31783878.640000004</v>
      </c>
      <c r="D575" s="40">
        <f t="shared" si="16"/>
        <v>73109228.870000005</v>
      </c>
      <c r="E575" s="40">
        <f t="shared" si="17"/>
        <v>19938880.600909092</v>
      </c>
    </row>
    <row r="576" spans="1:5" hidden="1" x14ac:dyDescent="0.6">
      <c r="A576" s="38" t="s">
        <v>329</v>
      </c>
      <c r="B576" s="40">
        <v>32301589.219999999</v>
      </c>
      <c r="C576" s="40">
        <v>30823802.120000001</v>
      </c>
      <c r="D576" s="40">
        <f t="shared" si="16"/>
        <v>63125391.340000004</v>
      </c>
      <c r="E576" s="40">
        <f t="shared" si="17"/>
        <v>17216015.82</v>
      </c>
    </row>
    <row r="577" spans="1:5" hidden="1" x14ac:dyDescent="0.6">
      <c r="A577" s="38" t="s">
        <v>331</v>
      </c>
      <c r="B577" s="40">
        <v>28991933.710000001</v>
      </c>
      <c r="C577" s="40">
        <v>20040604.140000004</v>
      </c>
      <c r="D577" s="40">
        <f t="shared" si="16"/>
        <v>49032537.850000009</v>
      </c>
      <c r="E577" s="40">
        <f t="shared" si="17"/>
        <v>13372510.322727274</v>
      </c>
    </row>
    <row r="578" spans="1:5" hidden="1" x14ac:dyDescent="0.6">
      <c r="A578" s="38" t="s">
        <v>333</v>
      </c>
      <c r="B578" s="40">
        <v>20462778.609999999</v>
      </c>
      <c r="C578" s="40">
        <v>14375318.27</v>
      </c>
      <c r="D578" s="40">
        <f t="shared" si="16"/>
        <v>34838096.879999995</v>
      </c>
      <c r="E578" s="40">
        <f t="shared" si="17"/>
        <v>9501299.1490909085</v>
      </c>
    </row>
    <row r="579" spans="1:5" hidden="1" x14ac:dyDescent="0.6">
      <c r="A579" s="38" t="s">
        <v>335</v>
      </c>
      <c r="B579" s="40">
        <v>19366323.830000002</v>
      </c>
      <c r="C579" s="40">
        <v>13202583.5</v>
      </c>
      <c r="D579" s="40">
        <f t="shared" si="16"/>
        <v>32568907.330000002</v>
      </c>
      <c r="E579" s="40">
        <f t="shared" si="17"/>
        <v>8882429.2718181815</v>
      </c>
    </row>
    <row r="580" spans="1:5" hidden="1" x14ac:dyDescent="0.6">
      <c r="A580" s="38" t="s">
        <v>222</v>
      </c>
      <c r="B580" s="40">
        <v>31255938.569999997</v>
      </c>
      <c r="C580" s="40">
        <v>24313376.379999999</v>
      </c>
      <c r="D580" s="40">
        <f t="shared" si="16"/>
        <v>55569314.949999996</v>
      </c>
      <c r="E580" s="40">
        <f t="shared" si="17"/>
        <v>15155267.713636363</v>
      </c>
    </row>
    <row r="581" spans="1:5" hidden="1" x14ac:dyDescent="0.6">
      <c r="A581" s="38" t="s">
        <v>224</v>
      </c>
      <c r="B581" s="40">
        <v>25769709.780000001</v>
      </c>
      <c r="C581" s="40">
        <v>14863256.810000001</v>
      </c>
      <c r="D581" s="40">
        <f t="shared" ref="D581:D644" si="18">SUM(B581:C581)</f>
        <v>40632966.590000004</v>
      </c>
      <c r="E581" s="40">
        <f t="shared" ref="E581:E644" si="19">(D581/11)*3</f>
        <v>11081718.160909092</v>
      </c>
    </row>
    <row r="582" spans="1:5" hidden="1" x14ac:dyDescent="0.6">
      <c r="A582" s="38" t="s">
        <v>226</v>
      </c>
      <c r="B582" s="40">
        <v>76473939.909999996</v>
      </c>
      <c r="C582" s="40">
        <v>31834728.75</v>
      </c>
      <c r="D582" s="40">
        <f t="shared" si="18"/>
        <v>108308668.66</v>
      </c>
      <c r="E582" s="40">
        <f t="shared" si="19"/>
        <v>29538727.816363636</v>
      </c>
    </row>
    <row r="583" spans="1:5" hidden="1" x14ac:dyDescent="0.6">
      <c r="A583" s="38" t="s">
        <v>228</v>
      </c>
      <c r="B583" s="40">
        <v>66102264.939999998</v>
      </c>
      <c r="C583" s="40">
        <v>34356344.640000001</v>
      </c>
      <c r="D583" s="40">
        <f t="shared" si="18"/>
        <v>100458609.58</v>
      </c>
      <c r="E583" s="40">
        <f t="shared" si="19"/>
        <v>27397802.612727273</v>
      </c>
    </row>
    <row r="584" spans="1:5" hidden="1" x14ac:dyDescent="0.6">
      <c r="A584" s="38" t="s">
        <v>230</v>
      </c>
      <c r="B584" s="40">
        <v>75796249.210000008</v>
      </c>
      <c r="C584" s="40">
        <v>38950578.840000004</v>
      </c>
      <c r="D584" s="40">
        <f t="shared" si="18"/>
        <v>114746828.05000001</v>
      </c>
      <c r="E584" s="40">
        <f t="shared" si="19"/>
        <v>31294589.468181822</v>
      </c>
    </row>
    <row r="585" spans="1:5" hidden="1" x14ac:dyDescent="0.6">
      <c r="A585" s="38" t="s">
        <v>232</v>
      </c>
      <c r="B585" s="40">
        <v>76794531.610000014</v>
      </c>
      <c r="C585" s="40">
        <v>30354473.950000003</v>
      </c>
      <c r="D585" s="40">
        <f t="shared" si="18"/>
        <v>107149005.56000002</v>
      </c>
      <c r="E585" s="40">
        <f t="shared" si="19"/>
        <v>29222456.06181819</v>
      </c>
    </row>
    <row r="586" spans="1:5" hidden="1" x14ac:dyDescent="0.6">
      <c r="A586" s="38" t="s">
        <v>283</v>
      </c>
      <c r="B586" s="40">
        <v>24851978.879999999</v>
      </c>
      <c r="C586" s="40">
        <v>24487244.100000005</v>
      </c>
      <c r="D586" s="40">
        <f t="shared" si="18"/>
        <v>49339222.980000004</v>
      </c>
      <c r="E586" s="40">
        <f t="shared" si="19"/>
        <v>13456151.721818183</v>
      </c>
    </row>
    <row r="587" spans="1:5" hidden="1" x14ac:dyDescent="0.6">
      <c r="A587" s="38" t="s">
        <v>285</v>
      </c>
      <c r="B587" s="40">
        <v>29323354.449999999</v>
      </c>
      <c r="C587" s="40">
        <v>31636647.899999999</v>
      </c>
      <c r="D587" s="40">
        <f t="shared" si="18"/>
        <v>60960002.349999994</v>
      </c>
      <c r="E587" s="40">
        <f t="shared" si="19"/>
        <v>16625455.186363634</v>
      </c>
    </row>
    <row r="588" spans="1:5" hidden="1" x14ac:dyDescent="0.6">
      <c r="A588" s="38" t="s">
        <v>287</v>
      </c>
      <c r="B588" s="40">
        <v>19733063.07</v>
      </c>
      <c r="C588" s="40">
        <v>25414527.760000005</v>
      </c>
      <c r="D588" s="40">
        <f t="shared" si="18"/>
        <v>45147590.830000006</v>
      </c>
      <c r="E588" s="40">
        <f t="shared" si="19"/>
        <v>12312979.317272728</v>
      </c>
    </row>
    <row r="589" spans="1:5" hidden="1" x14ac:dyDescent="0.6">
      <c r="A589" s="38" t="s">
        <v>289</v>
      </c>
      <c r="B589" s="40">
        <v>37171712.090000004</v>
      </c>
      <c r="C589" s="40">
        <v>38413879.620000005</v>
      </c>
      <c r="D589" s="40">
        <f t="shared" si="18"/>
        <v>75585591.710000008</v>
      </c>
      <c r="E589" s="40">
        <f t="shared" si="19"/>
        <v>20614252.284545455</v>
      </c>
    </row>
    <row r="590" spans="1:5" hidden="1" x14ac:dyDescent="0.6">
      <c r="A590" s="38" t="s">
        <v>291</v>
      </c>
      <c r="B590" s="40">
        <v>47042330.960000001</v>
      </c>
      <c r="C590" s="40">
        <v>56558227.049999997</v>
      </c>
      <c r="D590" s="40">
        <f t="shared" si="18"/>
        <v>103600558.00999999</v>
      </c>
      <c r="E590" s="40">
        <f t="shared" si="19"/>
        <v>28254697.639090903</v>
      </c>
    </row>
    <row r="591" spans="1:5" hidden="1" x14ac:dyDescent="0.6">
      <c r="A591" s="38" t="s">
        <v>293</v>
      </c>
      <c r="B591" s="40">
        <v>15131298.190000001</v>
      </c>
      <c r="C591" s="40">
        <v>12962770.879999999</v>
      </c>
      <c r="D591" s="40">
        <f t="shared" si="18"/>
        <v>28094069.07</v>
      </c>
      <c r="E591" s="40">
        <f t="shared" si="19"/>
        <v>7662018.8372727279</v>
      </c>
    </row>
    <row r="592" spans="1:5" hidden="1" x14ac:dyDescent="0.6">
      <c r="A592" s="38" t="s">
        <v>295</v>
      </c>
      <c r="B592" s="40">
        <v>19107772.100000001</v>
      </c>
      <c r="C592" s="40">
        <v>22258333.769999996</v>
      </c>
      <c r="D592" s="40">
        <f t="shared" si="18"/>
        <v>41366105.869999997</v>
      </c>
      <c r="E592" s="40">
        <f t="shared" si="19"/>
        <v>11281665.237272726</v>
      </c>
    </row>
    <row r="593" spans="1:5" hidden="1" x14ac:dyDescent="0.6">
      <c r="A593" s="38" t="s">
        <v>239</v>
      </c>
      <c r="B593" s="40">
        <v>32456524.630000003</v>
      </c>
      <c r="C593" s="40">
        <v>32836394.889999997</v>
      </c>
      <c r="D593" s="40">
        <f t="shared" si="18"/>
        <v>65292919.519999996</v>
      </c>
      <c r="E593" s="40">
        <f t="shared" si="19"/>
        <v>17807159.869090907</v>
      </c>
    </row>
    <row r="594" spans="1:5" hidden="1" x14ac:dyDescent="0.6">
      <c r="A594" s="38" t="s">
        <v>241</v>
      </c>
      <c r="B594" s="40">
        <v>36112833.75</v>
      </c>
      <c r="C594" s="40">
        <v>50940870.489999995</v>
      </c>
      <c r="D594" s="40">
        <f t="shared" si="18"/>
        <v>87053704.239999995</v>
      </c>
      <c r="E594" s="40">
        <f t="shared" si="19"/>
        <v>23741919.338181816</v>
      </c>
    </row>
    <row r="595" spans="1:5" hidden="1" x14ac:dyDescent="0.6">
      <c r="A595" s="38" t="s">
        <v>243</v>
      </c>
      <c r="B595" s="40">
        <v>23095817.84</v>
      </c>
      <c r="C595" s="40">
        <v>44541949.390000001</v>
      </c>
      <c r="D595" s="40">
        <f t="shared" si="18"/>
        <v>67637767.230000004</v>
      </c>
      <c r="E595" s="40">
        <f t="shared" si="19"/>
        <v>18446663.790000003</v>
      </c>
    </row>
    <row r="596" spans="1:5" hidden="1" x14ac:dyDescent="0.6">
      <c r="A596" s="38" t="s">
        <v>245</v>
      </c>
      <c r="B596" s="40">
        <v>32810245.149999999</v>
      </c>
      <c r="C596" s="40">
        <v>61559173.479999989</v>
      </c>
      <c r="D596" s="40">
        <f t="shared" si="18"/>
        <v>94369418.629999995</v>
      </c>
      <c r="E596" s="40">
        <f t="shared" si="19"/>
        <v>25737114.171818182</v>
      </c>
    </row>
    <row r="597" spans="1:5" hidden="1" x14ac:dyDescent="0.6">
      <c r="A597" s="38" t="s">
        <v>247</v>
      </c>
      <c r="B597" s="40">
        <v>29476572.609999996</v>
      </c>
      <c r="C597" s="40">
        <v>31206818.550000004</v>
      </c>
      <c r="D597" s="40">
        <f t="shared" si="18"/>
        <v>60683391.159999996</v>
      </c>
      <c r="E597" s="40">
        <f t="shared" si="19"/>
        <v>16550015.77090909</v>
      </c>
    </row>
    <row r="598" spans="1:5" hidden="1" x14ac:dyDescent="0.6">
      <c r="A598" s="38" t="s">
        <v>249</v>
      </c>
      <c r="B598" s="40">
        <v>56537397.380000003</v>
      </c>
      <c r="C598" s="40">
        <v>90361477.999999985</v>
      </c>
      <c r="D598" s="40">
        <f t="shared" si="18"/>
        <v>146898875.38</v>
      </c>
      <c r="E598" s="40">
        <f t="shared" si="19"/>
        <v>40063329.649090908</v>
      </c>
    </row>
    <row r="599" spans="1:5" hidden="1" x14ac:dyDescent="0.6">
      <c r="A599" s="38" t="s">
        <v>251</v>
      </c>
      <c r="B599" s="40">
        <v>26214462.500000004</v>
      </c>
      <c r="C599" s="40">
        <v>31284259.739999998</v>
      </c>
      <c r="D599" s="40">
        <f t="shared" si="18"/>
        <v>57498722.240000002</v>
      </c>
      <c r="E599" s="40">
        <f t="shared" si="19"/>
        <v>15681469.701818183</v>
      </c>
    </row>
    <row r="600" spans="1:5" hidden="1" x14ac:dyDescent="0.6">
      <c r="A600" s="38" t="s">
        <v>390</v>
      </c>
      <c r="B600" s="40">
        <v>19352869.050000001</v>
      </c>
      <c r="C600" s="40">
        <v>12834156.389999999</v>
      </c>
      <c r="D600" s="40">
        <f t="shared" si="18"/>
        <v>32187025.439999998</v>
      </c>
      <c r="E600" s="40">
        <f t="shared" si="19"/>
        <v>8778279.6654545441</v>
      </c>
    </row>
    <row r="601" spans="1:5" hidden="1" x14ac:dyDescent="0.6">
      <c r="A601" s="38" t="s">
        <v>392</v>
      </c>
      <c r="B601" s="40">
        <v>17387751.970000003</v>
      </c>
      <c r="C601" s="40">
        <v>15590725.450000001</v>
      </c>
      <c r="D601" s="40">
        <f t="shared" si="18"/>
        <v>32978477.420000002</v>
      </c>
      <c r="E601" s="40">
        <f t="shared" si="19"/>
        <v>8994130.2054545451</v>
      </c>
    </row>
    <row r="602" spans="1:5" hidden="1" x14ac:dyDescent="0.6">
      <c r="A602" s="38" t="s">
        <v>394</v>
      </c>
      <c r="B602" s="40">
        <v>45595279.600000001</v>
      </c>
      <c r="C602" s="40">
        <v>56350568.549999997</v>
      </c>
      <c r="D602" s="40">
        <f t="shared" si="18"/>
        <v>101945848.15000001</v>
      </c>
      <c r="E602" s="40">
        <f t="shared" si="19"/>
        <v>27803413.131818183</v>
      </c>
    </row>
    <row r="603" spans="1:5" hidden="1" x14ac:dyDescent="0.6">
      <c r="A603" s="38" t="s">
        <v>396</v>
      </c>
      <c r="B603" s="40">
        <v>28892888.219999999</v>
      </c>
      <c r="C603" s="40">
        <v>24183657.840000004</v>
      </c>
      <c r="D603" s="40">
        <f t="shared" si="18"/>
        <v>53076546.060000002</v>
      </c>
      <c r="E603" s="40">
        <f t="shared" si="19"/>
        <v>14475421.652727272</v>
      </c>
    </row>
    <row r="604" spans="1:5" hidden="1" x14ac:dyDescent="0.6">
      <c r="A604" s="38" t="s">
        <v>398</v>
      </c>
      <c r="B604" s="40">
        <v>22834527.349999998</v>
      </c>
      <c r="C604" s="40">
        <v>16562080.75</v>
      </c>
      <c r="D604" s="40">
        <f t="shared" si="18"/>
        <v>39396608.099999994</v>
      </c>
      <c r="E604" s="40">
        <f t="shared" si="19"/>
        <v>10744529.481818181</v>
      </c>
    </row>
    <row r="605" spans="1:5" hidden="1" x14ac:dyDescent="0.6">
      <c r="A605" s="38" t="s">
        <v>400</v>
      </c>
      <c r="B605" s="40">
        <v>21716559.41</v>
      </c>
      <c r="C605" s="40">
        <v>15297893.810000002</v>
      </c>
      <c r="D605" s="40">
        <f t="shared" si="18"/>
        <v>37014453.219999999</v>
      </c>
      <c r="E605" s="40">
        <f t="shared" si="19"/>
        <v>10094850.878181817</v>
      </c>
    </row>
    <row r="606" spans="1:5" hidden="1" x14ac:dyDescent="0.6">
      <c r="A606" s="38" t="s">
        <v>258</v>
      </c>
      <c r="B606" s="40">
        <v>40659890.039999999</v>
      </c>
      <c r="C606" s="40">
        <v>15607399.950000001</v>
      </c>
      <c r="D606" s="40">
        <f t="shared" si="18"/>
        <v>56267289.990000002</v>
      </c>
      <c r="E606" s="40">
        <f t="shared" si="19"/>
        <v>15345624.542727273</v>
      </c>
    </row>
    <row r="607" spans="1:5" hidden="1" x14ac:dyDescent="0.6">
      <c r="A607" s="38" t="s">
        <v>260</v>
      </c>
      <c r="B607" s="40">
        <v>106091299.58</v>
      </c>
      <c r="C607" s="40">
        <v>87072686.700000003</v>
      </c>
      <c r="D607" s="40">
        <f t="shared" si="18"/>
        <v>193163986.28</v>
      </c>
      <c r="E607" s="40">
        <f t="shared" si="19"/>
        <v>52681087.167272732</v>
      </c>
    </row>
    <row r="608" spans="1:5" hidden="1" x14ac:dyDescent="0.6">
      <c r="A608" s="38" t="s">
        <v>262</v>
      </c>
      <c r="B608" s="40">
        <v>136151672.42000002</v>
      </c>
      <c r="C608" s="40">
        <v>97686419.799999997</v>
      </c>
      <c r="D608" s="40">
        <f t="shared" si="18"/>
        <v>233838092.22000003</v>
      </c>
      <c r="E608" s="40">
        <f t="shared" si="19"/>
        <v>63774025.150909096</v>
      </c>
    </row>
    <row r="609" spans="1:5" hidden="1" x14ac:dyDescent="0.6">
      <c r="A609" s="38" t="s">
        <v>264</v>
      </c>
      <c r="B609" s="40">
        <v>37858333.050000004</v>
      </c>
      <c r="C609" s="40">
        <v>28721739.800000001</v>
      </c>
      <c r="D609" s="40">
        <f t="shared" si="18"/>
        <v>66580072.850000009</v>
      </c>
      <c r="E609" s="40">
        <f t="shared" si="19"/>
        <v>18158201.686363637</v>
      </c>
    </row>
    <row r="610" spans="1:5" hidden="1" x14ac:dyDescent="0.6">
      <c r="A610" s="38" t="s">
        <v>266</v>
      </c>
      <c r="B610" s="40">
        <v>77161524.690000013</v>
      </c>
      <c r="C610" s="40">
        <v>53292909.040000007</v>
      </c>
      <c r="D610" s="40">
        <f t="shared" si="18"/>
        <v>130454433.73000002</v>
      </c>
      <c r="E610" s="40">
        <f t="shared" si="19"/>
        <v>35578481.92636364</v>
      </c>
    </row>
    <row r="611" spans="1:5" hidden="1" x14ac:dyDescent="0.6">
      <c r="A611" s="38" t="s">
        <v>268</v>
      </c>
      <c r="B611" s="40">
        <v>51253492.060000002</v>
      </c>
      <c r="C611" s="40">
        <v>32159203.34</v>
      </c>
      <c r="D611" s="40">
        <f t="shared" si="18"/>
        <v>83412695.400000006</v>
      </c>
      <c r="E611" s="40">
        <f t="shared" si="19"/>
        <v>22748916.92727273</v>
      </c>
    </row>
    <row r="612" spans="1:5" hidden="1" x14ac:dyDescent="0.6">
      <c r="A612" s="38" t="s">
        <v>270</v>
      </c>
      <c r="B612" s="40">
        <v>18754964.279999997</v>
      </c>
      <c r="C612" s="40">
        <v>9973793.4000000004</v>
      </c>
      <c r="D612" s="40">
        <f t="shared" si="18"/>
        <v>28728757.68</v>
      </c>
      <c r="E612" s="40">
        <f t="shared" si="19"/>
        <v>7835115.7309090905</v>
      </c>
    </row>
    <row r="613" spans="1:5" hidden="1" x14ac:dyDescent="0.6">
      <c r="A613" s="38" t="s">
        <v>272</v>
      </c>
      <c r="B613" s="40">
        <v>30255266.770000003</v>
      </c>
      <c r="C613" s="40">
        <v>13579791.33</v>
      </c>
      <c r="D613" s="40">
        <f t="shared" si="18"/>
        <v>43835058.100000001</v>
      </c>
      <c r="E613" s="40">
        <f t="shared" si="19"/>
        <v>11955015.845454546</v>
      </c>
    </row>
    <row r="614" spans="1:5" hidden="1" x14ac:dyDescent="0.6">
      <c r="A614" s="38" t="s">
        <v>274</v>
      </c>
      <c r="B614" s="40">
        <v>32904564.659999996</v>
      </c>
      <c r="C614" s="40">
        <v>12850309.76</v>
      </c>
      <c r="D614" s="40">
        <f t="shared" si="18"/>
        <v>45754874.419999994</v>
      </c>
      <c r="E614" s="40">
        <f t="shared" si="19"/>
        <v>12478602.114545453</v>
      </c>
    </row>
    <row r="615" spans="1:5" hidden="1" x14ac:dyDescent="0.6">
      <c r="A615" s="38" t="s">
        <v>674</v>
      </c>
      <c r="B615" s="40">
        <v>39114281.979999997</v>
      </c>
      <c r="C615" s="40">
        <v>19957368.310000002</v>
      </c>
      <c r="D615" s="40">
        <f t="shared" si="18"/>
        <v>59071650.289999999</v>
      </c>
      <c r="E615" s="40">
        <f t="shared" si="19"/>
        <v>16110450.079090908</v>
      </c>
    </row>
    <row r="616" spans="1:5" hidden="1" x14ac:dyDescent="0.6">
      <c r="A616" s="38" t="s">
        <v>676</v>
      </c>
      <c r="B616" s="40">
        <v>25175038.07</v>
      </c>
      <c r="C616" s="40">
        <v>18900395.710000005</v>
      </c>
      <c r="D616" s="40">
        <f t="shared" si="18"/>
        <v>44075433.780000001</v>
      </c>
      <c r="E616" s="40">
        <f t="shared" si="19"/>
        <v>12020572.84909091</v>
      </c>
    </row>
    <row r="617" spans="1:5" hidden="1" x14ac:dyDescent="0.6">
      <c r="A617" s="38" t="s">
        <v>678</v>
      </c>
      <c r="B617" s="40">
        <v>14681086.890000001</v>
      </c>
      <c r="C617" s="40">
        <v>10431471.720000001</v>
      </c>
      <c r="D617" s="40">
        <f t="shared" si="18"/>
        <v>25112558.609999999</v>
      </c>
      <c r="E617" s="40">
        <f t="shared" si="19"/>
        <v>6848879.6209090911</v>
      </c>
    </row>
    <row r="618" spans="1:5" hidden="1" x14ac:dyDescent="0.6">
      <c r="A618" s="38" t="s">
        <v>681</v>
      </c>
      <c r="B618" s="40">
        <v>13828174.35</v>
      </c>
      <c r="C618" s="40">
        <v>3714195.89</v>
      </c>
      <c r="D618" s="40">
        <f t="shared" si="18"/>
        <v>17542370.239999998</v>
      </c>
      <c r="E618" s="40">
        <f t="shared" si="19"/>
        <v>4784282.792727272</v>
      </c>
    </row>
    <row r="619" spans="1:5" hidden="1" x14ac:dyDescent="0.6">
      <c r="A619" s="38" t="s">
        <v>585</v>
      </c>
      <c r="B619" s="40">
        <v>24778634.73</v>
      </c>
      <c r="C619" s="40">
        <v>16843534.68</v>
      </c>
      <c r="D619" s="40">
        <f t="shared" si="18"/>
        <v>41622169.409999996</v>
      </c>
      <c r="E619" s="40">
        <f t="shared" si="19"/>
        <v>11351500.748181818</v>
      </c>
    </row>
    <row r="620" spans="1:5" hidden="1" x14ac:dyDescent="0.6">
      <c r="A620" s="38" t="s">
        <v>587</v>
      </c>
      <c r="B620" s="40">
        <v>18397491.219999999</v>
      </c>
      <c r="C620" s="40">
        <v>5825030.919999999</v>
      </c>
      <c r="D620" s="40">
        <f t="shared" si="18"/>
        <v>24222522.139999997</v>
      </c>
      <c r="E620" s="40">
        <f t="shared" si="19"/>
        <v>6606142.4018181805</v>
      </c>
    </row>
    <row r="621" spans="1:5" hidden="1" x14ac:dyDescent="0.6">
      <c r="A621" s="38" t="s">
        <v>589</v>
      </c>
      <c r="B621" s="40">
        <v>31013053.699999999</v>
      </c>
      <c r="C621" s="40">
        <v>18009330.300000001</v>
      </c>
      <c r="D621" s="40">
        <f t="shared" si="18"/>
        <v>49022384</v>
      </c>
      <c r="E621" s="40">
        <f t="shared" si="19"/>
        <v>13369741.09090909</v>
      </c>
    </row>
    <row r="622" spans="1:5" hidden="1" x14ac:dyDescent="0.6">
      <c r="A622" s="38" t="s">
        <v>591</v>
      </c>
      <c r="B622" s="40">
        <v>12511225.91</v>
      </c>
      <c r="C622" s="40">
        <v>6303774.5600000005</v>
      </c>
      <c r="D622" s="40">
        <f t="shared" si="18"/>
        <v>18815000.469999999</v>
      </c>
      <c r="E622" s="40">
        <f t="shared" si="19"/>
        <v>5131363.7645454546</v>
      </c>
    </row>
    <row r="623" spans="1:5" hidden="1" x14ac:dyDescent="0.6">
      <c r="A623" s="38" t="s">
        <v>593</v>
      </c>
      <c r="B623" s="40">
        <v>61357502.280000001</v>
      </c>
      <c r="C623" s="40">
        <v>41282566.550000012</v>
      </c>
      <c r="D623" s="40">
        <f t="shared" si="18"/>
        <v>102640068.83000001</v>
      </c>
      <c r="E623" s="40">
        <f t="shared" si="19"/>
        <v>27992746.044545457</v>
      </c>
    </row>
    <row r="624" spans="1:5" hidden="1" x14ac:dyDescent="0.6">
      <c r="A624" s="38" t="s">
        <v>595</v>
      </c>
      <c r="B624" s="40">
        <v>51794276.310000002</v>
      </c>
      <c r="C624" s="40">
        <v>30205651.530000001</v>
      </c>
      <c r="D624" s="40">
        <f t="shared" si="18"/>
        <v>81999927.840000004</v>
      </c>
      <c r="E624" s="40">
        <f t="shared" si="19"/>
        <v>22363616.683636364</v>
      </c>
    </row>
    <row r="625" spans="1:5" hidden="1" x14ac:dyDescent="0.6">
      <c r="A625" s="38" t="s">
        <v>597</v>
      </c>
      <c r="B625" s="40">
        <v>27285614.890000001</v>
      </c>
      <c r="C625" s="40">
        <v>15536706.789999999</v>
      </c>
      <c r="D625" s="40">
        <f t="shared" si="18"/>
        <v>42822321.68</v>
      </c>
      <c r="E625" s="40">
        <f t="shared" si="19"/>
        <v>11678815.003636364</v>
      </c>
    </row>
    <row r="626" spans="1:5" hidden="1" x14ac:dyDescent="0.6">
      <c r="A626" s="38" t="s">
        <v>599</v>
      </c>
      <c r="B626" s="40">
        <v>31617253.350000001</v>
      </c>
      <c r="C626" s="40">
        <v>10459046.140000001</v>
      </c>
      <c r="D626" s="40">
        <f t="shared" si="18"/>
        <v>42076299.490000002</v>
      </c>
      <c r="E626" s="40">
        <f t="shared" si="19"/>
        <v>11475354.406363636</v>
      </c>
    </row>
    <row r="627" spans="1:5" hidden="1" x14ac:dyDescent="0.6">
      <c r="A627" s="38" t="s">
        <v>601</v>
      </c>
      <c r="B627" s="40">
        <v>24105772.030000005</v>
      </c>
      <c r="C627" s="40">
        <v>20712559.710000001</v>
      </c>
      <c r="D627" s="40">
        <f t="shared" si="18"/>
        <v>44818331.74000001</v>
      </c>
      <c r="E627" s="40">
        <f t="shared" si="19"/>
        <v>12223181.383636367</v>
      </c>
    </row>
    <row r="628" spans="1:5" hidden="1" x14ac:dyDescent="0.6">
      <c r="A628" s="38" t="s">
        <v>603</v>
      </c>
      <c r="B628" s="40">
        <v>23080813.370000001</v>
      </c>
      <c r="C628" s="40">
        <v>21693268.370000001</v>
      </c>
      <c r="D628" s="40">
        <f t="shared" si="18"/>
        <v>44774081.740000002</v>
      </c>
      <c r="E628" s="40">
        <f t="shared" si="19"/>
        <v>12211113.201818183</v>
      </c>
    </row>
    <row r="629" spans="1:5" hidden="1" x14ac:dyDescent="0.6">
      <c r="A629" s="38" t="s">
        <v>605</v>
      </c>
      <c r="B629" s="40">
        <v>19236614.25</v>
      </c>
      <c r="C629" s="40">
        <v>6663194.8399999999</v>
      </c>
      <c r="D629" s="40">
        <f t="shared" si="18"/>
        <v>25899809.09</v>
      </c>
      <c r="E629" s="40">
        <f t="shared" si="19"/>
        <v>7063584.2972727269</v>
      </c>
    </row>
    <row r="630" spans="1:5" hidden="1" x14ac:dyDescent="0.6">
      <c r="A630" s="38" t="s">
        <v>704</v>
      </c>
      <c r="B630" s="40">
        <v>45966131.549999997</v>
      </c>
      <c r="C630" s="40">
        <v>45785008.059999995</v>
      </c>
      <c r="D630" s="40">
        <f t="shared" si="18"/>
        <v>91751139.609999985</v>
      </c>
      <c r="E630" s="40">
        <f t="shared" si="19"/>
        <v>25023038.075454541</v>
      </c>
    </row>
    <row r="631" spans="1:5" hidden="1" x14ac:dyDescent="0.6">
      <c r="A631" s="38" t="s">
        <v>706</v>
      </c>
      <c r="B631" s="40">
        <v>56691866.059999987</v>
      </c>
      <c r="C631" s="40">
        <v>52039655.319999993</v>
      </c>
      <c r="D631" s="40">
        <f t="shared" si="18"/>
        <v>108731521.37999998</v>
      </c>
      <c r="E631" s="40">
        <f t="shared" si="19"/>
        <v>29654051.285454541</v>
      </c>
    </row>
    <row r="632" spans="1:5" hidden="1" x14ac:dyDescent="0.6">
      <c r="A632" s="38" t="s">
        <v>708</v>
      </c>
      <c r="B632" s="40">
        <v>35842359.870000005</v>
      </c>
      <c r="C632" s="40">
        <v>30128641.700000007</v>
      </c>
      <c r="D632" s="40">
        <f t="shared" si="18"/>
        <v>65971001.570000008</v>
      </c>
      <c r="E632" s="40">
        <f t="shared" si="19"/>
        <v>17992091.33727273</v>
      </c>
    </row>
    <row r="633" spans="1:5" hidden="1" x14ac:dyDescent="0.6">
      <c r="A633" s="38" t="s">
        <v>710</v>
      </c>
      <c r="B633" s="40">
        <v>32312103.050000001</v>
      </c>
      <c r="C633" s="40">
        <v>25850046.970000003</v>
      </c>
      <c r="D633" s="40">
        <f t="shared" si="18"/>
        <v>58162150.020000003</v>
      </c>
      <c r="E633" s="40">
        <f t="shared" si="19"/>
        <v>15862404.550909091</v>
      </c>
    </row>
    <row r="634" spans="1:5" hidden="1" x14ac:dyDescent="0.6">
      <c r="A634" s="38" t="s">
        <v>712</v>
      </c>
      <c r="B634" s="40">
        <v>33019838.149999999</v>
      </c>
      <c r="C634" s="40">
        <v>30379866.830000002</v>
      </c>
      <c r="D634" s="40">
        <f t="shared" si="18"/>
        <v>63399704.980000004</v>
      </c>
      <c r="E634" s="40">
        <f t="shared" si="19"/>
        <v>17290828.630909093</v>
      </c>
    </row>
    <row r="635" spans="1:5" hidden="1" x14ac:dyDescent="0.6">
      <c r="A635" s="38" t="s">
        <v>714</v>
      </c>
      <c r="B635" s="40">
        <v>33983417.920000002</v>
      </c>
      <c r="C635" s="40">
        <v>39821642</v>
      </c>
      <c r="D635" s="40">
        <f t="shared" si="18"/>
        <v>73805059.920000002</v>
      </c>
      <c r="E635" s="40">
        <f t="shared" si="19"/>
        <v>20128652.705454547</v>
      </c>
    </row>
    <row r="636" spans="1:5" hidden="1" x14ac:dyDescent="0.6">
      <c r="A636" s="38" t="s">
        <v>716</v>
      </c>
      <c r="B636" s="40">
        <v>79243125.099999994</v>
      </c>
      <c r="C636" s="40">
        <v>50092278.869999997</v>
      </c>
      <c r="D636" s="40">
        <f t="shared" si="18"/>
        <v>129335403.97</v>
      </c>
      <c r="E636" s="40">
        <f t="shared" si="19"/>
        <v>35273291.991818182</v>
      </c>
    </row>
    <row r="637" spans="1:5" hidden="1" x14ac:dyDescent="0.6">
      <c r="A637" s="38" t="s">
        <v>718</v>
      </c>
      <c r="B637" s="40">
        <v>27199897.170000002</v>
      </c>
      <c r="C637" s="40">
        <v>20608035.790000003</v>
      </c>
      <c r="D637" s="40">
        <f t="shared" si="18"/>
        <v>47807932.960000008</v>
      </c>
      <c r="E637" s="40">
        <f t="shared" si="19"/>
        <v>13038527.170909094</v>
      </c>
    </row>
    <row r="638" spans="1:5" hidden="1" x14ac:dyDescent="0.6">
      <c r="A638" s="38" t="s">
        <v>616</v>
      </c>
      <c r="B638" s="40">
        <v>46669438.869999997</v>
      </c>
      <c r="C638" s="40">
        <v>55225785.279999994</v>
      </c>
      <c r="D638" s="40">
        <f t="shared" si="18"/>
        <v>101895224.14999999</v>
      </c>
      <c r="E638" s="40">
        <f t="shared" si="19"/>
        <v>27789606.586363636</v>
      </c>
    </row>
    <row r="639" spans="1:5" hidden="1" x14ac:dyDescent="0.6">
      <c r="A639" s="38" t="s">
        <v>618</v>
      </c>
      <c r="B639" s="40">
        <v>26583799.27</v>
      </c>
      <c r="C639" s="40">
        <v>34605841.579999998</v>
      </c>
      <c r="D639" s="40">
        <f t="shared" si="18"/>
        <v>61189640.849999994</v>
      </c>
      <c r="E639" s="40">
        <f t="shared" si="19"/>
        <v>16688083.868181817</v>
      </c>
    </row>
    <row r="640" spans="1:5" hidden="1" x14ac:dyDescent="0.6">
      <c r="A640" s="38" t="s">
        <v>620</v>
      </c>
      <c r="B640" s="40">
        <v>36097642.340000004</v>
      </c>
      <c r="C640" s="40">
        <v>37048205.150000006</v>
      </c>
      <c r="D640" s="40">
        <f t="shared" si="18"/>
        <v>73145847.49000001</v>
      </c>
      <c r="E640" s="40">
        <f t="shared" si="19"/>
        <v>19948867.49727273</v>
      </c>
    </row>
    <row r="641" spans="1:5" hidden="1" x14ac:dyDescent="0.6">
      <c r="A641" s="38" t="s">
        <v>622</v>
      </c>
      <c r="B641" s="40">
        <v>28716902.439999998</v>
      </c>
      <c r="C641" s="40">
        <v>36035723.849999994</v>
      </c>
      <c r="D641" s="40">
        <f t="shared" si="18"/>
        <v>64752626.289999992</v>
      </c>
      <c r="E641" s="40">
        <f t="shared" si="19"/>
        <v>17659807.169999998</v>
      </c>
    </row>
    <row r="642" spans="1:5" hidden="1" x14ac:dyDescent="0.6">
      <c r="A642" s="38" t="s">
        <v>624</v>
      </c>
      <c r="B642" s="40">
        <v>28216507.260000002</v>
      </c>
      <c r="C642" s="40">
        <v>29716783.830000002</v>
      </c>
      <c r="D642" s="40">
        <f t="shared" si="18"/>
        <v>57933291.090000004</v>
      </c>
      <c r="E642" s="40">
        <f t="shared" si="19"/>
        <v>15799988.47909091</v>
      </c>
    </row>
    <row r="643" spans="1:5" hidden="1" x14ac:dyDescent="0.6">
      <c r="A643" s="38" t="s">
        <v>626</v>
      </c>
      <c r="B643" s="40">
        <v>100984488.64999999</v>
      </c>
      <c r="C643" s="40">
        <v>98061632.880000025</v>
      </c>
      <c r="D643" s="40">
        <f t="shared" si="18"/>
        <v>199046121.53000003</v>
      </c>
      <c r="E643" s="40">
        <f t="shared" si="19"/>
        <v>54285305.871818192</v>
      </c>
    </row>
    <row r="644" spans="1:5" hidden="1" x14ac:dyDescent="0.6">
      <c r="A644" s="38" t="s">
        <v>628</v>
      </c>
      <c r="B644" s="40">
        <v>20307767.629999999</v>
      </c>
      <c r="C644" s="40">
        <v>19809205.359999999</v>
      </c>
      <c r="D644" s="40">
        <f t="shared" si="18"/>
        <v>40116972.989999995</v>
      </c>
      <c r="E644" s="40">
        <f t="shared" si="19"/>
        <v>10940992.633636363</v>
      </c>
    </row>
    <row r="645" spans="1:5" hidden="1" x14ac:dyDescent="0.6">
      <c r="A645" s="38" t="s">
        <v>697</v>
      </c>
      <c r="B645" s="40">
        <v>164355053.68000001</v>
      </c>
      <c r="C645" s="40">
        <v>130910346.28000003</v>
      </c>
      <c r="D645" s="40">
        <f t="shared" ref="D645:D708" si="20">SUM(B645:C645)</f>
        <v>295265399.96000004</v>
      </c>
      <c r="E645" s="40">
        <f t="shared" ref="E645:E708" si="21">(D645/11)*3</f>
        <v>80526927.261818185</v>
      </c>
    </row>
    <row r="646" spans="1:5" hidden="1" x14ac:dyDescent="0.6">
      <c r="A646" s="38" t="s">
        <v>690</v>
      </c>
      <c r="B646" s="40">
        <v>30119983.510000002</v>
      </c>
      <c r="C646" s="40">
        <v>24020478.919999998</v>
      </c>
      <c r="D646" s="40">
        <f t="shared" si="20"/>
        <v>54140462.43</v>
      </c>
      <c r="E646" s="40">
        <f t="shared" si="21"/>
        <v>14765580.662727272</v>
      </c>
    </row>
    <row r="647" spans="1:5" hidden="1" x14ac:dyDescent="0.6">
      <c r="A647" s="38" t="s">
        <v>692</v>
      </c>
      <c r="B647" s="40">
        <v>16424391.93</v>
      </c>
      <c r="C647" s="40">
        <v>9082590.7699999996</v>
      </c>
      <c r="D647" s="40">
        <f t="shared" si="20"/>
        <v>25506982.699999999</v>
      </c>
      <c r="E647" s="40">
        <f t="shared" si="21"/>
        <v>6956449.8272727262</v>
      </c>
    </row>
    <row r="648" spans="1:5" hidden="1" x14ac:dyDescent="0.6">
      <c r="A648" s="38" t="s">
        <v>651</v>
      </c>
      <c r="B648" s="40">
        <v>24666776.180000003</v>
      </c>
      <c r="C648" s="40">
        <v>18719029.809999999</v>
      </c>
      <c r="D648" s="40">
        <f t="shared" si="20"/>
        <v>43385805.990000002</v>
      </c>
      <c r="E648" s="40">
        <f t="shared" si="21"/>
        <v>11832492.542727273</v>
      </c>
    </row>
    <row r="649" spans="1:5" hidden="1" x14ac:dyDescent="0.6">
      <c r="A649" s="38" t="s">
        <v>653</v>
      </c>
      <c r="B649" s="40">
        <v>18677619.939999998</v>
      </c>
      <c r="C649" s="40">
        <v>12714019.41</v>
      </c>
      <c r="D649" s="40">
        <f t="shared" si="20"/>
        <v>31391639.349999998</v>
      </c>
      <c r="E649" s="40">
        <f t="shared" si="21"/>
        <v>8561356.1863636356</v>
      </c>
    </row>
    <row r="650" spans="1:5" hidden="1" x14ac:dyDescent="0.6">
      <c r="A650" s="38" t="s">
        <v>655</v>
      </c>
      <c r="B650" s="40">
        <v>59527261.610000007</v>
      </c>
      <c r="C650" s="40">
        <v>47013401.910000004</v>
      </c>
      <c r="D650" s="40">
        <f t="shared" si="20"/>
        <v>106540663.52000001</v>
      </c>
      <c r="E650" s="40">
        <f t="shared" si="21"/>
        <v>29056544.596363641</v>
      </c>
    </row>
    <row r="651" spans="1:5" hidden="1" x14ac:dyDescent="0.6">
      <c r="A651" s="38" t="s">
        <v>657</v>
      </c>
      <c r="B651" s="40">
        <v>46030804.920000002</v>
      </c>
      <c r="C651" s="40">
        <v>50501170.110000007</v>
      </c>
      <c r="D651" s="40">
        <f t="shared" si="20"/>
        <v>96531975.030000001</v>
      </c>
      <c r="E651" s="40">
        <f t="shared" si="21"/>
        <v>26326902.280909091</v>
      </c>
    </row>
    <row r="652" spans="1:5" hidden="1" x14ac:dyDescent="0.6">
      <c r="A652" s="38" t="s">
        <v>659</v>
      </c>
      <c r="B652" s="40">
        <v>27533560.030000001</v>
      </c>
      <c r="C652" s="40">
        <v>31590686.919999998</v>
      </c>
      <c r="D652" s="40">
        <f t="shared" si="20"/>
        <v>59124246.950000003</v>
      </c>
      <c r="E652" s="40">
        <f t="shared" si="21"/>
        <v>16124794.622727273</v>
      </c>
    </row>
    <row r="653" spans="1:5" hidden="1" x14ac:dyDescent="0.6">
      <c r="A653" s="38" t="s">
        <v>661</v>
      </c>
      <c r="B653" s="40">
        <v>24180715.48</v>
      </c>
      <c r="C653" s="40">
        <v>40396311.419999994</v>
      </c>
      <c r="D653" s="40">
        <f t="shared" si="20"/>
        <v>64577026.899999991</v>
      </c>
      <c r="E653" s="40">
        <f t="shared" si="21"/>
        <v>17611916.427272726</v>
      </c>
    </row>
    <row r="654" spans="1:5" hidden="1" x14ac:dyDescent="0.6">
      <c r="A654" s="38" t="s">
        <v>663</v>
      </c>
      <c r="B654" s="40">
        <v>24435526.359999996</v>
      </c>
      <c r="C654" s="40">
        <v>16822448.34</v>
      </c>
      <c r="D654" s="40">
        <f t="shared" si="20"/>
        <v>41257974.699999996</v>
      </c>
      <c r="E654" s="40">
        <f t="shared" si="21"/>
        <v>11252174.918181816</v>
      </c>
    </row>
    <row r="655" spans="1:5" hidden="1" x14ac:dyDescent="0.6">
      <c r="A655" s="38" t="s">
        <v>635</v>
      </c>
      <c r="B655" s="40">
        <v>27400451.25</v>
      </c>
      <c r="C655" s="40">
        <v>22978819.949999996</v>
      </c>
      <c r="D655" s="40">
        <f t="shared" si="20"/>
        <v>50379271.199999996</v>
      </c>
      <c r="E655" s="40">
        <f t="shared" si="21"/>
        <v>13739801.236363634</v>
      </c>
    </row>
    <row r="656" spans="1:5" hidden="1" x14ac:dyDescent="0.6">
      <c r="A656" s="38" t="s">
        <v>637</v>
      </c>
      <c r="B656" s="40">
        <v>36149397.590000004</v>
      </c>
      <c r="C656" s="40">
        <v>28885841.649999999</v>
      </c>
      <c r="D656" s="40">
        <f t="shared" si="20"/>
        <v>65035239.240000002</v>
      </c>
      <c r="E656" s="40">
        <f t="shared" si="21"/>
        <v>17736883.42909091</v>
      </c>
    </row>
    <row r="657" spans="1:5" hidden="1" x14ac:dyDescent="0.6">
      <c r="A657" s="38" t="s">
        <v>639</v>
      </c>
      <c r="B657" s="40">
        <v>85693158</v>
      </c>
      <c r="C657" s="40">
        <v>84718061.38000001</v>
      </c>
      <c r="D657" s="40">
        <f t="shared" si="20"/>
        <v>170411219.38</v>
      </c>
      <c r="E657" s="40">
        <f t="shared" si="21"/>
        <v>46475787.103636362</v>
      </c>
    </row>
    <row r="658" spans="1:5" hidden="1" x14ac:dyDescent="0.6">
      <c r="A658" s="38" t="s">
        <v>640</v>
      </c>
      <c r="B658" s="40">
        <v>21822163.93</v>
      </c>
      <c r="C658" s="40">
        <v>21970315.460000001</v>
      </c>
      <c r="D658" s="40">
        <f t="shared" si="20"/>
        <v>43792479.390000001</v>
      </c>
      <c r="E658" s="40">
        <f t="shared" si="21"/>
        <v>11943403.470000001</v>
      </c>
    </row>
    <row r="659" spans="1:5" hidden="1" x14ac:dyDescent="0.6">
      <c r="A659" s="38" t="s">
        <v>642</v>
      </c>
      <c r="B659" s="40">
        <v>45914378.399999999</v>
      </c>
      <c r="C659" s="40">
        <v>25979942.039999999</v>
      </c>
      <c r="D659" s="40">
        <f t="shared" si="20"/>
        <v>71894320.439999998</v>
      </c>
      <c r="E659" s="40">
        <f t="shared" si="21"/>
        <v>19607541.938181818</v>
      </c>
    </row>
    <row r="660" spans="1:5" hidden="1" x14ac:dyDescent="0.6">
      <c r="A660" s="38" t="s">
        <v>644</v>
      </c>
      <c r="B660" s="40">
        <v>250758119.61000001</v>
      </c>
      <c r="C660" s="40">
        <v>170613139.99000001</v>
      </c>
      <c r="D660" s="40">
        <f t="shared" si="20"/>
        <v>421371259.60000002</v>
      </c>
      <c r="E660" s="40">
        <f t="shared" si="21"/>
        <v>114919434.43636364</v>
      </c>
    </row>
    <row r="661" spans="1:5" hidden="1" x14ac:dyDescent="0.6">
      <c r="A661" s="38" t="s">
        <v>646</v>
      </c>
      <c r="B661" s="40">
        <v>41252568.430000007</v>
      </c>
      <c r="C661" s="40">
        <v>31163804.25</v>
      </c>
      <c r="D661" s="40">
        <f t="shared" si="20"/>
        <v>72416372.680000007</v>
      </c>
      <c r="E661" s="40">
        <f t="shared" si="21"/>
        <v>19749919.821818184</v>
      </c>
    </row>
    <row r="662" spans="1:5" hidden="1" x14ac:dyDescent="0.6">
      <c r="A662" s="38" t="s">
        <v>1590</v>
      </c>
      <c r="B662" s="40">
        <v>21185124.529999997</v>
      </c>
      <c r="C662" s="40">
        <v>7653778</v>
      </c>
      <c r="D662" s="40">
        <f t="shared" si="20"/>
        <v>28838902.529999997</v>
      </c>
      <c r="E662" s="40">
        <f t="shared" si="21"/>
        <v>7865155.2354545444</v>
      </c>
    </row>
    <row r="663" spans="1:5" hidden="1" x14ac:dyDescent="0.6">
      <c r="A663" s="38" t="s">
        <v>1662</v>
      </c>
      <c r="B663" s="40">
        <v>15300427.119999999</v>
      </c>
      <c r="C663" s="40">
        <v>4224985.88</v>
      </c>
      <c r="D663" s="40">
        <f t="shared" si="20"/>
        <v>19525413</v>
      </c>
      <c r="E663" s="40">
        <f t="shared" si="21"/>
        <v>5325112.6363636367</v>
      </c>
    </row>
    <row r="664" spans="1:5" hidden="1" x14ac:dyDescent="0.6">
      <c r="A664" s="38" t="s">
        <v>1592</v>
      </c>
      <c r="B664" s="40">
        <v>28263169.539999999</v>
      </c>
      <c r="C664" s="40">
        <v>11245508.83</v>
      </c>
      <c r="D664" s="40">
        <f t="shared" si="20"/>
        <v>39508678.369999997</v>
      </c>
      <c r="E664" s="40">
        <f t="shared" si="21"/>
        <v>10775094.10090909</v>
      </c>
    </row>
    <row r="665" spans="1:5" hidden="1" x14ac:dyDescent="0.6">
      <c r="A665" s="38" t="s">
        <v>1594</v>
      </c>
      <c r="B665" s="40">
        <v>46565802.210000001</v>
      </c>
      <c r="C665" s="40">
        <v>24305177.640000001</v>
      </c>
      <c r="D665" s="40">
        <f t="shared" si="20"/>
        <v>70870979.849999994</v>
      </c>
      <c r="E665" s="40">
        <f t="shared" si="21"/>
        <v>19328449.049999997</v>
      </c>
    </row>
    <row r="666" spans="1:5" hidden="1" x14ac:dyDescent="0.6">
      <c r="A666" s="38" t="s">
        <v>1596</v>
      </c>
      <c r="B666" s="40">
        <v>20510417.970000003</v>
      </c>
      <c r="C666" s="40">
        <v>6474200.2800000003</v>
      </c>
      <c r="D666" s="40">
        <f t="shared" si="20"/>
        <v>26984618.250000004</v>
      </c>
      <c r="E666" s="40">
        <f t="shared" si="21"/>
        <v>7359441.3409090918</v>
      </c>
    </row>
    <row r="667" spans="1:5" hidden="1" x14ac:dyDescent="0.6">
      <c r="A667" s="38" t="s">
        <v>1598</v>
      </c>
      <c r="B667" s="40">
        <v>29900649.600000001</v>
      </c>
      <c r="C667" s="40">
        <v>10328304.580000002</v>
      </c>
      <c r="D667" s="40">
        <f t="shared" si="20"/>
        <v>40228954.180000007</v>
      </c>
      <c r="E667" s="40">
        <f t="shared" si="21"/>
        <v>10971532.958181821</v>
      </c>
    </row>
    <row r="668" spans="1:5" hidden="1" x14ac:dyDescent="0.6">
      <c r="A668" s="38" t="s">
        <v>1600</v>
      </c>
      <c r="B668" s="40">
        <v>37914468.850000001</v>
      </c>
      <c r="C668" s="40">
        <v>12450105.559999999</v>
      </c>
      <c r="D668" s="40">
        <f t="shared" si="20"/>
        <v>50364574.409999996</v>
      </c>
      <c r="E668" s="40">
        <f t="shared" si="21"/>
        <v>13735793.02090909</v>
      </c>
    </row>
    <row r="669" spans="1:5" hidden="1" x14ac:dyDescent="0.6">
      <c r="A669" s="38" t="s">
        <v>1602</v>
      </c>
      <c r="B669" s="40">
        <v>137029997.22</v>
      </c>
      <c r="C669" s="40">
        <v>57237091.179999992</v>
      </c>
      <c r="D669" s="40">
        <f t="shared" si="20"/>
        <v>194267088.39999998</v>
      </c>
      <c r="E669" s="40">
        <f t="shared" si="21"/>
        <v>52981933.199999996</v>
      </c>
    </row>
    <row r="670" spans="1:5" hidden="1" x14ac:dyDescent="0.6">
      <c r="A670" s="38" t="s">
        <v>1604</v>
      </c>
      <c r="B670" s="40">
        <v>155737526.32999998</v>
      </c>
      <c r="C670" s="40">
        <v>138806988.61999997</v>
      </c>
      <c r="D670" s="40">
        <f t="shared" si="20"/>
        <v>294544514.94999993</v>
      </c>
      <c r="E670" s="40">
        <f t="shared" si="21"/>
        <v>80330322.259090886</v>
      </c>
    </row>
    <row r="671" spans="1:5" hidden="1" x14ac:dyDescent="0.6">
      <c r="A671" s="38" t="s">
        <v>1606</v>
      </c>
      <c r="B671" s="40">
        <v>24787826</v>
      </c>
      <c r="C671" s="40">
        <v>10500486.439999999</v>
      </c>
      <c r="D671" s="40">
        <f t="shared" si="20"/>
        <v>35288312.439999998</v>
      </c>
      <c r="E671" s="40">
        <f t="shared" si="21"/>
        <v>9624085.2109090909</v>
      </c>
    </row>
    <row r="672" spans="1:5" hidden="1" x14ac:dyDescent="0.6">
      <c r="A672" s="38" t="s">
        <v>1608</v>
      </c>
      <c r="B672" s="40">
        <v>40138211.229999997</v>
      </c>
      <c r="C672" s="40">
        <v>15548853.829999998</v>
      </c>
      <c r="D672" s="40">
        <f t="shared" si="20"/>
        <v>55687065.059999995</v>
      </c>
      <c r="E672" s="40">
        <f t="shared" si="21"/>
        <v>15187381.379999999</v>
      </c>
    </row>
    <row r="673" spans="1:5" hidden="1" x14ac:dyDescent="0.6">
      <c r="A673" s="38" t="s">
        <v>1610</v>
      </c>
      <c r="B673" s="40">
        <v>43730945.119999997</v>
      </c>
      <c r="C673" s="40">
        <v>22645273.259999998</v>
      </c>
      <c r="D673" s="40">
        <f t="shared" si="20"/>
        <v>66376218.379999995</v>
      </c>
      <c r="E673" s="40">
        <f t="shared" si="21"/>
        <v>18102605.012727272</v>
      </c>
    </row>
    <row r="674" spans="1:5" hidden="1" x14ac:dyDescent="0.6">
      <c r="A674" s="38" t="s">
        <v>1613</v>
      </c>
      <c r="B674" s="40">
        <v>146958982.05000001</v>
      </c>
      <c r="C674" s="40">
        <v>66222852.489999995</v>
      </c>
      <c r="D674" s="40">
        <f t="shared" si="20"/>
        <v>213181834.54000002</v>
      </c>
      <c r="E674" s="40">
        <f t="shared" si="21"/>
        <v>58140500.329090908</v>
      </c>
    </row>
    <row r="675" spans="1:5" hidden="1" x14ac:dyDescent="0.6">
      <c r="A675" s="38" t="s">
        <v>1615</v>
      </c>
      <c r="B675" s="40">
        <v>28145020.109999999</v>
      </c>
      <c r="C675" s="40">
        <v>13957373.560000001</v>
      </c>
      <c r="D675" s="40">
        <f t="shared" si="20"/>
        <v>42102393.670000002</v>
      </c>
      <c r="E675" s="40">
        <f t="shared" si="21"/>
        <v>11482471.000909092</v>
      </c>
    </row>
    <row r="676" spans="1:5" hidden="1" x14ac:dyDescent="0.6">
      <c r="A676" s="38" t="s">
        <v>1617</v>
      </c>
      <c r="B676" s="40">
        <v>32642380.620000005</v>
      </c>
      <c r="C676" s="40">
        <v>14408331.220000003</v>
      </c>
      <c r="D676" s="40">
        <f t="shared" si="20"/>
        <v>47050711.840000004</v>
      </c>
      <c r="E676" s="40">
        <f t="shared" si="21"/>
        <v>12832012.32</v>
      </c>
    </row>
    <row r="677" spans="1:5" hidden="1" x14ac:dyDescent="0.6">
      <c r="A677" s="38" t="s">
        <v>1619</v>
      </c>
      <c r="B677" s="40">
        <v>24443557.820000004</v>
      </c>
      <c r="C677" s="40">
        <v>8249851.4699999997</v>
      </c>
      <c r="D677" s="40">
        <f t="shared" si="20"/>
        <v>32693409.290000003</v>
      </c>
      <c r="E677" s="40">
        <f t="shared" si="21"/>
        <v>8916384.3518181834</v>
      </c>
    </row>
    <row r="678" spans="1:5" hidden="1" x14ac:dyDescent="0.6">
      <c r="A678" s="38" t="s">
        <v>1621</v>
      </c>
      <c r="B678" s="40">
        <v>20412844.849999998</v>
      </c>
      <c r="C678" s="40">
        <v>5746886.4199999999</v>
      </c>
      <c r="D678" s="40">
        <f t="shared" si="20"/>
        <v>26159731.269999996</v>
      </c>
      <c r="E678" s="40">
        <f t="shared" si="21"/>
        <v>7134472.1645454532</v>
      </c>
    </row>
    <row r="679" spans="1:5" hidden="1" x14ac:dyDescent="0.6">
      <c r="A679" s="38" t="s">
        <v>1548</v>
      </c>
      <c r="B679" s="40">
        <v>30202869.539999999</v>
      </c>
      <c r="C679" s="40">
        <v>32350714.829999998</v>
      </c>
      <c r="D679" s="40">
        <f t="shared" si="20"/>
        <v>62553584.369999997</v>
      </c>
      <c r="E679" s="40">
        <f t="shared" si="21"/>
        <v>17060068.464545455</v>
      </c>
    </row>
    <row r="680" spans="1:5" hidden="1" x14ac:dyDescent="0.6">
      <c r="A680" s="38" t="s">
        <v>1550</v>
      </c>
      <c r="B680" s="40">
        <v>29272144.09</v>
      </c>
      <c r="C680" s="40">
        <v>13068880.389999999</v>
      </c>
      <c r="D680" s="40">
        <f t="shared" si="20"/>
        <v>42341024.479999997</v>
      </c>
      <c r="E680" s="40">
        <f t="shared" si="21"/>
        <v>11547552.130909091</v>
      </c>
    </row>
    <row r="681" spans="1:5" hidden="1" x14ac:dyDescent="0.6">
      <c r="A681" s="38" t="s">
        <v>1552</v>
      </c>
      <c r="B681" s="40">
        <v>41527104.200000003</v>
      </c>
      <c r="C681" s="40">
        <v>48074022.210000001</v>
      </c>
      <c r="D681" s="40">
        <f t="shared" si="20"/>
        <v>89601126.409999996</v>
      </c>
      <c r="E681" s="40">
        <f t="shared" si="21"/>
        <v>24436670.83909091</v>
      </c>
    </row>
    <row r="682" spans="1:5" hidden="1" x14ac:dyDescent="0.6">
      <c r="A682" s="38" t="s">
        <v>1554</v>
      </c>
      <c r="B682" s="40">
        <v>35457068.140000001</v>
      </c>
      <c r="C682" s="40">
        <v>35721142.609999999</v>
      </c>
      <c r="D682" s="40">
        <f t="shared" si="20"/>
        <v>71178210.75</v>
      </c>
      <c r="E682" s="40">
        <f t="shared" si="21"/>
        <v>19412239.295454547</v>
      </c>
    </row>
    <row r="683" spans="1:5" hidden="1" x14ac:dyDescent="0.6">
      <c r="A683" s="38" t="s">
        <v>1556</v>
      </c>
      <c r="B683" s="40">
        <v>28320783</v>
      </c>
      <c r="C683" s="40">
        <v>25413442.199999999</v>
      </c>
      <c r="D683" s="40">
        <f t="shared" si="20"/>
        <v>53734225.200000003</v>
      </c>
      <c r="E683" s="40">
        <f t="shared" si="21"/>
        <v>14654788.690909091</v>
      </c>
    </row>
    <row r="684" spans="1:5" hidden="1" x14ac:dyDescent="0.6">
      <c r="A684" s="38" t="s">
        <v>1558</v>
      </c>
      <c r="B684" s="40">
        <v>21037367.039999999</v>
      </c>
      <c r="C684" s="40">
        <v>18484873.920000006</v>
      </c>
      <c r="D684" s="40">
        <f t="shared" si="20"/>
        <v>39522240.960000008</v>
      </c>
      <c r="E684" s="40">
        <f t="shared" si="21"/>
        <v>10778792.989090912</v>
      </c>
    </row>
    <row r="685" spans="1:5" hidden="1" x14ac:dyDescent="0.6">
      <c r="A685" s="38" t="s">
        <v>1560</v>
      </c>
      <c r="B685" s="40">
        <v>27067792.799999997</v>
      </c>
      <c r="C685" s="40">
        <v>35881415.150000006</v>
      </c>
      <c r="D685" s="40">
        <f t="shared" si="20"/>
        <v>62949207.950000003</v>
      </c>
      <c r="E685" s="40">
        <f t="shared" si="21"/>
        <v>17167965.804545455</v>
      </c>
    </row>
    <row r="686" spans="1:5" hidden="1" x14ac:dyDescent="0.6">
      <c r="A686" s="38" t="s">
        <v>1637</v>
      </c>
      <c r="B686" s="40">
        <v>13869995.889999999</v>
      </c>
      <c r="C686" s="40">
        <v>10470953.930000002</v>
      </c>
      <c r="D686" s="40">
        <f t="shared" si="20"/>
        <v>24340949.82</v>
      </c>
      <c r="E686" s="40">
        <f t="shared" si="21"/>
        <v>6638440.8600000003</v>
      </c>
    </row>
    <row r="687" spans="1:5" hidden="1" x14ac:dyDescent="0.6">
      <c r="A687" s="38" t="s">
        <v>1639</v>
      </c>
      <c r="B687" s="40">
        <v>13054020.18</v>
      </c>
      <c r="C687" s="40">
        <v>4732344.8600000003</v>
      </c>
      <c r="D687" s="40">
        <f t="shared" si="20"/>
        <v>17786365.039999999</v>
      </c>
      <c r="E687" s="40">
        <f t="shared" si="21"/>
        <v>4850826.8290909091</v>
      </c>
    </row>
    <row r="688" spans="1:5" hidden="1" x14ac:dyDescent="0.6">
      <c r="A688" s="38" t="s">
        <v>1641</v>
      </c>
      <c r="B688" s="40">
        <v>21399340.469999999</v>
      </c>
      <c r="C688" s="40">
        <v>12028933.169999998</v>
      </c>
      <c r="D688" s="40">
        <f t="shared" si="20"/>
        <v>33428273.639999997</v>
      </c>
      <c r="E688" s="40">
        <f t="shared" si="21"/>
        <v>9116801.9018181805</v>
      </c>
    </row>
    <row r="689" spans="1:5" hidden="1" x14ac:dyDescent="0.6">
      <c r="A689" s="38" t="s">
        <v>1643</v>
      </c>
      <c r="B689" s="40">
        <v>8587299.540000001</v>
      </c>
      <c r="C689" s="40">
        <v>2409304.5</v>
      </c>
      <c r="D689" s="40">
        <f t="shared" si="20"/>
        <v>10996604.040000001</v>
      </c>
      <c r="E689" s="40">
        <f t="shared" si="21"/>
        <v>2999073.8290909096</v>
      </c>
    </row>
    <row r="690" spans="1:5" hidden="1" x14ac:dyDescent="0.6">
      <c r="A690" s="38" t="s">
        <v>1644</v>
      </c>
      <c r="B690" s="40">
        <v>17456133.850000001</v>
      </c>
      <c r="C690" s="40">
        <v>11003422.98</v>
      </c>
      <c r="D690" s="40">
        <f t="shared" si="20"/>
        <v>28459556.830000002</v>
      </c>
      <c r="E690" s="40">
        <f t="shared" si="21"/>
        <v>7761697.3172727283</v>
      </c>
    </row>
    <row r="691" spans="1:5" hidden="1" x14ac:dyDescent="0.6">
      <c r="A691" s="38" t="s">
        <v>1646</v>
      </c>
      <c r="B691" s="40">
        <v>16370721.039999999</v>
      </c>
      <c r="C691" s="40">
        <v>6924028.7599999988</v>
      </c>
      <c r="D691" s="40">
        <f t="shared" si="20"/>
        <v>23294749.799999997</v>
      </c>
      <c r="E691" s="40">
        <f t="shared" si="21"/>
        <v>6353113.5818181802</v>
      </c>
    </row>
    <row r="692" spans="1:5" hidden="1" x14ac:dyDescent="0.6">
      <c r="A692" s="38" t="s">
        <v>1648</v>
      </c>
      <c r="B692" s="40">
        <v>23495054.110000003</v>
      </c>
      <c r="C692" s="40">
        <v>11103409.35</v>
      </c>
      <c r="D692" s="40">
        <f t="shared" si="20"/>
        <v>34598463.460000001</v>
      </c>
      <c r="E692" s="40">
        <f t="shared" si="21"/>
        <v>9435944.5800000001</v>
      </c>
    </row>
    <row r="693" spans="1:5" hidden="1" x14ac:dyDescent="0.6">
      <c r="A693" s="38" t="s">
        <v>1653</v>
      </c>
      <c r="B693" s="40">
        <v>67258970.199999988</v>
      </c>
      <c r="C693" s="40">
        <v>37933789.18999999</v>
      </c>
      <c r="D693" s="40">
        <f t="shared" si="20"/>
        <v>105192759.38999999</v>
      </c>
      <c r="E693" s="40">
        <f t="shared" si="21"/>
        <v>28688934.379090905</v>
      </c>
    </row>
    <row r="694" spans="1:5" hidden="1" x14ac:dyDescent="0.6">
      <c r="A694" s="38" t="s">
        <v>1655</v>
      </c>
      <c r="B694" s="40">
        <v>63289866.420000002</v>
      </c>
      <c r="C694" s="40">
        <v>36187045.579999998</v>
      </c>
      <c r="D694" s="40">
        <f t="shared" si="20"/>
        <v>99476912</v>
      </c>
      <c r="E694" s="40">
        <f t="shared" si="21"/>
        <v>27130066.90909091</v>
      </c>
    </row>
    <row r="695" spans="1:5" hidden="1" x14ac:dyDescent="0.6">
      <c r="A695" s="38" t="s">
        <v>1677</v>
      </c>
      <c r="B695" s="40">
        <v>101882216.75000001</v>
      </c>
      <c r="C695" s="40">
        <v>40074446.379999995</v>
      </c>
      <c r="D695" s="40">
        <f t="shared" si="20"/>
        <v>141956663.13</v>
      </c>
      <c r="E695" s="40">
        <f t="shared" si="21"/>
        <v>38715453.580909088</v>
      </c>
    </row>
    <row r="696" spans="1:5" hidden="1" x14ac:dyDescent="0.6">
      <c r="A696" s="38" t="s">
        <v>1679</v>
      </c>
      <c r="B696" s="40">
        <v>21685365.52</v>
      </c>
      <c r="C696" s="40">
        <v>9393721.0800000001</v>
      </c>
      <c r="D696" s="40">
        <f t="shared" si="20"/>
        <v>31079086.600000001</v>
      </c>
      <c r="E696" s="40">
        <f t="shared" si="21"/>
        <v>8476114.5272727273</v>
      </c>
    </row>
    <row r="697" spans="1:5" hidden="1" x14ac:dyDescent="0.6">
      <c r="A697" s="38" t="s">
        <v>1681</v>
      </c>
      <c r="B697" s="40">
        <v>43133765.170000002</v>
      </c>
      <c r="C697" s="40">
        <v>21683144.730000004</v>
      </c>
      <c r="D697" s="40">
        <f t="shared" si="20"/>
        <v>64816909.900000006</v>
      </c>
      <c r="E697" s="40">
        <f t="shared" si="21"/>
        <v>17677339.063636366</v>
      </c>
    </row>
    <row r="698" spans="1:5" hidden="1" x14ac:dyDescent="0.6">
      <c r="A698" s="38" t="s">
        <v>1683</v>
      </c>
      <c r="B698" s="40">
        <v>52903229.32</v>
      </c>
      <c r="C698" s="40">
        <v>28981190.389999997</v>
      </c>
      <c r="D698" s="40">
        <f t="shared" si="20"/>
        <v>81884419.709999993</v>
      </c>
      <c r="E698" s="40">
        <f t="shared" si="21"/>
        <v>22332114.466363635</v>
      </c>
    </row>
    <row r="699" spans="1:5" hidden="1" x14ac:dyDescent="0.6">
      <c r="A699" s="38" t="s">
        <v>1685</v>
      </c>
      <c r="B699" s="40">
        <v>31621324.300000001</v>
      </c>
      <c r="C699" s="40">
        <v>13748554.57</v>
      </c>
      <c r="D699" s="40">
        <f t="shared" si="20"/>
        <v>45369878.870000005</v>
      </c>
      <c r="E699" s="40">
        <f t="shared" si="21"/>
        <v>12373603.32818182</v>
      </c>
    </row>
    <row r="700" spans="1:5" hidden="1" x14ac:dyDescent="0.6">
      <c r="A700" s="38" t="s">
        <v>1687</v>
      </c>
      <c r="B700" s="40">
        <v>38071624.720000006</v>
      </c>
      <c r="C700" s="40">
        <v>12463986.979999999</v>
      </c>
      <c r="D700" s="40">
        <f t="shared" si="20"/>
        <v>50535611.700000003</v>
      </c>
      <c r="E700" s="40">
        <f t="shared" si="21"/>
        <v>13782439.554545455</v>
      </c>
    </row>
    <row r="701" spans="1:5" hidden="1" x14ac:dyDescent="0.6">
      <c r="A701" s="38" t="s">
        <v>1689</v>
      </c>
      <c r="B701" s="40">
        <v>32296945.960000001</v>
      </c>
      <c r="C701" s="40">
        <v>9182727.5299999993</v>
      </c>
      <c r="D701" s="40">
        <f t="shared" si="20"/>
        <v>41479673.490000002</v>
      </c>
      <c r="E701" s="40">
        <f t="shared" si="21"/>
        <v>11312638.224545455</v>
      </c>
    </row>
    <row r="702" spans="1:5" hidden="1" x14ac:dyDescent="0.6">
      <c r="A702" s="38" t="s">
        <v>1691</v>
      </c>
      <c r="B702" s="40">
        <v>26384068.699999999</v>
      </c>
      <c r="C702" s="40">
        <v>8865096.3599999994</v>
      </c>
      <c r="D702" s="40">
        <f t="shared" si="20"/>
        <v>35249165.060000002</v>
      </c>
      <c r="E702" s="40">
        <f t="shared" si="21"/>
        <v>9613408.6527272742</v>
      </c>
    </row>
    <row r="703" spans="1:5" hidden="1" x14ac:dyDescent="0.6">
      <c r="A703" s="38" t="s">
        <v>1693</v>
      </c>
      <c r="B703" s="40">
        <v>30998974.879999999</v>
      </c>
      <c r="C703" s="40">
        <v>11307040.019999998</v>
      </c>
      <c r="D703" s="40">
        <f t="shared" si="20"/>
        <v>42306014.899999999</v>
      </c>
      <c r="E703" s="40">
        <f t="shared" si="21"/>
        <v>11538004.063636363</v>
      </c>
    </row>
    <row r="704" spans="1:5" hidden="1" x14ac:dyDescent="0.6">
      <c r="A704" s="38" t="s">
        <v>1695</v>
      </c>
      <c r="B704" s="40">
        <v>51716168.209999993</v>
      </c>
      <c r="C704" s="40">
        <v>19491859.289999999</v>
      </c>
      <c r="D704" s="40">
        <f t="shared" si="20"/>
        <v>71208027.5</v>
      </c>
      <c r="E704" s="40">
        <f t="shared" si="21"/>
        <v>19420371.136363637</v>
      </c>
    </row>
    <row r="705" spans="1:5" hidden="1" x14ac:dyDescent="0.6">
      <c r="A705" s="38" t="s">
        <v>1697</v>
      </c>
      <c r="B705" s="40">
        <v>25941225.040000003</v>
      </c>
      <c r="C705" s="40">
        <v>8606963.120000001</v>
      </c>
      <c r="D705" s="40">
        <f t="shared" si="20"/>
        <v>34548188.160000004</v>
      </c>
      <c r="E705" s="40">
        <f t="shared" si="21"/>
        <v>9422233.1345454548</v>
      </c>
    </row>
    <row r="706" spans="1:5" hidden="1" x14ac:dyDescent="0.6">
      <c r="A706" s="38" t="s">
        <v>1699</v>
      </c>
      <c r="B706" s="40">
        <v>35918386.490000002</v>
      </c>
      <c r="C706" s="40">
        <v>37702276.659999996</v>
      </c>
      <c r="D706" s="40">
        <f t="shared" si="20"/>
        <v>73620663.150000006</v>
      </c>
      <c r="E706" s="40">
        <f t="shared" si="21"/>
        <v>20078362.67727273</v>
      </c>
    </row>
    <row r="707" spans="1:5" hidden="1" x14ac:dyDescent="0.6">
      <c r="A707" s="38" t="s">
        <v>1701</v>
      </c>
      <c r="B707" s="40">
        <v>42918093.189999998</v>
      </c>
      <c r="C707" s="40">
        <v>22689017.529999997</v>
      </c>
      <c r="D707" s="40">
        <f t="shared" si="20"/>
        <v>65607110.719999999</v>
      </c>
      <c r="E707" s="40">
        <f t="shared" si="21"/>
        <v>17892848.378181819</v>
      </c>
    </row>
    <row r="708" spans="1:5" hidden="1" x14ac:dyDescent="0.6">
      <c r="A708" s="38" t="s">
        <v>1703</v>
      </c>
      <c r="B708" s="40">
        <v>33597708.770000003</v>
      </c>
      <c r="C708" s="40">
        <v>49926491.760000005</v>
      </c>
      <c r="D708" s="40">
        <f t="shared" si="20"/>
        <v>83524200.530000001</v>
      </c>
      <c r="E708" s="40">
        <f t="shared" si="21"/>
        <v>22779327.417272728</v>
      </c>
    </row>
    <row r="709" spans="1:5" hidden="1" x14ac:dyDescent="0.6">
      <c r="A709" s="38" t="s">
        <v>1705</v>
      </c>
      <c r="B709" s="40">
        <v>29897703.189999998</v>
      </c>
      <c r="C709" s="40">
        <v>13713170.080000002</v>
      </c>
      <c r="D709" s="40">
        <f t="shared" ref="D709:D772" si="22">SUM(B709:C709)</f>
        <v>43610873.269999996</v>
      </c>
      <c r="E709" s="40">
        <f t="shared" ref="E709:E772" si="23">(D709/11)*3</f>
        <v>11893874.528181817</v>
      </c>
    </row>
    <row r="710" spans="1:5" hidden="1" x14ac:dyDescent="0.6">
      <c r="A710" s="38" t="s">
        <v>1664</v>
      </c>
      <c r="B710" s="40">
        <v>18331693.990000002</v>
      </c>
      <c r="C710" s="40">
        <v>7489724.1899999995</v>
      </c>
      <c r="D710" s="40">
        <f t="shared" si="22"/>
        <v>25821418.18</v>
      </c>
      <c r="E710" s="40">
        <f t="shared" si="23"/>
        <v>7042204.9581818189</v>
      </c>
    </row>
    <row r="711" spans="1:5" hidden="1" x14ac:dyDescent="0.6">
      <c r="A711" s="38" t="s">
        <v>1666</v>
      </c>
      <c r="B711" s="40">
        <v>27413109.469999999</v>
      </c>
      <c r="C711" s="40">
        <v>11213887.73</v>
      </c>
      <c r="D711" s="40">
        <f t="shared" si="22"/>
        <v>38626997.200000003</v>
      </c>
      <c r="E711" s="40">
        <f t="shared" si="23"/>
        <v>10534635.600000001</v>
      </c>
    </row>
    <row r="712" spans="1:5" hidden="1" x14ac:dyDescent="0.6">
      <c r="A712" s="38" t="s">
        <v>1668</v>
      </c>
      <c r="B712" s="40">
        <v>17650262.920000002</v>
      </c>
      <c r="C712" s="40">
        <v>11432561.059999999</v>
      </c>
      <c r="D712" s="40">
        <f t="shared" si="22"/>
        <v>29082823.98</v>
      </c>
      <c r="E712" s="40">
        <f t="shared" si="23"/>
        <v>7931679.2672727276</v>
      </c>
    </row>
    <row r="713" spans="1:5" hidden="1" x14ac:dyDescent="0.6">
      <c r="A713" s="38" t="s">
        <v>1567</v>
      </c>
      <c r="B713" s="40">
        <v>15204733.91</v>
      </c>
      <c r="C713" s="40">
        <v>9897964.3699999992</v>
      </c>
      <c r="D713" s="40">
        <f t="shared" si="22"/>
        <v>25102698.280000001</v>
      </c>
      <c r="E713" s="40">
        <f t="shared" si="23"/>
        <v>6846190.4399999995</v>
      </c>
    </row>
    <row r="714" spans="1:5" hidden="1" x14ac:dyDescent="0.6">
      <c r="A714" s="38" t="s">
        <v>1569</v>
      </c>
      <c r="B714" s="40">
        <v>31253844.669999998</v>
      </c>
      <c r="C714" s="40">
        <v>22291963.540000003</v>
      </c>
      <c r="D714" s="40">
        <f t="shared" si="22"/>
        <v>53545808.210000001</v>
      </c>
      <c r="E714" s="40">
        <f t="shared" si="23"/>
        <v>14603402.239090908</v>
      </c>
    </row>
    <row r="715" spans="1:5" hidden="1" x14ac:dyDescent="0.6">
      <c r="A715" s="38" t="s">
        <v>1571</v>
      </c>
      <c r="B715" s="40">
        <v>16963790.609999999</v>
      </c>
      <c r="C715" s="40">
        <v>10068236.98</v>
      </c>
      <c r="D715" s="40">
        <f t="shared" si="22"/>
        <v>27032027.59</v>
      </c>
      <c r="E715" s="40">
        <f t="shared" si="23"/>
        <v>7372371.1609090911</v>
      </c>
    </row>
    <row r="716" spans="1:5" hidden="1" x14ac:dyDescent="0.6">
      <c r="A716" s="38" t="s">
        <v>1573</v>
      </c>
      <c r="B716" s="40">
        <v>18095872.699999999</v>
      </c>
      <c r="C716" s="40">
        <v>8278595.6799999978</v>
      </c>
      <c r="D716" s="40">
        <f t="shared" si="22"/>
        <v>26374468.379999995</v>
      </c>
      <c r="E716" s="40">
        <f t="shared" si="23"/>
        <v>7193036.8309090901</v>
      </c>
    </row>
    <row r="717" spans="1:5" hidden="1" x14ac:dyDescent="0.6">
      <c r="A717" s="38" t="s">
        <v>1575</v>
      </c>
      <c r="B717" s="40">
        <v>71999538.689999998</v>
      </c>
      <c r="C717" s="40">
        <v>36570338.770000003</v>
      </c>
      <c r="D717" s="40">
        <f t="shared" si="22"/>
        <v>108569877.46000001</v>
      </c>
      <c r="E717" s="40">
        <f t="shared" si="23"/>
        <v>29609966.580000006</v>
      </c>
    </row>
    <row r="718" spans="1:5" hidden="1" x14ac:dyDescent="0.6">
      <c r="A718" s="38" t="s">
        <v>1577</v>
      </c>
      <c r="B718" s="40">
        <v>18330135.350000001</v>
      </c>
      <c r="C718" s="40">
        <v>10010304.73</v>
      </c>
      <c r="D718" s="40">
        <f t="shared" si="22"/>
        <v>28340440.080000002</v>
      </c>
      <c r="E718" s="40">
        <f t="shared" si="23"/>
        <v>7729210.9309090916</v>
      </c>
    </row>
    <row r="719" spans="1:5" hidden="1" x14ac:dyDescent="0.6">
      <c r="A719" s="38" t="s">
        <v>1579</v>
      </c>
      <c r="B719" s="40">
        <v>27285478.870000001</v>
      </c>
      <c r="C719" s="40">
        <v>13498369.219999997</v>
      </c>
      <c r="D719" s="40">
        <f t="shared" si="22"/>
        <v>40783848.089999996</v>
      </c>
      <c r="E719" s="40">
        <f t="shared" si="23"/>
        <v>11122867.66090909</v>
      </c>
    </row>
    <row r="720" spans="1:5" hidden="1" x14ac:dyDescent="0.6">
      <c r="A720" s="38" t="s">
        <v>1581</v>
      </c>
      <c r="B720" s="40">
        <v>24645304.540000003</v>
      </c>
      <c r="C720" s="40">
        <v>11540956.369999999</v>
      </c>
      <c r="D720" s="40">
        <f t="shared" si="22"/>
        <v>36186260.910000004</v>
      </c>
      <c r="E720" s="40">
        <f t="shared" si="23"/>
        <v>9868980.2481818199</v>
      </c>
    </row>
    <row r="721" spans="1:5" hidden="1" x14ac:dyDescent="0.6">
      <c r="A721" s="38" t="s">
        <v>1583</v>
      </c>
      <c r="B721" s="40">
        <v>27942938.789999999</v>
      </c>
      <c r="C721" s="40">
        <v>16088396.99</v>
      </c>
      <c r="D721" s="40">
        <f t="shared" si="22"/>
        <v>44031335.780000001</v>
      </c>
      <c r="E721" s="40">
        <f t="shared" si="23"/>
        <v>12008546.121818183</v>
      </c>
    </row>
    <row r="722" spans="1:5" hidden="1" x14ac:dyDescent="0.6">
      <c r="A722" s="38" t="s">
        <v>1585</v>
      </c>
      <c r="B722" s="40">
        <v>13626055.940000001</v>
      </c>
      <c r="C722" s="40">
        <v>8320387.4099999992</v>
      </c>
      <c r="D722" s="40">
        <f t="shared" si="22"/>
        <v>21946443.350000001</v>
      </c>
      <c r="E722" s="40">
        <f t="shared" si="23"/>
        <v>5985393.6409090916</v>
      </c>
    </row>
    <row r="723" spans="1:5" hidden="1" x14ac:dyDescent="0.6">
      <c r="A723" s="38" t="s">
        <v>1831</v>
      </c>
      <c r="B723" s="40">
        <v>29357312.469999999</v>
      </c>
      <c r="C723" s="40">
        <v>15935244.41</v>
      </c>
      <c r="D723" s="40">
        <f t="shared" si="22"/>
        <v>45292556.879999995</v>
      </c>
      <c r="E723" s="40">
        <f t="shared" si="23"/>
        <v>12352515.512727272</v>
      </c>
    </row>
    <row r="724" spans="1:5" hidden="1" x14ac:dyDescent="0.6">
      <c r="A724" s="38" t="s">
        <v>1833</v>
      </c>
      <c r="B724" s="40">
        <v>67190304.219999999</v>
      </c>
      <c r="C724" s="40">
        <v>43927619.540000007</v>
      </c>
      <c r="D724" s="40">
        <f t="shared" si="22"/>
        <v>111117923.76000001</v>
      </c>
      <c r="E724" s="40">
        <f t="shared" si="23"/>
        <v>30304888.298181821</v>
      </c>
    </row>
    <row r="725" spans="1:5" hidden="1" x14ac:dyDescent="0.6">
      <c r="A725" s="38" t="s">
        <v>1835</v>
      </c>
      <c r="B725" s="40">
        <v>99477804.75</v>
      </c>
      <c r="C725" s="40">
        <v>35612768.32</v>
      </c>
      <c r="D725" s="40">
        <f t="shared" si="22"/>
        <v>135090573.06999999</v>
      </c>
      <c r="E725" s="40">
        <f t="shared" si="23"/>
        <v>36842883.564545453</v>
      </c>
    </row>
    <row r="726" spans="1:5" hidden="1" x14ac:dyDescent="0.6">
      <c r="A726" s="38" t="s">
        <v>1837</v>
      </c>
      <c r="B726" s="40">
        <v>65146871.210000008</v>
      </c>
      <c r="C726" s="40">
        <v>32058917.190000005</v>
      </c>
      <c r="D726" s="40">
        <f t="shared" si="22"/>
        <v>97205788.400000006</v>
      </c>
      <c r="E726" s="40">
        <f t="shared" si="23"/>
        <v>26510669.563636366</v>
      </c>
    </row>
    <row r="727" spans="1:5" hidden="1" x14ac:dyDescent="0.6">
      <c r="A727" s="38" t="s">
        <v>1839</v>
      </c>
      <c r="B727" s="40">
        <v>47249592.589999996</v>
      </c>
      <c r="C727" s="40">
        <v>25100603.139999997</v>
      </c>
      <c r="D727" s="40">
        <f t="shared" si="22"/>
        <v>72350195.729999989</v>
      </c>
      <c r="E727" s="40">
        <f t="shared" si="23"/>
        <v>19731871.562727269</v>
      </c>
    </row>
    <row r="728" spans="1:5" hidden="1" x14ac:dyDescent="0.6">
      <c r="A728" s="38" t="s">
        <v>1841</v>
      </c>
      <c r="B728" s="40">
        <v>41574597.060000002</v>
      </c>
      <c r="C728" s="40">
        <v>40621131.800000012</v>
      </c>
      <c r="D728" s="40">
        <f t="shared" si="22"/>
        <v>82195728.860000014</v>
      </c>
      <c r="E728" s="40">
        <f t="shared" si="23"/>
        <v>22417016.961818185</v>
      </c>
    </row>
    <row r="729" spans="1:5" hidden="1" x14ac:dyDescent="0.6">
      <c r="A729" s="38" t="s">
        <v>1843</v>
      </c>
      <c r="B729" s="40">
        <v>22053793.100000001</v>
      </c>
      <c r="C729" s="40">
        <v>10874208.399999997</v>
      </c>
      <c r="D729" s="40">
        <f t="shared" si="22"/>
        <v>32928001.5</v>
      </c>
      <c r="E729" s="40">
        <f t="shared" si="23"/>
        <v>8980364.0454545449</v>
      </c>
    </row>
    <row r="730" spans="1:5" hidden="1" x14ac:dyDescent="0.6">
      <c r="A730" s="38" t="s">
        <v>1845</v>
      </c>
      <c r="B730" s="40">
        <v>41181892.5</v>
      </c>
      <c r="C730" s="40">
        <v>32194815.009999994</v>
      </c>
      <c r="D730" s="40">
        <f t="shared" si="22"/>
        <v>73376707.50999999</v>
      </c>
      <c r="E730" s="40">
        <f t="shared" si="23"/>
        <v>20011829.320909087</v>
      </c>
    </row>
    <row r="731" spans="1:5" hidden="1" x14ac:dyDescent="0.6">
      <c r="A731" s="38" t="s">
        <v>1847</v>
      </c>
      <c r="B731" s="40">
        <v>45627073.920000002</v>
      </c>
      <c r="C731" s="40">
        <v>23718174.640000001</v>
      </c>
      <c r="D731" s="40">
        <f t="shared" si="22"/>
        <v>69345248.560000002</v>
      </c>
      <c r="E731" s="40">
        <f t="shared" si="23"/>
        <v>18912340.516363636</v>
      </c>
    </row>
    <row r="732" spans="1:5" hidden="1" x14ac:dyDescent="0.6">
      <c r="A732" s="38" t="s">
        <v>1849</v>
      </c>
      <c r="B732" s="40">
        <v>20066420.260000002</v>
      </c>
      <c r="C732" s="40">
        <v>13259186.970000001</v>
      </c>
      <c r="D732" s="40">
        <f t="shared" si="22"/>
        <v>33325607.230000004</v>
      </c>
      <c r="E732" s="40">
        <f t="shared" si="23"/>
        <v>9088801.9718181826</v>
      </c>
    </row>
    <row r="733" spans="1:5" hidden="1" x14ac:dyDescent="0.6">
      <c r="A733" s="38" t="s">
        <v>1851</v>
      </c>
      <c r="B733" s="40">
        <v>25298295.109999999</v>
      </c>
      <c r="C733" s="40">
        <v>14259224.790000001</v>
      </c>
      <c r="D733" s="40">
        <f t="shared" si="22"/>
        <v>39557519.899999999</v>
      </c>
      <c r="E733" s="40">
        <f t="shared" si="23"/>
        <v>10788414.518181818</v>
      </c>
    </row>
    <row r="734" spans="1:5" hidden="1" x14ac:dyDescent="0.6">
      <c r="A734" s="38" t="s">
        <v>1853</v>
      </c>
      <c r="B734" s="40">
        <v>26378474.489999998</v>
      </c>
      <c r="C734" s="40">
        <v>17164540.539999999</v>
      </c>
      <c r="D734" s="40">
        <f t="shared" si="22"/>
        <v>43543015.030000001</v>
      </c>
      <c r="E734" s="40">
        <f t="shared" si="23"/>
        <v>11875367.735454546</v>
      </c>
    </row>
    <row r="735" spans="1:5" hidden="1" x14ac:dyDescent="0.6">
      <c r="A735" s="38" t="s">
        <v>1855</v>
      </c>
      <c r="B735" s="40">
        <v>28921346.219999999</v>
      </c>
      <c r="C735" s="40">
        <v>19815972.639999997</v>
      </c>
      <c r="D735" s="40">
        <f t="shared" si="22"/>
        <v>48737318.859999999</v>
      </c>
      <c r="E735" s="40">
        <f t="shared" si="23"/>
        <v>13291996.052727271</v>
      </c>
    </row>
    <row r="736" spans="1:5" hidden="1" x14ac:dyDescent="0.6">
      <c r="A736" s="38" t="s">
        <v>1857</v>
      </c>
      <c r="B736" s="40">
        <v>25069696.280000001</v>
      </c>
      <c r="C736" s="40">
        <v>17749129.449999999</v>
      </c>
      <c r="D736" s="40">
        <f t="shared" si="22"/>
        <v>42818825.730000004</v>
      </c>
      <c r="E736" s="40">
        <f t="shared" si="23"/>
        <v>11677861.562727274</v>
      </c>
    </row>
    <row r="737" spans="1:5" hidden="1" x14ac:dyDescent="0.6">
      <c r="A737" s="38" t="s">
        <v>1859</v>
      </c>
      <c r="B737" s="40">
        <v>22833396.759999998</v>
      </c>
      <c r="C737" s="40">
        <v>17928516.68</v>
      </c>
      <c r="D737" s="40">
        <f t="shared" si="22"/>
        <v>40761913.439999998</v>
      </c>
      <c r="E737" s="40">
        <f t="shared" si="23"/>
        <v>11116885.483636362</v>
      </c>
    </row>
    <row r="738" spans="1:5" hidden="1" x14ac:dyDescent="0.6">
      <c r="A738" s="38" t="s">
        <v>1864</v>
      </c>
      <c r="B738" s="40">
        <v>18832576.84</v>
      </c>
      <c r="C738" s="40">
        <v>17690126.369999997</v>
      </c>
      <c r="D738" s="40">
        <f t="shared" si="22"/>
        <v>36522703.209999993</v>
      </c>
      <c r="E738" s="40">
        <f t="shared" si="23"/>
        <v>9960737.2390909065</v>
      </c>
    </row>
    <row r="739" spans="1:5" hidden="1" x14ac:dyDescent="0.6">
      <c r="A739" s="38" t="s">
        <v>1866</v>
      </c>
      <c r="B739" s="40">
        <v>20081339.810000002</v>
      </c>
      <c r="C739" s="40">
        <v>13908866.430000002</v>
      </c>
      <c r="D739" s="40">
        <f t="shared" si="22"/>
        <v>33990206.240000002</v>
      </c>
      <c r="E739" s="40">
        <f t="shared" si="23"/>
        <v>9270056.247272728</v>
      </c>
    </row>
    <row r="740" spans="1:5" hidden="1" x14ac:dyDescent="0.6">
      <c r="A740" s="38" t="s">
        <v>1868</v>
      </c>
      <c r="B740" s="40">
        <v>24705466.979999997</v>
      </c>
      <c r="C740" s="40">
        <v>14959425.500000002</v>
      </c>
      <c r="D740" s="40">
        <f t="shared" si="22"/>
        <v>39664892.479999997</v>
      </c>
      <c r="E740" s="40">
        <f t="shared" si="23"/>
        <v>10817697.949090907</v>
      </c>
    </row>
    <row r="741" spans="1:5" hidden="1" x14ac:dyDescent="0.6">
      <c r="A741" s="38" t="s">
        <v>1870</v>
      </c>
      <c r="B741" s="40">
        <v>53557483.660000004</v>
      </c>
      <c r="C741" s="40">
        <v>38901370.850000001</v>
      </c>
      <c r="D741" s="40">
        <f t="shared" si="22"/>
        <v>92458854.510000005</v>
      </c>
      <c r="E741" s="40">
        <f t="shared" si="23"/>
        <v>25216051.23</v>
      </c>
    </row>
    <row r="742" spans="1:5" hidden="1" x14ac:dyDescent="0.6">
      <c r="A742" s="38" t="s">
        <v>1872</v>
      </c>
      <c r="B742" s="40">
        <v>17657423.469999999</v>
      </c>
      <c r="C742" s="40">
        <v>16500238.84</v>
      </c>
      <c r="D742" s="40">
        <f t="shared" si="22"/>
        <v>34157662.310000002</v>
      </c>
      <c r="E742" s="40">
        <f t="shared" si="23"/>
        <v>9315726.0845454559</v>
      </c>
    </row>
    <row r="743" spans="1:5" hidden="1" x14ac:dyDescent="0.6">
      <c r="A743" s="38" t="s">
        <v>1716</v>
      </c>
      <c r="B743" s="40">
        <v>50163260.859999999</v>
      </c>
      <c r="C743" s="40">
        <v>35168738.029999994</v>
      </c>
      <c r="D743" s="40">
        <f t="shared" si="22"/>
        <v>85331998.889999986</v>
      </c>
      <c r="E743" s="40">
        <f t="shared" si="23"/>
        <v>23272363.333636358</v>
      </c>
    </row>
    <row r="744" spans="1:5" hidden="1" x14ac:dyDescent="0.6">
      <c r="A744" s="38" t="s">
        <v>1718</v>
      </c>
      <c r="B744" s="40">
        <v>45796177.350000001</v>
      </c>
      <c r="C744" s="40">
        <v>41388357.490000002</v>
      </c>
      <c r="D744" s="40">
        <f t="shared" si="22"/>
        <v>87184534.840000004</v>
      </c>
      <c r="E744" s="40">
        <f t="shared" si="23"/>
        <v>23777600.41090909</v>
      </c>
    </row>
    <row r="745" spans="1:5" hidden="1" x14ac:dyDescent="0.6">
      <c r="A745" s="38" t="s">
        <v>1720</v>
      </c>
      <c r="B745" s="40">
        <v>28217810.549999993</v>
      </c>
      <c r="C745" s="40">
        <v>37023734.250000007</v>
      </c>
      <c r="D745" s="40">
        <f t="shared" si="22"/>
        <v>65241544.799999997</v>
      </c>
      <c r="E745" s="40">
        <f t="shared" si="23"/>
        <v>17793148.581818182</v>
      </c>
    </row>
    <row r="746" spans="1:5" hidden="1" x14ac:dyDescent="0.6">
      <c r="A746" s="38" t="s">
        <v>1722</v>
      </c>
      <c r="B746" s="40">
        <v>25030257.600000001</v>
      </c>
      <c r="C746" s="40">
        <v>18355760.109999999</v>
      </c>
      <c r="D746" s="40">
        <f t="shared" si="22"/>
        <v>43386017.710000001</v>
      </c>
      <c r="E746" s="40">
        <f t="shared" si="23"/>
        <v>11832550.284545455</v>
      </c>
    </row>
    <row r="747" spans="1:5" hidden="1" x14ac:dyDescent="0.6">
      <c r="A747" s="38" t="s">
        <v>1724</v>
      </c>
      <c r="B747" s="40">
        <v>68761250.839999989</v>
      </c>
      <c r="C747" s="40">
        <v>59254240.18</v>
      </c>
      <c r="D747" s="40">
        <f t="shared" si="22"/>
        <v>128015491.01999998</v>
      </c>
      <c r="E747" s="40">
        <f t="shared" si="23"/>
        <v>34913315.732727267</v>
      </c>
    </row>
    <row r="748" spans="1:5" hidden="1" x14ac:dyDescent="0.6">
      <c r="A748" s="38" t="s">
        <v>1726</v>
      </c>
      <c r="B748" s="40">
        <v>24925959.489999998</v>
      </c>
      <c r="C748" s="40">
        <v>16118493.750000002</v>
      </c>
      <c r="D748" s="40">
        <f t="shared" si="22"/>
        <v>41044453.240000002</v>
      </c>
      <c r="E748" s="40">
        <f t="shared" si="23"/>
        <v>11193941.792727273</v>
      </c>
    </row>
    <row r="749" spans="1:5" hidden="1" x14ac:dyDescent="0.6">
      <c r="A749" s="38" t="s">
        <v>1728</v>
      </c>
      <c r="B749" s="40">
        <v>25340026.060000002</v>
      </c>
      <c r="C749" s="40">
        <v>26059075.070000004</v>
      </c>
      <c r="D749" s="40">
        <f t="shared" si="22"/>
        <v>51399101.13000001</v>
      </c>
      <c r="E749" s="40">
        <f t="shared" si="23"/>
        <v>14017936.671818186</v>
      </c>
    </row>
    <row r="750" spans="1:5" hidden="1" x14ac:dyDescent="0.6">
      <c r="A750" s="38" t="s">
        <v>1789</v>
      </c>
      <c r="B750" s="40">
        <v>23041895.59</v>
      </c>
      <c r="C750" s="40">
        <v>31085800.970000006</v>
      </c>
      <c r="D750" s="40">
        <f t="shared" si="22"/>
        <v>54127696.560000002</v>
      </c>
      <c r="E750" s="40">
        <f t="shared" si="23"/>
        <v>14762099.061818182</v>
      </c>
    </row>
    <row r="751" spans="1:5" hidden="1" x14ac:dyDescent="0.6">
      <c r="A751" s="38" t="s">
        <v>1791</v>
      </c>
      <c r="B751" s="40">
        <v>25163048.259999998</v>
      </c>
      <c r="C751" s="40">
        <v>34431656.060000002</v>
      </c>
      <c r="D751" s="40">
        <f t="shared" si="22"/>
        <v>59594704.32</v>
      </c>
      <c r="E751" s="40">
        <f t="shared" si="23"/>
        <v>16253101.178181818</v>
      </c>
    </row>
    <row r="752" spans="1:5" hidden="1" x14ac:dyDescent="0.6">
      <c r="A752" s="38" t="s">
        <v>1793</v>
      </c>
      <c r="B752" s="40">
        <v>23920958.260000002</v>
      </c>
      <c r="C752" s="40">
        <v>24771978.369999997</v>
      </c>
      <c r="D752" s="40">
        <f t="shared" si="22"/>
        <v>48692936.629999995</v>
      </c>
      <c r="E752" s="40">
        <f t="shared" si="23"/>
        <v>13279891.808181819</v>
      </c>
    </row>
    <row r="753" spans="1:5" hidden="1" x14ac:dyDescent="0.6">
      <c r="A753" s="38" t="s">
        <v>1795</v>
      </c>
      <c r="B753" s="40">
        <v>48966092.359999999</v>
      </c>
      <c r="C753" s="40">
        <v>87133137</v>
      </c>
      <c r="D753" s="40">
        <f t="shared" si="22"/>
        <v>136099229.36000001</v>
      </c>
      <c r="E753" s="40">
        <f t="shared" si="23"/>
        <v>37117971.643636368</v>
      </c>
    </row>
    <row r="754" spans="1:5" hidden="1" x14ac:dyDescent="0.6">
      <c r="A754" s="38" t="s">
        <v>1797</v>
      </c>
      <c r="B754" s="40">
        <v>31633799.749999996</v>
      </c>
      <c r="C754" s="40">
        <v>34678012.129999995</v>
      </c>
      <c r="D754" s="40">
        <f t="shared" si="22"/>
        <v>66311811.879999995</v>
      </c>
      <c r="E754" s="40">
        <f t="shared" si="23"/>
        <v>18085039.603636362</v>
      </c>
    </row>
    <row r="755" spans="1:5" hidden="1" x14ac:dyDescent="0.6">
      <c r="A755" s="38" t="s">
        <v>1799</v>
      </c>
      <c r="B755" s="40">
        <v>15710733.1</v>
      </c>
      <c r="C755" s="40">
        <v>13283067.020000003</v>
      </c>
      <c r="D755" s="40">
        <f t="shared" si="22"/>
        <v>28993800.120000005</v>
      </c>
      <c r="E755" s="40">
        <f t="shared" si="23"/>
        <v>7907400.0327272732</v>
      </c>
    </row>
    <row r="756" spans="1:5" hidden="1" x14ac:dyDescent="0.6">
      <c r="A756" s="38" t="s">
        <v>1801</v>
      </c>
      <c r="B756" s="40">
        <v>22638349.790000003</v>
      </c>
      <c r="C756" s="40">
        <v>29203307.699999999</v>
      </c>
      <c r="D756" s="40">
        <f t="shared" si="22"/>
        <v>51841657.490000002</v>
      </c>
      <c r="E756" s="40">
        <f t="shared" si="23"/>
        <v>14138633.860909093</v>
      </c>
    </row>
    <row r="757" spans="1:5" hidden="1" x14ac:dyDescent="0.6">
      <c r="A757" s="38" t="s">
        <v>1803</v>
      </c>
      <c r="B757" s="40">
        <v>16906885.460000001</v>
      </c>
      <c r="C757" s="40">
        <v>19976450.650000002</v>
      </c>
      <c r="D757" s="40">
        <f t="shared" si="22"/>
        <v>36883336.109999999</v>
      </c>
      <c r="E757" s="40">
        <f t="shared" si="23"/>
        <v>10059091.666363636</v>
      </c>
    </row>
    <row r="758" spans="1:5" hidden="1" x14ac:dyDescent="0.6">
      <c r="A758" s="38" t="s">
        <v>1805</v>
      </c>
      <c r="B758" s="40">
        <v>21402708.970000003</v>
      </c>
      <c r="C758" s="40">
        <v>16703432.269999998</v>
      </c>
      <c r="D758" s="40">
        <f t="shared" si="22"/>
        <v>38106141.240000002</v>
      </c>
      <c r="E758" s="40">
        <f t="shared" si="23"/>
        <v>10392583.974545455</v>
      </c>
    </row>
    <row r="759" spans="1:5" hidden="1" x14ac:dyDescent="0.6">
      <c r="A759" s="38" t="s">
        <v>1764</v>
      </c>
      <c r="B759" s="40">
        <v>61925701.149999999</v>
      </c>
      <c r="C759" s="40">
        <v>32628655.390000001</v>
      </c>
      <c r="D759" s="40">
        <f t="shared" si="22"/>
        <v>94554356.539999992</v>
      </c>
      <c r="E759" s="40">
        <f t="shared" si="23"/>
        <v>25787551.783636361</v>
      </c>
    </row>
    <row r="760" spans="1:5" hidden="1" x14ac:dyDescent="0.6">
      <c r="A760" s="38" t="s">
        <v>1766</v>
      </c>
      <c r="B760" s="40">
        <v>39477862.310000002</v>
      </c>
      <c r="C760" s="40">
        <v>11732678.390000001</v>
      </c>
      <c r="D760" s="40">
        <f t="shared" si="22"/>
        <v>51210540.700000003</v>
      </c>
      <c r="E760" s="40">
        <f t="shared" si="23"/>
        <v>13966511.100000001</v>
      </c>
    </row>
    <row r="761" spans="1:5" hidden="1" x14ac:dyDescent="0.6">
      <c r="A761" s="38" t="s">
        <v>1768</v>
      </c>
      <c r="B761" s="40">
        <v>35671131.130000003</v>
      </c>
      <c r="C761" s="40">
        <v>11497604.99</v>
      </c>
      <c r="D761" s="40">
        <f t="shared" si="22"/>
        <v>47168736.120000005</v>
      </c>
      <c r="E761" s="40">
        <f t="shared" si="23"/>
        <v>12864200.760000002</v>
      </c>
    </row>
    <row r="762" spans="1:5" hidden="1" x14ac:dyDescent="0.6">
      <c r="A762" s="38" t="s">
        <v>1770</v>
      </c>
      <c r="B762" s="40">
        <v>39452332.529999994</v>
      </c>
      <c r="C762" s="40">
        <v>14674267.620000001</v>
      </c>
      <c r="D762" s="40">
        <f t="shared" si="22"/>
        <v>54126600.149999991</v>
      </c>
      <c r="E762" s="40">
        <f t="shared" si="23"/>
        <v>14761800.040909089</v>
      </c>
    </row>
    <row r="763" spans="1:5" hidden="1" x14ac:dyDescent="0.6">
      <c r="A763" s="38" t="s">
        <v>1772</v>
      </c>
      <c r="B763" s="40">
        <v>34653191.539999999</v>
      </c>
      <c r="C763" s="40">
        <v>11428678.539999997</v>
      </c>
      <c r="D763" s="40">
        <f t="shared" si="22"/>
        <v>46081870.079999998</v>
      </c>
      <c r="E763" s="40">
        <f t="shared" si="23"/>
        <v>12567782.749090908</v>
      </c>
    </row>
    <row r="764" spans="1:5" hidden="1" x14ac:dyDescent="0.6">
      <c r="A764" s="38" t="s">
        <v>1774</v>
      </c>
      <c r="B764" s="40">
        <v>21769106.609999999</v>
      </c>
      <c r="C764" s="40">
        <v>6756187.9099999992</v>
      </c>
      <c r="D764" s="40">
        <f t="shared" si="22"/>
        <v>28525294.52</v>
      </c>
      <c r="E764" s="40">
        <f t="shared" si="23"/>
        <v>7779625.7781818183</v>
      </c>
    </row>
    <row r="765" spans="1:5" hidden="1" x14ac:dyDescent="0.6">
      <c r="A765" s="38" t="s">
        <v>1776</v>
      </c>
      <c r="B765" s="40">
        <v>49333387.57</v>
      </c>
      <c r="C765" s="40">
        <v>24300834.5</v>
      </c>
      <c r="D765" s="40">
        <f t="shared" si="22"/>
        <v>73634222.069999993</v>
      </c>
      <c r="E765" s="40">
        <f t="shared" si="23"/>
        <v>20082060.564545453</v>
      </c>
    </row>
    <row r="766" spans="1:5" hidden="1" x14ac:dyDescent="0.6">
      <c r="A766" s="38" t="s">
        <v>1778</v>
      </c>
      <c r="B766" s="40">
        <v>50274007.960000008</v>
      </c>
      <c r="C766" s="40">
        <v>22038248.960000001</v>
      </c>
      <c r="D766" s="40">
        <f t="shared" si="22"/>
        <v>72312256.920000017</v>
      </c>
      <c r="E766" s="40">
        <f t="shared" si="23"/>
        <v>19721524.614545461</v>
      </c>
    </row>
    <row r="767" spans="1:5" hidden="1" x14ac:dyDescent="0.6">
      <c r="A767" s="38" t="s">
        <v>1780</v>
      </c>
      <c r="B767" s="40">
        <v>23455278.25</v>
      </c>
      <c r="C767" s="40">
        <v>7774022.5899999999</v>
      </c>
      <c r="D767" s="40">
        <f t="shared" si="22"/>
        <v>31229300.84</v>
      </c>
      <c r="E767" s="40">
        <f t="shared" si="23"/>
        <v>8517082.0472727269</v>
      </c>
    </row>
    <row r="768" spans="1:5" hidden="1" x14ac:dyDescent="0.6">
      <c r="A768" s="38" t="s">
        <v>1814</v>
      </c>
      <c r="B768" s="40">
        <v>47217145.43</v>
      </c>
      <c r="C768" s="40">
        <v>26386479.290000007</v>
      </c>
      <c r="D768" s="40">
        <f t="shared" si="22"/>
        <v>73603624.719999999</v>
      </c>
      <c r="E768" s="40">
        <f t="shared" si="23"/>
        <v>20073715.832727272</v>
      </c>
    </row>
    <row r="769" spans="1:5" hidden="1" x14ac:dyDescent="0.6">
      <c r="A769" s="38" t="s">
        <v>1816</v>
      </c>
      <c r="B769" s="40">
        <v>29177857.57</v>
      </c>
      <c r="C769" s="40">
        <v>10081545.640000001</v>
      </c>
      <c r="D769" s="40">
        <f t="shared" si="22"/>
        <v>39259403.210000001</v>
      </c>
      <c r="E769" s="40">
        <f t="shared" si="23"/>
        <v>10707109.966363637</v>
      </c>
    </row>
    <row r="770" spans="1:5" hidden="1" x14ac:dyDescent="0.6">
      <c r="A770" s="38" t="s">
        <v>1818</v>
      </c>
      <c r="B770" s="40">
        <v>66553406.93</v>
      </c>
      <c r="C770" s="40">
        <v>31691963.75</v>
      </c>
      <c r="D770" s="40">
        <f t="shared" si="22"/>
        <v>98245370.680000007</v>
      </c>
      <c r="E770" s="40">
        <f t="shared" si="23"/>
        <v>26794192.003636368</v>
      </c>
    </row>
    <row r="771" spans="1:5" hidden="1" x14ac:dyDescent="0.6">
      <c r="A771" s="38" t="s">
        <v>1739</v>
      </c>
      <c r="B771" s="40">
        <v>60682154.529999994</v>
      </c>
      <c r="C771" s="40">
        <v>31377196.219999999</v>
      </c>
      <c r="D771" s="40">
        <f t="shared" si="22"/>
        <v>92059350.75</v>
      </c>
      <c r="E771" s="40">
        <f t="shared" si="23"/>
        <v>25107095.65909091</v>
      </c>
    </row>
    <row r="772" spans="1:5" hidden="1" x14ac:dyDescent="0.6">
      <c r="A772" s="38" t="s">
        <v>1741</v>
      </c>
      <c r="B772" s="40">
        <v>38448944</v>
      </c>
      <c r="C772" s="40">
        <v>17196993.169999998</v>
      </c>
      <c r="D772" s="40">
        <f t="shared" si="22"/>
        <v>55645937.170000002</v>
      </c>
      <c r="E772" s="40">
        <f t="shared" si="23"/>
        <v>15176164.682727274</v>
      </c>
    </row>
    <row r="773" spans="1:5" hidden="1" x14ac:dyDescent="0.6">
      <c r="A773" s="38" t="s">
        <v>1743</v>
      </c>
      <c r="B773" s="40">
        <v>86613861.49000001</v>
      </c>
      <c r="C773" s="40">
        <v>31961251.559999999</v>
      </c>
      <c r="D773" s="40">
        <f t="shared" ref="D773:D836" si="24">SUM(B773:C773)</f>
        <v>118575113.05000001</v>
      </c>
      <c r="E773" s="40">
        <f t="shared" ref="E773:E836" si="25">(D773/11)*3</f>
        <v>32338667.195454545</v>
      </c>
    </row>
    <row r="774" spans="1:5" hidden="1" x14ac:dyDescent="0.6">
      <c r="A774" s="38" t="s">
        <v>1745</v>
      </c>
      <c r="B774" s="40">
        <v>56924480.729999989</v>
      </c>
      <c r="C774" s="40">
        <v>22135997.219999999</v>
      </c>
      <c r="D774" s="40">
        <f t="shared" si="24"/>
        <v>79060477.949999988</v>
      </c>
      <c r="E774" s="40">
        <f t="shared" si="25"/>
        <v>21561948.531818178</v>
      </c>
    </row>
    <row r="775" spans="1:5" hidden="1" x14ac:dyDescent="0.6">
      <c r="A775" s="38" t="s">
        <v>1747</v>
      </c>
      <c r="B775" s="40">
        <v>47236716.079999998</v>
      </c>
      <c r="C775" s="40">
        <v>13139660.82</v>
      </c>
      <c r="D775" s="40">
        <f t="shared" si="24"/>
        <v>60376376.899999999</v>
      </c>
      <c r="E775" s="40">
        <f t="shared" si="25"/>
        <v>16466284.609090909</v>
      </c>
    </row>
    <row r="776" spans="1:5" hidden="1" x14ac:dyDescent="0.6">
      <c r="A776" s="38" t="s">
        <v>1749</v>
      </c>
      <c r="B776" s="40">
        <v>40340140.909999996</v>
      </c>
      <c r="C776" s="40">
        <v>17664367.849999998</v>
      </c>
      <c r="D776" s="40">
        <f t="shared" si="24"/>
        <v>58004508.75999999</v>
      </c>
      <c r="E776" s="40">
        <f t="shared" si="25"/>
        <v>15819411.479999997</v>
      </c>
    </row>
    <row r="777" spans="1:5" hidden="1" x14ac:dyDescent="0.6">
      <c r="A777" s="38" t="s">
        <v>1751</v>
      </c>
      <c r="B777" s="40">
        <v>28948809.439999998</v>
      </c>
      <c r="C777" s="40">
        <v>12773493.139999999</v>
      </c>
      <c r="D777" s="40">
        <f t="shared" si="24"/>
        <v>41722302.579999998</v>
      </c>
      <c r="E777" s="40">
        <f t="shared" si="25"/>
        <v>11378809.794545455</v>
      </c>
    </row>
    <row r="778" spans="1:5" hidden="1" x14ac:dyDescent="0.6">
      <c r="A778" s="38" t="s">
        <v>1753</v>
      </c>
      <c r="B778" s="40">
        <v>40325001.450000003</v>
      </c>
      <c r="C778" s="40">
        <v>16248028.159999996</v>
      </c>
      <c r="D778" s="40">
        <f t="shared" si="24"/>
        <v>56573029.609999999</v>
      </c>
      <c r="E778" s="40">
        <f t="shared" si="25"/>
        <v>15429008.075454544</v>
      </c>
    </row>
    <row r="779" spans="1:5" hidden="1" x14ac:dyDescent="0.6">
      <c r="A779" s="38" t="s">
        <v>1531</v>
      </c>
      <c r="B779" s="40">
        <v>210029791.70000002</v>
      </c>
      <c r="C779" s="40">
        <v>120870133.92000002</v>
      </c>
      <c r="D779" s="40">
        <f t="shared" si="24"/>
        <v>330899925.62</v>
      </c>
      <c r="E779" s="40">
        <f t="shared" si="25"/>
        <v>90245434.260000005</v>
      </c>
    </row>
    <row r="780" spans="1:5" hidden="1" x14ac:dyDescent="0.6">
      <c r="A780" s="38" t="s">
        <v>1430</v>
      </c>
      <c r="B780" s="40">
        <v>70780510.409999996</v>
      </c>
      <c r="C780" s="40">
        <v>40012473.522999994</v>
      </c>
      <c r="D780" s="40">
        <f t="shared" si="24"/>
        <v>110792983.933</v>
      </c>
      <c r="E780" s="40">
        <f t="shared" si="25"/>
        <v>30216268.345363639</v>
      </c>
    </row>
    <row r="781" spans="1:5" hidden="1" x14ac:dyDescent="0.6">
      <c r="A781" s="38" t="s">
        <v>950</v>
      </c>
      <c r="B781" s="40">
        <v>83520056.799999997</v>
      </c>
      <c r="C781" s="40">
        <v>70815606.349999994</v>
      </c>
      <c r="D781" s="40">
        <f t="shared" si="24"/>
        <v>154335663.14999998</v>
      </c>
      <c r="E781" s="40">
        <f t="shared" si="25"/>
        <v>42091544.495454542</v>
      </c>
    </row>
    <row r="782" spans="1:5" hidden="1" x14ac:dyDescent="0.6">
      <c r="A782" s="38" t="s">
        <v>1209</v>
      </c>
      <c r="B782" s="40">
        <v>88035689.669999987</v>
      </c>
      <c r="C782" s="40">
        <v>73704864.539999992</v>
      </c>
      <c r="D782" s="40">
        <f t="shared" si="24"/>
        <v>161740554.20999998</v>
      </c>
      <c r="E782" s="40">
        <f t="shared" si="25"/>
        <v>44111060.239090905</v>
      </c>
    </row>
    <row r="783" spans="1:5" hidden="1" x14ac:dyDescent="0.6">
      <c r="A783" s="38" t="s">
        <v>1097</v>
      </c>
      <c r="B783" s="40">
        <v>43279685.730000004</v>
      </c>
      <c r="C783" s="40">
        <v>31690837.710000005</v>
      </c>
      <c r="D783" s="40">
        <f t="shared" si="24"/>
        <v>74970523.440000013</v>
      </c>
      <c r="E783" s="40">
        <f t="shared" si="25"/>
        <v>20446506.392727274</v>
      </c>
    </row>
    <row r="784" spans="1:5" hidden="1" x14ac:dyDescent="0.6">
      <c r="A784" s="38" t="s">
        <v>1149</v>
      </c>
      <c r="B784" s="40">
        <v>159228717.45999998</v>
      </c>
      <c r="C784" s="40">
        <v>72985563.75000003</v>
      </c>
      <c r="D784" s="40">
        <f t="shared" si="24"/>
        <v>232214281.21000001</v>
      </c>
      <c r="E784" s="40">
        <f t="shared" si="25"/>
        <v>63331167.602727279</v>
      </c>
    </row>
    <row r="785" spans="1:5" hidden="1" x14ac:dyDescent="0.6">
      <c r="A785" s="38" t="s">
        <v>901</v>
      </c>
      <c r="B785" s="40">
        <v>90631108.560000002</v>
      </c>
      <c r="C785" s="40">
        <v>44628032.199999996</v>
      </c>
      <c r="D785" s="40">
        <f t="shared" si="24"/>
        <v>135259140.75999999</v>
      </c>
      <c r="E785" s="40">
        <f t="shared" si="25"/>
        <v>36888856.57090909</v>
      </c>
    </row>
    <row r="786" spans="1:5" hidden="1" x14ac:dyDescent="0.6">
      <c r="A786" s="38" t="s">
        <v>1136</v>
      </c>
      <c r="B786" s="40">
        <v>116839670.65000002</v>
      </c>
      <c r="C786" s="40">
        <v>106895734.19</v>
      </c>
      <c r="D786" s="40">
        <f t="shared" si="24"/>
        <v>223735404.84000003</v>
      </c>
      <c r="E786" s="40">
        <f t="shared" si="25"/>
        <v>61018746.774545461</v>
      </c>
    </row>
    <row r="787" spans="1:5" hidden="1" x14ac:dyDescent="0.6">
      <c r="A787" s="38" t="s">
        <v>1053</v>
      </c>
      <c r="B787" s="40">
        <v>54168234.769999996</v>
      </c>
      <c r="C787" s="40">
        <v>55934730.870000005</v>
      </c>
      <c r="D787" s="40">
        <f t="shared" si="24"/>
        <v>110102965.64</v>
      </c>
      <c r="E787" s="40">
        <f t="shared" si="25"/>
        <v>30028081.538181819</v>
      </c>
    </row>
    <row r="788" spans="1:5" hidden="1" x14ac:dyDescent="0.6">
      <c r="A788" s="38" t="s">
        <v>156</v>
      </c>
      <c r="B788" s="40">
        <v>22985063.84</v>
      </c>
      <c r="C788" s="40">
        <v>27851807.300000001</v>
      </c>
      <c r="D788" s="40">
        <f t="shared" si="24"/>
        <v>50836871.140000001</v>
      </c>
      <c r="E788" s="40">
        <f t="shared" si="25"/>
        <v>13864601.220000001</v>
      </c>
    </row>
    <row r="789" spans="1:5" hidden="1" x14ac:dyDescent="0.6">
      <c r="A789" s="38" t="s">
        <v>116</v>
      </c>
      <c r="B789" s="40">
        <v>72854959.540000007</v>
      </c>
      <c r="C789" s="40">
        <v>63376044.57</v>
      </c>
      <c r="D789" s="40">
        <f t="shared" si="24"/>
        <v>136231004.11000001</v>
      </c>
      <c r="E789" s="40">
        <f t="shared" si="25"/>
        <v>37153910.211818188</v>
      </c>
    </row>
    <row r="790" spans="1:5" hidden="1" x14ac:dyDescent="0.6">
      <c r="A790" s="38" t="s">
        <v>35</v>
      </c>
      <c r="B790" s="40">
        <v>60040449.219999999</v>
      </c>
      <c r="C790" s="40">
        <v>67023477.239999995</v>
      </c>
      <c r="D790" s="40">
        <f t="shared" si="24"/>
        <v>127063926.45999999</v>
      </c>
      <c r="E790" s="40">
        <f t="shared" si="25"/>
        <v>34653798.125454545</v>
      </c>
    </row>
    <row r="791" spans="1:5" hidden="1" x14ac:dyDescent="0.6">
      <c r="A791" s="38" t="s">
        <v>253</v>
      </c>
      <c r="B791" s="40">
        <v>69591292.719999999</v>
      </c>
      <c r="C791" s="40">
        <v>73458636.779999986</v>
      </c>
      <c r="D791" s="40">
        <f t="shared" si="24"/>
        <v>143049929.5</v>
      </c>
      <c r="E791" s="40">
        <f t="shared" si="25"/>
        <v>39013617.136363633</v>
      </c>
    </row>
    <row r="792" spans="1:5" hidden="1" x14ac:dyDescent="0.6">
      <c r="A792" s="38" t="s">
        <v>402</v>
      </c>
      <c r="B792" s="40">
        <v>57992500.360000007</v>
      </c>
      <c r="C792" s="40">
        <v>38467332.70000001</v>
      </c>
      <c r="D792" s="40">
        <f t="shared" si="24"/>
        <v>96459833.060000017</v>
      </c>
      <c r="E792" s="40">
        <f t="shared" si="25"/>
        <v>26307227.198181823</v>
      </c>
    </row>
    <row r="793" spans="1:5" hidden="1" x14ac:dyDescent="0.6">
      <c r="A793" s="38" t="s">
        <v>276</v>
      </c>
      <c r="B793" s="40">
        <v>54216132.120000005</v>
      </c>
      <c r="C793" s="40">
        <v>37971585.07</v>
      </c>
      <c r="D793" s="40">
        <f t="shared" si="24"/>
        <v>92187717.189999998</v>
      </c>
      <c r="E793" s="40">
        <f t="shared" si="25"/>
        <v>25142104.688181818</v>
      </c>
    </row>
    <row r="794" spans="1:5" hidden="1" x14ac:dyDescent="0.6">
      <c r="A794" s="38" t="s">
        <v>683</v>
      </c>
      <c r="B794" s="40">
        <v>41135038.93</v>
      </c>
      <c r="C794" s="40">
        <v>27695760.309999999</v>
      </c>
      <c r="D794" s="40">
        <f t="shared" si="24"/>
        <v>68830799.239999995</v>
      </c>
      <c r="E794" s="40">
        <f t="shared" si="25"/>
        <v>18772036.156363636</v>
      </c>
    </row>
    <row r="795" spans="1:5" hidden="1" x14ac:dyDescent="0.6">
      <c r="A795" s="38" t="s">
        <v>1707</v>
      </c>
      <c r="B795" s="40">
        <v>72983690.100000009</v>
      </c>
      <c r="C795" s="40">
        <v>36687066.130000003</v>
      </c>
      <c r="D795" s="40">
        <f t="shared" si="24"/>
        <v>109670756.23000002</v>
      </c>
      <c r="E795" s="40">
        <f t="shared" si="25"/>
        <v>29910206.24454546</v>
      </c>
    </row>
    <row r="796" spans="1:5" hidden="1" x14ac:dyDescent="0.6">
      <c r="A796" s="38" t="s">
        <v>1782</v>
      </c>
      <c r="B796" s="40">
        <v>60631632.700000003</v>
      </c>
      <c r="C796" s="40">
        <v>15581588.66</v>
      </c>
      <c r="D796" s="40">
        <f t="shared" si="24"/>
        <v>76213221.359999999</v>
      </c>
      <c r="E796" s="40">
        <f t="shared" si="25"/>
        <v>20785424.007272728</v>
      </c>
    </row>
    <row r="797" spans="1:5" hidden="1" x14ac:dyDescent="0.6">
      <c r="A797" s="38" t="s">
        <v>1820</v>
      </c>
      <c r="B797" s="40">
        <v>47315034.659999996</v>
      </c>
      <c r="C797" s="40">
        <v>28764582.359999999</v>
      </c>
      <c r="D797" s="40">
        <f t="shared" si="24"/>
        <v>76079617.019999996</v>
      </c>
      <c r="E797" s="40">
        <f t="shared" si="25"/>
        <v>20748986.459999997</v>
      </c>
    </row>
    <row r="798" spans="1:5" hidden="1" x14ac:dyDescent="0.6">
      <c r="A798" s="38" t="s">
        <v>1784</v>
      </c>
      <c r="B798" s="40">
        <v>26360986.75</v>
      </c>
      <c r="C798" s="40">
        <v>13329541.930000002</v>
      </c>
      <c r="D798" s="40">
        <f t="shared" si="24"/>
        <v>39690528.68</v>
      </c>
      <c r="E798" s="40">
        <f t="shared" si="25"/>
        <v>10824689.640000001</v>
      </c>
    </row>
    <row r="799" spans="1:5" hidden="1" x14ac:dyDescent="0.6">
      <c r="A799" s="38" t="s">
        <v>1298</v>
      </c>
      <c r="B799" s="40">
        <v>25375135.93</v>
      </c>
      <c r="C799" s="40">
        <v>10878486.4</v>
      </c>
      <c r="D799" s="40">
        <f t="shared" si="24"/>
        <v>36253622.329999998</v>
      </c>
      <c r="E799" s="40">
        <f t="shared" si="25"/>
        <v>9887351.5445454549</v>
      </c>
    </row>
    <row r="800" spans="1:5" hidden="1" x14ac:dyDescent="0.6">
      <c r="A800" s="38" t="s">
        <v>1300</v>
      </c>
      <c r="B800" s="40">
        <v>26448550</v>
      </c>
      <c r="C800" s="40">
        <v>8962225.8899999987</v>
      </c>
      <c r="D800" s="40">
        <f t="shared" si="24"/>
        <v>35410775.890000001</v>
      </c>
      <c r="E800" s="40">
        <f t="shared" si="25"/>
        <v>9657484.333636364</v>
      </c>
    </row>
    <row r="801" spans="1:5" hidden="1" x14ac:dyDescent="0.6">
      <c r="A801" s="38" t="s">
        <v>1357</v>
      </c>
      <c r="B801" s="40">
        <v>24308609.200000003</v>
      </c>
      <c r="C801" s="40">
        <v>28934851.859999999</v>
      </c>
      <c r="D801" s="40">
        <f t="shared" si="24"/>
        <v>53243461.060000002</v>
      </c>
      <c r="E801" s="40">
        <f t="shared" si="25"/>
        <v>14520943.925454546</v>
      </c>
    </row>
    <row r="802" spans="1:5" hidden="1" x14ac:dyDescent="0.6">
      <c r="A802" s="38" t="s">
        <v>118</v>
      </c>
      <c r="B802" s="40">
        <v>12301270.809999999</v>
      </c>
      <c r="C802" s="40">
        <v>7296165.46</v>
      </c>
      <c r="D802" s="40">
        <f t="shared" si="24"/>
        <v>19597436.27</v>
      </c>
      <c r="E802" s="40">
        <f t="shared" si="25"/>
        <v>5344755.3463636367</v>
      </c>
    </row>
    <row r="803" spans="1:5" hidden="1" x14ac:dyDescent="0.6">
      <c r="A803" s="38" t="s">
        <v>404</v>
      </c>
      <c r="B803" s="40">
        <v>18225023.750000004</v>
      </c>
      <c r="C803" s="40">
        <v>15371782.180000002</v>
      </c>
      <c r="D803" s="40">
        <f t="shared" si="24"/>
        <v>33596805.930000007</v>
      </c>
      <c r="E803" s="40">
        <f t="shared" si="25"/>
        <v>9162765.2536363658</v>
      </c>
    </row>
    <row r="804" spans="1:5" hidden="1" x14ac:dyDescent="0.6">
      <c r="A804" s="38" t="s">
        <v>87</v>
      </c>
      <c r="B804" s="40">
        <v>19394656.699999999</v>
      </c>
      <c r="C804" s="40">
        <v>16228728.219999999</v>
      </c>
      <c r="D804" s="40">
        <f t="shared" si="24"/>
        <v>35623384.920000002</v>
      </c>
      <c r="E804" s="40">
        <f t="shared" si="25"/>
        <v>9715468.6145454552</v>
      </c>
    </row>
    <row r="805" spans="1:5" hidden="1" x14ac:dyDescent="0.6">
      <c r="A805" s="38" t="s">
        <v>1709</v>
      </c>
      <c r="B805" s="40">
        <v>26410324.440000001</v>
      </c>
      <c r="C805" s="40">
        <v>6075367.5</v>
      </c>
      <c r="D805" s="40">
        <f t="shared" si="24"/>
        <v>32485691.940000001</v>
      </c>
      <c r="E805" s="40">
        <f t="shared" si="25"/>
        <v>8859734.165454546</v>
      </c>
    </row>
    <row r="806" spans="1:5" hidden="1" x14ac:dyDescent="0.6">
      <c r="A806" s="38" t="s">
        <v>1623</v>
      </c>
      <c r="B806" s="40">
        <v>17455176.41</v>
      </c>
      <c r="C806" s="40">
        <v>8158410.6000000006</v>
      </c>
      <c r="D806" s="40">
        <f t="shared" si="24"/>
        <v>25613587.010000002</v>
      </c>
      <c r="E806" s="40">
        <f t="shared" si="25"/>
        <v>6985523.7300000004</v>
      </c>
    </row>
    <row r="807" spans="1:5" hidden="1" x14ac:dyDescent="0.6">
      <c r="A807" s="38" t="s">
        <v>952</v>
      </c>
      <c r="B807" s="40">
        <v>80885226.649999991</v>
      </c>
      <c r="C807" s="40">
        <v>63338103.370000005</v>
      </c>
      <c r="D807" s="40">
        <f t="shared" si="24"/>
        <v>144223330.01999998</v>
      </c>
      <c r="E807" s="40">
        <f t="shared" si="25"/>
        <v>39333635.459999993</v>
      </c>
    </row>
    <row r="808" spans="1:5" hidden="1" x14ac:dyDescent="0.6">
      <c r="A808" s="38" t="s">
        <v>764</v>
      </c>
      <c r="B808" s="40">
        <v>11356235.340000002</v>
      </c>
      <c r="C808" s="40">
        <v>7260868.3799999999</v>
      </c>
      <c r="D808" s="40">
        <f t="shared" si="24"/>
        <v>18617103.720000003</v>
      </c>
      <c r="E808" s="40">
        <f t="shared" si="25"/>
        <v>5077391.9236363648</v>
      </c>
    </row>
    <row r="809" spans="1:5" hidden="1" x14ac:dyDescent="0.6">
      <c r="A809" s="38" t="s">
        <v>1822</v>
      </c>
      <c r="B809" s="40">
        <v>23694233.59</v>
      </c>
      <c r="C809" s="40">
        <v>10571697.209999999</v>
      </c>
      <c r="D809" s="40">
        <f t="shared" si="24"/>
        <v>34265930.799999997</v>
      </c>
      <c r="E809" s="40">
        <f t="shared" si="25"/>
        <v>9345253.8545454536</v>
      </c>
    </row>
    <row r="810" spans="1:5" hidden="1" x14ac:dyDescent="0.6">
      <c r="A810" s="38" t="s">
        <v>806</v>
      </c>
      <c r="B810" s="40">
        <v>17996951.41</v>
      </c>
      <c r="C810" s="40">
        <v>7616371.8200000012</v>
      </c>
      <c r="D810" s="40">
        <f t="shared" si="24"/>
        <v>25613323.23</v>
      </c>
      <c r="E810" s="40">
        <f t="shared" si="25"/>
        <v>6985451.790000001</v>
      </c>
    </row>
    <row r="811" spans="1:5" hidden="1" x14ac:dyDescent="0.6">
      <c r="A811" s="38" t="s">
        <v>868</v>
      </c>
      <c r="B811" s="40">
        <v>23776289.719999999</v>
      </c>
      <c r="C811" s="40">
        <v>18324248.930000003</v>
      </c>
      <c r="D811" s="40">
        <f t="shared" si="24"/>
        <v>42100538.650000006</v>
      </c>
      <c r="E811" s="40">
        <f t="shared" si="25"/>
        <v>11481965.086363638</v>
      </c>
    </row>
    <row r="812" spans="1:5" hidden="1" x14ac:dyDescent="0.6">
      <c r="A812" s="38" t="s">
        <v>1755</v>
      </c>
      <c r="B812" s="40">
        <v>46423399.319999993</v>
      </c>
      <c r="C812" s="40">
        <v>14352331.359999999</v>
      </c>
      <c r="D812" s="40">
        <f t="shared" si="24"/>
        <v>60775730.679999992</v>
      </c>
      <c r="E812" s="40">
        <f t="shared" si="25"/>
        <v>16575199.276363634</v>
      </c>
    </row>
    <row r="813" spans="1:5" hidden="1" x14ac:dyDescent="0.6">
      <c r="A813" s="38" t="s">
        <v>630</v>
      </c>
      <c r="B813" s="40">
        <v>20783188.68</v>
      </c>
      <c r="C813" s="40">
        <v>19543692.559999995</v>
      </c>
      <c r="D813" s="40">
        <f t="shared" si="24"/>
        <v>40326881.239999995</v>
      </c>
      <c r="E813" s="40">
        <f t="shared" si="25"/>
        <v>10998240.338181816</v>
      </c>
    </row>
    <row r="814" spans="1:5" hidden="1" x14ac:dyDescent="0.6">
      <c r="A814" s="38" t="s">
        <v>954</v>
      </c>
      <c r="B814" s="40">
        <v>21111570.629999999</v>
      </c>
      <c r="C814" s="40">
        <v>6475818.54</v>
      </c>
      <c r="D814" s="40">
        <f t="shared" si="24"/>
        <v>27587389.169999998</v>
      </c>
      <c r="E814" s="40">
        <f t="shared" si="25"/>
        <v>7523833.4099999992</v>
      </c>
    </row>
    <row r="815" spans="1:5" hidden="1" x14ac:dyDescent="0.6">
      <c r="A815" s="38" t="s">
        <v>1099</v>
      </c>
      <c r="B815" s="40">
        <v>24433703.91</v>
      </c>
      <c r="C815" s="40">
        <v>11150197.27</v>
      </c>
      <c r="D815" s="40">
        <f t="shared" si="24"/>
        <v>35583901.18</v>
      </c>
      <c r="E815" s="40">
        <f t="shared" si="25"/>
        <v>9704700.3218181822</v>
      </c>
    </row>
    <row r="816" spans="1:5" hidden="1" x14ac:dyDescent="0.6">
      <c r="A816" s="38" t="s">
        <v>337</v>
      </c>
      <c r="B816" s="40">
        <v>22011583.920000002</v>
      </c>
      <c r="C816" s="40">
        <v>12511691.619999999</v>
      </c>
      <c r="D816" s="40">
        <f t="shared" si="24"/>
        <v>34523275.539999999</v>
      </c>
      <c r="E816" s="40">
        <f t="shared" si="25"/>
        <v>9415438.7836363632</v>
      </c>
    </row>
    <row r="817" spans="1:5" hidden="1" x14ac:dyDescent="0.6">
      <c r="A817" s="38" t="s">
        <v>607</v>
      </c>
      <c r="B817" s="40">
        <v>10932187.85</v>
      </c>
      <c r="C817" s="40">
        <v>4432037.9400000004</v>
      </c>
      <c r="D817" s="40">
        <f t="shared" si="24"/>
        <v>15364225.789999999</v>
      </c>
      <c r="E817" s="40">
        <f t="shared" si="25"/>
        <v>4190243.3972727275</v>
      </c>
    </row>
    <row r="818" spans="1:5" hidden="1" x14ac:dyDescent="0.6">
      <c r="A818" s="38" t="s">
        <v>1711</v>
      </c>
      <c r="B818" s="40">
        <v>70103095.409999982</v>
      </c>
      <c r="C818" s="40">
        <v>25444102.34</v>
      </c>
      <c r="D818" s="40">
        <f t="shared" si="24"/>
        <v>95547197.749999985</v>
      </c>
      <c r="E818" s="40">
        <f t="shared" si="25"/>
        <v>26058326.659090906</v>
      </c>
    </row>
    <row r="819" spans="1:5" hidden="1" x14ac:dyDescent="0.6">
      <c r="A819" s="38" t="s">
        <v>1730</v>
      </c>
      <c r="B819" s="40">
        <v>27812778.119999997</v>
      </c>
      <c r="C819" s="40">
        <v>23073731.91</v>
      </c>
      <c r="D819" s="40">
        <f t="shared" si="24"/>
        <v>50886510.030000001</v>
      </c>
      <c r="E819" s="40">
        <f t="shared" si="25"/>
        <v>13878139.099090908</v>
      </c>
    </row>
    <row r="820" spans="1:5" hidden="1" x14ac:dyDescent="0.6">
      <c r="A820" s="38" t="s">
        <v>1302</v>
      </c>
      <c r="B820" s="40">
        <v>5852743</v>
      </c>
      <c r="C820" s="40">
        <v>9516986.3800000008</v>
      </c>
      <c r="D820" s="40">
        <f t="shared" si="24"/>
        <v>15369729.380000001</v>
      </c>
      <c r="E820" s="40">
        <f t="shared" si="25"/>
        <v>4191744.3763636365</v>
      </c>
    </row>
    <row r="821" spans="1:5" hidden="1" x14ac:dyDescent="0.6">
      <c r="A821" s="38" t="s">
        <v>1303</v>
      </c>
      <c r="B821" s="40">
        <v>3591913.41</v>
      </c>
      <c r="C821" s="40">
        <v>12871632.25</v>
      </c>
      <c r="D821" s="40">
        <f t="shared" si="24"/>
        <v>16463545.66</v>
      </c>
      <c r="E821" s="40">
        <f t="shared" si="25"/>
        <v>4490057.9072727272</v>
      </c>
    </row>
    <row r="822" spans="1:5" hidden="1" x14ac:dyDescent="0.6">
      <c r="A822" s="38" t="s">
        <v>1757</v>
      </c>
      <c r="B822" s="40">
        <v>35996037.920000002</v>
      </c>
      <c r="C822" s="40">
        <v>16024642.24</v>
      </c>
      <c r="D822" s="40">
        <f t="shared" si="24"/>
        <v>52020680.160000004</v>
      </c>
      <c r="E822" s="40">
        <f t="shared" si="25"/>
        <v>14187458.225454547</v>
      </c>
    </row>
    <row r="823" spans="1:5" hidden="1" x14ac:dyDescent="0.6">
      <c r="A823" s="38" t="s">
        <v>37</v>
      </c>
      <c r="B823" s="40">
        <v>32113170.420000002</v>
      </c>
      <c r="C823" s="40">
        <v>106620424.84</v>
      </c>
      <c r="D823" s="40">
        <f t="shared" si="24"/>
        <v>138733595.25999999</v>
      </c>
      <c r="E823" s="40">
        <f t="shared" si="25"/>
        <v>37836435.07090909</v>
      </c>
    </row>
    <row r="824" spans="1:5" hidden="1" x14ac:dyDescent="0.6">
      <c r="A824" s="38" t="s">
        <v>1138</v>
      </c>
      <c r="B824" s="40">
        <v>24022438.219999999</v>
      </c>
      <c r="C824" s="40">
        <v>10642713.77</v>
      </c>
      <c r="D824" s="40">
        <f t="shared" si="24"/>
        <v>34665151.989999995</v>
      </c>
      <c r="E824" s="40">
        <f t="shared" si="25"/>
        <v>9454132.3609090894</v>
      </c>
    </row>
    <row r="825" spans="1:5" hidden="1" x14ac:dyDescent="0.6">
      <c r="A825" s="38" t="s">
        <v>1151</v>
      </c>
      <c r="B825" s="40">
        <v>21279683.859999999</v>
      </c>
      <c r="C825" s="40">
        <v>10217274.49</v>
      </c>
      <c r="D825" s="40">
        <f t="shared" si="24"/>
        <v>31496958.350000001</v>
      </c>
      <c r="E825" s="40">
        <f t="shared" si="25"/>
        <v>8590079.5500000007</v>
      </c>
    </row>
    <row r="826" spans="1:5" hidden="1" x14ac:dyDescent="0.6">
      <c r="A826" s="38" t="s">
        <v>609</v>
      </c>
      <c r="B826" s="40">
        <v>20593105.829999998</v>
      </c>
      <c r="C826" s="40">
        <v>7788471.1600000001</v>
      </c>
      <c r="D826" s="40">
        <f t="shared" si="24"/>
        <v>28381576.989999998</v>
      </c>
      <c r="E826" s="40">
        <f t="shared" si="25"/>
        <v>7740430.0881818179</v>
      </c>
    </row>
    <row r="827" spans="1:5" hidden="1" x14ac:dyDescent="0.6">
      <c r="A827" s="38" t="s">
        <v>1533</v>
      </c>
      <c r="B827" s="40">
        <v>150366279.88</v>
      </c>
      <c r="C827" s="40">
        <v>126115643.63000003</v>
      </c>
      <c r="D827" s="40">
        <f t="shared" si="24"/>
        <v>276481923.50999999</v>
      </c>
      <c r="E827" s="40">
        <f t="shared" si="25"/>
        <v>75404160.957272723</v>
      </c>
    </row>
    <row r="828" spans="1:5" hidden="1" x14ac:dyDescent="0.6">
      <c r="A828" s="38" t="s">
        <v>1390</v>
      </c>
      <c r="B828" s="40">
        <v>26351905.780000001</v>
      </c>
      <c r="C828" s="40">
        <v>16309898.330000002</v>
      </c>
      <c r="D828" s="40">
        <f t="shared" si="24"/>
        <v>42661804.109999999</v>
      </c>
      <c r="E828" s="40">
        <f t="shared" si="25"/>
        <v>11635037.484545454</v>
      </c>
    </row>
    <row r="829" spans="1:5" hidden="1" x14ac:dyDescent="0.6">
      <c r="A829" s="38" t="s">
        <v>1304</v>
      </c>
      <c r="B829" s="40">
        <v>24670899.669999998</v>
      </c>
      <c r="C829" s="40">
        <v>10790148.27</v>
      </c>
      <c r="D829" s="40">
        <f t="shared" si="24"/>
        <v>35461047.939999998</v>
      </c>
      <c r="E829" s="40">
        <f t="shared" si="25"/>
        <v>9671194.8927272726</v>
      </c>
    </row>
    <row r="830" spans="1:5" hidden="1" x14ac:dyDescent="0.6">
      <c r="A830" s="38" t="s">
        <v>838</v>
      </c>
      <c r="B830" s="40">
        <v>17494120.169999998</v>
      </c>
      <c r="C830" s="40">
        <v>14932595.300000001</v>
      </c>
      <c r="D830" s="40">
        <f t="shared" si="24"/>
        <v>32426715.469999999</v>
      </c>
      <c r="E830" s="40">
        <f t="shared" si="25"/>
        <v>8843649.6736363638</v>
      </c>
    </row>
    <row r="831" spans="1:5" hidden="1" x14ac:dyDescent="0.6">
      <c r="A831" s="38" t="s">
        <v>1469</v>
      </c>
      <c r="B831" s="40">
        <v>18456905.949999999</v>
      </c>
      <c r="C831" s="40">
        <v>19164928.080000002</v>
      </c>
      <c r="D831" s="40">
        <f t="shared" si="24"/>
        <v>37621834.030000001</v>
      </c>
      <c r="E831" s="40">
        <f t="shared" si="25"/>
        <v>10260500.189999999</v>
      </c>
    </row>
    <row r="832" spans="1:5" hidden="1" x14ac:dyDescent="0.6">
      <c r="A832" s="38" t="s">
        <v>1170</v>
      </c>
      <c r="B832" s="40">
        <v>27629952.66</v>
      </c>
      <c r="C832" s="40">
        <v>14607857.15</v>
      </c>
      <c r="D832" s="40">
        <f t="shared" si="24"/>
        <v>42237809.810000002</v>
      </c>
      <c r="E832" s="40">
        <f t="shared" si="25"/>
        <v>11519402.675454546</v>
      </c>
    </row>
    <row r="833" spans="1:5" hidden="1" x14ac:dyDescent="0.6">
      <c r="A833" s="38" t="s">
        <v>1359</v>
      </c>
      <c r="B833" s="40">
        <v>22513852.630000003</v>
      </c>
      <c r="C833" s="40">
        <v>28560172.119999997</v>
      </c>
      <c r="D833" s="40">
        <f t="shared" si="24"/>
        <v>51074024.75</v>
      </c>
      <c r="E833" s="40">
        <f t="shared" si="25"/>
        <v>13929279.477272727</v>
      </c>
    </row>
    <row r="834" spans="1:5" hidden="1" x14ac:dyDescent="0.6">
      <c r="A834" s="38" t="s">
        <v>89</v>
      </c>
      <c r="B834" s="40">
        <v>19147417.259999998</v>
      </c>
      <c r="C834" s="40">
        <v>10302299.75</v>
      </c>
      <c r="D834" s="40">
        <f t="shared" si="24"/>
        <v>29449717.009999998</v>
      </c>
      <c r="E834" s="40">
        <f t="shared" si="25"/>
        <v>8031741.002727272</v>
      </c>
    </row>
    <row r="835" spans="1:5" hidden="1" x14ac:dyDescent="0.6">
      <c r="A835" s="38" t="s">
        <v>1759</v>
      </c>
      <c r="B835" s="40">
        <v>38964291.710000001</v>
      </c>
      <c r="C835" s="40">
        <v>18124851.34</v>
      </c>
      <c r="D835" s="40">
        <f t="shared" si="24"/>
        <v>57089143.049999997</v>
      </c>
      <c r="E835" s="40">
        <f t="shared" si="25"/>
        <v>15569766.286363635</v>
      </c>
    </row>
    <row r="836" spans="1:5" hidden="1" x14ac:dyDescent="0.6">
      <c r="A836" s="38" t="s">
        <v>1306</v>
      </c>
      <c r="B836" s="40">
        <v>130647421.47000001</v>
      </c>
      <c r="C836" s="40">
        <v>112341554.36</v>
      </c>
      <c r="D836" s="40">
        <f t="shared" si="24"/>
        <v>242988975.83000001</v>
      </c>
      <c r="E836" s="40">
        <f t="shared" si="25"/>
        <v>66269720.680909097</v>
      </c>
    </row>
    <row r="837" spans="1:5" hidden="1" x14ac:dyDescent="0.6">
      <c r="A837" s="38" t="s">
        <v>840</v>
      </c>
      <c r="B837" s="40">
        <v>20755563.580000002</v>
      </c>
      <c r="C837" s="40">
        <v>23221241.190000001</v>
      </c>
      <c r="D837" s="40">
        <f t="shared" ref="D837:D900" si="26">SUM(B837:C837)</f>
        <v>43976804.770000003</v>
      </c>
      <c r="E837" s="40">
        <f t="shared" ref="E837:E900" si="27">(D837/11)*3</f>
        <v>11993674.028181819</v>
      </c>
    </row>
    <row r="838" spans="1:5" hidden="1" x14ac:dyDescent="0.6">
      <c r="A838" s="38" t="s">
        <v>1535</v>
      </c>
      <c r="B838" s="40">
        <v>22430771.09</v>
      </c>
      <c r="C838" s="40">
        <v>9032685.7199999988</v>
      </c>
      <c r="D838" s="40">
        <f t="shared" si="26"/>
        <v>31463456.809999999</v>
      </c>
      <c r="E838" s="40">
        <f t="shared" si="27"/>
        <v>8580942.7663636357</v>
      </c>
    </row>
    <row r="839" spans="1:5" hidden="1" x14ac:dyDescent="0.6">
      <c r="A839" s="38" t="s">
        <v>1807</v>
      </c>
      <c r="B839" s="40">
        <v>18208682.440000001</v>
      </c>
      <c r="C839" s="40">
        <v>22869520.32</v>
      </c>
      <c r="D839" s="40">
        <f t="shared" si="26"/>
        <v>41078202.760000005</v>
      </c>
      <c r="E839" s="40">
        <f t="shared" si="27"/>
        <v>11203146.207272729</v>
      </c>
    </row>
    <row r="840" spans="1:5" hidden="1" x14ac:dyDescent="0.6">
      <c r="A840" s="38" t="s">
        <v>1824</v>
      </c>
      <c r="B840" s="40">
        <v>33546455.870000001</v>
      </c>
      <c r="C840" s="40">
        <v>13008268.43</v>
      </c>
      <c r="D840" s="40">
        <f t="shared" si="26"/>
        <v>46554724.299999997</v>
      </c>
      <c r="E840" s="40">
        <f t="shared" si="27"/>
        <v>12696742.990909088</v>
      </c>
    </row>
    <row r="841" spans="1:5" hidden="1" x14ac:dyDescent="0.6">
      <c r="A841" s="38" t="s">
        <v>1308</v>
      </c>
      <c r="B841" s="40">
        <v>21401065.809999999</v>
      </c>
      <c r="C841" s="40">
        <v>9543345.6600000001</v>
      </c>
      <c r="D841" s="40">
        <f t="shared" si="26"/>
        <v>30944411.469999999</v>
      </c>
      <c r="E841" s="40">
        <f t="shared" si="27"/>
        <v>8439384.9463636354</v>
      </c>
    </row>
    <row r="842" spans="1:5" hidden="1" x14ac:dyDescent="0.6">
      <c r="A842" s="38" t="s">
        <v>987</v>
      </c>
      <c r="B842" s="40">
        <v>25259179.310000002</v>
      </c>
      <c r="C842" s="40">
        <v>11735991.489999998</v>
      </c>
      <c r="D842" s="40">
        <f t="shared" si="26"/>
        <v>36995170.799999997</v>
      </c>
      <c r="E842" s="40">
        <f t="shared" si="27"/>
        <v>10089592.036363635</v>
      </c>
    </row>
    <row r="843" spans="1:5" hidden="1" x14ac:dyDescent="0.6">
      <c r="A843" s="38" t="s">
        <v>1537</v>
      </c>
      <c r="B843" s="40">
        <v>19703709.220000003</v>
      </c>
      <c r="C843" s="40">
        <v>10369692.720000001</v>
      </c>
      <c r="D843" s="40">
        <f t="shared" si="26"/>
        <v>30073401.940000005</v>
      </c>
      <c r="E843" s="40">
        <f t="shared" si="27"/>
        <v>8201836.8927272744</v>
      </c>
    </row>
    <row r="844" spans="1:5" hidden="1" x14ac:dyDescent="0.6">
      <c r="A844" s="38" t="s">
        <v>215</v>
      </c>
      <c r="B844" s="40">
        <v>13885929.120000001</v>
      </c>
      <c r="C844" s="40">
        <v>15644527.789999999</v>
      </c>
      <c r="D844" s="40">
        <f t="shared" si="26"/>
        <v>29530456.91</v>
      </c>
      <c r="E844" s="40">
        <f t="shared" si="27"/>
        <v>8053760.9754545446</v>
      </c>
    </row>
    <row r="845" spans="1:5" hidden="1" x14ac:dyDescent="0.6">
      <c r="A845" s="38" t="s">
        <v>120</v>
      </c>
      <c r="B845" s="40">
        <v>14367374.360000001</v>
      </c>
      <c r="C845" s="40">
        <v>7641389.8900000006</v>
      </c>
      <c r="D845" s="40">
        <f t="shared" si="26"/>
        <v>22008764.25</v>
      </c>
      <c r="E845" s="40">
        <f t="shared" si="27"/>
        <v>6002390.25</v>
      </c>
    </row>
    <row r="846" spans="1:5" hidden="1" x14ac:dyDescent="0.6">
      <c r="A846" s="38" t="s">
        <v>1211</v>
      </c>
      <c r="B846" s="40">
        <v>18871030.469999999</v>
      </c>
      <c r="C846" s="40">
        <v>13918477.789999999</v>
      </c>
      <c r="D846" s="40">
        <f t="shared" si="26"/>
        <v>32789508.259999998</v>
      </c>
      <c r="E846" s="40">
        <f t="shared" si="27"/>
        <v>8942593.1618181821</v>
      </c>
    </row>
    <row r="847" spans="1:5" hidden="1" x14ac:dyDescent="0.6">
      <c r="A847" s="38" t="s">
        <v>1213</v>
      </c>
      <c r="B847" s="40">
        <v>16136391.15</v>
      </c>
      <c r="C847" s="40">
        <v>11358033.66</v>
      </c>
      <c r="D847" s="40">
        <f t="shared" si="26"/>
        <v>27494424.810000002</v>
      </c>
      <c r="E847" s="40">
        <f t="shared" si="27"/>
        <v>7498479.4936363641</v>
      </c>
    </row>
    <row r="848" spans="1:5" hidden="1" x14ac:dyDescent="0.6">
      <c r="A848" s="38" t="s">
        <v>234</v>
      </c>
      <c r="B848" s="40">
        <v>22987477.750000004</v>
      </c>
      <c r="C848" s="40">
        <v>18499338.900000006</v>
      </c>
      <c r="D848" s="40">
        <f t="shared" si="26"/>
        <v>41486816.650000006</v>
      </c>
      <c r="E848" s="40">
        <f t="shared" si="27"/>
        <v>11314586.359090911</v>
      </c>
    </row>
    <row r="849" spans="1:5" hidden="1" x14ac:dyDescent="0.6">
      <c r="A849" s="38" t="s">
        <v>1310</v>
      </c>
      <c r="B849" s="40">
        <v>13028528.25</v>
      </c>
      <c r="C849" s="40">
        <v>9513686.870000001</v>
      </c>
      <c r="D849" s="40">
        <f t="shared" si="26"/>
        <v>22542215.120000001</v>
      </c>
      <c r="E849" s="40">
        <f t="shared" si="27"/>
        <v>6147876.8509090915</v>
      </c>
    </row>
    <row r="850" spans="1:5" hidden="1" x14ac:dyDescent="0.6">
      <c r="A850" s="38" t="s">
        <v>1312</v>
      </c>
      <c r="B850" s="40">
        <v>13655775.470000001</v>
      </c>
      <c r="C850" s="40">
        <v>10005689.34</v>
      </c>
      <c r="D850" s="40">
        <f t="shared" si="26"/>
        <v>23661464.810000002</v>
      </c>
      <c r="E850" s="40">
        <f t="shared" si="27"/>
        <v>6453126.7663636375</v>
      </c>
    </row>
    <row r="851" spans="1:5" hidden="1" x14ac:dyDescent="0.6">
      <c r="A851" s="38" t="s">
        <v>1314</v>
      </c>
      <c r="B851" s="40">
        <v>16099770.68</v>
      </c>
      <c r="C851" s="40">
        <v>7765887.21</v>
      </c>
      <c r="D851" s="40">
        <f t="shared" si="26"/>
        <v>23865657.890000001</v>
      </c>
      <c r="E851" s="40">
        <f t="shared" si="27"/>
        <v>6508815.7881818181</v>
      </c>
    </row>
    <row r="852" spans="1:5" hidden="1" x14ac:dyDescent="0.6">
      <c r="A852" s="38" t="s">
        <v>1392</v>
      </c>
      <c r="B852" s="40">
        <v>15772202.75</v>
      </c>
      <c r="C852" s="40">
        <v>14179992.020000003</v>
      </c>
      <c r="D852" s="40">
        <f t="shared" si="26"/>
        <v>29952194.770000003</v>
      </c>
      <c r="E852" s="40">
        <f t="shared" si="27"/>
        <v>8168780.3918181825</v>
      </c>
    </row>
    <row r="853" spans="1:5" hidden="1" x14ac:dyDescent="0.6">
      <c r="A853" s="38" t="s">
        <v>1394</v>
      </c>
      <c r="B853" s="40">
        <v>20496539.59</v>
      </c>
      <c r="C853" s="40">
        <v>6512111.3700000001</v>
      </c>
      <c r="D853" s="40">
        <f t="shared" si="26"/>
        <v>27008650.960000001</v>
      </c>
      <c r="E853" s="40">
        <f t="shared" si="27"/>
        <v>7365995.7163636368</v>
      </c>
    </row>
    <row r="854" spans="1:5" hidden="1" x14ac:dyDescent="0.6">
      <c r="A854" s="38" t="s">
        <v>1396</v>
      </c>
      <c r="B854" s="40">
        <v>20517087.449999999</v>
      </c>
      <c r="C854" s="40">
        <v>12982861.24</v>
      </c>
      <c r="D854" s="40">
        <f t="shared" si="26"/>
        <v>33499948.689999998</v>
      </c>
      <c r="E854" s="40">
        <f t="shared" si="27"/>
        <v>9136349.6427272726</v>
      </c>
    </row>
    <row r="855" spans="1:5" hidden="1" x14ac:dyDescent="0.6">
      <c r="A855" s="38" t="s">
        <v>1539</v>
      </c>
      <c r="B855" s="40">
        <v>19400336</v>
      </c>
      <c r="C855" s="40">
        <v>10139366.529999999</v>
      </c>
      <c r="D855" s="40">
        <f t="shared" si="26"/>
        <v>29539702.530000001</v>
      </c>
      <c r="E855" s="40">
        <f t="shared" si="27"/>
        <v>8056282.5081818188</v>
      </c>
    </row>
    <row r="856" spans="1:5" hidden="1" x14ac:dyDescent="0.6">
      <c r="A856" s="38" t="s">
        <v>1541</v>
      </c>
      <c r="B856" s="40">
        <v>20034643.650000002</v>
      </c>
      <c r="C856" s="40">
        <v>8985309.4500000011</v>
      </c>
      <c r="D856" s="40">
        <f t="shared" si="26"/>
        <v>29019953.100000001</v>
      </c>
      <c r="E856" s="40">
        <f t="shared" si="27"/>
        <v>7914532.663636364</v>
      </c>
    </row>
    <row r="857" spans="1:5" hidden="1" x14ac:dyDescent="0.6">
      <c r="A857" s="38" t="s">
        <v>354</v>
      </c>
      <c r="B857" s="40">
        <v>13224975.01</v>
      </c>
      <c r="C857" s="40">
        <v>7790204.2399999993</v>
      </c>
      <c r="D857" s="40">
        <f t="shared" si="26"/>
        <v>21015179.25</v>
      </c>
      <c r="E857" s="40">
        <f t="shared" si="27"/>
        <v>5731412.5227272725</v>
      </c>
    </row>
    <row r="858" spans="1:5" hidden="1" x14ac:dyDescent="0.6">
      <c r="A858" s="38" t="s">
        <v>356</v>
      </c>
      <c r="B858" s="40">
        <v>4671126.4800000004</v>
      </c>
      <c r="C858" s="40">
        <v>7374217.6600000001</v>
      </c>
      <c r="D858" s="40">
        <f t="shared" si="26"/>
        <v>12045344.140000001</v>
      </c>
      <c r="E858" s="40">
        <f t="shared" si="27"/>
        <v>3285093.8563636364</v>
      </c>
    </row>
    <row r="859" spans="1:5" hidden="1" x14ac:dyDescent="0.6">
      <c r="A859" s="38" t="s">
        <v>1543</v>
      </c>
      <c r="B859" s="40">
        <v>14585433.890000001</v>
      </c>
      <c r="C859" s="40">
        <v>10496525.719999999</v>
      </c>
      <c r="D859" s="40">
        <f t="shared" si="26"/>
        <v>25081959.609999999</v>
      </c>
      <c r="E859" s="40">
        <f t="shared" si="27"/>
        <v>6840534.4390909094</v>
      </c>
    </row>
    <row r="860" spans="1:5" hidden="1" x14ac:dyDescent="0.6">
      <c r="A860" s="38" t="s">
        <v>406</v>
      </c>
      <c r="B860" s="40">
        <v>13903344.17</v>
      </c>
      <c r="C860" s="40">
        <v>12353554.210000001</v>
      </c>
      <c r="D860" s="40">
        <f t="shared" si="26"/>
        <v>26256898.380000003</v>
      </c>
      <c r="E860" s="40">
        <f t="shared" si="27"/>
        <v>7160972.285454547</v>
      </c>
    </row>
    <row r="861" spans="1:5" hidden="1" x14ac:dyDescent="0.6">
      <c r="A861" s="38" t="s">
        <v>408</v>
      </c>
      <c r="B861" s="40">
        <v>12038851.539999999</v>
      </c>
      <c r="C861" s="40">
        <v>9898593.6099999994</v>
      </c>
      <c r="D861" s="40">
        <f t="shared" si="26"/>
        <v>21937445.149999999</v>
      </c>
      <c r="E861" s="40">
        <f t="shared" si="27"/>
        <v>5982939.586363636</v>
      </c>
    </row>
    <row r="862" spans="1:5" hidden="1" x14ac:dyDescent="0.6">
      <c r="A862" s="38" t="s">
        <v>410</v>
      </c>
      <c r="B862" s="40">
        <v>9577832.1999999993</v>
      </c>
      <c r="C862" s="40">
        <v>10605389.359999999</v>
      </c>
      <c r="D862" s="40">
        <f t="shared" si="26"/>
        <v>20183221.559999999</v>
      </c>
      <c r="E862" s="40">
        <f t="shared" si="27"/>
        <v>5504514.9709090907</v>
      </c>
    </row>
    <row r="863" spans="1:5" hidden="1" x14ac:dyDescent="0.6">
      <c r="A863" s="38" t="s">
        <v>1026</v>
      </c>
      <c r="B863" s="40">
        <v>14985723.800000001</v>
      </c>
      <c r="C863" s="40">
        <v>10135814.049999999</v>
      </c>
      <c r="D863" s="40">
        <f t="shared" si="26"/>
        <v>25121537.850000001</v>
      </c>
      <c r="E863" s="40">
        <f t="shared" si="27"/>
        <v>6851328.5045454558</v>
      </c>
    </row>
    <row r="864" spans="1:5" hidden="1" x14ac:dyDescent="0.6">
      <c r="A864" s="38" t="s">
        <v>1028</v>
      </c>
      <c r="B864" s="40">
        <v>10986062.1</v>
      </c>
      <c r="C864" s="40">
        <v>11141380.329999998</v>
      </c>
      <c r="D864" s="40">
        <f t="shared" si="26"/>
        <v>22127442.43</v>
      </c>
      <c r="E864" s="40">
        <f t="shared" si="27"/>
        <v>6034757.0263636364</v>
      </c>
    </row>
    <row r="865" spans="1:5" hidden="1" x14ac:dyDescent="0.6">
      <c r="A865" s="38" t="s">
        <v>1030</v>
      </c>
      <c r="B865" s="40">
        <v>20251224.600000001</v>
      </c>
      <c r="C865" s="40">
        <v>13641244.979999999</v>
      </c>
      <c r="D865" s="40">
        <f t="shared" si="26"/>
        <v>33892469.579999998</v>
      </c>
      <c r="E865" s="40">
        <f t="shared" si="27"/>
        <v>9243400.7945454549</v>
      </c>
    </row>
    <row r="866" spans="1:5" hidden="1" x14ac:dyDescent="0.6">
      <c r="A866" s="38" t="s">
        <v>791</v>
      </c>
      <c r="B866" s="40">
        <v>26982817.710000001</v>
      </c>
      <c r="C866" s="40">
        <v>21512408.760000002</v>
      </c>
      <c r="D866" s="40">
        <f t="shared" si="26"/>
        <v>48495226.469999999</v>
      </c>
      <c r="E866" s="40">
        <f t="shared" si="27"/>
        <v>13225970.855454545</v>
      </c>
    </row>
    <row r="867" spans="1:5" hidden="1" x14ac:dyDescent="0.6">
      <c r="A867" s="38" t="s">
        <v>339</v>
      </c>
      <c r="B867" s="40">
        <v>18213004.849999998</v>
      </c>
      <c r="C867" s="40">
        <v>14821751.899999999</v>
      </c>
      <c r="D867" s="40">
        <f t="shared" si="26"/>
        <v>33034756.749999996</v>
      </c>
      <c r="E867" s="40">
        <f t="shared" si="27"/>
        <v>9009479.1136363633</v>
      </c>
    </row>
    <row r="868" spans="1:5" hidden="1" x14ac:dyDescent="0.6">
      <c r="A868" s="38" t="s">
        <v>1471</v>
      </c>
      <c r="B868" s="40">
        <v>16675879.82</v>
      </c>
      <c r="C868" s="40">
        <v>13645660.300000001</v>
      </c>
      <c r="D868" s="40">
        <f t="shared" si="26"/>
        <v>30321540.120000001</v>
      </c>
      <c r="E868" s="40">
        <f t="shared" si="27"/>
        <v>8269510.9418181824</v>
      </c>
    </row>
    <row r="869" spans="1:5" hidden="1" x14ac:dyDescent="0.6">
      <c r="A869" s="38" t="s">
        <v>1473</v>
      </c>
      <c r="B869" s="40">
        <v>18580387.34</v>
      </c>
      <c r="C869" s="40">
        <v>10643514.74</v>
      </c>
      <c r="D869" s="40">
        <f t="shared" si="26"/>
        <v>29223902.079999998</v>
      </c>
      <c r="E869" s="40">
        <f t="shared" si="27"/>
        <v>7970155.1127272714</v>
      </c>
    </row>
    <row r="870" spans="1:5" hidden="1" x14ac:dyDescent="0.6">
      <c r="A870" s="38" t="s">
        <v>1475</v>
      </c>
      <c r="B870" s="40">
        <v>14098680.33</v>
      </c>
      <c r="C870" s="40">
        <v>10061549.369999997</v>
      </c>
      <c r="D870" s="40">
        <f t="shared" si="26"/>
        <v>24160229.699999996</v>
      </c>
      <c r="E870" s="40">
        <f t="shared" si="27"/>
        <v>6589153.5545454528</v>
      </c>
    </row>
    <row r="871" spans="1:5" hidden="1" x14ac:dyDescent="0.6">
      <c r="A871" s="38" t="s">
        <v>903</v>
      </c>
      <c r="B871" s="40">
        <v>25715296.629999999</v>
      </c>
      <c r="C871" s="40">
        <v>12238320.5</v>
      </c>
      <c r="D871" s="40">
        <f t="shared" si="26"/>
        <v>37953617.129999995</v>
      </c>
      <c r="E871" s="40">
        <f t="shared" si="27"/>
        <v>10350986.489999998</v>
      </c>
    </row>
    <row r="872" spans="1:5" hidden="1" x14ac:dyDescent="0.6">
      <c r="A872" s="38" t="s">
        <v>1361</v>
      </c>
      <c r="B872" s="40">
        <v>23606650.279999997</v>
      </c>
      <c r="C872" s="40">
        <v>47004937.61999999</v>
      </c>
      <c r="D872" s="40">
        <f t="shared" si="26"/>
        <v>70611587.899999991</v>
      </c>
      <c r="E872" s="40">
        <f t="shared" si="27"/>
        <v>19257705.790909089</v>
      </c>
    </row>
    <row r="873" spans="1:5" hidden="1" x14ac:dyDescent="0.6">
      <c r="A873" s="38" t="s">
        <v>1153</v>
      </c>
      <c r="B873" s="40">
        <v>16140633.970000001</v>
      </c>
      <c r="C873" s="40">
        <v>6061604.8000000007</v>
      </c>
      <c r="D873" s="40">
        <f t="shared" si="26"/>
        <v>22202238.770000003</v>
      </c>
      <c r="E873" s="40">
        <f t="shared" si="27"/>
        <v>6055156.0281818192</v>
      </c>
    </row>
    <row r="874" spans="1:5" hidden="1" x14ac:dyDescent="0.6">
      <c r="A874" s="38" t="s">
        <v>853</v>
      </c>
      <c r="B874" s="40">
        <v>26461112.349999998</v>
      </c>
      <c r="C874" s="40">
        <v>33006306.949999996</v>
      </c>
      <c r="D874" s="40">
        <f t="shared" si="26"/>
        <v>59467419.299999997</v>
      </c>
      <c r="E874" s="40">
        <f t="shared" si="27"/>
        <v>16218387.081818182</v>
      </c>
    </row>
    <row r="875" spans="1:5" hidden="1" x14ac:dyDescent="0.6">
      <c r="A875" s="38" t="s">
        <v>1874</v>
      </c>
      <c r="B875" s="40">
        <v>20506556.800000001</v>
      </c>
      <c r="C875" s="40">
        <v>12528036.440000001</v>
      </c>
      <c r="D875" s="40">
        <f t="shared" si="26"/>
        <v>33034593.240000002</v>
      </c>
      <c r="E875" s="40">
        <f t="shared" si="27"/>
        <v>9009434.5200000014</v>
      </c>
    </row>
    <row r="876" spans="1:5" hidden="1" x14ac:dyDescent="0.6">
      <c r="A876" s="38" t="s">
        <v>905</v>
      </c>
      <c r="B876" s="40">
        <v>14597511.899999999</v>
      </c>
      <c r="C876" s="40">
        <v>8077830.8500000006</v>
      </c>
      <c r="D876" s="40">
        <f t="shared" si="26"/>
        <v>22675342.75</v>
      </c>
      <c r="E876" s="40">
        <f t="shared" si="27"/>
        <v>6184184.3863636367</v>
      </c>
    </row>
    <row r="877" spans="1:5" hidden="1" x14ac:dyDescent="0.6">
      <c r="A877" s="38" t="s">
        <v>907</v>
      </c>
      <c r="B877" s="40">
        <v>14861206.359999999</v>
      </c>
      <c r="C877" s="40">
        <v>4940722.5299999993</v>
      </c>
      <c r="D877" s="40">
        <f t="shared" si="26"/>
        <v>19801928.890000001</v>
      </c>
      <c r="E877" s="40">
        <f t="shared" si="27"/>
        <v>5400526.0609090915</v>
      </c>
    </row>
    <row r="878" spans="1:5" hidden="1" x14ac:dyDescent="0.6">
      <c r="A878" s="38" t="s">
        <v>909</v>
      </c>
      <c r="B878" s="40">
        <v>20553335.140000001</v>
      </c>
      <c r="C878" s="40">
        <v>7128297.6699999999</v>
      </c>
      <c r="D878" s="40">
        <f t="shared" si="26"/>
        <v>27681632.810000002</v>
      </c>
      <c r="E878" s="40">
        <f t="shared" si="27"/>
        <v>7549536.2209090907</v>
      </c>
    </row>
    <row r="879" spans="1:5" hidden="1" x14ac:dyDescent="0.6">
      <c r="A879" s="38" t="s">
        <v>1155</v>
      </c>
      <c r="B879" s="40">
        <v>21513670.129999995</v>
      </c>
      <c r="C879" s="40">
        <v>17127346.729999997</v>
      </c>
      <c r="D879" s="40">
        <f t="shared" si="26"/>
        <v>38641016.859999992</v>
      </c>
      <c r="E879" s="40">
        <f t="shared" si="27"/>
        <v>10538459.143636361</v>
      </c>
    </row>
    <row r="880" spans="1:5" hidden="1" x14ac:dyDescent="0.6">
      <c r="A880" s="38" t="s">
        <v>1157</v>
      </c>
      <c r="B880" s="40">
        <v>22476502.309999999</v>
      </c>
      <c r="C880" s="40">
        <v>9919683.9000000004</v>
      </c>
      <c r="D880" s="40">
        <f t="shared" si="26"/>
        <v>32396186.210000001</v>
      </c>
      <c r="E880" s="40">
        <f t="shared" si="27"/>
        <v>8835323.5118181817</v>
      </c>
    </row>
    <row r="881" spans="1:5" hidden="1" x14ac:dyDescent="0.6">
      <c r="A881" s="38" t="s">
        <v>1732</v>
      </c>
      <c r="B881" s="40">
        <v>17959470.119999997</v>
      </c>
      <c r="C881" s="40">
        <v>11868546.630000001</v>
      </c>
      <c r="D881" s="40">
        <f t="shared" si="26"/>
        <v>29828016.75</v>
      </c>
      <c r="E881" s="40">
        <f t="shared" si="27"/>
        <v>8134913.6590909082</v>
      </c>
    </row>
    <row r="882" spans="1:5" hidden="1" x14ac:dyDescent="0.6">
      <c r="A882" s="38" t="s">
        <v>39</v>
      </c>
      <c r="B882" s="40">
        <v>14671531.909999998</v>
      </c>
      <c r="C882" s="40">
        <v>13247321.819999998</v>
      </c>
      <c r="D882" s="40">
        <f t="shared" si="26"/>
        <v>27918853.729999997</v>
      </c>
      <c r="E882" s="40">
        <f t="shared" si="27"/>
        <v>7614232.8354545441</v>
      </c>
    </row>
    <row r="883" spans="1:5" hidden="1" x14ac:dyDescent="0.6">
      <c r="A883" s="38" t="s">
        <v>989</v>
      </c>
      <c r="B883" s="40">
        <v>19083721.170000002</v>
      </c>
      <c r="C883" s="40">
        <v>8809291.9900000002</v>
      </c>
      <c r="D883" s="40">
        <f t="shared" si="26"/>
        <v>27893013.160000004</v>
      </c>
      <c r="E883" s="40">
        <f t="shared" si="27"/>
        <v>7607185.4072727282</v>
      </c>
    </row>
    <row r="884" spans="1:5" hidden="1" x14ac:dyDescent="0.6">
      <c r="A884" s="38" t="s">
        <v>870</v>
      </c>
      <c r="B884" s="40">
        <v>21328407.049999997</v>
      </c>
      <c r="C884" s="40">
        <v>14118906.110000001</v>
      </c>
      <c r="D884" s="40">
        <f t="shared" si="26"/>
        <v>35447313.159999996</v>
      </c>
      <c r="E884" s="40">
        <f t="shared" si="27"/>
        <v>9667449.043636363</v>
      </c>
    </row>
    <row r="885" spans="1:5" hidden="1" x14ac:dyDescent="0.6">
      <c r="A885" s="38" t="s">
        <v>872</v>
      </c>
      <c r="B885" s="40">
        <v>16876346.330000002</v>
      </c>
      <c r="C885" s="40">
        <v>14094937.91</v>
      </c>
      <c r="D885" s="40">
        <f t="shared" si="26"/>
        <v>30971284.240000002</v>
      </c>
      <c r="E885" s="40">
        <f t="shared" si="27"/>
        <v>8446713.8836363647</v>
      </c>
    </row>
    <row r="886" spans="1:5" hidden="1" x14ac:dyDescent="0.6">
      <c r="A886" s="38" t="s">
        <v>685</v>
      </c>
      <c r="B886" s="40">
        <v>17506736.59</v>
      </c>
      <c r="C886" s="40">
        <v>12640082.789999999</v>
      </c>
      <c r="D886" s="40">
        <f t="shared" si="26"/>
        <v>30146819.379999999</v>
      </c>
      <c r="E886" s="40">
        <f t="shared" si="27"/>
        <v>8221859.8309090901</v>
      </c>
    </row>
    <row r="887" spans="1:5" hidden="1" x14ac:dyDescent="0.6">
      <c r="A887" s="38" t="s">
        <v>1101</v>
      </c>
      <c r="B887" s="40">
        <v>17452383.020000003</v>
      </c>
      <c r="C887" s="40">
        <v>8697323.8800000008</v>
      </c>
      <c r="D887" s="40">
        <f t="shared" si="26"/>
        <v>26149706.900000006</v>
      </c>
      <c r="E887" s="40">
        <f t="shared" si="27"/>
        <v>7131738.2454545479</v>
      </c>
    </row>
    <row r="888" spans="1:5" hidden="1" x14ac:dyDescent="0.6">
      <c r="A888" s="38" t="s">
        <v>451</v>
      </c>
      <c r="B888" s="40">
        <v>16478458.620000001</v>
      </c>
      <c r="C888" s="40">
        <v>17066477.430000003</v>
      </c>
      <c r="D888" s="40">
        <f t="shared" si="26"/>
        <v>33544936.050000004</v>
      </c>
      <c r="E888" s="40">
        <f t="shared" si="27"/>
        <v>9148618.9227272738</v>
      </c>
    </row>
    <row r="889" spans="1:5" hidden="1" x14ac:dyDescent="0.6">
      <c r="A889" s="38" t="s">
        <v>766</v>
      </c>
      <c r="B889" s="40">
        <v>10716879</v>
      </c>
      <c r="C889" s="40">
        <v>12960686.080000002</v>
      </c>
      <c r="D889" s="40">
        <f t="shared" si="26"/>
        <v>23677565.080000002</v>
      </c>
      <c r="E889" s="40">
        <f t="shared" si="27"/>
        <v>6457517.74909091</v>
      </c>
    </row>
    <row r="890" spans="1:5" hidden="1" x14ac:dyDescent="0.6">
      <c r="A890" s="38" t="s">
        <v>1625</v>
      </c>
      <c r="B890" s="40">
        <v>21577649.800000001</v>
      </c>
      <c r="C890" s="40">
        <v>8148493.6599999992</v>
      </c>
      <c r="D890" s="40">
        <f t="shared" si="26"/>
        <v>29726143.460000001</v>
      </c>
      <c r="E890" s="40">
        <f t="shared" si="27"/>
        <v>8107130.0345454551</v>
      </c>
    </row>
    <row r="891" spans="1:5" hidden="1" x14ac:dyDescent="0.6">
      <c r="A891" s="38" t="s">
        <v>1626</v>
      </c>
      <c r="B891" s="40">
        <v>21794876.790000003</v>
      </c>
      <c r="C891" s="40">
        <v>12637389.83</v>
      </c>
      <c r="D891" s="40">
        <f t="shared" si="26"/>
        <v>34432266.620000005</v>
      </c>
      <c r="E891" s="40">
        <f t="shared" si="27"/>
        <v>9390618.1690909099</v>
      </c>
    </row>
    <row r="892" spans="1:5" hidden="1" x14ac:dyDescent="0.6">
      <c r="A892" s="38" t="s">
        <v>1628</v>
      </c>
      <c r="B892" s="40">
        <v>14500567.65</v>
      </c>
      <c r="C892" s="40">
        <v>6114741.4200000009</v>
      </c>
      <c r="D892" s="40">
        <f t="shared" si="26"/>
        <v>20615309.07</v>
      </c>
      <c r="E892" s="40">
        <f t="shared" si="27"/>
        <v>5622357.0190909095</v>
      </c>
    </row>
    <row r="893" spans="1:5" hidden="1" x14ac:dyDescent="0.6">
      <c r="A893" s="38" t="s">
        <v>1630</v>
      </c>
      <c r="B893" s="40">
        <v>23511340.600000005</v>
      </c>
      <c r="C893" s="40">
        <v>8207342.6699999999</v>
      </c>
      <c r="D893" s="40">
        <f t="shared" si="26"/>
        <v>31718683.270000003</v>
      </c>
      <c r="E893" s="40">
        <f t="shared" si="27"/>
        <v>8650549.9827272743</v>
      </c>
    </row>
    <row r="894" spans="1:5" hidden="1" x14ac:dyDescent="0.6">
      <c r="A894" s="38" t="s">
        <v>137</v>
      </c>
      <c r="B894" s="40">
        <v>7776797.8499999996</v>
      </c>
      <c r="C894" s="40">
        <v>12195075.100000001</v>
      </c>
      <c r="D894" s="40">
        <f t="shared" si="26"/>
        <v>19971872.950000003</v>
      </c>
      <c r="E894" s="40">
        <f t="shared" si="27"/>
        <v>5446874.4409090914</v>
      </c>
    </row>
    <row r="895" spans="1:5" hidden="1" x14ac:dyDescent="0.6">
      <c r="A895" s="38" t="s">
        <v>139</v>
      </c>
      <c r="B895" s="40">
        <v>5733744.5</v>
      </c>
      <c r="C895" s="40">
        <v>7262142.4699999997</v>
      </c>
      <c r="D895" s="40">
        <f t="shared" si="26"/>
        <v>12995886.969999999</v>
      </c>
      <c r="E895" s="40">
        <f t="shared" si="27"/>
        <v>3544332.8099999996</v>
      </c>
    </row>
    <row r="896" spans="1:5" hidden="1" x14ac:dyDescent="0.6">
      <c r="A896" s="38" t="s">
        <v>385</v>
      </c>
      <c r="B896" s="40">
        <v>15776835.800000001</v>
      </c>
      <c r="C896" s="40">
        <v>12926849.860000001</v>
      </c>
      <c r="D896" s="40">
        <f t="shared" si="26"/>
        <v>28703685.660000004</v>
      </c>
      <c r="E896" s="40">
        <f t="shared" si="27"/>
        <v>7828277.9072727282</v>
      </c>
    </row>
    <row r="897" spans="1:5" hidden="1" x14ac:dyDescent="0.6">
      <c r="A897" s="38" t="s">
        <v>1055</v>
      </c>
      <c r="B897" s="40">
        <v>11364646.890000001</v>
      </c>
      <c r="C897" s="40">
        <v>4953538.5999999996</v>
      </c>
      <c r="D897" s="40">
        <f t="shared" si="26"/>
        <v>16318185.49</v>
      </c>
      <c r="E897" s="40">
        <f t="shared" si="27"/>
        <v>4450414.2245454546</v>
      </c>
    </row>
    <row r="898" spans="1:5" hidden="1" x14ac:dyDescent="0.6">
      <c r="A898" s="38" t="s">
        <v>1657</v>
      </c>
      <c r="B898" s="40">
        <v>49206645.730000004</v>
      </c>
      <c r="C898" s="40">
        <v>13795766.59</v>
      </c>
      <c r="D898" s="40">
        <f t="shared" si="26"/>
        <v>63002412.320000008</v>
      </c>
      <c r="E898" s="40">
        <f t="shared" si="27"/>
        <v>17182476.08727273</v>
      </c>
    </row>
    <row r="899" spans="1:5" hidden="1" x14ac:dyDescent="0.6">
      <c r="A899" s="38" t="s">
        <v>611</v>
      </c>
      <c r="B899" s="40">
        <v>16673668.84</v>
      </c>
      <c r="C899" s="40">
        <v>6881672.4000000004</v>
      </c>
      <c r="D899" s="40">
        <f t="shared" si="26"/>
        <v>23555341.240000002</v>
      </c>
      <c r="E899" s="40">
        <f t="shared" si="27"/>
        <v>6424183.9745454546</v>
      </c>
    </row>
    <row r="900" spans="1:5" hidden="1" x14ac:dyDescent="0.6">
      <c r="A900" s="38" t="s">
        <v>579</v>
      </c>
      <c r="B900" s="40">
        <v>23874312.449999999</v>
      </c>
      <c r="C900" s="40">
        <v>10789437.739999998</v>
      </c>
      <c r="D900" s="40">
        <f t="shared" si="26"/>
        <v>34663750.189999998</v>
      </c>
      <c r="E900" s="40">
        <f t="shared" si="27"/>
        <v>9453750.0518181808</v>
      </c>
    </row>
    <row r="901" spans="1:5" hidden="1" x14ac:dyDescent="0.6">
      <c r="A901" s="38" t="s">
        <v>956</v>
      </c>
      <c r="B901" s="40">
        <v>10434773</v>
      </c>
      <c r="C901" s="40">
        <v>3147253.29</v>
      </c>
      <c r="D901" s="40">
        <f t="shared" ref="D901:D906" si="28">SUM(B901:C901)</f>
        <v>13582026.289999999</v>
      </c>
      <c r="E901" s="40">
        <f t="shared" ref="E901:E906" si="29">(D901/11)*3</f>
        <v>3704188.9881818178</v>
      </c>
    </row>
    <row r="902" spans="1:5" hidden="1" x14ac:dyDescent="0.6">
      <c r="A902" s="38" t="s">
        <v>958</v>
      </c>
      <c r="B902" s="40">
        <v>13071094.720000001</v>
      </c>
      <c r="C902" s="40">
        <v>3381446.35</v>
      </c>
      <c r="D902" s="40">
        <f t="shared" si="28"/>
        <v>16452541.07</v>
      </c>
      <c r="E902" s="40">
        <f t="shared" si="29"/>
        <v>4487056.6554545453</v>
      </c>
    </row>
    <row r="903" spans="1:5" hidden="1" x14ac:dyDescent="0.6">
      <c r="A903" s="38" t="s">
        <v>960</v>
      </c>
      <c r="B903" s="40">
        <v>9404431.2699999996</v>
      </c>
      <c r="C903" s="40">
        <v>13451129.919999998</v>
      </c>
      <c r="D903" s="40">
        <f t="shared" si="28"/>
        <v>22855561.189999998</v>
      </c>
      <c r="E903" s="40">
        <f t="shared" si="29"/>
        <v>6233334.8699999992</v>
      </c>
    </row>
    <row r="904" spans="1:5" hidden="1" x14ac:dyDescent="0.6">
      <c r="A904" s="38" t="s">
        <v>962</v>
      </c>
      <c r="B904" s="40">
        <v>9558423.2699999996</v>
      </c>
      <c r="C904" s="40">
        <v>6169021.9699999997</v>
      </c>
      <c r="D904" s="40">
        <f t="shared" si="28"/>
        <v>15727445.239999998</v>
      </c>
      <c r="E904" s="40">
        <f t="shared" si="29"/>
        <v>4289303.2472727271</v>
      </c>
    </row>
    <row r="905" spans="1:5" hidden="1" x14ac:dyDescent="0.6">
      <c r="A905" s="38" t="s">
        <v>1562</v>
      </c>
      <c r="B905" s="40">
        <v>12695997.970000001</v>
      </c>
      <c r="C905" s="40">
        <v>3687039.8000000003</v>
      </c>
      <c r="D905" s="40">
        <f t="shared" si="28"/>
        <v>16383037.770000001</v>
      </c>
      <c r="E905" s="40">
        <f t="shared" si="29"/>
        <v>4468101.21</v>
      </c>
    </row>
    <row r="906" spans="1:5" hidden="1" x14ac:dyDescent="0.6">
      <c r="A906" s="38" t="s">
        <v>1562</v>
      </c>
      <c r="B906" s="40">
        <v>10809116</v>
      </c>
      <c r="C906" s="40">
        <v>4551395.1099999994</v>
      </c>
      <c r="D906" s="40">
        <f t="shared" si="28"/>
        <v>15360511.109999999</v>
      </c>
      <c r="E906" s="40">
        <f t="shared" si="29"/>
        <v>4189230.3027272727</v>
      </c>
    </row>
  </sheetData>
  <autoFilter ref="A3:E906" xr:uid="{AD480B31-C557-4DEA-9013-092E609ED634}">
    <filterColumn colId="0">
      <filters>
        <filter val="11019"/>
      </filters>
    </filterColumn>
  </autoFilter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F574F-D4B1-4D0C-91B9-1D24A49A0556}">
  <sheetPr>
    <tabColor rgb="FF00B050"/>
  </sheetPr>
  <dimension ref="A1:AHW55"/>
  <sheetViews>
    <sheetView workbookViewId="0">
      <pane xSplit="2" ySplit="4" topLeftCell="C8" activePane="bottomRight" state="frozen"/>
      <selection pane="topRight" activeCell="C1" sqref="C1"/>
      <selection pane="bottomLeft" activeCell="A5" sqref="A5"/>
      <selection pane="bottomRight" activeCell="AIA25" sqref="AIA25"/>
    </sheetView>
  </sheetViews>
  <sheetFormatPr defaultRowHeight="13.8" x14ac:dyDescent="0.25"/>
  <cols>
    <col min="1" max="1" width="7" bestFit="1" customWidth="1"/>
    <col min="2" max="2" width="14.59765625" bestFit="1" customWidth="1"/>
    <col min="3" max="3" width="62.796875" bestFit="1" customWidth="1"/>
    <col min="4" max="4" width="11.796875" hidden="1" customWidth="1"/>
    <col min="5" max="6" width="12.796875" hidden="1" customWidth="1"/>
    <col min="7" max="7" width="14" hidden="1" customWidth="1"/>
    <col min="8" max="9" width="15.296875" hidden="1" customWidth="1"/>
    <col min="10" max="15" width="14" hidden="1" customWidth="1"/>
    <col min="16" max="16" width="15.296875" hidden="1" customWidth="1"/>
    <col min="17" max="23" width="14" hidden="1" customWidth="1"/>
    <col min="24" max="24" width="15.296875" hidden="1" customWidth="1"/>
    <col min="25" max="37" width="14" hidden="1" customWidth="1"/>
    <col min="38" max="38" width="12.796875" hidden="1" customWidth="1"/>
    <col min="39" max="39" width="14" hidden="1" customWidth="1"/>
    <col min="40" max="41" width="12.796875" hidden="1" customWidth="1"/>
    <col min="42" max="59" width="14" hidden="1" customWidth="1"/>
    <col min="60" max="60" width="14.59765625" hidden="1" customWidth="1"/>
    <col min="61" max="64" width="14" hidden="1" customWidth="1"/>
    <col min="65" max="65" width="12.796875" hidden="1" customWidth="1"/>
    <col min="66" max="71" width="14" hidden="1" customWidth="1"/>
    <col min="72" max="73" width="12.796875" hidden="1" customWidth="1"/>
    <col min="74" max="78" width="14" hidden="1" customWidth="1"/>
    <col min="79" max="79" width="12.796875" hidden="1" customWidth="1"/>
    <col min="80" max="95" width="14" hidden="1" customWidth="1"/>
    <col min="96" max="96" width="12.796875" hidden="1" customWidth="1"/>
    <col min="97" max="97" width="14" hidden="1" customWidth="1"/>
    <col min="98" max="98" width="12.796875" hidden="1" customWidth="1"/>
    <col min="99" max="99" width="14" hidden="1" customWidth="1"/>
    <col min="100" max="104" width="12.796875" hidden="1" customWidth="1"/>
    <col min="105" max="105" width="14" hidden="1" customWidth="1"/>
    <col min="106" max="109" width="12.796875" hidden="1" customWidth="1"/>
    <col min="110" max="110" width="14" hidden="1" customWidth="1"/>
    <col min="111" max="124" width="12.796875" hidden="1" customWidth="1"/>
    <col min="125" max="125" width="11.796875" hidden="1" customWidth="1"/>
    <col min="126" max="127" width="12.796875" hidden="1" customWidth="1"/>
    <col min="128" max="128" width="11.796875" hidden="1" customWidth="1"/>
    <col min="129" max="141" width="12.796875" hidden="1" customWidth="1"/>
    <col min="142" max="142" width="11.796875" hidden="1" customWidth="1"/>
    <col min="143" max="143" width="12.796875" hidden="1" customWidth="1"/>
    <col min="144" max="145" width="11.796875" hidden="1" customWidth="1"/>
    <col min="146" max="147" width="12.796875" hidden="1" customWidth="1"/>
    <col min="148" max="149" width="11.796875" hidden="1" customWidth="1"/>
    <col min="150" max="151" width="12.796875" hidden="1" customWidth="1"/>
    <col min="152" max="152" width="11.796875" hidden="1" customWidth="1"/>
    <col min="153" max="153" width="14" hidden="1" customWidth="1"/>
    <col min="154" max="155" width="12.796875" hidden="1" customWidth="1"/>
    <col min="156" max="156" width="11.796875" hidden="1" customWidth="1"/>
    <col min="157" max="157" width="12.796875" hidden="1" customWidth="1"/>
    <col min="158" max="159" width="11.796875" hidden="1" customWidth="1"/>
    <col min="160" max="162" width="12.796875" hidden="1" customWidth="1"/>
    <col min="163" max="163" width="14" hidden="1" customWidth="1"/>
    <col min="164" max="164" width="12.796875" hidden="1" customWidth="1"/>
    <col min="165" max="165" width="14" hidden="1" customWidth="1"/>
    <col min="166" max="168" width="12.796875" hidden="1" customWidth="1"/>
    <col min="169" max="169" width="14" hidden="1" customWidth="1"/>
    <col min="170" max="170" width="11.796875" hidden="1" customWidth="1"/>
    <col min="171" max="171" width="14" hidden="1" customWidth="1"/>
    <col min="172" max="174" width="12.796875" hidden="1" customWidth="1"/>
    <col min="175" max="175" width="14" hidden="1" customWidth="1"/>
    <col min="176" max="177" width="12.796875" hidden="1" customWidth="1"/>
    <col min="178" max="178" width="14" hidden="1" customWidth="1"/>
    <col min="179" max="189" width="12.796875" hidden="1" customWidth="1"/>
    <col min="190" max="191" width="11.796875" hidden="1" customWidth="1"/>
    <col min="192" max="194" width="12.796875" hidden="1" customWidth="1"/>
    <col min="195" max="195" width="11.796875" hidden="1" customWidth="1"/>
    <col min="196" max="199" width="12.796875" hidden="1" customWidth="1"/>
    <col min="200" max="201" width="14" hidden="1" customWidth="1"/>
    <col min="202" max="202" width="12.796875" hidden="1" customWidth="1"/>
    <col min="203" max="203" width="14" hidden="1" customWidth="1"/>
    <col min="204" max="205" width="12.796875" hidden="1" customWidth="1"/>
    <col min="206" max="206" width="11.796875" hidden="1" customWidth="1"/>
    <col min="207" max="208" width="12.796875" hidden="1" customWidth="1"/>
    <col min="209" max="209" width="11.796875" hidden="1" customWidth="1"/>
    <col min="210" max="215" width="12.796875" hidden="1" customWidth="1"/>
    <col min="216" max="216" width="14" hidden="1" customWidth="1"/>
    <col min="217" max="217" width="12.796875" hidden="1" customWidth="1"/>
    <col min="218" max="218" width="11.796875" hidden="1" customWidth="1"/>
    <col min="219" max="219" width="12.796875" hidden="1" customWidth="1"/>
    <col min="220" max="221" width="11.796875" hidden="1" customWidth="1"/>
    <col min="222" max="228" width="12.796875" hidden="1" customWidth="1"/>
    <col min="229" max="230" width="14" hidden="1" customWidth="1"/>
    <col min="231" max="237" width="12.796875" hidden="1" customWidth="1"/>
    <col min="238" max="238" width="11.796875" hidden="1" customWidth="1"/>
    <col min="239" max="239" width="12.796875" hidden="1" customWidth="1"/>
    <col min="240" max="240" width="11.796875" hidden="1" customWidth="1"/>
    <col min="241" max="242" width="12.796875" hidden="1" customWidth="1"/>
    <col min="243" max="243" width="14" hidden="1" customWidth="1"/>
    <col min="244" max="250" width="12.796875" hidden="1" customWidth="1"/>
    <col min="251" max="251" width="11.796875" hidden="1" customWidth="1"/>
    <col min="252" max="253" width="12.796875" hidden="1" customWidth="1"/>
    <col min="254" max="254" width="11.796875" hidden="1" customWidth="1"/>
    <col min="255" max="255" width="12.796875" hidden="1" customWidth="1"/>
    <col min="256" max="256" width="11.796875" hidden="1" customWidth="1"/>
    <col min="257" max="257" width="12.796875" hidden="1" customWidth="1"/>
    <col min="258" max="258" width="11.796875" hidden="1" customWidth="1"/>
    <col min="259" max="261" width="12.796875" hidden="1" customWidth="1"/>
    <col min="262" max="262" width="11.796875" hidden="1" customWidth="1"/>
    <col min="263" max="264" width="14" hidden="1" customWidth="1"/>
    <col min="265" max="270" width="12.796875" hidden="1" customWidth="1"/>
    <col min="271" max="272" width="11.796875" hidden="1" customWidth="1"/>
    <col min="273" max="275" width="12.796875" hidden="1" customWidth="1"/>
    <col min="276" max="277" width="11.796875" hidden="1" customWidth="1"/>
    <col min="278" max="280" width="12.796875" hidden="1" customWidth="1"/>
    <col min="281" max="283" width="11.796875" hidden="1" customWidth="1"/>
    <col min="284" max="284" width="12.796875" hidden="1" customWidth="1"/>
    <col min="285" max="285" width="11.796875" hidden="1" customWidth="1"/>
    <col min="286" max="286" width="12.796875" hidden="1" customWidth="1"/>
    <col min="287" max="287" width="11.796875" hidden="1" customWidth="1"/>
    <col min="288" max="290" width="12.796875" hidden="1" customWidth="1"/>
    <col min="291" max="291" width="14" hidden="1" customWidth="1"/>
    <col min="292" max="292" width="12.796875" hidden="1" customWidth="1"/>
    <col min="293" max="294" width="11.796875" hidden="1" customWidth="1"/>
    <col min="295" max="296" width="12.796875" hidden="1" customWidth="1"/>
    <col min="297" max="297" width="11.796875" hidden="1" customWidth="1"/>
    <col min="298" max="301" width="12.796875" hidden="1" customWidth="1"/>
    <col min="302" max="304" width="11.796875" hidden="1" customWidth="1"/>
    <col min="305" max="305" width="12.796875" hidden="1" customWidth="1"/>
    <col min="306" max="307" width="11.796875" hidden="1" customWidth="1"/>
    <col min="308" max="308" width="12.796875" hidden="1" customWidth="1"/>
    <col min="309" max="309" width="11.796875" hidden="1" customWidth="1"/>
    <col min="310" max="310" width="12.796875" hidden="1" customWidth="1"/>
    <col min="311" max="311" width="11.796875" hidden="1" customWidth="1"/>
    <col min="312" max="312" width="12.796875" hidden="1" customWidth="1"/>
    <col min="313" max="313" width="11.796875" hidden="1" customWidth="1"/>
    <col min="314" max="321" width="12.796875" hidden="1" customWidth="1"/>
    <col min="322" max="322" width="14" hidden="1" customWidth="1"/>
    <col min="323" max="323" width="12.796875" hidden="1" customWidth="1"/>
    <col min="324" max="324" width="14" hidden="1" customWidth="1"/>
    <col min="325" max="325" width="12.796875" hidden="1" customWidth="1"/>
    <col min="326" max="326" width="11.796875" hidden="1" customWidth="1"/>
    <col min="327" max="327" width="12.796875" hidden="1" customWidth="1"/>
    <col min="328" max="328" width="11.796875" hidden="1" customWidth="1"/>
    <col min="329" max="340" width="12.796875" hidden="1" customWidth="1"/>
    <col min="341" max="341" width="14" hidden="1" customWidth="1"/>
    <col min="342" max="345" width="12.796875" hidden="1" customWidth="1"/>
    <col min="346" max="346" width="11.796875" hidden="1" customWidth="1"/>
    <col min="347" max="354" width="12.796875" hidden="1" customWidth="1"/>
    <col min="355" max="356" width="11.796875" hidden="1" customWidth="1"/>
    <col min="357" max="358" width="12.796875" hidden="1" customWidth="1"/>
    <col min="359" max="359" width="11.796875" hidden="1" customWidth="1"/>
    <col min="360" max="361" width="12.796875" hidden="1" customWidth="1"/>
    <col min="362" max="363" width="11.796875" hidden="1" customWidth="1"/>
    <col min="364" max="368" width="12.796875" hidden="1" customWidth="1"/>
    <col min="369" max="373" width="11.796875" hidden="1" customWidth="1"/>
    <col min="374" max="374" width="12.796875" hidden="1" customWidth="1"/>
    <col min="375" max="377" width="11.796875" hidden="1" customWidth="1"/>
    <col min="378" max="379" width="12.796875" hidden="1" customWidth="1"/>
    <col min="380" max="380" width="11.796875" hidden="1" customWidth="1"/>
    <col min="381" max="381" width="12.796875" hidden="1" customWidth="1"/>
    <col min="382" max="382" width="11.796875" hidden="1" customWidth="1"/>
    <col min="383" max="383" width="12.796875" hidden="1" customWidth="1"/>
    <col min="384" max="384" width="11.796875" hidden="1" customWidth="1"/>
    <col min="385" max="385" width="12.796875" hidden="1" customWidth="1"/>
    <col min="386" max="388" width="11.796875" hidden="1" customWidth="1"/>
    <col min="389" max="390" width="12.796875" hidden="1" customWidth="1"/>
    <col min="391" max="394" width="11.796875" hidden="1" customWidth="1"/>
    <col min="395" max="410" width="12.796875" hidden="1" customWidth="1"/>
    <col min="411" max="411" width="11.796875" hidden="1" customWidth="1"/>
    <col min="412" max="412" width="12.796875" hidden="1" customWidth="1"/>
    <col min="413" max="413" width="14" hidden="1" customWidth="1"/>
    <col min="414" max="419" width="12.796875" hidden="1" customWidth="1"/>
    <col min="420" max="420" width="11.796875" hidden="1" customWidth="1"/>
    <col min="421" max="421" width="12.796875" hidden="1" customWidth="1"/>
    <col min="422" max="422" width="11.796875" hidden="1" customWidth="1"/>
    <col min="423" max="427" width="12.796875" hidden="1" customWidth="1"/>
    <col min="428" max="428" width="11.796875" hidden="1" customWidth="1"/>
    <col min="429" max="432" width="12.796875" hidden="1" customWidth="1"/>
    <col min="433" max="433" width="11.796875" hidden="1" customWidth="1"/>
    <col min="434" max="436" width="12.796875" hidden="1" customWidth="1"/>
    <col min="437" max="437" width="11.796875" hidden="1" customWidth="1"/>
    <col min="438" max="438" width="14" hidden="1" customWidth="1"/>
    <col min="439" max="441" width="12.796875" hidden="1" customWidth="1"/>
    <col min="442" max="443" width="11.796875" hidden="1" customWidth="1"/>
    <col min="444" max="444" width="12.796875" hidden="1" customWidth="1"/>
    <col min="445" max="445" width="11.796875" hidden="1" customWidth="1"/>
    <col min="446" max="461" width="12.796875" hidden="1" customWidth="1"/>
    <col min="462" max="462" width="14" hidden="1" customWidth="1"/>
    <col min="463" max="463" width="11.796875" hidden="1" customWidth="1"/>
    <col min="464" max="467" width="12.796875" hidden="1" customWidth="1"/>
    <col min="468" max="468" width="14" hidden="1" customWidth="1"/>
    <col min="469" max="472" width="12.796875" hidden="1" customWidth="1"/>
    <col min="473" max="473" width="14" hidden="1" customWidth="1"/>
    <col min="474" max="475" width="12.796875" hidden="1" customWidth="1"/>
    <col min="476" max="476" width="11.796875" hidden="1" customWidth="1"/>
    <col min="477" max="481" width="12.796875" hidden="1" customWidth="1"/>
    <col min="482" max="484" width="11.796875" hidden="1" customWidth="1"/>
    <col min="485" max="485" width="12.796875" hidden="1" customWidth="1"/>
    <col min="486" max="486" width="11.796875" hidden="1" customWidth="1"/>
    <col min="487" max="487" width="12.796875" hidden="1" customWidth="1"/>
    <col min="488" max="489" width="11.796875" hidden="1" customWidth="1"/>
    <col min="490" max="490" width="12.796875" hidden="1" customWidth="1"/>
    <col min="491" max="495" width="11.796875" hidden="1" customWidth="1"/>
    <col min="496" max="496" width="10.296875" hidden="1" customWidth="1"/>
    <col min="497" max="500" width="11.796875" hidden="1" customWidth="1"/>
    <col min="501" max="511" width="12.796875" hidden="1" customWidth="1"/>
    <col min="512" max="516" width="11.796875" hidden="1" customWidth="1"/>
    <col min="517" max="519" width="12.796875" hidden="1" customWidth="1"/>
    <col min="520" max="526" width="11.796875" hidden="1" customWidth="1"/>
    <col min="527" max="527" width="12.796875" hidden="1" customWidth="1"/>
    <col min="528" max="530" width="11.796875" hidden="1" customWidth="1"/>
    <col min="531" max="532" width="12.796875" hidden="1" customWidth="1"/>
    <col min="533" max="533" width="11.796875" hidden="1" customWidth="1"/>
    <col min="534" max="536" width="12.796875" hidden="1" customWidth="1"/>
    <col min="537" max="537" width="11.796875" hidden="1" customWidth="1"/>
    <col min="538" max="539" width="12.796875" hidden="1" customWidth="1"/>
    <col min="540" max="540" width="11.796875" hidden="1" customWidth="1"/>
    <col min="541" max="542" width="12.796875" hidden="1" customWidth="1"/>
    <col min="543" max="544" width="11.796875" hidden="1" customWidth="1"/>
    <col min="545" max="548" width="12.796875" hidden="1" customWidth="1"/>
    <col min="549" max="549" width="11.796875" hidden="1" customWidth="1"/>
    <col min="550" max="557" width="12.796875" hidden="1" customWidth="1"/>
    <col min="558" max="558" width="11.796875" hidden="1" customWidth="1"/>
    <col min="559" max="560" width="12.796875" hidden="1" customWidth="1"/>
    <col min="561" max="564" width="11.796875" hidden="1" customWidth="1"/>
    <col min="565" max="565" width="12.796875" hidden="1" customWidth="1"/>
    <col min="566" max="567" width="11.796875" hidden="1" customWidth="1"/>
    <col min="568" max="568" width="12.796875" hidden="1" customWidth="1"/>
    <col min="569" max="569" width="11.796875" hidden="1" customWidth="1"/>
    <col min="570" max="570" width="12.796875" hidden="1" customWidth="1"/>
    <col min="571" max="571" width="11.796875" hidden="1" customWidth="1"/>
    <col min="572" max="575" width="12.796875" hidden="1" customWidth="1"/>
    <col min="576" max="578" width="11.796875" hidden="1" customWidth="1"/>
    <col min="579" max="579" width="12.796875" hidden="1" customWidth="1"/>
    <col min="580" max="580" width="11.796875" hidden="1" customWidth="1"/>
    <col min="581" max="584" width="12.796875" hidden="1" customWidth="1"/>
    <col min="585" max="586" width="11.796875" hidden="1" customWidth="1"/>
    <col min="587" max="589" width="12.796875" hidden="1" customWidth="1"/>
    <col min="590" max="590" width="11.796875" hidden="1" customWidth="1"/>
    <col min="591" max="591" width="12.796875" hidden="1" customWidth="1"/>
    <col min="592" max="592" width="11.796875" hidden="1" customWidth="1"/>
    <col min="593" max="596" width="12.796875" hidden="1" customWidth="1"/>
    <col min="597" max="597" width="14" hidden="1" customWidth="1"/>
    <col min="598" max="598" width="11.796875" hidden="1" customWidth="1"/>
    <col min="599" max="599" width="12.796875" hidden="1" customWidth="1"/>
    <col min="600" max="600" width="11.796875" hidden="1" customWidth="1"/>
    <col min="601" max="603" width="12.796875" hidden="1" customWidth="1"/>
    <col min="604" max="604" width="11.796875" hidden="1" customWidth="1"/>
    <col min="605" max="605" width="12.796875" hidden="1" customWidth="1"/>
    <col min="606" max="606" width="14" hidden="1" customWidth="1"/>
    <col min="607" max="612" width="12.796875" hidden="1" customWidth="1"/>
    <col min="613" max="613" width="11.796875" hidden="1" customWidth="1"/>
    <col min="614" max="621" width="12.796875" hidden="1" customWidth="1"/>
    <col min="622" max="622" width="11.796875" hidden="1" customWidth="1"/>
    <col min="623" max="624" width="12.796875" hidden="1" customWidth="1"/>
    <col min="625" max="625" width="11.796875" hidden="1" customWidth="1"/>
    <col min="626" max="626" width="12.796875" hidden="1" customWidth="1"/>
    <col min="627" max="629" width="11.796875" hidden="1" customWidth="1"/>
    <col min="630" max="648" width="12.796875" hidden="1" customWidth="1"/>
    <col min="649" max="649" width="11.796875" hidden="1" customWidth="1"/>
    <col min="650" max="656" width="12.796875" hidden="1" customWidth="1"/>
    <col min="657" max="657" width="14" hidden="1" customWidth="1"/>
    <col min="658" max="658" width="11.796875" hidden="1" customWidth="1"/>
    <col min="659" max="659" width="12.796875" hidden="1" customWidth="1"/>
    <col min="660" max="660" width="14" hidden="1" customWidth="1"/>
    <col min="661" max="661" width="12.796875" hidden="1" customWidth="1"/>
    <col min="662" max="662" width="11.796875" hidden="1" customWidth="1"/>
    <col min="663" max="667" width="12.796875" hidden="1" customWidth="1"/>
    <col min="668" max="668" width="11.796875" hidden="1" customWidth="1"/>
    <col min="669" max="669" width="12.796875" hidden="1" customWidth="1"/>
    <col min="670" max="670" width="14" hidden="1" customWidth="1"/>
    <col min="671" max="673" width="12.796875" hidden="1" customWidth="1"/>
    <col min="674" max="674" width="11.796875" hidden="1" customWidth="1"/>
    <col min="675" max="675" width="12.796875" hidden="1" customWidth="1"/>
    <col min="676" max="676" width="11.796875" hidden="1" customWidth="1"/>
    <col min="677" max="677" width="12.796875" hidden="1" customWidth="1"/>
    <col min="678" max="679" width="11.796875" hidden="1" customWidth="1"/>
    <col min="680" max="685" width="12.796875" hidden="1" customWidth="1"/>
    <col min="686" max="686" width="11.796875" hidden="1" customWidth="1"/>
    <col min="687" max="687" width="12.796875" hidden="1" customWidth="1"/>
    <col min="688" max="689" width="11.796875" hidden="1" customWidth="1"/>
    <col min="690" max="690" width="12.59765625" hidden="1" customWidth="1"/>
    <col min="691" max="691" width="12.796875" hidden="1" customWidth="1"/>
    <col min="692" max="692" width="11.796875" hidden="1" customWidth="1"/>
    <col min="693" max="695" width="12.796875" hidden="1" customWidth="1"/>
    <col min="696" max="696" width="14" hidden="1" customWidth="1"/>
    <col min="697" max="697" width="11.796875" hidden="1" customWidth="1"/>
    <col min="698" max="703" width="12.796875" hidden="1" customWidth="1"/>
    <col min="704" max="704" width="11.796875" hidden="1" customWidth="1"/>
    <col min="705" max="709" width="12.796875" hidden="1" customWidth="1"/>
    <col min="710" max="710" width="11.796875" hidden="1" customWidth="1"/>
    <col min="711" max="712" width="12.796875" hidden="1" customWidth="1"/>
    <col min="713" max="713" width="11.796875" hidden="1" customWidth="1"/>
    <col min="714" max="715" width="12.796875" hidden="1" customWidth="1"/>
    <col min="716" max="716" width="11.796875" hidden="1" customWidth="1"/>
    <col min="717" max="717" width="12.796875" hidden="1" customWidth="1"/>
    <col min="718" max="718" width="14" hidden="1" customWidth="1"/>
    <col min="719" max="720" width="12.796875" hidden="1" customWidth="1"/>
    <col min="721" max="721" width="11.796875" hidden="1" customWidth="1"/>
    <col min="722" max="723" width="12.796875" hidden="1" customWidth="1"/>
    <col min="724" max="724" width="11.796875" hidden="1" customWidth="1"/>
    <col min="725" max="726" width="12.796875" hidden="1" customWidth="1"/>
    <col min="727" max="728" width="11.796875" hidden="1" customWidth="1"/>
    <col min="729" max="729" width="12.796875" hidden="1" customWidth="1"/>
    <col min="730" max="731" width="11.796875" hidden="1" customWidth="1"/>
    <col min="732" max="732" width="12.796875" hidden="1" customWidth="1"/>
    <col min="733" max="736" width="11.796875" hidden="1" customWidth="1"/>
    <col min="737" max="737" width="12.796875" hidden="1" customWidth="1"/>
    <col min="738" max="738" width="11.796875" hidden="1" customWidth="1"/>
    <col min="739" max="739" width="12.796875" hidden="1" customWidth="1"/>
    <col min="740" max="741" width="11.796875" hidden="1" customWidth="1"/>
    <col min="742" max="742" width="12.796875" hidden="1" customWidth="1"/>
    <col min="743" max="743" width="11.796875" hidden="1" customWidth="1"/>
    <col min="744" max="750" width="12.796875" hidden="1" customWidth="1"/>
    <col min="751" max="751" width="14" hidden="1" customWidth="1"/>
    <col min="752" max="753" width="12.796875" hidden="1" customWidth="1"/>
    <col min="754" max="754" width="14" hidden="1" customWidth="1"/>
    <col min="755" max="756" width="12.796875" hidden="1" customWidth="1"/>
    <col min="757" max="757" width="11.796875" hidden="1" customWidth="1"/>
    <col min="758" max="761" width="12.796875" hidden="1" customWidth="1"/>
    <col min="762" max="763" width="11.796875" hidden="1" customWidth="1"/>
    <col min="764" max="764" width="12.796875" hidden="1" customWidth="1"/>
    <col min="765" max="765" width="11.796875" hidden="1" customWidth="1"/>
    <col min="766" max="767" width="12.796875" hidden="1" customWidth="1"/>
    <col min="768" max="771" width="11.796875" hidden="1" customWidth="1"/>
    <col min="772" max="773" width="12.796875" hidden="1" customWidth="1"/>
    <col min="774" max="774" width="11.796875" hidden="1" customWidth="1"/>
    <col min="775" max="775" width="12.796875" hidden="1" customWidth="1"/>
    <col min="776" max="777" width="11.796875" hidden="1" customWidth="1"/>
    <col min="778" max="779" width="12.796875" hidden="1" customWidth="1"/>
    <col min="780" max="780" width="14" hidden="1" customWidth="1"/>
    <col min="781" max="786" width="12.796875" hidden="1" customWidth="1"/>
    <col min="787" max="787" width="14" hidden="1" customWidth="1"/>
    <col min="788" max="800" width="12.796875" hidden="1" customWidth="1"/>
    <col min="801" max="801" width="11.796875" hidden="1" customWidth="1"/>
    <col min="802" max="802" width="12.796875" hidden="1" customWidth="1"/>
    <col min="803" max="803" width="11.796875" hidden="1" customWidth="1"/>
    <col min="804" max="804" width="12.796875" hidden="1" customWidth="1"/>
    <col min="805" max="807" width="11.796875" hidden="1" customWidth="1"/>
    <col min="808" max="809" width="12.796875" hidden="1" customWidth="1"/>
    <col min="810" max="810" width="11.796875" hidden="1" customWidth="1"/>
    <col min="811" max="815" width="12.796875" hidden="1" customWidth="1"/>
    <col min="816" max="818" width="11.796875" hidden="1" customWidth="1"/>
    <col min="819" max="819" width="12.796875" hidden="1" customWidth="1"/>
    <col min="820" max="820" width="11.796875" hidden="1" customWidth="1"/>
    <col min="821" max="821" width="10.296875" hidden="1" customWidth="1"/>
    <col min="822" max="823" width="11.796875" hidden="1" customWidth="1"/>
    <col min="824" max="824" width="12.796875" hidden="1" customWidth="1"/>
    <col min="825" max="827" width="11.796875" hidden="1" customWidth="1"/>
    <col min="828" max="833" width="12.796875" hidden="1" customWidth="1"/>
    <col min="834" max="835" width="11.796875" hidden="1" customWidth="1"/>
    <col min="836" max="836" width="12.796875" hidden="1" customWidth="1"/>
    <col min="837" max="837" width="14" hidden="1" customWidth="1"/>
    <col min="838" max="838" width="12.796875" hidden="1" customWidth="1"/>
    <col min="839" max="839" width="11.796875" hidden="1" customWidth="1"/>
    <col min="840" max="840" width="12.796875" hidden="1" customWidth="1"/>
    <col min="841" max="841" width="11.796875" hidden="1" customWidth="1"/>
    <col min="842" max="843" width="12.796875" hidden="1" customWidth="1"/>
    <col min="844" max="845" width="11.796875" hidden="1" customWidth="1"/>
    <col min="846" max="846" width="12.59765625" hidden="1" customWidth="1"/>
    <col min="847" max="848" width="11.796875" hidden="1" customWidth="1"/>
    <col min="849" max="849" width="12.796875" hidden="1" customWidth="1"/>
    <col min="850" max="851" width="11.796875" hidden="1" customWidth="1"/>
    <col min="852" max="852" width="12.796875" hidden="1" customWidth="1"/>
    <col min="853" max="853" width="11.796875" hidden="1" customWidth="1"/>
    <col min="854" max="854" width="12.796875" hidden="1" customWidth="1"/>
    <col min="855" max="855" width="11.796875" hidden="1" customWidth="1"/>
    <col min="856" max="856" width="12.796875" hidden="1" customWidth="1"/>
    <col min="857" max="862" width="11.796875" hidden="1" customWidth="1"/>
    <col min="863" max="863" width="10.296875" hidden="1" customWidth="1"/>
    <col min="864" max="865" width="11.796875" hidden="1" customWidth="1"/>
    <col min="866" max="868" width="12.796875" hidden="1" customWidth="1"/>
    <col min="869" max="871" width="11.796875" hidden="1" customWidth="1"/>
    <col min="872" max="872" width="12.59765625" hidden="1" customWidth="1"/>
    <col min="873" max="875" width="11.796875" hidden="1" customWidth="1"/>
    <col min="876" max="876" width="12.796875" hidden="1" customWidth="1"/>
    <col min="877" max="878" width="11.796875" hidden="1" customWidth="1"/>
    <col min="879" max="880" width="12.796875" hidden="1" customWidth="1"/>
    <col min="881" max="882" width="11.796875" hidden="1" customWidth="1"/>
    <col min="883" max="883" width="10.296875" hidden="1" customWidth="1"/>
    <col min="884" max="884" width="11.796875" hidden="1" customWidth="1"/>
    <col min="885" max="886" width="12.796875" hidden="1" customWidth="1"/>
    <col min="887" max="887" width="12.59765625" hidden="1" customWidth="1"/>
    <col min="888" max="888" width="11.796875" hidden="1" customWidth="1"/>
    <col min="889" max="889" width="12.796875" hidden="1" customWidth="1"/>
    <col min="890" max="890" width="11.796875" hidden="1" customWidth="1"/>
    <col min="891" max="891" width="12.796875" hidden="1" customWidth="1"/>
    <col min="892" max="892" width="11.796875" hidden="1" customWidth="1"/>
    <col min="893" max="893" width="11.09765625" hidden="1" customWidth="1"/>
    <col min="894" max="897" width="11.796875" hidden="1" customWidth="1"/>
    <col min="898" max="899" width="12.796875" hidden="1" customWidth="1"/>
    <col min="900" max="900" width="11.796875" hidden="1" customWidth="1"/>
    <col min="901" max="901" width="12.796875" hidden="1" customWidth="1"/>
    <col min="902" max="906" width="11.796875" hidden="1" customWidth="1"/>
    <col min="907" max="907" width="16.296875" hidden="1" customWidth="1"/>
  </cols>
  <sheetData>
    <row r="1" spans="1:907" x14ac:dyDescent="0.25">
      <c r="B1" t="s">
        <v>2028</v>
      </c>
    </row>
    <row r="3" spans="1:907" x14ac:dyDescent="0.25">
      <c r="D3" t="s">
        <v>1</v>
      </c>
    </row>
    <row r="4" spans="1:907" x14ac:dyDescent="0.25">
      <c r="A4" t="s">
        <v>2029</v>
      </c>
      <c r="B4" t="s">
        <v>1926</v>
      </c>
      <c r="C4" t="s">
        <v>1927</v>
      </c>
      <c r="D4" t="s">
        <v>1248</v>
      </c>
      <c r="E4" t="s">
        <v>1216</v>
      </c>
      <c r="F4" t="s">
        <v>1671</v>
      </c>
      <c r="G4" t="s">
        <v>471</v>
      </c>
      <c r="H4" t="s">
        <v>527</v>
      </c>
      <c r="I4" t="s">
        <v>769</v>
      </c>
      <c r="J4" t="s">
        <v>824</v>
      </c>
      <c r="K4" t="s">
        <v>721</v>
      </c>
      <c r="L4" t="s">
        <v>809</v>
      </c>
      <c r="M4" t="s">
        <v>1249</v>
      </c>
      <c r="N4" t="s">
        <v>1317</v>
      </c>
      <c r="O4" t="s">
        <v>1364</v>
      </c>
      <c r="P4" t="s">
        <v>1493</v>
      </c>
      <c r="Q4" t="s">
        <v>912</v>
      </c>
      <c r="R4" t="s">
        <v>1173</v>
      </c>
      <c r="S4" t="s">
        <v>174</v>
      </c>
      <c r="T4" t="s">
        <v>298</v>
      </c>
      <c r="U4" t="s">
        <v>3</v>
      </c>
      <c r="V4" t="s">
        <v>359</v>
      </c>
      <c r="W4" t="s">
        <v>237</v>
      </c>
      <c r="X4" t="s">
        <v>666</v>
      </c>
      <c r="Y4" t="s">
        <v>700</v>
      </c>
      <c r="Z4" t="s">
        <v>614</v>
      </c>
      <c r="AA4" t="s">
        <v>1588</v>
      </c>
      <c r="AB4" t="s">
        <v>1673</v>
      </c>
      <c r="AC4" t="s">
        <v>1827</v>
      </c>
      <c r="AD4" t="s">
        <v>1714</v>
      </c>
      <c r="AE4" t="s">
        <v>1810</v>
      </c>
      <c r="AF4" t="s">
        <v>843</v>
      </c>
      <c r="AG4" t="s">
        <v>439</v>
      </c>
      <c r="AH4" t="s">
        <v>454</v>
      </c>
      <c r="AI4" t="s">
        <v>473</v>
      </c>
      <c r="AJ4" t="s">
        <v>565</v>
      </c>
      <c r="AK4" t="s">
        <v>504</v>
      </c>
      <c r="AL4" t="s">
        <v>506</v>
      </c>
      <c r="AM4" t="s">
        <v>552</v>
      </c>
      <c r="AN4" t="s">
        <v>554</v>
      </c>
      <c r="AO4" t="s">
        <v>342</v>
      </c>
      <c r="AP4" t="s">
        <v>529</v>
      </c>
      <c r="AQ4" t="s">
        <v>794</v>
      </c>
      <c r="AR4" t="s">
        <v>746</v>
      </c>
      <c r="AS4" t="s">
        <v>430</v>
      </c>
      <c r="AT4" t="s">
        <v>856</v>
      </c>
      <c r="AU4" t="s">
        <v>1433</v>
      </c>
      <c r="AV4" t="s">
        <v>1414</v>
      </c>
      <c r="AW4" t="s">
        <v>1218</v>
      </c>
      <c r="AX4" t="s">
        <v>1478</v>
      </c>
      <c r="AY4" t="s">
        <v>1160</v>
      </c>
      <c r="AZ4" t="s">
        <v>1075</v>
      </c>
      <c r="BA4" t="s">
        <v>1141</v>
      </c>
      <c r="BB4" t="s">
        <v>965</v>
      </c>
      <c r="BC4" t="s">
        <v>992</v>
      </c>
      <c r="BD4" t="s">
        <v>875</v>
      </c>
      <c r="BE4" t="s">
        <v>1104</v>
      </c>
      <c r="BF4" t="s">
        <v>1033</v>
      </c>
      <c r="BG4" t="s">
        <v>1399</v>
      </c>
      <c r="BH4" t="s">
        <v>42</v>
      </c>
      <c r="BI4" t="s">
        <v>201</v>
      </c>
      <c r="BJ4" t="s">
        <v>142</v>
      </c>
      <c r="BK4" t="s">
        <v>92</v>
      </c>
      <c r="BL4" t="s">
        <v>123</v>
      </c>
      <c r="BM4" t="s">
        <v>125</v>
      </c>
      <c r="BN4" t="s">
        <v>159</v>
      </c>
      <c r="BO4" t="s">
        <v>413</v>
      </c>
      <c r="BP4" t="s">
        <v>317</v>
      </c>
      <c r="BQ4" t="s">
        <v>218</v>
      </c>
      <c r="BR4" t="s">
        <v>220</v>
      </c>
      <c r="BS4" t="s">
        <v>279</v>
      </c>
      <c r="BT4" t="s">
        <v>281</v>
      </c>
      <c r="BU4" t="s">
        <v>388</v>
      </c>
      <c r="BV4" t="s">
        <v>256</v>
      </c>
      <c r="BW4" t="s">
        <v>668</v>
      </c>
      <c r="BX4" t="s">
        <v>670</v>
      </c>
      <c r="BY4" t="s">
        <v>672</v>
      </c>
      <c r="BZ4" t="s">
        <v>581</v>
      </c>
      <c r="CA4" t="s">
        <v>583</v>
      </c>
      <c r="CB4" t="s">
        <v>702</v>
      </c>
      <c r="CC4" t="s">
        <v>695</v>
      </c>
      <c r="CD4" t="s">
        <v>688</v>
      </c>
      <c r="CE4" t="s">
        <v>649</v>
      </c>
      <c r="CF4" t="s">
        <v>633</v>
      </c>
      <c r="CG4" t="s">
        <v>1546</v>
      </c>
      <c r="CH4" t="s">
        <v>1633</v>
      </c>
      <c r="CI4" t="s">
        <v>1635</v>
      </c>
      <c r="CJ4" t="s">
        <v>1651</v>
      </c>
      <c r="CK4" t="s">
        <v>1675</v>
      </c>
      <c r="CL4" t="s">
        <v>1660</v>
      </c>
      <c r="CM4" t="s">
        <v>1565</v>
      </c>
      <c r="CN4" t="s">
        <v>1829</v>
      </c>
      <c r="CO4" t="s">
        <v>1862</v>
      </c>
      <c r="CP4" t="s">
        <v>1787</v>
      </c>
      <c r="CQ4" t="s">
        <v>1762</v>
      </c>
      <c r="CR4" t="s">
        <v>1812</v>
      </c>
      <c r="CS4" t="s">
        <v>1735</v>
      </c>
      <c r="CT4" t="s">
        <v>1737</v>
      </c>
      <c r="CU4" t="s">
        <v>845</v>
      </c>
      <c r="CV4" t="s">
        <v>847</v>
      </c>
      <c r="CW4" t="s">
        <v>849</v>
      </c>
      <c r="CX4" t="s">
        <v>851</v>
      </c>
      <c r="CY4" t="s">
        <v>441</v>
      </c>
      <c r="CZ4" t="s">
        <v>443</v>
      </c>
      <c r="DA4" t="s">
        <v>445</v>
      </c>
      <c r="DB4" t="s">
        <v>447</v>
      </c>
      <c r="DC4" t="s">
        <v>449</v>
      </c>
      <c r="DD4" t="s">
        <v>456</v>
      </c>
      <c r="DE4" t="s">
        <v>458</v>
      </c>
      <c r="DF4" t="s">
        <v>460</v>
      </c>
      <c r="DG4" t="s">
        <v>462</v>
      </c>
      <c r="DH4" t="s">
        <v>464</v>
      </c>
      <c r="DI4" t="s">
        <v>466</v>
      </c>
      <c r="DJ4" t="s">
        <v>468</v>
      </c>
      <c r="DK4" t="s">
        <v>475</v>
      </c>
      <c r="DL4" t="s">
        <v>477</v>
      </c>
      <c r="DM4" t="s">
        <v>479</v>
      </c>
      <c r="DN4" t="s">
        <v>481</v>
      </c>
      <c r="DO4" t="s">
        <v>483</v>
      </c>
      <c r="DP4" t="s">
        <v>485</v>
      </c>
      <c r="DQ4" t="s">
        <v>487</v>
      </c>
      <c r="DR4" t="s">
        <v>489</v>
      </c>
      <c r="DS4" t="s">
        <v>491</v>
      </c>
      <c r="DT4" t="s">
        <v>493</v>
      </c>
      <c r="DU4" t="s">
        <v>495</v>
      </c>
      <c r="DV4" t="s">
        <v>497</v>
      </c>
      <c r="DW4" t="s">
        <v>499</v>
      </c>
      <c r="DX4" t="s">
        <v>501</v>
      </c>
      <c r="DY4" t="s">
        <v>567</v>
      </c>
      <c r="DZ4" t="s">
        <v>569</v>
      </c>
      <c r="EA4" t="s">
        <v>571</v>
      </c>
      <c r="EB4" t="s">
        <v>573</v>
      </c>
      <c r="EC4" t="s">
        <v>575</v>
      </c>
      <c r="ED4" t="s">
        <v>577</v>
      </c>
      <c r="EE4" t="s">
        <v>508</v>
      </c>
      <c r="EF4" t="s">
        <v>510</v>
      </c>
      <c r="EG4" t="s">
        <v>512</v>
      </c>
      <c r="EH4" t="s">
        <v>514</v>
      </c>
      <c r="EI4" t="s">
        <v>516</v>
      </c>
      <c r="EJ4" t="s">
        <v>518</v>
      </c>
      <c r="EK4" t="s">
        <v>520</v>
      </c>
      <c r="EL4" t="s">
        <v>522</v>
      </c>
      <c r="EM4" t="s">
        <v>524</v>
      </c>
      <c r="EN4" t="s">
        <v>556</v>
      </c>
      <c r="EO4" t="s">
        <v>558</v>
      </c>
      <c r="EP4" t="s">
        <v>560</v>
      </c>
      <c r="EQ4" t="s">
        <v>562</v>
      </c>
      <c r="ER4" t="s">
        <v>344</v>
      </c>
      <c r="ES4" t="s">
        <v>346</v>
      </c>
      <c r="ET4" t="s">
        <v>348</v>
      </c>
      <c r="EU4" t="s">
        <v>350</v>
      </c>
      <c r="EV4" t="s">
        <v>352</v>
      </c>
      <c r="EW4" t="s">
        <v>531</v>
      </c>
      <c r="EX4" t="s">
        <v>533</v>
      </c>
      <c r="EY4" t="s">
        <v>535</v>
      </c>
      <c r="EZ4" t="s">
        <v>537</v>
      </c>
      <c r="FA4" t="s">
        <v>539</v>
      </c>
      <c r="FB4" t="s">
        <v>541</v>
      </c>
      <c r="FC4" t="s">
        <v>543</v>
      </c>
      <c r="FD4" t="s">
        <v>545</v>
      </c>
      <c r="FE4" t="s">
        <v>547</v>
      </c>
      <c r="FF4" t="s">
        <v>549</v>
      </c>
      <c r="FG4" t="s">
        <v>771</v>
      </c>
      <c r="FH4" t="s">
        <v>773</v>
      </c>
      <c r="FI4" t="s">
        <v>775</v>
      </c>
      <c r="FJ4" t="s">
        <v>777</v>
      </c>
      <c r="FK4" t="s">
        <v>779</v>
      </c>
      <c r="FL4" t="s">
        <v>781</v>
      </c>
      <c r="FM4" t="s">
        <v>783</v>
      </c>
      <c r="FN4" t="s">
        <v>785</v>
      </c>
      <c r="FO4" t="s">
        <v>787</v>
      </c>
      <c r="FP4" t="s">
        <v>789</v>
      </c>
      <c r="FQ4" t="s">
        <v>826</v>
      </c>
      <c r="FR4" t="s">
        <v>828</v>
      </c>
      <c r="FS4" t="s">
        <v>830</v>
      </c>
      <c r="FT4" t="s">
        <v>832</v>
      </c>
      <c r="FU4" t="s">
        <v>834</v>
      </c>
      <c r="FV4" t="s">
        <v>836</v>
      </c>
      <c r="FW4" t="s">
        <v>748</v>
      </c>
      <c r="FX4" t="s">
        <v>723</v>
      </c>
      <c r="FY4" t="s">
        <v>725</v>
      </c>
      <c r="FZ4" t="s">
        <v>727</v>
      </c>
      <c r="GA4" t="s">
        <v>729</v>
      </c>
      <c r="GB4" t="s">
        <v>731</v>
      </c>
      <c r="GC4" t="s">
        <v>733</v>
      </c>
      <c r="GD4" t="s">
        <v>735</v>
      </c>
      <c r="GE4" t="s">
        <v>737</v>
      </c>
      <c r="GF4" t="s">
        <v>739</v>
      </c>
      <c r="GG4" t="s">
        <v>741</v>
      </c>
      <c r="GH4" t="s">
        <v>743</v>
      </c>
      <c r="GI4" t="s">
        <v>796</v>
      </c>
      <c r="GJ4" t="s">
        <v>798</v>
      </c>
      <c r="GK4" t="s">
        <v>800</v>
      </c>
      <c r="GL4" t="s">
        <v>802</v>
      </c>
      <c r="GM4" t="s">
        <v>804</v>
      </c>
      <c r="GN4" t="s">
        <v>750</v>
      </c>
      <c r="GO4" t="s">
        <v>752</v>
      </c>
      <c r="GP4" t="s">
        <v>754</v>
      </c>
      <c r="GQ4" t="s">
        <v>756</v>
      </c>
      <c r="GR4" t="s">
        <v>758</v>
      </c>
      <c r="GS4" t="s">
        <v>760</v>
      </c>
      <c r="GT4" t="s">
        <v>762</v>
      </c>
      <c r="GU4" t="s">
        <v>811</v>
      </c>
      <c r="GV4" t="s">
        <v>813</v>
      </c>
      <c r="GW4" t="s">
        <v>815</v>
      </c>
      <c r="GX4" t="s">
        <v>817</v>
      </c>
      <c r="GY4" t="s">
        <v>819</v>
      </c>
      <c r="GZ4" t="s">
        <v>821</v>
      </c>
      <c r="HA4" t="s">
        <v>432</v>
      </c>
      <c r="HB4" t="s">
        <v>434</v>
      </c>
      <c r="HC4" t="s">
        <v>436</v>
      </c>
      <c r="HD4" t="s">
        <v>858</v>
      </c>
      <c r="HE4" t="s">
        <v>860</v>
      </c>
      <c r="HF4" t="s">
        <v>862</v>
      </c>
      <c r="HG4" t="s">
        <v>864</v>
      </c>
      <c r="HH4" t="s">
        <v>866</v>
      </c>
      <c r="HI4" t="s">
        <v>1251</v>
      </c>
      <c r="HJ4" t="s">
        <v>1253</v>
      </c>
      <c r="HK4" t="s">
        <v>1255</v>
      </c>
      <c r="HL4" t="s">
        <v>1257</v>
      </c>
      <c r="HM4" t="s">
        <v>1259</v>
      </c>
      <c r="HN4" t="s">
        <v>1261</v>
      </c>
      <c r="HO4" t="s">
        <v>1263</v>
      </c>
      <c r="HP4" t="s">
        <v>1264</v>
      </c>
      <c r="HQ4" t="s">
        <v>1266</v>
      </c>
      <c r="HR4" t="s">
        <v>1268</v>
      </c>
      <c r="HS4" t="s">
        <v>1270</v>
      </c>
      <c r="HT4" t="s">
        <v>1272</v>
      </c>
      <c r="HU4" t="s">
        <v>1274</v>
      </c>
      <c r="HV4" t="s">
        <v>1276</v>
      </c>
      <c r="HW4" t="s">
        <v>1278</v>
      </c>
      <c r="HX4" t="s">
        <v>1280</v>
      </c>
      <c r="HY4" t="s">
        <v>1282</v>
      </c>
      <c r="HZ4" t="s">
        <v>1284</v>
      </c>
      <c r="IA4" t="s">
        <v>1286</v>
      </c>
      <c r="IB4" t="s">
        <v>1288</v>
      </c>
      <c r="IC4" t="s">
        <v>1290</v>
      </c>
      <c r="ID4" t="s">
        <v>1292</v>
      </c>
      <c r="IE4" t="s">
        <v>1294</v>
      </c>
      <c r="IF4" t="s">
        <v>1296</v>
      </c>
      <c r="IG4" t="s">
        <v>1319</v>
      </c>
      <c r="IH4" t="s">
        <v>1321</v>
      </c>
      <c r="II4" t="s">
        <v>1323</v>
      </c>
      <c r="IJ4" t="s">
        <v>1325</v>
      </c>
      <c r="IK4" t="s">
        <v>1327</v>
      </c>
      <c r="IL4" t="s">
        <v>1329</v>
      </c>
      <c r="IM4" t="s">
        <v>1331</v>
      </c>
      <c r="IN4" t="s">
        <v>1333</v>
      </c>
      <c r="IO4" t="s">
        <v>1335</v>
      </c>
      <c r="IP4" t="s">
        <v>1337</v>
      </c>
      <c r="IQ4" t="s">
        <v>1339</v>
      </c>
      <c r="IR4" t="s">
        <v>1341</v>
      </c>
      <c r="IS4" t="s">
        <v>1343</v>
      </c>
      <c r="IT4" t="s">
        <v>1345</v>
      </c>
      <c r="IU4" t="s">
        <v>1347</v>
      </c>
      <c r="IV4" t="s">
        <v>1349</v>
      </c>
      <c r="IW4" t="s">
        <v>1351</v>
      </c>
      <c r="IX4" t="s">
        <v>1353</v>
      </c>
      <c r="IY4" t="s">
        <v>1355</v>
      </c>
      <c r="IZ4" t="s">
        <v>1366</v>
      </c>
      <c r="JA4" t="s">
        <v>1368</v>
      </c>
      <c r="JB4" t="s">
        <v>1370</v>
      </c>
      <c r="JC4" t="s">
        <v>1372</v>
      </c>
      <c r="JD4" t="s">
        <v>1374</v>
      </c>
      <c r="JE4" t="s">
        <v>1376</v>
      </c>
      <c r="JF4" t="s">
        <v>1378</v>
      </c>
      <c r="JG4" t="s">
        <v>1380</v>
      </c>
      <c r="JH4" t="s">
        <v>1382</v>
      </c>
      <c r="JI4" t="s">
        <v>1384</v>
      </c>
      <c r="JJ4" t="s">
        <v>1386</v>
      </c>
      <c r="JK4" t="s">
        <v>1388</v>
      </c>
      <c r="JL4" t="s">
        <v>1435</v>
      </c>
      <c r="JM4" t="s">
        <v>1437</v>
      </c>
      <c r="JN4" t="s">
        <v>1439</v>
      </c>
      <c r="JO4" t="s">
        <v>1441</v>
      </c>
      <c r="JP4" t="s">
        <v>1443</v>
      </c>
      <c r="JQ4" t="s">
        <v>1445</v>
      </c>
      <c r="JR4" t="s">
        <v>1447</v>
      </c>
      <c r="JS4" t="s">
        <v>1449</v>
      </c>
      <c r="JT4" t="s">
        <v>1451</v>
      </c>
      <c r="JU4" t="s">
        <v>1453</v>
      </c>
      <c r="JV4" t="s">
        <v>1455</v>
      </c>
      <c r="JW4" t="s">
        <v>1457</v>
      </c>
      <c r="JX4" t="s">
        <v>1459</v>
      </c>
      <c r="JY4" t="s">
        <v>1461</v>
      </c>
      <c r="JZ4" t="s">
        <v>1463</v>
      </c>
      <c r="KA4" t="s">
        <v>1465</v>
      </c>
      <c r="KB4" t="s">
        <v>1467</v>
      </c>
      <c r="KC4" t="s">
        <v>1495</v>
      </c>
      <c r="KD4" t="s">
        <v>1497</v>
      </c>
      <c r="KE4" t="s">
        <v>1499</v>
      </c>
      <c r="KF4" t="s">
        <v>1501</v>
      </c>
      <c r="KG4" t="s">
        <v>1503</v>
      </c>
      <c r="KH4" t="s">
        <v>1505</v>
      </c>
      <c r="KI4" t="s">
        <v>1507</v>
      </c>
      <c r="KJ4" t="s">
        <v>1509</v>
      </c>
      <c r="KK4" t="s">
        <v>1511</v>
      </c>
      <c r="KL4" t="s">
        <v>1513</v>
      </c>
      <c r="KM4" t="s">
        <v>1515</v>
      </c>
      <c r="KN4" t="s">
        <v>1517</v>
      </c>
      <c r="KO4" t="s">
        <v>1519</v>
      </c>
      <c r="KP4" t="s">
        <v>1521</v>
      </c>
      <c r="KQ4" t="s">
        <v>1523</v>
      </c>
      <c r="KR4" t="s">
        <v>1525</v>
      </c>
      <c r="KS4" t="s">
        <v>1527</v>
      </c>
      <c r="KT4" t="s">
        <v>1529</v>
      </c>
      <c r="KU4" t="s">
        <v>1416</v>
      </c>
      <c r="KV4" t="s">
        <v>1418</v>
      </c>
      <c r="KW4" t="s">
        <v>1420</v>
      </c>
      <c r="KX4" t="s">
        <v>1422</v>
      </c>
      <c r="KY4" t="s">
        <v>1424</v>
      </c>
      <c r="KZ4" t="s">
        <v>1426</v>
      </c>
      <c r="LA4" t="s">
        <v>1428</v>
      </c>
      <c r="LB4" t="s">
        <v>1219</v>
      </c>
      <c r="LC4" t="s">
        <v>1221</v>
      </c>
      <c r="LD4" t="s">
        <v>1223</v>
      </c>
      <c r="LE4" t="s">
        <v>1225</v>
      </c>
      <c r="LF4" t="s">
        <v>1227</v>
      </c>
      <c r="LG4" t="s">
        <v>1229</v>
      </c>
      <c r="LH4" t="s">
        <v>1231</v>
      </c>
      <c r="LI4" t="s">
        <v>1233</v>
      </c>
      <c r="LJ4" t="s">
        <v>1235</v>
      </c>
      <c r="LK4" t="s">
        <v>1237</v>
      </c>
      <c r="LL4" t="s">
        <v>1239</v>
      </c>
      <c r="LM4" t="s">
        <v>1241</v>
      </c>
      <c r="LN4" t="s">
        <v>1243</v>
      </c>
      <c r="LO4" t="s">
        <v>1245</v>
      </c>
      <c r="LP4" t="s">
        <v>1480</v>
      </c>
      <c r="LQ4" t="s">
        <v>1482</v>
      </c>
      <c r="LR4" t="s">
        <v>1484</v>
      </c>
      <c r="LS4" t="s">
        <v>1486</v>
      </c>
      <c r="LT4" t="s">
        <v>1488</v>
      </c>
      <c r="LU4" t="s">
        <v>1490</v>
      </c>
      <c r="LV4" t="s">
        <v>1162</v>
      </c>
      <c r="LW4" t="s">
        <v>1164</v>
      </c>
      <c r="LX4" t="s">
        <v>1166</v>
      </c>
      <c r="LY4" t="s">
        <v>1168</v>
      </c>
      <c r="LZ4" t="s">
        <v>914</v>
      </c>
      <c r="MA4" t="s">
        <v>916</v>
      </c>
      <c r="MB4" t="s">
        <v>918</v>
      </c>
      <c r="MC4" t="s">
        <v>920</v>
      </c>
      <c r="MD4" t="s">
        <v>922</v>
      </c>
      <c r="ME4" t="s">
        <v>924</v>
      </c>
      <c r="MF4" t="s">
        <v>926</v>
      </c>
      <c r="MG4" t="s">
        <v>928</v>
      </c>
      <c r="MH4" t="s">
        <v>930</v>
      </c>
      <c r="MI4" t="s">
        <v>932</v>
      </c>
      <c r="MJ4" t="s">
        <v>934</v>
      </c>
      <c r="MK4" t="s">
        <v>936</v>
      </c>
      <c r="ML4" t="s">
        <v>938</v>
      </c>
      <c r="MM4" t="s">
        <v>940</v>
      </c>
      <c r="MN4" t="s">
        <v>942</v>
      </c>
      <c r="MO4" t="s">
        <v>944</v>
      </c>
      <c r="MP4" t="s">
        <v>946</v>
      </c>
      <c r="MQ4" t="s">
        <v>948</v>
      </c>
      <c r="MR4" t="s">
        <v>1175</v>
      </c>
      <c r="MS4" t="s">
        <v>1177</v>
      </c>
      <c r="MT4" t="s">
        <v>1179</v>
      </c>
      <c r="MU4" t="s">
        <v>1181</v>
      </c>
      <c r="MV4" t="s">
        <v>1183</v>
      </c>
      <c r="MW4" t="s">
        <v>1185</v>
      </c>
      <c r="MX4" t="s">
        <v>1187</v>
      </c>
      <c r="MY4" t="s">
        <v>1189</v>
      </c>
      <c r="MZ4" t="s">
        <v>1191</v>
      </c>
      <c r="NA4" t="s">
        <v>1193</v>
      </c>
      <c r="NB4" t="s">
        <v>1195</v>
      </c>
      <c r="NC4" t="s">
        <v>1197</v>
      </c>
      <c r="ND4" t="s">
        <v>1199</v>
      </c>
      <c r="NE4" t="s">
        <v>1201</v>
      </c>
      <c r="NF4" t="s">
        <v>1203</v>
      </c>
      <c r="NG4" t="s">
        <v>1205</v>
      </c>
      <c r="NH4" t="s">
        <v>1207</v>
      </c>
      <c r="NI4" t="s">
        <v>1077</v>
      </c>
      <c r="NJ4" t="s">
        <v>1079</v>
      </c>
      <c r="NK4" t="s">
        <v>1081</v>
      </c>
      <c r="NL4" t="s">
        <v>1083</v>
      </c>
      <c r="NM4" t="s">
        <v>1085</v>
      </c>
      <c r="NN4" t="s">
        <v>1087</v>
      </c>
      <c r="NO4" t="s">
        <v>1089</v>
      </c>
      <c r="NP4" t="s">
        <v>1091</v>
      </c>
      <c r="NQ4" t="s">
        <v>1093</v>
      </c>
      <c r="NR4" t="s">
        <v>1095</v>
      </c>
      <c r="NS4" t="s">
        <v>1058</v>
      </c>
      <c r="NT4" t="s">
        <v>1060</v>
      </c>
      <c r="NU4" t="s">
        <v>1143</v>
      </c>
      <c r="NV4" t="s">
        <v>1062</v>
      </c>
      <c r="NW4" t="s">
        <v>1145</v>
      </c>
      <c r="NX4" t="s">
        <v>1147</v>
      </c>
      <c r="NY4" t="s">
        <v>1064</v>
      </c>
      <c r="NZ4" t="s">
        <v>1066</v>
      </c>
      <c r="OA4" t="s">
        <v>1068</v>
      </c>
      <c r="OB4" t="s">
        <v>1070</v>
      </c>
      <c r="OC4" t="s">
        <v>1072</v>
      </c>
      <c r="OD4" t="s">
        <v>967</v>
      </c>
      <c r="OE4" t="s">
        <v>969</v>
      </c>
      <c r="OF4" t="s">
        <v>971</v>
      </c>
      <c r="OG4" t="s">
        <v>973</v>
      </c>
      <c r="OH4" t="s">
        <v>975</v>
      </c>
      <c r="OI4" t="s">
        <v>977</v>
      </c>
      <c r="OJ4" t="s">
        <v>979</v>
      </c>
      <c r="OK4" t="s">
        <v>981</v>
      </c>
      <c r="OL4" t="s">
        <v>983</v>
      </c>
      <c r="OM4" t="s">
        <v>985</v>
      </c>
      <c r="ON4" t="s">
        <v>994</v>
      </c>
      <c r="OO4" t="s">
        <v>996</v>
      </c>
      <c r="OP4" t="s">
        <v>998</v>
      </c>
      <c r="OQ4" t="s">
        <v>1000</v>
      </c>
      <c r="OR4" t="s">
        <v>1002</v>
      </c>
      <c r="OS4" t="s">
        <v>1004</v>
      </c>
      <c r="OT4" t="s">
        <v>1006</v>
      </c>
      <c r="OU4" t="s">
        <v>1008</v>
      </c>
      <c r="OV4" t="s">
        <v>1010</v>
      </c>
      <c r="OW4" t="s">
        <v>1012</v>
      </c>
      <c r="OX4" t="s">
        <v>1014</v>
      </c>
      <c r="OY4" t="s">
        <v>1016</v>
      </c>
      <c r="OZ4" t="s">
        <v>1018</v>
      </c>
      <c r="PA4" t="s">
        <v>1020</v>
      </c>
      <c r="PB4" t="s">
        <v>1022</v>
      </c>
      <c r="PC4" t="s">
        <v>1024</v>
      </c>
      <c r="PD4" t="s">
        <v>877</v>
      </c>
      <c r="PE4" t="s">
        <v>879</v>
      </c>
      <c r="PF4" t="s">
        <v>881</v>
      </c>
      <c r="PG4" t="s">
        <v>883</v>
      </c>
      <c r="PH4" t="s">
        <v>885</v>
      </c>
      <c r="PI4" t="s">
        <v>887</v>
      </c>
      <c r="PJ4" t="s">
        <v>889</v>
      </c>
      <c r="PK4" t="s">
        <v>891</v>
      </c>
      <c r="PL4" t="s">
        <v>893</v>
      </c>
      <c r="PM4" t="s">
        <v>895</v>
      </c>
      <c r="PN4" t="s">
        <v>897</v>
      </c>
      <c r="PO4" t="s">
        <v>899</v>
      </c>
      <c r="PP4" t="s">
        <v>1106</v>
      </c>
      <c r="PQ4" t="s">
        <v>1108</v>
      </c>
      <c r="PR4" t="s">
        <v>1110</v>
      </c>
      <c r="PS4" t="s">
        <v>1112</v>
      </c>
      <c r="PT4" t="s">
        <v>1114</v>
      </c>
      <c r="PU4" t="s">
        <v>1116</v>
      </c>
      <c r="PV4" t="s">
        <v>1118</v>
      </c>
      <c r="PW4" t="s">
        <v>1120</v>
      </c>
      <c r="PX4" t="s">
        <v>1122</v>
      </c>
      <c r="PY4" t="s">
        <v>1124</v>
      </c>
      <c r="PZ4" t="s">
        <v>1126</v>
      </c>
      <c r="QA4" t="s">
        <v>1128</v>
      </c>
      <c r="QB4" t="s">
        <v>1130</v>
      </c>
      <c r="QC4" t="s">
        <v>1132</v>
      </c>
      <c r="QD4" t="s">
        <v>1134</v>
      </c>
      <c r="QE4" t="s">
        <v>1035</v>
      </c>
      <c r="QF4" t="s">
        <v>1037</v>
      </c>
      <c r="QG4" t="s">
        <v>1039</v>
      </c>
      <c r="QH4" t="s">
        <v>1041</v>
      </c>
      <c r="QI4" t="s">
        <v>1043</v>
      </c>
      <c r="QJ4" t="s">
        <v>1045</v>
      </c>
      <c r="QK4" t="s">
        <v>1047</v>
      </c>
      <c r="QL4" t="s">
        <v>1049</v>
      </c>
      <c r="QM4" t="s">
        <v>1051</v>
      </c>
      <c r="QN4" t="s">
        <v>1401</v>
      </c>
      <c r="QO4" t="s">
        <v>1403</v>
      </c>
      <c r="QP4" t="s">
        <v>1405</v>
      </c>
      <c r="QQ4" t="s">
        <v>1407</v>
      </c>
      <c r="QR4" t="s">
        <v>1409</v>
      </c>
      <c r="QS4" t="s">
        <v>1411</v>
      </c>
      <c r="QT4" t="s">
        <v>44</v>
      </c>
      <c r="QU4" t="s">
        <v>47</v>
      </c>
      <c r="QV4" t="s">
        <v>49</v>
      </c>
      <c r="QW4" t="s">
        <v>51</v>
      </c>
      <c r="QX4" t="s">
        <v>53</v>
      </c>
      <c r="QY4" t="s">
        <v>55</v>
      </c>
      <c r="QZ4" t="s">
        <v>57</v>
      </c>
      <c r="RA4" t="s">
        <v>59</v>
      </c>
      <c r="RB4" t="s">
        <v>61</v>
      </c>
      <c r="RC4" t="s">
        <v>63</v>
      </c>
      <c r="RD4" t="s">
        <v>65</v>
      </c>
      <c r="RE4" t="s">
        <v>67</v>
      </c>
      <c r="RF4" t="s">
        <v>69</v>
      </c>
      <c r="RG4" t="s">
        <v>71</v>
      </c>
      <c r="RH4" t="s">
        <v>73</v>
      </c>
      <c r="RI4" t="s">
        <v>75</v>
      </c>
      <c r="RJ4" t="s">
        <v>77</v>
      </c>
      <c r="RK4" t="s">
        <v>79</v>
      </c>
      <c r="RL4" t="s">
        <v>81</v>
      </c>
      <c r="RM4" t="s">
        <v>83</v>
      </c>
      <c r="RN4" t="s">
        <v>85</v>
      </c>
      <c r="RO4" t="s">
        <v>203</v>
      </c>
      <c r="RP4" t="s">
        <v>205</v>
      </c>
      <c r="RQ4" t="s">
        <v>207</v>
      </c>
      <c r="RR4" t="s">
        <v>209</v>
      </c>
      <c r="RS4" t="s">
        <v>211</v>
      </c>
      <c r="RT4" t="s">
        <v>213</v>
      </c>
      <c r="RU4" t="s">
        <v>176</v>
      </c>
      <c r="RV4" t="s">
        <v>178</v>
      </c>
      <c r="RW4" t="s">
        <v>180</v>
      </c>
      <c r="RX4" t="s">
        <v>182</v>
      </c>
      <c r="RY4" t="s">
        <v>184</v>
      </c>
      <c r="RZ4" t="s">
        <v>186</v>
      </c>
      <c r="SA4" t="s">
        <v>188</v>
      </c>
      <c r="SB4" t="s">
        <v>190</v>
      </c>
      <c r="SC4" t="s">
        <v>192</v>
      </c>
      <c r="SD4" t="s">
        <v>194</v>
      </c>
      <c r="SE4" t="s">
        <v>196</v>
      </c>
      <c r="SF4" t="s">
        <v>198</v>
      </c>
      <c r="SG4" t="s">
        <v>300</v>
      </c>
      <c r="SH4" t="s">
        <v>302</v>
      </c>
      <c r="SI4" t="s">
        <v>304</v>
      </c>
      <c r="SJ4" t="s">
        <v>306</v>
      </c>
      <c r="SK4" t="s">
        <v>308</v>
      </c>
      <c r="SL4" t="s">
        <v>310</v>
      </c>
      <c r="SM4" t="s">
        <v>312</v>
      </c>
      <c r="SN4" t="s">
        <v>314</v>
      </c>
      <c r="SO4" t="s">
        <v>144</v>
      </c>
      <c r="SP4" t="s">
        <v>146</v>
      </c>
      <c r="SQ4" t="s">
        <v>148</v>
      </c>
      <c r="SR4" t="s">
        <v>150</v>
      </c>
      <c r="SS4" t="s">
        <v>152</v>
      </c>
      <c r="ST4" t="s">
        <v>154</v>
      </c>
      <c r="SU4" t="s">
        <v>94</v>
      </c>
      <c r="SV4" t="s">
        <v>96</v>
      </c>
      <c r="SW4" t="s">
        <v>98</v>
      </c>
      <c r="SX4" t="s">
        <v>100</v>
      </c>
      <c r="SY4" t="s">
        <v>102</v>
      </c>
      <c r="SZ4" t="s">
        <v>104</v>
      </c>
      <c r="TA4" t="s">
        <v>106</v>
      </c>
      <c r="TB4" t="s">
        <v>108</v>
      </c>
      <c r="TC4" t="s">
        <v>110</v>
      </c>
      <c r="TD4" t="s">
        <v>112</v>
      </c>
      <c r="TE4" t="s">
        <v>114</v>
      </c>
      <c r="TF4" t="s">
        <v>127</v>
      </c>
      <c r="TG4" t="s">
        <v>129</v>
      </c>
      <c r="TH4" t="s">
        <v>131</v>
      </c>
      <c r="TI4" t="s">
        <v>133</v>
      </c>
      <c r="TJ4" t="s">
        <v>135</v>
      </c>
      <c r="TK4" t="s">
        <v>6</v>
      </c>
      <c r="TL4" t="s">
        <v>9</v>
      </c>
      <c r="TM4" t="s">
        <v>11</v>
      </c>
      <c r="TN4" t="s">
        <v>13</v>
      </c>
      <c r="TO4" t="s">
        <v>15</v>
      </c>
      <c r="TP4" t="s">
        <v>17</v>
      </c>
      <c r="TQ4" t="s">
        <v>19</v>
      </c>
      <c r="TR4" t="s">
        <v>21</v>
      </c>
      <c r="TS4" t="s">
        <v>23</v>
      </c>
      <c r="TT4" t="s">
        <v>25</v>
      </c>
      <c r="TU4" t="s">
        <v>27</v>
      </c>
      <c r="TV4" t="s">
        <v>29</v>
      </c>
      <c r="TW4" t="s">
        <v>31</v>
      </c>
      <c r="TX4" t="s">
        <v>33</v>
      </c>
      <c r="TY4" t="s">
        <v>161</v>
      </c>
      <c r="TZ4" t="s">
        <v>163</v>
      </c>
      <c r="UA4" t="s">
        <v>165</v>
      </c>
      <c r="UB4" t="s">
        <v>167</v>
      </c>
      <c r="UC4" t="s">
        <v>169</v>
      </c>
      <c r="UD4" t="s">
        <v>171</v>
      </c>
      <c r="UE4" t="s">
        <v>361</v>
      </c>
      <c r="UF4" t="s">
        <v>363</v>
      </c>
      <c r="UG4" t="s">
        <v>365</v>
      </c>
      <c r="UH4" t="s">
        <v>367</v>
      </c>
      <c r="UI4" t="s">
        <v>369</v>
      </c>
      <c r="UJ4" t="s">
        <v>371</v>
      </c>
      <c r="UK4" t="s">
        <v>373</v>
      </c>
      <c r="UL4" t="s">
        <v>375</v>
      </c>
      <c r="UM4" t="s">
        <v>377</v>
      </c>
      <c r="UN4" t="s">
        <v>379</v>
      </c>
      <c r="UO4" t="s">
        <v>381</v>
      </c>
      <c r="UP4" t="s">
        <v>383</v>
      </c>
      <c r="UQ4" t="s">
        <v>415</v>
      </c>
      <c r="UR4" t="s">
        <v>417</v>
      </c>
      <c r="US4" t="s">
        <v>419</v>
      </c>
      <c r="UT4" t="s">
        <v>421</v>
      </c>
      <c r="UU4" t="s">
        <v>423</v>
      </c>
      <c r="UV4" t="s">
        <v>425</v>
      </c>
      <c r="UW4" t="s">
        <v>427</v>
      </c>
      <c r="UX4" t="s">
        <v>319</v>
      </c>
      <c r="UY4" t="s">
        <v>321</v>
      </c>
      <c r="UZ4" t="s">
        <v>323</v>
      </c>
      <c r="VA4" t="s">
        <v>325</v>
      </c>
      <c r="VB4" t="s">
        <v>327</v>
      </c>
      <c r="VC4" t="s">
        <v>329</v>
      </c>
      <c r="VD4" t="s">
        <v>331</v>
      </c>
      <c r="VE4" t="s">
        <v>333</v>
      </c>
      <c r="VF4" t="s">
        <v>335</v>
      </c>
      <c r="VG4" t="s">
        <v>222</v>
      </c>
      <c r="VH4" t="s">
        <v>224</v>
      </c>
      <c r="VI4" t="s">
        <v>226</v>
      </c>
      <c r="VJ4" t="s">
        <v>228</v>
      </c>
      <c r="VK4" t="s">
        <v>230</v>
      </c>
      <c r="VL4" t="s">
        <v>232</v>
      </c>
      <c r="VM4" t="s">
        <v>283</v>
      </c>
      <c r="VN4" t="s">
        <v>285</v>
      </c>
      <c r="VO4" t="s">
        <v>287</v>
      </c>
      <c r="VP4" t="s">
        <v>289</v>
      </c>
      <c r="VQ4" t="s">
        <v>291</v>
      </c>
      <c r="VR4" t="s">
        <v>293</v>
      </c>
      <c r="VS4" t="s">
        <v>295</v>
      </c>
      <c r="VT4" t="s">
        <v>239</v>
      </c>
      <c r="VU4" t="s">
        <v>241</v>
      </c>
      <c r="VV4" t="s">
        <v>243</v>
      </c>
      <c r="VW4" t="s">
        <v>245</v>
      </c>
      <c r="VX4" t="s">
        <v>247</v>
      </c>
      <c r="VY4" t="s">
        <v>249</v>
      </c>
      <c r="VZ4" t="s">
        <v>251</v>
      </c>
      <c r="WA4" t="s">
        <v>390</v>
      </c>
      <c r="WB4" t="s">
        <v>392</v>
      </c>
      <c r="WC4" t="s">
        <v>394</v>
      </c>
      <c r="WD4" t="s">
        <v>396</v>
      </c>
      <c r="WE4" t="s">
        <v>398</v>
      </c>
      <c r="WF4" t="s">
        <v>400</v>
      </c>
      <c r="WG4" t="s">
        <v>258</v>
      </c>
      <c r="WH4" t="s">
        <v>260</v>
      </c>
      <c r="WI4" t="s">
        <v>262</v>
      </c>
      <c r="WJ4" t="s">
        <v>264</v>
      </c>
      <c r="WK4" t="s">
        <v>266</v>
      </c>
      <c r="WL4" t="s">
        <v>268</v>
      </c>
      <c r="WM4" t="s">
        <v>270</v>
      </c>
      <c r="WN4" t="s">
        <v>272</v>
      </c>
      <c r="WO4" t="s">
        <v>274</v>
      </c>
      <c r="WP4" t="s">
        <v>674</v>
      </c>
      <c r="WQ4" t="s">
        <v>676</v>
      </c>
      <c r="WR4" t="s">
        <v>678</v>
      </c>
      <c r="WS4" t="s">
        <v>680</v>
      </c>
      <c r="WT4" t="s">
        <v>681</v>
      </c>
      <c r="WU4" t="s">
        <v>585</v>
      </c>
      <c r="WV4" t="s">
        <v>587</v>
      </c>
      <c r="WW4" t="s">
        <v>589</v>
      </c>
      <c r="WX4" t="s">
        <v>591</v>
      </c>
      <c r="WY4" t="s">
        <v>593</v>
      </c>
      <c r="WZ4" t="s">
        <v>595</v>
      </c>
      <c r="XA4" t="s">
        <v>597</v>
      </c>
      <c r="XB4" t="s">
        <v>599</v>
      </c>
      <c r="XC4" t="s">
        <v>601</v>
      </c>
      <c r="XD4" t="s">
        <v>603</v>
      </c>
      <c r="XE4" t="s">
        <v>605</v>
      </c>
      <c r="XF4" t="s">
        <v>704</v>
      </c>
      <c r="XG4" t="s">
        <v>706</v>
      </c>
      <c r="XH4" t="s">
        <v>708</v>
      </c>
      <c r="XI4" t="s">
        <v>710</v>
      </c>
      <c r="XJ4" t="s">
        <v>712</v>
      </c>
      <c r="XK4" t="s">
        <v>714</v>
      </c>
      <c r="XL4" t="s">
        <v>716</v>
      </c>
      <c r="XM4" t="s">
        <v>718</v>
      </c>
      <c r="XN4" t="s">
        <v>616</v>
      </c>
      <c r="XO4" t="s">
        <v>618</v>
      </c>
      <c r="XP4" t="s">
        <v>620</v>
      </c>
      <c r="XQ4" t="s">
        <v>622</v>
      </c>
      <c r="XR4" t="s">
        <v>624</v>
      </c>
      <c r="XS4" t="s">
        <v>626</v>
      </c>
      <c r="XT4" t="s">
        <v>628</v>
      </c>
      <c r="XU4" t="s">
        <v>697</v>
      </c>
      <c r="XV4" t="s">
        <v>690</v>
      </c>
      <c r="XW4" t="s">
        <v>692</v>
      </c>
      <c r="XX4" t="s">
        <v>651</v>
      </c>
      <c r="XY4" t="s">
        <v>653</v>
      </c>
      <c r="XZ4" t="s">
        <v>655</v>
      </c>
      <c r="YA4" t="s">
        <v>657</v>
      </c>
      <c r="YB4" t="s">
        <v>659</v>
      </c>
      <c r="YC4" t="s">
        <v>661</v>
      </c>
      <c r="YD4" t="s">
        <v>663</v>
      </c>
      <c r="YE4" t="s">
        <v>635</v>
      </c>
      <c r="YF4" t="s">
        <v>637</v>
      </c>
      <c r="YG4" t="s">
        <v>639</v>
      </c>
      <c r="YH4" t="s">
        <v>640</v>
      </c>
      <c r="YI4" t="s">
        <v>642</v>
      </c>
      <c r="YJ4" t="s">
        <v>644</v>
      </c>
      <c r="YK4" t="s">
        <v>646</v>
      </c>
      <c r="YL4" t="s">
        <v>1590</v>
      </c>
      <c r="YM4" t="s">
        <v>1662</v>
      </c>
      <c r="YN4" t="s">
        <v>1592</v>
      </c>
      <c r="YO4" t="s">
        <v>1594</v>
      </c>
      <c r="YP4" t="s">
        <v>1596</v>
      </c>
      <c r="YQ4" t="s">
        <v>1598</v>
      </c>
      <c r="YR4" t="s">
        <v>1600</v>
      </c>
      <c r="YS4" t="s">
        <v>1602</v>
      </c>
      <c r="YT4" t="s">
        <v>1604</v>
      </c>
      <c r="YU4" t="s">
        <v>1606</v>
      </c>
      <c r="YV4" t="s">
        <v>1608</v>
      </c>
      <c r="YW4" t="s">
        <v>1610</v>
      </c>
      <c r="YX4" t="s">
        <v>1612</v>
      </c>
      <c r="YY4" t="s">
        <v>1613</v>
      </c>
      <c r="YZ4" t="s">
        <v>1615</v>
      </c>
      <c r="ZA4" t="s">
        <v>1617</v>
      </c>
      <c r="ZB4" t="s">
        <v>1619</v>
      </c>
      <c r="ZC4" t="s">
        <v>1621</v>
      </c>
      <c r="ZD4" t="s">
        <v>1548</v>
      </c>
      <c r="ZE4" t="s">
        <v>1550</v>
      </c>
      <c r="ZF4" t="s">
        <v>1552</v>
      </c>
      <c r="ZG4" t="s">
        <v>1554</v>
      </c>
      <c r="ZH4" t="s">
        <v>1556</v>
      </c>
      <c r="ZI4" t="s">
        <v>1558</v>
      </c>
      <c r="ZJ4" t="s">
        <v>1560</v>
      </c>
      <c r="ZK4" t="s">
        <v>1637</v>
      </c>
      <c r="ZL4" t="s">
        <v>1639</v>
      </c>
      <c r="ZM4" t="s">
        <v>1641</v>
      </c>
      <c r="ZN4" t="s">
        <v>1643</v>
      </c>
      <c r="ZO4" t="s">
        <v>1644</v>
      </c>
      <c r="ZP4" t="s">
        <v>1646</v>
      </c>
      <c r="ZQ4" t="s">
        <v>1648</v>
      </c>
      <c r="ZR4" t="s">
        <v>1653</v>
      </c>
      <c r="ZS4" t="s">
        <v>1655</v>
      </c>
      <c r="ZT4" t="s">
        <v>1677</v>
      </c>
      <c r="ZU4" t="s">
        <v>1679</v>
      </c>
      <c r="ZV4" t="s">
        <v>1681</v>
      </c>
      <c r="ZW4" t="s">
        <v>1683</v>
      </c>
      <c r="ZX4" t="s">
        <v>1685</v>
      </c>
      <c r="ZY4" t="s">
        <v>1687</v>
      </c>
      <c r="ZZ4" t="s">
        <v>1689</v>
      </c>
      <c r="AAA4" t="s">
        <v>1691</v>
      </c>
      <c r="AAB4" t="s">
        <v>1693</v>
      </c>
      <c r="AAC4" t="s">
        <v>1695</v>
      </c>
      <c r="AAD4" t="s">
        <v>1697</v>
      </c>
      <c r="AAE4" t="s">
        <v>1699</v>
      </c>
      <c r="AAF4" t="s">
        <v>1701</v>
      </c>
      <c r="AAG4" t="s">
        <v>1703</v>
      </c>
      <c r="AAH4" t="s">
        <v>1705</v>
      </c>
      <c r="AAI4" t="s">
        <v>1664</v>
      </c>
      <c r="AAJ4" t="s">
        <v>1666</v>
      </c>
      <c r="AAK4" t="s">
        <v>1668</v>
      </c>
      <c r="AAL4" t="s">
        <v>1567</v>
      </c>
      <c r="AAM4" t="s">
        <v>1569</v>
      </c>
      <c r="AAN4" t="s">
        <v>1571</v>
      </c>
      <c r="AAO4" t="s">
        <v>1573</v>
      </c>
      <c r="AAP4" t="s">
        <v>1575</v>
      </c>
      <c r="AAQ4" t="s">
        <v>1577</v>
      </c>
      <c r="AAR4" t="s">
        <v>1579</v>
      </c>
      <c r="AAS4" t="s">
        <v>1581</v>
      </c>
      <c r="AAT4" t="s">
        <v>1583</v>
      </c>
      <c r="AAU4" t="s">
        <v>1585</v>
      </c>
      <c r="AAV4" t="s">
        <v>1831</v>
      </c>
      <c r="AAW4" t="s">
        <v>1833</v>
      </c>
      <c r="AAX4" t="s">
        <v>1835</v>
      </c>
      <c r="AAY4" t="s">
        <v>1837</v>
      </c>
      <c r="AAZ4" t="s">
        <v>1839</v>
      </c>
      <c r="ABA4" t="s">
        <v>1841</v>
      </c>
      <c r="ABB4" t="s">
        <v>1843</v>
      </c>
      <c r="ABC4" t="s">
        <v>1845</v>
      </c>
      <c r="ABD4" t="s">
        <v>1847</v>
      </c>
      <c r="ABE4" t="s">
        <v>1849</v>
      </c>
      <c r="ABF4" t="s">
        <v>1851</v>
      </c>
      <c r="ABG4" t="s">
        <v>1853</v>
      </c>
      <c r="ABH4" t="s">
        <v>1855</v>
      </c>
      <c r="ABI4" t="s">
        <v>1857</v>
      </c>
      <c r="ABJ4" t="s">
        <v>1859</v>
      </c>
      <c r="ABK4" t="s">
        <v>1864</v>
      </c>
      <c r="ABL4" t="s">
        <v>1866</v>
      </c>
      <c r="ABM4" t="s">
        <v>1868</v>
      </c>
      <c r="ABN4" t="s">
        <v>1870</v>
      </c>
      <c r="ABO4" t="s">
        <v>1872</v>
      </c>
      <c r="ABP4" t="s">
        <v>1716</v>
      </c>
      <c r="ABQ4" t="s">
        <v>1718</v>
      </c>
      <c r="ABR4" t="s">
        <v>1720</v>
      </c>
      <c r="ABS4" t="s">
        <v>1722</v>
      </c>
      <c r="ABT4" t="s">
        <v>1724</v>
      </c>
      <c r="ABU4" t="s">
        <v>1726</v>
      </c>
      <c r="ABV4" t="s">
        <v>1728</v>
      </c>
      <c r="ABW4" t="s">
        <v>1789</v>
      </c>
      <c r="ABX4" t="s">
        <v>1791</v>
      </c>
      <c r="ABY4" t="s">
        <v>1793</v>
      </c>
      <c r="ABZ4" t="s">
        <v>1795</v>
      </c>
      <c r="ACA4" t="s">
        <v>1797</v>
      </c>
      <c r="ACB4" t="s">
        <v>1799</v>
      </c>
      <c r="ACC4" t="s">
        <v>1801</v>
      </c>
      <c r="ACD4" t="s">
        <v>1803</v>
      </c>
      <c r="ACE4" t="s">
        <v>1805</v>
      </c>
      <c r="ACF4" t="s">
        <v>1764</v>
      </c>
      <c r="ACG4" t="s">
        <v>1766</v>
      </c>
      <c r="ACH4" t="s">
        <v>1768</v>
      </c>
      <c r="ACI4" t="s">
        <v>1770</v>
      </c>
      <c r="ACJ4" t="s">
        <v>1772</v>
      </c>
      <c r="ACK4" t="s">
        <v>1774</v>
      </c>
      <c r="ACL4" t="s">
        <v>1776</v>
      </c>
      <c r="ACM4" t="s">
        <v>1778</v>
      </c>
      <c r="ACN4" t="s">
        <v>1780</v>
      </c>
      <c r="ACO4" t="s">
        <v>1814</v>
      </c>
      <c r="ACP4" t="s">
        <v>1816</v>
      </c>
      <c r="ACQ4" t="s">
        <v>1818</v>
      </c>
      <c r="ACR4" t="s">
        <v>1739</v>
      </c>
      <c r="ACS4" t="s">
        <v>1741</v>
      </c>
      <c r="ACT4" t="s">
        <v>1743</v>
      </c>
      <c r="ACU4" t="s">
        <v>1745</v>
      </c>
      <c r="ACV4" t="s">
        <v>1747</v>
      </c>
      <c r="ACW4" t="s">
        <v>1749</v>
      </c>
      <c r="ACX4" t="s">
        <v>1751</v>
      </c>
      <c r="ACY4" t="s">
        <v>1753</v>
      </c>
      <c r="ACZ4" t="s">
        <v>1531</v>
      </c>
      <c r="ADA4" t="s">
        <v>1430</v>
      </c>
      <c r="ADB4" t="s">
        <v>950</v>
      </c>
      <c r="ADC4" t="s">
        <v>1209</v>
      </c>
      <c r="ADD4" t="s">
        <v>1097</v>
      </c>
      <c r="ADE4" t="s">
        <v>1149</v>
      </c>
      <c r="ADF4" t="s">
        <v>901</v>
      </c>
      <c r="ADG4" t="s">
        <v>1136</v>
      </c>
      <c r="ADH4" t="s">
        <v>1053</v>
      </c>
      <c r="ADI4" t="s">
        <v>156</v>
      </c>
      <c r="ADJ4" t="s">
        <v>116</v>
      </c>
      <c r="ADK4" t="s">
        <v>35</v>
      </c>
      <c r="ADL4" t="s">
        <v>253</v>
      </c>
      <c r="ADM4" t="s">
        <v>402</v>
      </c>
      <c r="ADN4" t="s">
        <v>276</v>
      </c>
      <c r="ADO4" t="s">
        <v>683</v>
      </c>
      <c r="ADP4" t="s">
        <v>1707</v>
      </c>
      <c r="ADQ4" t="s">
        <v>1782</v>
      </c>
      <c r="ADR4" t="s">
        <v>1820</v>
      </c>
      <c r="ADS4" t="s">
        <v>1784</v>
      </c>
      <c r="ADT4" t="s">
        <v>1298</v>
      </c>
      <c r="ADU4" t="s">
        <v>1300</v>
      </c>
      <c r="ADV4" t="s">
        <v>1357</v>
      </c>
      <c r="ADW4" t="s">
        <v>118</v>
      </c>
      <c r="ADX4" t="s">
        <v>404</v>
      </c>
      <c r="ADY4" t="s">
        <v>87</v>
      </c>
      <c r="ADZ4" t="s">
        <v>1709</v>
      </c>
      <c r="AEA4" t="s">
        <v>1623</v>
      </c>
      <c r="AEB4" t="s">
        <v>952</v>
      </c>
      <c r="AEC4" t="s">
        <v>764</v>
      </c>
      <c r="AED4" t="s">
        <v>1822</v>
      </c>
      <c r="AEE4" t="s">
        <v>806</v>
      </c>
      <c r="AEF4" t="s">
        <v>868</v>
      </c>
      <c r="AEG4" t="s">
        <v>1755</v>
      </c>
      <c r="AEH4" t="s">
        <v>630</v>
      </c>
      <c r="AEI4" t="s">
        <v>954</v>
      </c>
      <c r="AEJ4" t="s">
        <v>1099</v>
      </c>
      <c r="AEK4" t="s">
        <v>337</v>
      </c>
      <c r="AEL4" t="s">
        <v>607</v>
      </c>
      <c r="AEM4" t="s">
        <v>1711</v>
      </c>
      <c r="AEN4" t="s">
        <v>1730</v>
      </c>
      <c r="AEO4" t="s">
        <v>1302</v>
      </c>
      <c r="AEP4" t="s">
        <v>1303</v>
      </c>
      <c r="AEQ4" t="s">
        <v>1757</v>
      </c>
      <c r="AER4" t="s">
        <v>37</v>
      </c>
      <c r="AES4" t="s">
        <v>1138</v>
      </c>
      <c r="AET4" t="s">
        <v>1151</v>
      </c>
      <c r="AEU4" t="s">
        <v>609</v>
      </c>
      <c r="AEV4" t="s">
        <v>1533</v>
      </c>
      <c r="AEW4" t="s">
        <v>1390</v>
      </c>
      <c r="AEX4" t="s">
        <v>1304</v>
      </c>
      <c r="AEY4" t="s">
        <v>838</v>
      </c>
      <c r="AEZ4" t="s">
        <v>1469</v>
      </c>
      <c r="AFA4" t="s">
        <v>1170</v>
      </c>
      <c r="AFB4" t="s">
        <v>1359</v>
      </c>
      <c r="AFC4" t="s">
        <v>89</v>
      </c>
      <c r="AFD4" t="s">
        <v>1759</v>
      </c>
      <c r="AFE4" t="s">
        <v>1306</v>
      </c>
      <c r="AFF4" t="s">
        <v>840</v>
      </c>
      <c r="AFG4" t="s">
        <v>1535</v>
      </c>
      <c r="AFH4" t="s">
        <v>1807</v>
      </c>
      <c r="AFI4" t="s">
        <v>1824</v>
      </c>
      <c r="AFJ4" t="s">
        <v>1308</v>
      </c>
      <c r="AFK4" t="s">
        <v>987</v>
      </c>
      <c r="AFL4" t="s">
        <v>1537</v>
      </c>
      <c r="AFM4" t="s">
        <v>215</v>
      </c>
      <c r="AFN4" t="s">
        <v>120</v>
      </c>
      <c r="AFO4" t="s">
        <v>1211</v>
      </c>
      <c r="AFP4" t="s">
        <v>1213</v>
      </c>
      <c r="AFQ4" t="s">
        <v>234</v>
      </c>
      <c r="AFR4" t="s">
        <v>1310</v>
      </c>
      <c r="AFS4" t="s">
        <v>1312</v>
      </c>
      <c r="AFT4" t="s">
        <v>1314</v>
      </c>
      <c r="AFU4" t="s">
        <v>1392</v>
      </c>
      <c r="AFV4" t="s">
        <v>1394</v>
      </c>
      <c r="AFW4" t="s">
        <v>1396</v>
      </c>
      <c r="AFX4" t="s">
        <v>1539</v>
      </c>
      <c r="AFY4" t="s">
        <v>1541</v>
      </c>
      <c r="AFZ4" t="s">
        <v>354</v>
      </c>
      <c r="AGA4" t="s">
        <v>356</v>
      </c>
      <c r="AGB4" t="s">
        <v>1543</v>
      </c>
      <c r="AGC4" t="s">
        <v>406</v>
      </c>
      <c r="AGD4" t="s">
        <v>408</v>
      </c>
      <c r="AGE4" t="s">
        <v>410</v>
      </c>
      <c r="AGF4" t="s">
        <v>1026</v>
      </c>
      <c r="AGG4" t="s">
        <v>1028</v>
      </c>
      <c r="AGH4" t="s">
        <v>1030</v>
      </c>
      <c r="AGI4" t="s">
        <v>791</v>
      </c>
      <c r="AGJ4" t="s">
        <v>339</v>
      </c>
      <c r="AGK4" t="s">
        <v>1471</v>
      </c>
      <c r="AGL4" t="s">
        <v>1473</v>
      </c>
      <c r="AGM4" t="s">
        <v>1475</v>
      </c>
      <c r="AGN4" t="s">
        <v>903</v>
      </c>
      <c r="AGO4" t="s">
        <v>1361</v>
      </c>
      <c r="AGP4" t="s">
        <v>1153</v>
      </c>
      <c r="AGQ4" t="s">
        <v>853</v>
      </c>
      <c r="AGR4" t="s">
        <v>1874</v>
      </c>
      <c r="AGS4" t="s">
        <v>905</v>
      </c>
      <c r="AGT4" t="s">
        <v>907</v>
      </c>
      <c r="AGU4" t="s">
        <v>909</v>
      </c>
      <c r="AGV4" t="s">
        <v>1155</v>
      </c>
      <c r="AGW4" t="s">
        <v>1157</v>
      </c>
      <c r="AGX4" t="s">
        <v>1732</v>
      </c>
      <c r="AGY4" t="s">
        <v>39</v>
      </c>
      <c r="AGZ4" t="s">
        <v>989</v>
      </c>
      <c r="AHA4" t="s">
        <v>870</v>
      </c>
      <c r="AHB4" t="s">
        <v>872</v>
      </c>
      <c r="AHC4" t="s">
        <v>685</v>
      </c>
      <c r="AHD4" t="s">
        <v>1101</v>
      </c>
      <c r="AHE4" t="s">
        <v>451</v>
      </c>
      <c r="AHF4" t="s">
        <v>766</v>
      </c>
      <c r="AHG4" t="s">
        <v>1625</v>
      </c>
      <c r="AHH4" t="s">
        <v>1626</v>
      </c>
      <c r="AHI4" t="s">
        <v>1628</v>
      </c>
      <c r="AHJ4" t="s">
        <v>1630</v>
      </c>
      <c r="AHK4" t="s">
        <v>137</v>
      </c>
      <c r="AHL4" t="s">
        <v>139</v>
      </c>
      <c r="AHM4" t="s">
        <v>385</v>
      </c>
      <c r="AHN4" t="s">
        <v>1055</v>
      </c>
      <c r="AHO4" t="s">
        <v>1657</v>
      </c>
      <c r="AHP4" t="s">
        <v>611</v>
      </c>
      <c r="AHQ4" t="s">
        <v>579</v>
      </c>
      <c r="AHR4" t="s">
        <v>956</v>
      </c>
      <c r="AHS4" t="s">
        <v>958</v>
      </c>
      <c r="AHT4" t="s">
        <v>960</v>
      </c>
      <c r="AHU4" t="s">
        <v>962</v>
      </c>
      <c r="AHV4" t="s">
        <v>1562</v>
      </c>
      <c r="AHW4" t="s">
        <v>1876</v>
      </c>
    </row>
    <row r="5" spans="1:907" x14ac:dyDescent="0.25">
      <c r="A5" t="s">
        <v>1918</v>
      </c>
      <c r="B5" t="s">
        <v>1978</v>
      </c>
      <c r="C5" t="s">
        <v>1979</v>
      </c>
      <c r="D5" s="1">
        <v>794012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/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5286574.9400000004</v>
      </c>
      <c r="AK5" s="1">
        <v>0</v>
      </c>
      <c r="AL5" s="1">
        <v>0</v>
      </c>
      <c r="AM5" s="1">
        <v>0</v>
      </c>
      <c r="AN5" s="1">
        <v>0</v>
      </c>
      <c r="AO5" s="1">
        <v>0</v>
      </c>
      <c r="AP5" s="1">
        <v>6093506</v>
      </c>
      <c r="AQ5" s="1">
        <v>0</v>
      </c>
      <c r="AR5" s="1">
        <v>0</v>
      </c>
      <c r="AS5" s="1">
        <v>0</v>
      </c>
      <c r="AT5" s="1">
        <v>0</v>
      </c>
      <c r="AU5" s="1">
        <v>0</v>
      </c>
      <c r="AV5" s="1">
        <v>0</v>
      </c>
      <c r="AW5" s="1">
        <v>0</v>
      </c>
      <c r="AX5" s="1">
        <v>0</v>
      </c>
      <c r="AY5" s="1">
        <v>0</v>
      </c>
      <c r="AZ5" s="1">
        <v>0</v>
      </c>
      <c r="BA5" s="1">
        <v>0</v>
      </c>
      <c r="BB5" s="1">
        <v>0</v>
      </c>
      <c r="BC5" s="1">
        <v>0</v>
      </c>
      <c r="BD5" s="1">
        <v>0</v>
      </c>
      <c r="BE5" s="1">
        <v>0</v>
      </c>
      <c r="BF5" s="1">
        <v>0</v>
      </c>
      <c r="BG5" s="1">
        <v>0</v>
      </c>
      <c r="BH5" s="1">
        <v>0</v>
      </c>
      <c r="BI5" s="1">
        <v>0</v>
      </c>
      <c r="BJ5" s="1">
        <v>0</v>
      </c>
      <c r="BK5" s="1">
        <v>0</v>
      </c>
      <c r="BL5" s="1">
        <v>0</v>
      </c>
      <c r="BM5" s="1">
        <v>0</v>
      </c>
      <c r="BN5" s="1">
        <v>0</v>
      </c>
      <c r="BO5" s="1">
        <v>0</v>
      </c>
      <c r="BP5" s="1">
        <v>0</v>
      </c>
      <c r="BQ5" s="1">
        <v>0</v>
      </c>
      <c r="BR5" s="1">
        <v>0</v>
      </c>
      <c r="BS5" s="1">
        <v>0</v>
      </c>
      <c r="BT5" s="1">
        <v>0</v>
      </c>
      <c r="BU5" s="1">
        <v>0</v>
      </c>
      <c r="BV5" s="1">
        <v>0</v>
      </c>
      <c r="BW5" s="1">
        <v>0</v>
      </c>
      <c r="BX5" s="1">
        <v>0</v>
      </c>
      <c r="BY5" s="1">
        <v>0</v>
      </c>
      <c r="BZ5" s="1">
        <v>0</v>
      </c>
      <c r="CA5" s="1">
        <v>0</v>
      </c>
      <c r="CB5" s="1">
        <v>0</v>
      </c>
      <c r="CC5" s="1">
        <v>0</v>
      </c>
      <c r="CD5" s="1">
        <v>0</v>
      </c>
      <c r="CE5" s="1">
        <v>0</v>
      </c>
      <c r="CF5" s="1">
        <v>0</v>
      </c>
      <c r="CG5" s="1">
        <v>0</v>
      </c>
      <c r="CH5" s="1">
        <v>0</v>
      </c>
      <c r="CI5" s="1">
        <v>0</v>
      </c>
      <c r="CJ5" s="1">
        <v>0</v>
      </c>
      <c r="CK5" s="1">
        <v>0</v>
      </c>
      <c r="CL5" s="1">
        <v>0</v>
      </c>
      <c r="CM5" s="1">
        <v>0</v>
      </c>
      <c r="CN5" s="1">
        <v>0</v>
      </c>
      <c r="CO5" s="1">
        <v>0</v>
      </c>
      <c r="CP5" s="1">
        <v>0</v>
      </c>
      <c r="CQ5" s="1">
        <v>0</v>
      </c>
      <c r="CR5" s="1">
        <v>0</v>
      </c>
      <c r="CS5" s="1">
        <v>0</v>
      </c>
      <c r="CT5" s="1">
        <v>0</v>
      </c>
      <c r="CU5" s="1">
        <v>0</v>
      </c>
      <c r="CV5" s="1">
        <v>0</v>
      </c>
      <c r="CW5" s="1">
        <v>0</v>
      </c>
      <c r="CX5" s="1">
        <v>0</v>
      </c>
      <c r="CY5" s="1">
        <v>0</v>
      </c>
      <c r="CZ5" s="1">
        <v>7833510</v>
      </c>
      <c r="DA5" s="1">
        <v>0</v>
      </c>
      <c r="DB5" s="1">
        <v>0</v>
      </c>
      <c r="DC5" s="1">
        <v>0</v>
      </c>
      <c r="DD5" s="1">
        <v>0</v>
      </c>
      <c r="DE5" s="1">
        <v>0</v>
      </c>
      <c r="DF5" s="1">
        <v>0</v>
      </c>
      <c r="DG5" s="1">
        <v>0</v>
      </c>
      <c r="DH5" s="1">
        <v>0</v>
      </c>
      <c r="DI5" s="1">
        <v>0</v>
      </c>
      <c r="DJ5" s="1">
        <v>0</v>
      </c>
      <c r="DK5" s="1">
        <v>0</v>
      </c>
      <c r="DL5" s="1">
        <v>0</v>
      </c>
      <c r="DM5" s="1">
        <v>0</v>
      </c>
      <c r="DN5" s="1">
        <v>0</v>
      </c>
      <c r="DO5" s="1">
        <v>0</v>
      </c>
      <c r="DP5" s="1">
        <v>0</v>
      </c>
      <c r="DQ5" s="1">
        <v>0</v>
      </c>
      <c r="DR5" s="1">
        <v>0</v>
      </c>
      <c r="DS5" s="1">
        <v>0</v>
      </c>
      <c r="DT5" s="1">
        <v>0</v>
      </c>
      <c r="DU5" s="1">
        <v>0</v>
      </c>
      <c r="DV5" s="1">
        <v>0</v>
      </c>
      <c r="DW5" s="1">
        <v>0</v>
      </c>
      <c r="DX5" s="1">
        <v>0</v>
      </c>
      <c r="DY5" s="1">
        <v>0</v>
      </c>
      <c r="DZ5" s="1">
        <v>0</v>
      </c>
      <c r="EA5" s="1"/>
      <c r="EB5" s="1">
        <v>0</v>
      </c>
      <c r="EC5" s="1">
        <v>0</v>
      </c>
      <c r="ED5" s="1">
        <v>0</v>
      </c>
      <c r="EE5" s="1">
        <v>0</v>
      </c>
      <c r="EF5" s="1">
        <v>0</v>
      </c>
      <c r="EG5" s="1">
        <v>0</v>
      </c>
      <c r="EH5" s="1">
        <v>0</v>
      </c>
      <c r="EI5" s="1">
        <v>0</v>
      </c>
      <c r="EJ5" s="1">
        <v>0</v>
      </c>
      <c r="EK5" s="1">
        <v>0</v>
      </c>
      <c r="EL5" s="1">
        <v>0</v>
      </c>
      <c r="EM5" s="1">
        <v>0</v>
      </c>
      <c r="EN5" s="1">
        <v>0</v>
      </c>
      <c r="EO5" s="1">
        <v>0</v>
      </c>
      <c r="EP5" s="1">
        <v>0</v>
      </c>
      <c r="EQ5" s="1">
        <v>0</v>
      </c>
      <c r="ER5" s="1">
        <v>0</v>
      </c>
      <c r="ES5" s="1">
        <v>0</v>
      </c>
      <c r="ET5" s="1">
        <v>0</v>
      </c>
      <c r="EU5" s="1">
        <v>0</v>
      </c>
      <c r="EV5" s="1">
        <v>0</v>
      </c>
      <c r="EW5" s="1">
        <v>0</v>
      </c>
      <c r="EX5" s="1">
        <v>0</v>
      </c>
      <c r="EY5" s="1">
        <v>0</v>
      </c>
      <c r="EZ5" s="1">
        <v>0</v>
      </c>
      <c r="FA5" s="1">
        <v>0</v>
      </c>
      <c r="FB5" s="1">
        <v>0</v>
      </c>
      <c r="FC5" s="1">
        <v>0</v>
      </c>
      <c r="FD5" s="1">
        <v>0</v>
      </c>
      <c r="FE5" s="1">
        <v>0</v>
      </c>
      <c r="FF5" s="1">
        <v>0</v>
      </c>
      <c r="FG5" s="1">
        <v>0</v>
      </c>
      <c r="FH5" s="1">
        <v>0</v>
      </c>
      <c r="FI5" s="1">
        <v>0</v>
      </c>
      <c r="FJ5" s="1">
        <v>0</v>
      </c>
      <c r="FK5" s="1">
        <v>0</v>
      </c>
      <c r="FL5" s="1">
        <v>0</v>
      </c>
      <c r="FM5" s="1">
        <v>0</v>
      </c>
      <c r="FN5" s="1">
        <v>0</v>
      </c>
      <c r="FO5" s="1"/>
      <c r="FP5" s="1">
        <v>0</v>
      </c>
      <c r="FQ5" s="1">
        <v>0</v>
      </c>
      <c r="FR5" s="1">
        <v>0</v>
      </c>
      <c r="FS5" s="1">
        <v>0</v>
      </c>
      <c r="FT5" s="1">
        <v>0</v>
      </c>
      <c r="FU5" s="1">
        <v>0</v>
      </c>
      <c r="FV5" s="1">
        <v>0</v>
      </c>
      <c r="FW5" s="1">
        <v>0</v>
      </c>
      <c r="FX5" s="1">
        <v>0</v>
      </c>
      <c r="FY5" s="1">
        <v>0</v>
      </c>
      <c r="FZ5" s="1">
        <v>0</v>
      </c>
      <c r="GA5" s="1">
        <v>0</v>
      </c>
      <c r="GB5" s="1">
        <v>0</v>
      </c>
      <c r="GC5" s="1">
        <v>0</v>
      </c>
      <c r="GD5" s="1">
        <v>0</v>
      </c>
      <c r="GE5" s="1">
        <v>0</v>
      </c>
      <c r="GF5" s="1">
        <v>0</v>
      </c>
      <c r="GG5" s="1">
        <v>0</v>
      </c>
      <c r="GH5" s="1">
        <v>0</v>
      </c>
      <c r="GI5" s="1">
        <v>0</v>
      </c>
      <c r="GJ5" s="1">
        <v>0</v>
      </c>
      <c r="GK5" s="1">
        <v>0</v>
      </c>
      <c r="GL5" s="1">
        <v>0</v>
      </c>
      <c r="GM5" s="1">
        <v>0</v>
      </c>
      <c r="GN5" s="1">
        <v>0</v>
      </c>
      <c r="GO5" s="1">
        <v>0</v>
      </c>
      <c r="GP5" s="1">
        <v>0</v>
      </c>
      <c r="GQ5" s="1">
        <v>0</v>
      </c>
      <c r="GR5" s="1">
        <v>0</v>
      </c>
      <c r="GS5" s="1">
        <v>0</v>
      </c>
      <c r="GT5" s="1">
        <v>15060486.789999999</v>
      </c>
      <c r="GU5" s="1">
        <v>0</v>
      </c>
      <c r="GV5" s="1">
        <v>0</v>
      </c>
      <c r="GW5" s="1">
        <v>0</v>
      </c>
      <c r="GX5" s="1">
        <v>0</v>
      </c>
      <c r="GY5" s="1">
        <v>0</v>
      </c>
      <c r="GZ5" s="1">
        <v>0</v>
      </c>
      <c r="HA5" s="1">
        <v>0</v>
      </c>
      <c r="HB5" s="1">
        <v>0</v>
      </c>
      <c r="HC5" s="1">
        <v>0</v>
      </c>
      <c r="HD5" s="1">
        <v>0</v>
      </c>
      <c r="HE5" s="1">
        <v>0</v>
      </c>
      <c r="HF5" s="1">
        <v>0</v>
      </c>
      <c r="HG5" s="1">
        <v>0</v>
      </c>
      <c r="HH5" s="1">
        <v>0</v>
      </c>
      <c r="HI5" s="1">
        <v>0</v>
      </c>
      <c r="HJ5" s="1">
        <v>0</v>
      </c>
      <c r="HK5" s="1">
        <v>0</v>
      </c>
      <c r="HL5" s="1">
        <v>0</v>
      </c>
      <c r="HM5" s="1">
        <v>0</v>
      </c>
      <c r="HN5" s="1">
        <v>0</v>
      </c>
      <c r="HO5" s="1">
        <v>0</v>
      </c>
      <c r="HP5" s="1">
        <v>0</v>
      </c>
      <c r="HQ5" s="1">
        <v>0</v>
      </c>
      <c r="HR5" s="1">
        <v>0</v>
      </c>
      <c r="HS5" s="1">
        <v>0</v>
      </c>
      <c r="HT5" s="1">
        <v>0</v>
      </c>
      <c r="HU5" s="1">
        <v>0</v>
      </c>
      <c r="HV5" s="1">
        <v>0</v>
      </c>
      <c r="HW5" s="1">
        <v>0</v>
      </c>
      <c r="HX5" s="1">
        <v>0</v>
      </c>
      <c r="HY5" s="1">
        <v>0</v>
      </c>
      <c r="HZ5" s="1">
        <v>0</v>
      </c>
      <c r="IA5" s="1">
        <v>0</v>
      </c>
      <c r="IB5" s="1">
        <v>0</v>
      </c>
      <c r="IC5" s="1">
        <v>0</v>
      </c>
      <c r="ID5" s="1">
        <v>0</v>
      </c>
      <c r="IE5" s="1">
        <v>0</v>
      </c>
      <c r="IF5" s="1">
        <v>0</v>
      </c>
      <c r="IG5" s="1">
        <v>0</v>
      </c>
      <c r="IH5" s="1">
        <v>0</v>
      </c>
      <c r="II5" s="1">
        <v>0</v>
      </c>
      <c r="IJ5" s="1">
        <v>0</v>
      </c>
      <c r="IK5" s="1">
        <v>0</v>
      </c>
      <c r="IL5" s="1">
        <v>0</v>
      </c>
      <c r="IM5" s="1">
        <v>0</v>
      </c>
      <c r="IN5" s="1">
        <v>0</v>
      </c>
      <c r="IO5" s="1">
        <v>0</v>
      </c>
      <c r="IP5" s="1">
        <v>0</v>
      </c>
      <c r="IQ5" s="1">
        <v>0</v>
      </c>
      <c r="IR5" s="1">
        <v>0</v>
      </c>
      <c r="IS5" s="1">
        <v>0</v>
      </c>
      <c r="IT5" s="1">
        <v>0</v>
      </c>
      <c r="IU5" s="1">
        <v>0</v>
      </c>
      <c r="IV5" s="1">
        <v>0</v>
      </c>
      <c r="IW5" s="1">
        <v>0</v>
      </c>
      <c r="IX5" s="1">
        <v>0</v>
      </c>
      <c r="IY5" s="1">
        <v>0</v>
      </c>
      <c r="IZ5" s="1">
        <v>0</v>
      </c>
      <c r="JA5" s="1">
        <v>0</v>
      </c>
      <c r="JB5" s="1">
        <v>0</v>
      </c>
      <c r="JC5" s="1">
        <v>0</v>
      </c>
      <c r="JD5" s="1">
        <v>0</v>
      </c>
      <c r="JE5" s="1">
        <v>0</v>
      </c>
      <c r="JF5" s="1">
        <v>0</v>
      </c>
      <c r="JG5" s="1">
        <v>0</v>
      </c>
      <c r="JH5" s="1">
        <v>0</v>
      </c>
      <c r="JI5" s="1">
        <v>0</v>
      </c>
      <c r="JJ5" s="1">
        <v>0</v>
      </c>
      <c r="JK5" s="1">
        <v>0</v>
      </c>
      <c r="JL5" s="1">
        <v>0</v>
      </c>
      <c r="JM5" s="1">
        <v>0</v>
      </c>
      <c r="JN5" s="1">
        <v>0</v>
      </c>
      <c r="JO5" s="1">
        <v>0</v>
      </c>
      <c r="JP5" s="1">
        <v>0</v>
      </c>
      <c r="JQ5" s="1">
        <v>0</v>
      </c>
      <c r="JR5" s="1">
        <v>0</v>
      </c>
      <c r="JS5" s="1">
        <v>0</v>
      </c>
      <c r="JT5" s="1">
        <v>0</v>
      </c>
      <c r="JU5" s="1">
        <v>0</v>
      </c>
      <c r="JV5" s="1">
        <v>0</v>
      </c>
      <c r="JW5" s="1">
        <v>0</v>
      </c>
      <c r="JX5" s="1">
        <v>0</v>
      </c>
      <c r="JY5" s="1">
        <v>0</v>
      </c>
      <c r="JZ5" s="1">
        <v>0</v>
      </c>
      <c r="KA5" s="1">
        <v>0</v>
      </c>
      <c r="KB5" s="1">
        <v>0</v>
      </c>
      <c r="KC5" s="1">
        <v>0</v>
      </c>
      <c r="KD5" s="1">
        <v>0</v>
      </c>
      <c r="KE5" s="1">
        <v>0</v>
      </c>
      <c r="KF5" s="1">
        <v>0</v>
      </c>
      <c r="KG5" s="1">
        <v>0</v>
      </c>
      <c r="KH5" s="1">
        <v>0</v>
      </c>
      <c r="KI5" s="1">
        <v>0</v>
      </c>
      <c r="KJ5" s="1">
        <v>0</v>
      </c>
      <c r="KK5" s="1">
        <v>0</v>
      </c>
      <c r="KL5" s="1">
        <v>0</v>
      </c>
      <c r="KM5" s="1">
        <v>0</v>
      </c>
      <c r="KN5" s="1">
        <v>0</v>
      </c>
      <c r="KO5" s="1">
        <v>0</v>
      </c>
      <c r="KP5" s="1">
        <v>0</v>
      </c>
      <c r="KQ5" s="1">
        <v>0</v>
      </c>
      <c r="KR5" s="1">
        <v>0</v>
      </c>
      <c r="KS5" s="1">
        <v>0</v>
      </c>
      <c r="KT5" s="1">
        <v>0</v>
      </c>
      <c r="KU5" s="1">
        <v>0</v>
      </c>
      <c r="KV5" s="1">
        <v>0</v>
      </c>
      <c r="KW5" s="1">
        <v>0</v>
      </c>
      <c r="KX5" s="1">
        <v>0</v>
      </c>
      <c r="KY5" s="1">
        <v>0</v>
      </c>
      <c r="KZ5" s="1">
        <v>0</v>
      </c>
      <c r="LA5" s="1">
        <v>0</v>
      </c>
      <c r="LB5" s="1">
        <v>0</v>
      </c>
      <c r="LC5" s="1">
        <v>0</v>
      </c>
      <c r="LD5" s="1">
        <v>0</v>
      </c>
      <c r="LE5" s="1">
        <v>0</v>
      </c>
      <c r="LF5" s="1">
        <v>0</v>
      </c>
      <c r="LG5" s="1">
        <v>0</v>
      </c>
      <c r="LH5" s="1">
        <v>0</v>
      </c>
      <c r="LI5" s="1">
        <v>0</v>
      </c>
      <c r="LJ5" s="1">
        <v>0</v>
      </c>
      <c r="LK5" s="1">
        <v>0</v>
      </c>
      <c r="LL5" s="1">
        <v>0</v>
      </c>
      <c r="LM5" s="1">
        <v>0</v>
      </c>
      <c r="LN5" s="1">
        <v>0</v>
      </c>
      <c r="LO5" s="1">
        <v>0</v>
      </c>
      <c r="LP5" s="1">
        <v>0</v>
      </c>
      <c r="LQ5" s="1">
        <v>0</v>
      </c>
      <c r="LR5" s="1">
        <v>0</v>
      </c>
      <c r="LS5" s="1">
        <v>0</v>
      </c>
      <c r="LT5" s="1">
        <v>0</v>
      </c>
      <c r="LU5" s="1">
        <v>0</v>
      </c>
      <c r="LV5" s="1">
        <v>0</v>
      </c>
      <c r="LW5" s="1">
        <v>0</v>
      </c>
      <c r="LX5" s="1">
        <v>0</v>
      </c>
      <c r="LY5" s="1">
        <v>0</v>
      </c>
      <c r="LZ5" s="1">
        <v>0</v>
      </c>
      <c r="MA5" s="1">
        <v>0</v>
      </c>
      <c r="MB5" s="1">
        <v>0</v>
      </c>
      <c r="MC5" s="1">
        <v>0</v>
      </c>
      <c r="MD5" s="1">
        <v>0</v>
      </c>
      <c r="ME5" s="1">
        <v>0</v>
      </c>
      <c r="MF5" s="1">
        <v>0</v>
      </c>
      <c r="MG5" s="1">
        <v>0</v>
      </c>
      <c r="MH5" s="1">
        <v>0</v>
      </c>
      <c r="MI5" s="1">
        <v>0</v>
      </c>
      <c r="MJ5" s="1">
        <v>0</v>
      </c>
      <c r="MK5" s="1">
        <v>0</v>
      </c>
      <c r="ML5" s="1">
        <v>0</v>
      </c>
      <c r="MM5" s="1">
        <v>0</v>
      </c>
      <c r="MN5" s="1">
        <v>0</v>
      </c>
      <c r="MO5" s="1">
        <v>0</v>
      </c>
      <c r="MP5" s="1">
        <v>0</v>
      </c>
      <c r="MQ5" s="1">
        <v>0</v>
      </c>
      <c r="MR5" s="1">
        <v>0</v>
      </c>
      <c r="MS5" s="1">
        <v>0</v>
      </c>
      <c r="MT5" s="1">
        <v>0</v>
      </c>
      <c r="MU5" s="1">
        <v>0</v>
      </c>
      <c r="MV5" s="1">
        <v>0</v>
      </c>
      <c r="MW5" s="1">
        <v>0</v>
      </c>
      <c r="MX5" s="1">
        <v>0</v>
      </c>
      <c r="MY5" s="1">
        <v>0</v>
      </c>
      <c r="MZ5" s="1">
        <v>0</v>
      </c>
      <c r="NA5" s="1">
        <v>0</v>
      </c>
      <c r="NB5" s="1">
        <v>0</v>
      </c>
      <c r="NC5" s="1">
        <v>0</v>
      </c>
      <c r="ND5" s="1">
        <v>0</v>
      </c>
      <c r="NE5" s="1">
        <v>0</v>
      </c>
      <c r="NF5" s="1">
        <v>0</v>
      </c>
      <c r="NG5" s="1">
        <v>0</v>
      </c>
      <c r="NH5" s="1">
        <v>0</v>
      </c>
      <c r="NI5" s="1">
        <v>0</v>
      </c>
      <c r="NJ5" s="1">
        <v>0</v>
      </c>
      <c r="NK5" s="1">
        <v>0</v>
      </c>
      <c r="NL5" s="1">
        <v>0</v>
      </c>
      <c r="NM5" s="1">
        <v>0</v>
      </c>
      <c r="NN5" s="1">
        <v>0</v>
      </c>
      <c r="NO5" s="1">
        <v>0</v>
      </c>
      <c r="NP5" s="1">
        <v>0</v>
      </c>
      <c r="NQ5" s="1">
        <v>0</v>
      </c>
      <c r="NR5" s="1">
        <v>0</v>
      </c>
      <c r="NS5" s="1">
        <v>0</v>
      </c>
      <c r="NT5" s="1">
        <v>0</v>
      </c>
      <c r="NU5" s="1">
        <v>0</v>
      </c>
      <c r="NV5" s="1">
        <v>0</v>
      </c>
      <c r="NW5" s="1">
        <v>0</v>
      </c>
      <c r="NX5" s="1">
        <v>0</v>
      </c>
      <c r="NY5" s="1">
        <v>0</v>
      </c>
      <c r="NZ5" s="1">
        <v>0</v>
      </c>
      <c r="OA5" s="1">
        <v>0</v>
      </c>
      <c r="OB5" s="1">
        <v>0</v>
      </c>
      <c r="OC5" s="1">
        <v>0</v>
      </c>
      <c r="OD5" s="1">
        <v>0</v>
      </c>
      <c r="OE5" s="1">
        <v>0</v>
      </c>
      <c r="OF5" s="1">
        <v>0</v>
      </c>
      <c r="OG5" s="1">
        <v>0</v>
      </c>
      <c r="OH5" s="1">
        <v>0</v>
      </c>
      <c r="OI5" s="1">
        <v>0</v>
      </c>
      <c r="OJ5" s="1">
        <v>0</v>
      </c>
      <c r="OK5" s="1">
        <v>0</v>
      </c>
      <c r="OL5" s="1">
        <v>0</v>
      </c>
      <c r="OM5" s="1">
        <v>0</v>
      </c>
      <c r="ON5" s="1">
        <v>0</v>
      </c>
      <c r="OO5" s="1">
        <v>0</v>
      </c>
      <c r="OP5" s="1">
        <v>0</v>
      </c>
      <c r="OQ5" s="1">
        <v>0</v>
      </c>
      <c r="OR5" s="1">
        <v>0</v>
      </c>
      <c r="OS5" s="1">
        <v>0</v>
      </c>
      <c r="OT5" s="1">
        <v>0</v>
      </c>
      <c r="OU5" s="1">
        <v>0</v>
      </c>
      <c r="OV5" s="1">
        <v>0</v>
      </c>
      <c r="OW5" s="1">
        <v>0</v>
      </c>
      <c r="OX5" s="1">
        <v>0</v>
      </c>
      <c r="OY5" s="1">
        <v>0</v>
      </c>
      <c r="OZ5" s="1">
        <v>0</v>
      </c>
      <c r="PA5" s="1">
        <v>0</v>
      </c>
      <c r="PB5" s="1">
        <v>0</v>
      </c>
      <c r="PC5" s="1">
        <v>0</v>
      </c>
      <c r="PD5" s="1">
        <v>0</v>
      </c>
      <c r="PE5" s="1">
        <v>0</v>
      </c>
      <c r="PF5" s="1">
        <v>0</v>
      </c>
      <c r="PG5" s="1">
        <v>0</v>
      </c>
      <c r="PH5" s="1">
        <v>0</v>
      </c>
      <c r="PI5" s="1">
        <v>0</v>
      </c>
      <c r="PJ5" s="1">
        <v>0</v>
      </c>
      <c r="PK5" s="1">
        <v>0</v>
      </c>
      <c r="PL5" s="1">
        <v>0</v>
      </c>
      <c r="PM5" s="1">
        <v>0</v>
      </c>
      <c r="PN5" s="1">
        <v>0</v>
      </c>
      <c r="PO5" s="1">
        <v>0</v>
      </c>
      <c r="PP5" s="1">
        <v>0</v>
      </c>
      <c r="PQ5" s="1">
        <v>0</v>
      </c>
      <c r="PR5" s="1">
        <v>0</v>
      </c>
      <c r="PS5" s="1">
        <v>0</v>
      </c>
      <c r="PT5" s="1">
        <v>0</v>
      </c>
      <c r="PU5" s="1">
        <v>0</v>
      </c>
      <c r="PV5" s="1">
        <v>0</v>
      </c>
      <c r="PW5" s="1">
        <v>0</v>
      </c>
      <c r="PX5" s="1">
        <v>0</v>
      </c>
      <c r="PY5" s="1">
        <v>0</v>
      </c>
      <c r="PZ5" s="1">
        <v>0</v>
      </c>
      <c r="QA5" s="1">
        <v>0</v>
      </c>
      <c r="QB5" s="1">
        <v>0</v>
      </c>
      <c r="QC5" s="1">
        <v>0</v>
      </c>
      <c r="QD5" s="1">
        <v>0</v>
      </c>
      <c r="QE5" s="1">
        <v>0</v>
      </c>
      <c r="QF5" s="1">
        <v>0</v>
      </c>
      <c r="QG5" s="1">
        <v>0</v>
      </c>
      <c r="QH5" s="1">
        <v>0</v>
      </c>
      <c r="QI5" s="1">
        <v>0</v>
      </c>
      <c r="QJ5" s="1">
        <v>0</v>
      </c>
      <c r="QK5" s="1">
        <v>0</v>
      </c>
      <c r="QL5" s="1">
        <v>0</v>
      </c>
      <c r="QM5" s="1">
        <v>0</v>
      </c>
      <c r="QN5" s="1">
        <v>0</v>
      </c>
      <c r="QO5" s="1">
        <v>0</v>
      </c>
      <c r="QP5" s="1">
        <v>0</v>
      </c>
      <c r="QQ5" s="1">
        <v>0</v>
      </c>
      <c r="QR5" s="1">
        <v>0</v>
      </c>
      <c r="QS5" s="1"/>
      <c r="QT5" s="1">
        <v>0</v>
      </c>
      <c r="QU5" s="1">
        <v>0</v>
      </c>
      <c r="QV5" s="1">
        <v>0</v>
      </c>
      <c r="QW5" s="1">
        <v>0</v>
      </c>
      <c r="QX5" s="1">
        <v>0</v>
      </c>
      <c r="QY5" s="1">
        <v>0</v>
      </c>
      <c r="QZ5" s="1">
        <v>0</v>
      </c>
      <c r="RA5" s="1">
        <v>0</v>
      </c>
      <c r="RB5" s="1">
        <v>0</v>
      </c>
      <c r="RC5" s="1">
        <v>0</v>
      </c>
      <c r="RD5" s="1">
        <v>0</v>
      </c>
      <c r="RE5" s="1">
        <v>0</v>
      </c>
      <c r="RF5" s="1">
        <v>0</v>
      </c>
      <c r="RG5" s="1">
        <v>0</v>
      </c>
      <c r="RH5" s="1">
        <v>0</v>
      </c>
      <c r="RI5" s="1">
        <v>0</v>
      </c>
      <c r="RJ5" s="1">
        <v>0</v>
      </c>
      <c r="RK5" s="1">
        <v>0</v>
      </c>
      <c r="RL5" s="1">
        <v>0</v>
      </c>
      <c r="RM5" s="1">
        <v>0</v>
      </c>
      <c r="RN5" s="1">
        <v>0</v>
      </c>
      <c r="RO5" s="1">
        <v>0</v>
      </c>
      <c r="RP5" s="1">
        <v>0</v>
      </c>
      <c r="RQ5" s="1">
        <v>0</v>
      </c>
      <c r="RR5" s="1">
        <v>0</v>
      </c>
      <c r="RS5" s="1">
        <v>0</v>
      </c>
      <c r="RT5" s="1">
        <v>0</v>
      </c>
      <c r="RU5" s="1">
        <v>0</v>
      </c>
      <c r="RV5" s="1">
        <v>0</v>
      </c>
      <c r="RW5" s="1">
        <v>0</v>
      </c>
      <c r="RX5" s="1">
        <v>0</v>
      </c>
      <c r="RY5" s="1">
        <v>0</v>
      </c>
      <c r="RZ5" s="1"/>
      <c r="SA5" s="1">
        <v>0</v>
      </c>
      <c r="SB5" s="1">
        <v>0</v>
      </c>
      <c r="SC5" s="1">
        <v>0</v>
      </c>
      <c r="SD5" s="1">
        <v>0</v>
      </c>
      <c r="SE5" s="1">
        <v>0</v>
      </c>
      <c r="SF5" s="1">
        <v>0</v>
      </c>
      <c r="SG5" s="1">
        <v>0</v>
      </c>
      <c r="SH5" s="1">
        <v>0</v>
      </c>
      <c r="SI5" s="1">
        <v>0</v>
      </c>
      <c r="SJ5" s="1">
        <v>0</v>
      </c>
      <c r="SK5" s="1">
        <v>0</v>
      </c>
      <c r="SL5" s="1">
        <v>0</v>
      </c>
      <c r="SM5" s="1">
        <v>0</v>
      </c>
      <c r="SN5" s="1">
        <v>0</v>
      </c>
      <c r="SO5" s="1">
        <v>0</v>
      </c>
      <c r="SP5" s="1">
        <v>0</v>
      </c>
      <c r="SQ5" s="1">
        <v>0</v>
      </c>
      <c r="SR5" s="1">
        <v>0</v>
      </c>
      <c r="SS5" s="1">
        <v>0</v>
      </c>
      <c r="ST5" s="1">
        <v>0</v>
      </c>
      <c r="SU5" s="1">
        <v>0</v>
      </c>
      <c r="SV5" s="1">
        <v>0</v>
      </c>
      <c r="SW5" s="1">
        <v>0</v>
      </c>
      <c r="SX5" s="1">
        <v>0</v>
      </c>
      <c r="SY5" s="1">
        <v>0</v>
      </c>
      <c r="SZ5" s="1">
        <v>0</v>
      </c>
      <c r="TA5" s="1">
        <v>0</v>
      </c>
      <c r="TB5" s="1">
        <v>0</v>
      </c>
      <c r="TC5" s="1">
        <v>0</v>
      </c>
      <c r="TD5" s="1">
        <v>0</v>
      </c>
      <c r="TE5" s="1">
        <v>0</v>
      </c>
      <c r="TF5" s="1">
        <v>0</v>
      </c>
      <c r="TG5" s="1">
        <v>0</v>
      </c>
      <c r="TH5" s="1">
        <v>0</v>
      </c>
      <c r="TI5" s="1">
        <v>0</v>
      </c>
      <c r="TJ5" s="1">
        <v>0</v>
      </c>
      <c r="TK5" s="1">
        <v>0</v>
      </c>
      <c r="TL5" s="1">
        <v>0</v>
      </c>
      <c r="TM5" s="1">
        <v>0</v>
      </c>
      <c r="TN5" s="1">
        <v>0</v>
      </c>
      <c r="TO5" s="1">
        <v>0</v>
      </c>
      <c r="TP5" s="1">
        <v>0</v>
      </c>
      <c r="TQ5" s="1">
        <v>0</v>
      </c>
      <c r="TR5" s="1">
        <v>0</v>
      </c>
      <c r="TS5" s="1">
        <v>0</v>
      </c>
      <c r="TT5" s="1">
        <v>0</v>
      </c>
      <c r="TU5" s="1">
        <v>0</v>
      </c>
      <c r="TV5" s="1">
        <v>0</v>
      </c>
      <c r="TW5" s="1">
        <v>0</v>
      </c>
      <c r="TX5" s="1">
        <v>0</v>
      </c>
      <c r="TY5" s="1">
        <v>0</v>
      </c>
      <c r="TZ5" s="1">
        <v>0</v>
      </c>
      <c r="UA5" s="1">
        <v>0</v>
      </c>
      <c r="UB5" s="1">
        <v>0</v>
      </c>
      <c r="UC5" s="1">
        <v>0</v>
      </c>
      <c r="UD5" s="1">
        <v>0</v>
      </c>
      <c r="UE5" s="1">
        <v>0</v>
      </c>
      <c r="UF5" s="1">
        <v>0</v>
      </c>
      <c r="UG5" s="1">
        <v>0</v>
      </c>
      <c r="UH5" s="1">
        <v>0</v>
      </c>
      <c r="UI5" s="1">
        <v>0</v>
      </c>
      <c r="UJ5" s="1">
        <v>0</v>
      </c>
      <c r="UK5" s="1">
        <v>0</v>
      </c>
      <c r="UL5" s="1">
        <v>0</v>
      </c>
      <c r="UM5" s="1">
        <v>0</v>
      </c>
      <c r="UN5" s="1">
        <v>0</v>
      </c>
      <c r="UO5" s="1">
        <v>0</v>
      </c>
      <c r="UP5" s="1">
        <v>0</v>
      </c>
      <c r="UQ5" s="1">
        <v>0</v>
      </c>
      <c r="UR5" s="1">
        <v>0</v>
      </c>
      <c r="US5" s="1">
        <v>0</v>
      </c>
      <c r="UT5" s="1">
        <v>0</v>
      </c>
      <c r="UU5" s="1">
        <v>0</v>
      </c>
      <c r="UV5" s="1">
        <v>0</v>
      </c>
      <c r="UW5" s="1">
        <v>0</v>
      </c>
      <c r="UX5" s="1">
        <v>0</v>
      </c>
      <c r="UY5" s="1">
        <v>0</v>
      </c>
      <c r="UZ5" s="1">
        <v>0</v>
      </c>
      <c r="VA5" s="1">
        <v>0</v>
      </c>
      <c r="VB5" s="1">
        <v>0</v>
      </c>
      <c r="VC5" s="1">
        <v>0</v>
      </c>
      <c r="VD5" s="1">
        <v>0</v>
      </c>
      <c r="VE5" s="1">
        <v>0</v>
      </c>
      <c r="VF5" s="1">
        <v>0</v>
      </c>
      <c r="VG5" s="1">
        <v>0</v>
      </c>
      <c r="VH5" s="1">
        <v>0</v>
      </c>
      <c r="VI5" s="1">
        <v>0</v>
      </c>
      <c r="VJ5" s="1">
        <v>0</v>
      </c>
      <c r="VK5" s="1">
        <v>0</v>
      </c>
      <c r="VL5" s="1">
        <v>0</v>
      </c>
      <c r="VM5" s="1">
        <v>0</v>
      </c>
      <c r="VN5" s="1">
        <v>0</v>
      </c>
      <c r="VO5" s="1">
        <v>0</v>
      </c>
      <c r="VP5" s="1">
        <v>0</v>
      </c>
      <c r="VQ5" s="1">
        <v>0</v>
      </c>
      <c r="VR5" s="1">
        <v>0</v>
      </c>
      <c r="VS5" s="1">
        <v>0</v>
      </c>
      <c r="VT5" s="1">
        <v>0</v>
      </c>
      <c r="VU5" s="1">
        <v>0</v>
      </c>
      <c r="VV5" s="1">
        <v>0</v>
      </c>
      <c r="VW5" s="1">
        <v>0</v>
      </c>
      <c r="VX5" s="1">
        <v>0</v>
      </c>
      <c r="VY5" s="1">
        <v>0</v>
      </c>
      <c r="VZ5" s="1">
        <v>0</v>
      </c>
      <c r="WA5" s="1">
        <v>0</v>
      </c>
      <c r="WB5" s="1">
        <v>0</v>
      </c>
      <c r="WC5" s="1">
        <v>0</v>
      </c>
      <c r="WD5" s="1">
        <v>0</v>
      </c>
      <c r="WE5" s="1">
        <v>0</v>
      </c>
      <c r="WF5" s="1">
        <v>0</v>
      </c>
      <c r="WG5" s="1">
        <v>0</v>
      </c>
      <c r="WH5" s="1">
        <v>0</v>
      </c>
      <c r="WI5" s="1">
        <v>0</v>
      </c>
      <c r="WJ5" s="1">
        <v>0</v>
      </c>
      <c r="WK5" s="1">
        <v>0</v>
      </c>
      <c r="WL5" s="1">
        <v>0</v>
      </c>
      <c r="WM5" s="1">
        <v>0</v>
      </c>
      <c r="WN5" s="1">
        <v>0</v>
      </c>
      <c r="WO5" s="1">
        <v>0</v>
      </c>
      <c r="WP5" s="1"/>
      <c r="WQ5" s="1">
        <v>0</v>
      </c>
      <c r="WR5" s="1">
        <v>0</v>
      </c>
      <c r="WS5" s="1">
        <v>0</v>
      </c>
      <c r="WT5" s="1">
        <v>0</v>
      </c>
      <c r="WU5" s="1">
        <v>0</v>
      </c>
      <c r="WV5" s="1">
        <v>0</v>
      </c>
      <c r="WW5" s="1">
        <v>0</v>
      </c>
      <c r="WX5" s="1">
        <v>0</v>
      </c>
      <c r="WY5" s="1">
        <v>0</v>
      </c>
      <c r="WZ5" s="1">
        <v>0</v>
      </c>
      <c r="XA5" s="1">
        <v>0</v>
      </c>
      <c r="XB5" s="1">
        <v>0</v>
      </c>
      <c r="XC5" s="1">
        <v>0</v>
      </c>
      <c r="XD5" s="1">
        <v>0</v>
      </c>
      <c r="XE5" s="1">
        <v>0</v>
      </c>
      <c r="XF5" s="1">
        <v>0</v>
      </c>
      <c r="XG5" s="1">
        <v>0</v>
      </c>
      <c r="XH5" s="1">
        <v>0</v>
      </c>
      <c r="XI5" s="1">
        <v>0</v>
      </c>
      <c r="XJ5" s="1">
        <v>0</v>
      </c>
      <c r="XK5" s="1">
        <v>0</v>
      </c>
      <c r="XL5" s="1">
        <v>0</v>
      </c>
      <c r="XM5" s="1">
        <v>0</v>
      </c>
      <c r="XN5" s="1">
        <v>0</v>
      </c>
      <c r="XO5" s="1">
        <v>0</v>
      </c>
      <c r="XP5" s="1">
        <v>0</v>
      </c>
      <c r="XQ5" s="1">
        <v>0</v>
      </c>
      <c r="XR5" s="1">
        <v>0</v>
      </c>
      <c r="XS5" s="1">
        <v>0</v>
      </c>
      <c r="XT5" s="1">
        <v>0</v>
      </c>
      <c r="XU5" s="1">
        <v>0</v>
      </c>
      <c r="XV5" s="1">
        <v>0</v>
      </c>
      <c r="XW5" s="1">
        <v>0</v>
      </c>
      <c r="XX5" s="1">
        <v>0</v>
      </c>
      <c r="XY5" s="1">
        <v>0</v>
      </c>
      <c r="XZ5" s="1">
        <v>0</v>
      </c>
      <c r="YA5" s="1">
        <v>0</v>
      </c>
      <c r="YB5" s="1">
        <v>0</v>
      </c>
      <c r="YC5" s="1">
        <v>0</v>
      </c>
      <c r="YD5" s="1">
        <v>0</v>
      </c>
      <c r="YE5" s="1">
        <v>0</v>
      </c>
      <c r="YF5" s="1">
        <v>0</v>
      </c>
      <c r="YG5" s="1">
        <v>0</v>
      </c>
      <c r="YH5" s="1">
        <v>0</v>
      </c>
      <c r="YI5" s="1">
        <v>0</v>
      </c>
      <c r="YJ5" s="1">
        <v>0</v>
      </c>
      <c r="YK5" s="1">
        <v>0</v>
      </c>
      <c r="YL5" s="1">
        <v>0</v>
      </c>
      <c r="YM5" s="1">
        <v>0</v>
      </c>
      <c r="YN5" s="1">
        <v>0</v>
      </c>
      <c r="YO5" s="1">
        <v>0</v>
      </c>
      <c r="YP5" s="1"/>
      <c r="YQ5" s="1">
        <v>0</v>
      </c>
      <c r="YR5" s="1">
        <v>0</v>
      </c>
      <c r="YS5" s="1">
        <v>0</v>
      </c>
      <c r="YT5" s="1">
        <v>0</v>
      </c>
      <c r="YU5" s="1">
        <v>0</v>
      </c>
      <c r="YV5" s="1">
        <v>0</v>
      </c>
      <c r="YW5" s="1">
        <v>0</v>
      </c>
      <c r="YX5" s="1">
        <v>0</v>
      </c>
      <c r="YY5" s="1">
        <v>0</v>
      </c>
      <c r="YZ5" s="1">
        <v>0</v>
      </c>
      <c r="ZA5" s="1">
        <v>0</v>
      </c>
      <c r="ZB5" s="1">
        <v>0</v>
      </c>
      <c r="ZC5" s="1">
        <v>0</v>
      </c>
      <c r="ZD5" s="1">
        <v>0</v>
      </c>
      <c r="ZE5" s="1">
        <v>0</v>
      </c>
      <c r="ZF5" s="1">
        <v>0</v>
      </c>
      <c r="ZG5" s="1">
        <v>0</v>
      </c>
      <c r="ZH5" s="1">
        <v>0</v>
      </c>
      <c r="ZI5" s="1">
        <v>0</v>
      </c>
      <c r="ZJ5" s="1">
        <v>0</v>
      </c>
      <c r="ZK5" s="1">
        <v>0</v>
      </c>
      <c r="ZL5" s="1">
        <v>0</v>
      </c>
      <c r="ZM5" s="1">
        <v>0</v>
      </c>
      <c r="ZN5" s="1">
        <v>0</v>
      </c>
      <c r="ZO5" s="1">
        <v>0</v>
      </c>
      <c r="ZP5" s="1">
        <v>0</v>
      </c>
      <c r="ZQ5" s="1">
        <v>0</v>
      </c>
      <c r="ZR5" s="1">
        <v>0</v>
      </c>
      <c r="ZS5" s="1">
        <v>0</v>
      </c>
      <c r="ZT5" s="1">
        <v>0</v>
      </c>
      <c r="ZU5" s="1">
        <v>0</v>
      </c>
      <c r="ZV5" s="1">
        <v>0</v>
      </c>
      <c r="ZW5" s="1">
        <v>0</v>
      </c>
      <c r="ZX5" s="1">
        <v>0</v>
      </c>
      <c r="ZY5" s="1">
        <v>0</v>
      </c>
      <c r="ZZ5" s="1">
        <v>0</v>
      </c>
      <c r="AAA5" s="1">
        <v>0</v>
      </c>
      <c r="AAB5" s="1">
        <v>0</v>
      </c>
      <c r="AAC5" s="1">
        <v>0</v>
      </c>
      <c r="AAD5" s="1">
        <v>0</v>
      </c>
      <c r="AAE5" s="1">
        <v>0</v>
      </c>
      <c r="AAF5" s="1">
        <v>0</v>
      </c>
      <c r="AAG5" s="1">
        <v>0</v>
      </c>
      <c r="AAH5" s="1">
        <v>0</v>
      </c>
      <c r="AAI5" s="1">
        <v>0</v>
      </c>
      <c r="AAJ5" s="1">
        <v>0</v>
      </c>
      <c r="AAK5" s="1">
        <v>0</v>
      </c>
      <c r="AAL5" s="1">
        <v>0</v>
      </c>
      <c r="AAM5" s="1">
        <v>0</v>
      </c>
      <c r="AAN5" s="1">
        <v>0</v>
      </c>
      <c r="AAO5" s="1">
        <v>0</v>
      </c>
      <c r="AAP5" s="1">
        <v>0</v>
      </c>
      <c r="AAQ5" s="1">
        <v>0</v>
      </c>
      <c r="AAR5" s="1">
        <v>0</v>
      </c>
      <c r="AAS5" s="1">
        <v>0</v>
      </c>
      <c r="AAT5" s="1">
        <v>0</v>
      </c>
      <c r="AAU5" s="1">
        <v>0</v>
      </c>
      <c r="AAV5" s="1">
        <v>0</v>
      </c>
      <c r="AAW5" s="1">
        <v>0</v>
      </c>
      <c r="AAX5" s="1">
        <v>0</v>
      </c>
      <c r="AAY5" s="1">
        <v>0</v>
      </c>
      <c r="AAZ5" s="1">
        <v>0</v>
      </c>
      <c r="ABA5" s="1">
        <v>0</v>
      </c>
      <c r="ABB5" s="1">
        <v>0</v>
      </c>
      <c r="ABC5" s="1">
        <v>0</v>
      </c>
      <c r="ABD5" s="1">
        <v>0</v>
      </c>
      <c r="ABE5" s="1">
        <v>0</v>
      </c>
      <c r="ABF5" s="1">
        <v>0</v>
      </c>
      <c r="ABG5" s="1">
        <v>0</v>
      </c>
      <c r="ABH5" s="1">
        <v>0</v>
      </c>
      <c r="ABI5" s="1">
        <v>0</v>
      </c>
      <c r="ABJ5" s="1">
        <v>0</v>
      </c>
      <c r="ABK5" s="1">
        <v>0</v>
      </c>
      <c r="ABL5" s="1">
        <v>0</v>
      </c>
      <c r="ABM5" s="1">
        <v>0</v>
      </c>
      <c r="ABN5" s="1">
        <v>0</v>
      </c>
      <c r="ABO5" s="1">
        <v>0</v>
      </c>
      <c r="ABP5" s="1">
        <v>0</v>
      </c>
      <c r="ABQ5" s="1">
        <v>0</v>
      </c>
      <c r="ABR5" s="1">
        <v>0</v>
      </c>
      <c r="ABS5" s="1">
        <v>0</v>
      </c>
      <c r="ABT5" s="1">
        <v>0</v>
      </c>
      <c r="ABU5" s="1">
        <v>0</v>
      </c>
      <c r="ABV5" s="1">
        <v>0</v>
      </c>
      <c r="ABW5" s="1">
        <v>0</v>
      </c>
      <c r="ABX5" s="1">
        <v>0</v>
      </c>
      <c r="ABY5" s="1">
        <v>0</v>
      </c>
      <c r="ABZ5" s="1">
        <v>0</v>
      </c>
      <c r="ACA5" s="1">
        <v>0</v>
      </c>
      <c r="ACB5" s="1">
        <v>0</v>
      </c>
      <c r="ACC5" s="1">
        <v>0</v>
      </c>
      <c r="ACD5" s="1">
        <v>0</v>
      </c>
      <c r="ACE5" s="1">
        <v>0</v>
      </c>
      <c r="ACF5" s="1">
        <v>0</v>
      </c>
      <c r="ACG5" s="1">
        <v>0</v>
      </c>
      <c r="ACH5" s="1">
        <v>0</v>
      </c>
      <c r="ACI5" s="1">
        <v>0</v>
      </c>
      <c r="ACJ5" s="1">
        <v>0</v>
      </c>
      <c r="ACK5" s="1">
        <v>0</v>
      </c>
      <c r="ACL5" s="1">
        <v>0</v>
      </c>
      <c r="ACM5" s="1">
        <v>0</v>
      </c>
      <c r="ACN5" s="1">
        <v>0</v>
      </c>
      <c r="ACO5" s="1">
        <v>0</v>
      </c>
      <c r="ACP5" s="1">
        <v>0</v>
      </c>
      <c r="ACQ5" s="1">
        <v>0</v>
      </c>
      <c r="ACR5" s="1">
        <v>0</v>
      </c>
      <c r="ACS5" s="1">
        <v>0</v>
      </c>
      <c r="ACT5" s="1">
        <v>0</v>
      </c>
      <c r="ACU5" s="1">
        <v>0</v>
      </c>
      <c r="ACV5" s="1">
        <v>0</v>
      </c>
      <c r="ACW5" s="1">
        <v>0</v>
      </c>
      <c r="ACX5" s="1">
        <v>0</v>
      </c>
      <c r="ACY5" s="1">
        <v>0</v>
      </c>
      <c r="ACZ5" s="1">
        <v>0</v>
      </c>
      <c r="ADA5" s="1">
        <v>0</v>
      </c>
      <c r="ADB5" s="1">
        <v>0</v>
      </c>
      <c r="ADC5" s="1">
        <v>0</v>
      </c>
      <c r="ADD5" s="1">
        <v>0</v>
      </c>
      <c r="ADE5" s="1">
        <v>0</v>
      </c>
      <c r="ADF5" s="1">
        <v>0</v>
      </c>
      <c r="ADG5" s="1">
        <v>0</v>
      </c>
      <c r="ADH5" s="1">
        <v>0</v>
      </c>
      <c r="ADI5" s="1">
        <v>0</v>
      </c>
      <c r="ADJ5" s="1">
        <v>0</v>
      </c>
      <c r="ADK5" s="1">
        <v>0</v>
      </c>
      <c r="ADL5" s="1">
        <v>0</v>
      </c>
      <c r="ADM5" s="1">
        <v>0</v>
      </c>
      <c r="ADN5" s="1">
        <v>0</v>
      </c>
      <c r="ADO5" s="1">
        <v>0</v>
      </c>
      <c r="ADP5" s="1">
        <v>0</v>
      </c>
      <c r="ADQ5" s="1">
        <v>0</v>
      </c>
      <c r="ADR5" s="1">
        <v>0</v>
      </c>
      <c r="ADS5" s="1">
        <v>0</v>
      </c>
      <c r="ADT5" s="1">
        <v>0</v>
      </c>
      <c r="ADU5" s="1">
        <v>0</v>
      </c>
      <c r="ADV5" s="1">
        <v>0</v>
      </c>
      <c r="ADW5" s="1">
        <v>0</v>
      </c>
      <c r="ADX5" s="1">
        <v>0</v>
      </c>
      <c r="ADY5" s="1">
        <v>0</v>
      </c>
      <c r="ADZ5" s="1">
        <v>0</v>
      </c>
      <c r="AEA5" s="1">
        <v>0</v>
      </c>
      <c r="AEB5" s="1">
        <v>0</v>
      </c>
      <c r="AEC5" s="1">
        <v>0</v>
      </c>
      <c r="AED5" s="1">
        <v>0</v>
      </c>
      <c r="AEE5" s="1">
        <v>0</v>
      </c>
      <c r="AEF5" s="1">
        <v>0</v>
      </c>
      <c r="AEG5" s="1">
        <v>0</v>
      </c>
      <c r="AEH5" s="1">
        <v>0</v>
      </c>
      <c r="AEI5" s="1">
        <v>0</v>
      </c>
      <c r="AEJ5" s="1">
        <v>0</v>
      </c>
      <c r="AEK5" s="1">
        <v>0</v>
      </c>
      <c r="AEL5" s="1">
        <v>0</v>
      </c>
      <c r="AEM5" s="1">
        <v>0</v>
      </c>
      <c r="AEN5" s="1">
        <v>0</v>
      </c>
      <c r="AEO5" s="1">
        <v>0</v>
      </c>
      <c r="AEP5" s="1">
        <v>0</v>
      </c>
      <c r="AEQ5" s="1">
        <v>0</v>
      </c>
      <c r="AER5" s="1">
        <v>0</v>
      </c>
      <c r="AES5" s="1">
        <v>0</v>
      </c>
      <c r="AET5" s="1">
        <v>0</v>
      </c>
      <c r="AEU5" s="1">
        <v>0</v>
      </c>
      <c r="AEV5" s="1">
        <v>0</v>
      </c>
      <c r="AEW5" s="1">
        <v>0</v>
      </c>
      <c r="AEX5" s="1">
        <v>0</v>
      </c>
      <c r="AEY5" s="1">
        <v>0</v>
      </c>
      <c r="AEZ5" s="1">
        <v>0</v>
      </c>
      <c r="AFA5" s="1">
        <v>0</v>
      </c>
      <c r="AFB5" s="1">
        <v>0</v>
      </c>
      <c r="AFC5" s="1">
        <v>0</v>
      </c>
      <c r="AFD5" s="1">
        <v>0</v>
      </c>
      <c r="AFE5" s="1">
        <v>0</v>
      </c>
      <c r="AFF5" s="1">
        <v>0</v>
      </c>
      <c r="AFG5" s="1">
        <v>0</v>
      </c>
      <c r="AFH5" s="1">
        <v>0</v>
      </c>
      <c r="AFI5" s="1">
        <v>0</v>
      </c>
      <c r="AFJ5" s="1">
        <v>0</v>
      </c>
      <c r="AFK5" s="1">
        <v>0</v>
      </c>
      <c r="AFL5" s="1">
        <v>0</v>
      </c>
      <c r="AFM5" s="1">
        <v>0</v>
      </c>
      <c r="AFN5" s="1"/>
      <c r="AFO5" s="1">
        <v>0</v>
      </c>
      <c r="AFP5" s="1">
        <v>0</v>
      </c>
      <c r="AFQ5" s="1">
        <v>0</v>
      </c>
      <c r="AFR5" s="1">
        <v>0</v>
      </c>
      <c r="AFS5" s="1">
        <v>0</v>
      </c>
      <c r="AFT5" s="1">
        <v>0</v>
      </c>
      <c r="AFU5" s="1">
        <v>0</v>
      </c>
      <c r="AFV5" s="1">
        <v>0</v>
      </c>
      <c r="AFW5" s="1">
        <v>0</v>
      </c>
      <c r="AFX5" s="1">
        <v>0</v>
      </c>
      <c r="AFY5" s="1">
        <v>0</v>
      </c>
      <c r="AFZ5" s="1">
        <v>0</v>
      </c>
      <c r="AGA5" s="1">
        <v>0</v>
      </c>
      <c r="AGB5" s="1">
        <v>0</v>
      </c>
      <c r="AGC5" s="1">
        <v>0</v>
      </c>
      <c r="AGD5" s="1">
        <v>0</v>
      </c>
      <c r="AGE5" s="1">
        <v>0</v>
      </c>
      <c r="AGF5" s="1">
        <v>0</v>
      </c>
      <c r="AGG5" s="1">
        <v>0</v>
      </c>
      <c r="AGH5" s="1">
        <v>0</v>
      </c>
      <c r="AGI5" s="1">
        <v>0</v>
      </c>
      <c r="AGJ5" s="1">
        <v>0</v>
      </c>
      <c r="AGK5" s="1">
        <v>0</v>
      </c>
      <c r="AGL5" s="1">
        <v>0</v>
      </c>
      <c r="AGM5" s="1">
        <v>0</v>
      </c>
      <c r="AGN5" s="1">
        <v>0</v>
      </c>
      <c r="AGO5" s="1">
        <v>0</v>
      </c>
      <c r="AGP5" s="1">
        <v>0</v>
      </c>
      <c r="AGQ5" s="1">
        <v>0</v>
      </c>
      <c r="AGR5" s="1">
        <v>0</v>
      </c>
      <c r="AGS5" s="1">
        <v>0</v>
      </c>
      <c r="AGT5" s="1">
        <v>0</v>
      </c>
      <c r="AGU5" s="1">
        <v>0</v>
      </c>
      <c r="AGV5" s="1">
        <v>0</v>
      </c>
      <c r="AGW5" s="1">
        <v>0</v>
      </c>
      <c r="AGX5" s="1">
        <v>0</v>
      </c>
      <c r="AGY5" s="1">
        <v>0</v>
      </c>
      <c r="AGZ5" s="1">
        <v>0</v>
      </c>
      <c r="AHA5" s="1">
        <v>0</v>
      </c>
      <c r="AHB5" s="1">
        <v>0</v>
      </c>
      <c r="AHC5" s="1">
        <v>0</v>
      </c>
      <c r="AHD5" s="1">
        <v>0</v>
      </c>
      <c r="AHE5" s="1">
        <v>0</v>
      </c>
      <c r="AHF5" s="1">
        <v>0</v>
      </c>
      <c r="AHG5" s="1">
        <v>0</v>
      </c>
      <c r="AHH5" s="1">
        <v>0</v>
      </c>
      <c r="AHI5" s="1">
        <v>0</v>
      </c>
      <c r="AHJ5" s="1">
        <v>0</v>
      </c>
      <c r="AHK5" s="1">
        <v>0</v>
      </c>
      <c r="AHL5" s="1">
        <v>0</v>
      </c>
      <c r="AHM5" s="1">
        <v>0</v>
      </c>
      <c r="AHN5" s="1">
        <v>0</v>
      </c>
      <c r="AHO5" s="1">
        <v>0</v>
      </c>
      <c r="AHP5" s="1">
        <v>0</v>
      </c>
      <c r="AHQ5" s="1">
        <v>0</v>
      </c>
      <c r="AHR5" s="1">
        <v>0</v>
      </c>
      <c r="AHS5" s="1">
        <v>0</v>
      </c>
      <c r="AHT5" s="1">
        <v>0</v>
      </c>
      <c r="AHU5" s="1">
        <v>0</v>
      </c>
      <c r="AHV5" s="1">
        <v>0</v>
      </c>
      <c r="AHW5" s="1">
        <v>35068089.730000004</v>
      </c>
    </row>
    <row r="6" spans="1:907" x14ac:dyDescent="0.25">
      <c r="A6" t="s">
        <v>1918</v>
      </c>
      <c r="B6" t="s">
        <v>1980</v>
      </c>
      <c r="C6" t="s">
        <v>1981</v>
      </c>
      <c r="D6" s="1"/>
      <c r="E6" s="1">
        <v>2828257.15</v>
      </c>
      <c r="F6" s="1">
        <v>4498991.07</v>
      </c>
      <c r="G6" s="1">
        <v>22916555.550000001</v>
      </c>
      <c r="H6" s="1">
        <v>303581985.95999998</v>
      </c>
      <c r="I6" s="1">
        <v>258738622.02000001</v>
      </c>
      <c r="J6" s="1">
        <v>49121092.859999999</v>
      </c>
      <c r="K6" s="1">
        <v>236000799.62</v>
      </c>
      <c r="L6" s="1">
        <v>72997089.299999997</v>
      </c>
      <c r="M6" s="1">
        <v>21936510.68</v>
      </c>
      <c r="N6" s="1">
        <v>285312356.68000001</v>
      </c>
      <c r="O6" s="1">
        <v>46187494.079999998</v>
      </c>
      <c r="P6" s="1">
        <v>591603185.54999995</v>
      </c>
      <c r="Q6" s="1">
        <v>341418587.01999998</v>
      </c>
      <c r="R6" s="1">
        <v>281186620.44</v>
      </c>
      <c r="S6" s="1">
        <v>113487262.66</v>
      </c>
      <c r="T6" s="1">
        <v>146708638.59</v>
      </c>
      <c r="U6" s="1">
        <v>77583527.379999995</v>
      </c>
      <c r="V6" s="1">
        <v>96511075.049999997</v>
      </c>
      <c r="W6" s="1">
        <v>40564712.280000001</v>
      </c>
      <c r="X6" s="1">
        <v>87227211.560000002</v>
      </c>
      <c r="Y6" s="1">
        <v>25118028.66</v>
      </c>
      <c r="Z6" s="1">
        <v>40493505.189999998</v>
      </c>
      <c r="AA6" s="1">
        <v>219999119.88999999</v>
      </c>
      <c r="AB6" s="1">
        <v>139068595.03</v>
      </c>
      <c r="AC6" s="1">
        <v>150754282.43000001</v>
      </c>
      <c r="AD6" s="1">
        <v>93981884.090000004</v>
      </c>
      <c r="AE6" s="1">
        <v>25616795.629999999</v>
      </c>
      <c r="AF6" s="1">
        <v>199622762</v>
      </c>
      <c r="AG6" s="1">
        <v>116427169.67</v>
      </c>
      <c r="AH6" s="1">
        <v>0</v>
      </c>
      <c r="AI6" s="1">
        <v>57061437.880000003</v>
      </c>
      <c r="AJ6" s="1">
        <v>61636221.579999998</v>
      </c>
      <c r="AK6" s="1">
        <v>229729133.50999999</v>
      </c>
      <c r="AL6" s="1">
        <v>15424320</v>
      </c>
      <c r="AM6" s="1">
        <v>37272109.990000002</v>
      </c>
      <c r="AN6" s="1">
        <v>13803696</v>
      </c>
      <c r="AO6" s="1">
        <v>0</v>
      </c>
      <c r="AP6" s="1">
        <v>29305267.690000001</v>
      </c>
      <c r="AQ6" s="1">
        <v>24927052.73</v>
      </c>
      <c r="AR6" s="1">
        <v>44018761</v>
      </c>
      <c r="AS6" s="1">
        <v>70371477.450000003</v>
      </c>
      <c r="AT6" s="1">
        <v>59663191.859999999</v>
      </c>
      <c r="AU6" s="1">
        <v>214508061.19999999</v>
      </c>
      <c r="AV6" s="1">
        <v>65229369.369999997</v>
      </c>
      <c r="AW6" s="1">
        <v>92607516.109999999</v>
      </c>
      <c r="AX6" s="1">
        <v>18633112.5</v>
      </c>
      <c r="AY6" s="1">
        <v>54879748.729999997</v>
      </c>
      <c r="AZ6" s="1">
        <v>77405042.590000004</v>
      </c>
      <c r="BA6" s="1">
        <v>37272258.310000002</v>
      </c>
      <c r="BB6" s="1">
        <v>64149332.75</v>
      </c>
      <c r="BC6" s="1">
        <v>88277833</v>
      </c>
      <c r="BD6" s="1">
        <v>57208743.859999999</v>
      </c>
      <c r="BE6" s="1">
        <v>63858969.460000001</v>
      </c>
      <c r="BF6" s="1">
        <v>38576583.899999999</v>
      </c>
      <c r="BG6" s="1">
        <v>45995007.990000002</v>
      </c>
      <c r="BH6" s="1">
        <v>94043175.920000002</v>
      </c>
      <c r="BI6" s="1">
        <v>103463448.91</v>
      </c>
      <c r="BJ6" s="1">
        <v>86297532.760000005</v>
      </c>
      <c r="BK6" s="1">
        <v>14587015.210000001</v>
      </c>
      <c r="BL6" s="1">
        <v>19607636.82</v>
      </c>
      <c r="BM6" s="1">
        <v>0</v>
      </c>
      <c r="BN6" s="1">
        <v>0</v>
      </c>
      <c r="BO6" s="1">
        <v>24216418.579999998</v>
      </c>
      <c r="BP6" s="1">
        <v>79564473.859999999</v>
      </c>
      <c r="BQ6" s="1">
        <v>26071997.75</v>
      </c>
      <c r="BR6" s="1">
        <v>28978416.32</v>
      </c>
      <c r="BS6" s="1">
        <v>19885179.16</v>
      </c>
      <c r="BT6" s="1">
        <v>13637093.93</v>
      </c>
      <c r="BU6" s="1">
        <v>0</v>
      </c>
      <c r="BV6" s="1">
        <v>0</v>
      </c>
      <c r="BW6" s="1">
        <v>83864412.739999995</v>
      </c>
      <c r="BX6" s="1">
        <v>15714038.51</v>
      </c>
      <c r="BY6" s="1">
        <v>14341241.630000001</v>
      </c>
      <c r="BZ6" s="1">
        <v>4175397.3</v>
      </c>
      <c r="CA6" s="1">
        <v>13588992.33</v>
      </c>
      <c r="CB6" s="1">
        <v>8484994.6300000008</v>
      </c>
      <c r="CC6" s="1">
        <v>0</v>
      </c>
      <c r="CD6" s="1">
        <v>2629549.5499999998</v>
      </c>
      <c r="CE6" s="1">
        <v>0</v>
      </c>
      <c r="CF6" s="1">
        <v>5616028.4000000004</v>
      </c>
      <c r="CG6" s="1">
        <v>72955563.599999994</v>
      </c>
      <c r="CH6" s="1">
        <v>17150841.890000001</v>
      </c>
      <c r="CI6" s="1">
        <v>69978001.920000002</v>
      </c>
      <c r="CJ6" s="1">
        <v>0</v>
      </c>
      <c r="CK6" s="1">
        <v>83561902.650000006</v>
      </c>
      <c r="CL6" s="1">
        <v>8035854.8899999997</v>
      </c>
      <c r="CM6" s="1">
        <v>35493517.380000003</v>
      </c>
      <c r="CN6" s="1">
        <v>55141815.119999997</v>
      </c>
      <c r="CO6" s="1">
        <v>38515704</v>
      </c>
      <c r="CP6" s="1">
        <v>27996872.969999999</v>
      </c>
      <c r="CQ6" s="1">
        <v>36473320.75</v>
      </c>
      <c r="CR6" s="1">
        <v>7078064.5</v>
      </c>
      <c r="CS6" s="1">
        <v>1657667.39</v>
      </c>
      <c r="CT6" s="1">
        <v>10836128</v>
      </c>
      <c r="CU6" s="1">
        <v>29164693.640000001</v>
      </c>
      <c r="CV6" s="1">
        <v>3046259</v>
      </c>
      <c r="CW6" s="1">
        <v>30900359.5</v>
      </c>
      <c r="CX6" s="1">
        <v>14552791.279999999</v>
      </c>
      <c r="CY6" s="1">
        <v>44740859.210000001</v>
      </c>
      <c r="CZ6" s="1">
        <v>12446880.26</v>
      </c>
      <c r="DA6" s="1">
        <v>6564148.8799999999</v>
      </c>
      <c r="DB6" s="1">
        <v>8530873.1400000006</v>
      </c>
      <c r="DC6" s="1">
        <v>8523883.1999999993</v>
      </c>
      <c r="DD6" s="1">
        <v>3466298</v>
      </c>
      <c r="DE6" s="1">
        <v>7942417.5</v>
      </c>
      <c r="DF6" s="1">
        <v>28840403.629999999</v>
      </c>
      <c r="DG6" s="1">
        <v>13591598.310000001</v>
      </c>
      <c r="DH6" s="1">
        <v>25732339.030000001</v>
      </c>
      <c r="DI6" s="1">
        <v>3135003.37</v>
      </c>
      <c r="DJ6" s="1">
        <v>0</v>
      </c>
      <c r="DK6" s="1">
        <v>13094761.300000001</v>
      </c>
      <c r="DL6" s="1">
        <v>2934237</v>
      </c>
      <c r="DM6" s="1">
        <v>3890733.39</v>
      </c>
      <c r="DN6" s="1">
        <v>790536.25</v>
      </c>
      <c r="DO6" s="1">
        <v>7354250.6500000004</v>
      </c>
      <c r="DP6" s="1">
        <v>8118351.4500000002</v>
      </c>
      <c r="DQ6" s="1">
        <v>2311437.15</v>
      </c>
      <c r="DR6" s="1">
        <v>15728706.25</v>
      </c>
      <c r="DS6" s="1">
        <v>2067235</v>
      </c>
      <c r="DT6" s="1">
        <v>11855973.49</v>
      </c>
      <c r="DU6" s="1">
        <v>610335</v>
      </c>
      <c r="DV6" s="1">
        <v>3684282.09</v>
      </c>
      <c r="DW6" s="1">
        <v>6858647.75</v>
      </c>
      <c r="DX6" s="1">
        <v>1014668.13</v>
      </c>
      <c r="DY6" s="1">
        <v>668330.68999999994</v>
      </c>
      <c r="DZ6" s="1">
        <v>1678186.11</v>
      </c>
      <c r="EA6" s="1">
        <v>2307389.63</v>
      </c>
      <c r="EB6" s="1">
        <v>1310027.23</v>
      </c>
      <c r="EC6" s="1">
        <v>9256008.6199999992</v>
      </c>
      <c r="ED6" s="1">
        <v>205072.8</v>
      </c>
      <c r="EE6" s="1">
        <v>1754275</v>
      </c>
      <c r="EF6" s="1">
        <v>11185464</v>
      </c>
      <c r="EG6" s="1">
        <v>0</v>
      </c>
      <c r="EH6" s="1">
        <v>7520031.2999999998</v>
      </c>
      <c r="EI6" s="1">
        <v>1455238.4</v>
      </c>
      <c r="EJ6" s="1">
        <v>9073438.8399999999</v>
      </c>
      <c r="EK6" s="1">
        <v>1732497.41</v>
      </c>
      <c r="EL6" s="1">
        <v>694302.13</v>
      </c>
      <c r="EM6" s="1">
        <v>3414741.22</v>
      </c>
      <c r="EN6" s="1">
        <v>988113</v>
      </c>
      <c r="EO6" s="1">
        <v>622572</v>
      </c>
      <c r="EP6" s="1">
        <v>627436.5</v>
      </c>
      <c r="EQ6" s="1">
        <v>0</v>
      </c>
      <c r="ER6" s="1">
        <v>0</v>
      </c>
      <c r="ES6" s="1">
        <v>763155.45</v>
      </c>
      <c r="ET6" s="1">
        <v>1155176</v>
      </c>
      <c r="EU6" s="1">
        <v>1883186.85</v>
      </c>
      <c r="EV6" s="1">
        <v>1197017.7</v>
      </c>
      <c r="EW6" s="1">
        <v>73362857.159999996</v>
      </c>
      <c r="EX6" s="1">
        <v>3047841.72</v>
      </c>
      <c r="EY6" s="1">
        <v>31239763.449999999</v>
      </c>
      <c r="EZ6" s="1">
        <v>0</v>
      </c>
      <c r="FA6" s="1">
        <v>16964726.790800001</v>
      </c>
      <c r="FB6" s="1">
        <v>435523.78</v>
      </c>
      <c r="FC6" s="1">
        <v>313540.21999999997</v>
      </c>
      <c r="FD6" s="1">
        <v>733724.1</v>
      </c>
      <c r="FE6" s="1">
        <v>22928449.43</v>
      </c>
      <c r="FF6" s="1">
        <v>4254234.62</v>
      </c>
      <c r="FG6" s="1">
        <v>23618550.559999999</v>
      </c>
      <c r="FH6" s="1">
        <v>1587294</v>
      </c>
      <c r="FI6" s="1">
        <v>118929940.05</v>
      </c>
      <c r="FJ6" s="1">
        <v>13406793.16</v>
      </c>
      <c r="FK6" s="1">
        <v>5396779.5099999998</v>
      </c>
      <c r="FL6" s="1">
        <v>22977827.510000002</v>
      </c>
      <c r="FM6" s="1">
        <v>38249132.380000003</v>
      </c>
      <c r="FN6" s="1">
        <v>0</v>
      </c>
      <c r="FO6" s="1">
        <v>54118758.399999999</v>
      </c>
      <c r="FP6" s="1">
        <v>7246179.1299999999</v>
      </c>
      <c r="FQ6" s="1">
        <v>6291204</v>
      </c>
      <c r="FR6" s="1">
        <v>4507414.82</v>
      </c>
      <c r="FS6" s="1">
        <v>92826208.609999999</v>
      </c>
      <c r="FT6" s="1">
        <v>5912424</v>
      </c>
      <c r="FU6" s="1">
        <v>5475689.0999999996</v>
      </c>
      <c r="FV6" s="1">
        <v>7738718.3700000001</v>
      </c>
      <c r="FW6" s="1">
        <v>12151522.859999999</v>
      </c>
      <c r="FX6" s="1">
        <v>2911136</v>
      </c>
      <c r="FY6" s="1">
        <v>2301632.7799999998</v>
      </c>
      <c r="FZ6" s="1">
        <v>4125659.86</v>
      </c>
      <c r="GA6" s="1">
        <v>4087805.6</v>
      </c>
      <c r="GB6" s="1">
        <v>608457.26</v>
      </c>
      <c r="GC6" s="1">
        <v>3539931.89</v>
      </c>
      <c r="GD6" s="1">
        <v>2156926.42</v>
      </c>
      <c r="GE6" s="1">
        <v>2399767</v>
      </c>
      <c r="GF6" s="1">
        <v>1848021</v>
      </c>
      <c r="GG6" s="1">
        <v>3286525.92</v>
      </c>
      <c r="GH6" s="1">
        <v>850617</v>
      </c>
      <c r="GI6" s="1">
        <v>2244061.15</v>
      </c>
      <c r="GJ6" s="1">
        <v>1122346.26</v>
      </c>
      <c r="GK6" s="1">
        <v>2949616.18</v>
      </c>
      <c r="GL6" s="1">
        <v>500210.54</v>
      </c>
      <c r="GM6" s="1">
        <v>34727</v>
      </c>
      <c r="GN6" s="1">
        <v>2269138.17</v>
      </c>
      <c r="GO6" s="1">
        <v>0</v>
      </c>
      <c r="GP6" s="1">
        <v>15627423.800000001</v>
      </c>
      <c r="GQ6" s="1">
        <v>14540902.890000001</v>
      </c>
      <c r="GR6" s="1">
        <v>11387224.300000001</v>
      </c>
      <c r="GS6" s="1">
        <v>3742926.21</v>
      </c>
      <c r="GT6" s="1">
        <v>8856461.7799999993</v>
      </c>
      <c r="GU6" s="1">
        <v>11150391.24</v>
      </c>
      <c r="GV6" s="1">
        <v>1109754</v>
      </c>
      <c r="GW6" s="1">
        <v>2302134</v>
      </c>
      <c r="GX6" s="1">
        <v>224032</v>
      </c>
      <c r="GY6" s="1">
        <v>394501.99</v>
      </c>
      <c r="GZ6" s="1">
        <v>4340778.67</v>
      </c>
      <c r="HA6" s="1">
        <v>1147491.25</v>
      </c>
      <c r="HB6" s="1">
        <v>1183253.06</v>
      </c>
      <c r="HC6" s="1">
        <v>12024213.779999999</v>
      </c>
      <c r="HD6" s="1">
        <v>12535329.24</v>
      </c>
      <c r="HE6" s="1">
        <v>4307317.83</v>
      </c>
      <c r="HF6" s="1">
        <v>5206236.5</v>
      </c>
      <c r="HG6" s="1">
        <v>5547514.6599999992</v>
      </c>
      <c r="HH6" s="1">
        <v>105230340.23</v>
      </c>
      <c r="HI6" s="1">
        <v>3722201.99</v>
      </c>
      <c r="HJ6" s="1">
        <v>3537958</v>
      </c>
      <c r="HK6" s="1">
        <v>825510.9</v>
      </c>
      <c r="HL6" s="1">
        <v>2048982.27</v>
      </c>
      <c r="HM6" s="1">
        <v>891490</v>
      </c>
      <c r="HN6" s="1">
        <v>16140624.16</v>
      </c>
      <c r="HO6" s="1">
        <v>9521326</v>
      </c>
      <c r="HP6" s="1">
        <v>3143764.72</v>
      </c>
      <c r="HQ6" s="1">
        <v>3455865</v>
      </c>
      <c r="HR6" s="1">
        <v>1842773</v>
      </c>
      <c r="HS6" s="1">
        <v>11254270.41</v>
      </c>
      <c r="HT6" s="1">
        <v>2106523.44</v>
      </c>
      <c r="HU6" s="1">
        <v>16752319.82</v>
      </c>
      <c r="HV6" s="1">
        <v>28804899.66</v>
      </c>
      <c r="HW6" s="1">
        <v>3453969.8</v>
      </c>
      <c r="HX6" s="1">
        <v>4390787</v>
      </c>
      <c r="HY6" s="1">
        <v>596594.41</v>
      </c>
      <c r="HZ6" s="1">
        <v>2800794.71</v>
      </c>
      <c r="IA6" s="1">
        <v>13606391.33</v>
      </c>
      <c r="IB6" s="1">
        <v>19437762.25</v>
      </c>
      <c r="IC6" s="1">
        <v>12582753.439999999</v>
      </c>
      <c r="ID6" s="1">
        <v>0</v>
      </c>
      <c r="IE6" s="1">
        <v>3424082.96</v>
      </c>
      <c r="IF6" s="1">
        <v>1285659</v>
      </c>
      <c r="IG6" s="1">
        <v>5391650.4000000004</v>
      </c>
      <c r="IH6" s="1">
        <v>2402396.0299999998</v>
      </c>
      <c r="II6" s="1">
        <v>29204827.600000001</v>
      </c>
      <c r="IJ6" s="1">
        <v>4489365.25</v>
      </c>
      <c r="IK6" s="1">
        <v>3395169.24</v>
      </c>
      <c r="IL6" s="1">
        <v>10257836.359999999</v>
      </c>
      <c r="IM6" s="1">
        <v>5806375.6399999997</v>
      </c>
      <c r="IN6" s="1">
        <v>7461818.5099999998</v>
      </c>
      <c r="IO6" s="1">
        <v>5462797.7999999998</v>
      </c>
      <c r="IP6" s="1">
        <v>14278159.199999999</v>
      </c>
      <c r="IQ6" s="1">
        <v>1478477.52</v>
      </c>
      <c r="IR6" s="1">
        <v>2310286.37</v>
      </c>
      <c r="IS6" s="1">
        <v>3093335.98</v>
      </c>
      <c r="IT6" s="1">
        <v>789271</v>
      </c>
      <c r="IU6" s="1">
        <v>1433323.85</v>
      </c>
      <c r="IV6" s="1">
        <v>669154.82999999996</v>
      </c>
      <c r="IW6" s="1">
        <v>1602994.04</v>
      </c>
      <c r="IX6" s="1">
        <v>940981.87</v>
      </c>
      <c r="IY6" s="1">
        <v>4200914.84</v>
      </c>
      <c r="IZ6" s="1">
        <v>1743531</v>
      </c>
      <c r="JA6" s="1">
        <v>13666330.9</v>
      </c>
      <c r="JB6" s="1">
        <v>1200836.5</v>
      </c>
      <c r="JC6" s="1">
        <v>120402752.95</v>
      </c>
      <c r="JD6" s="1">
        <v>48239208.649999999</v>
      </c>
      <c r="JE6" s="1">
        <v>15139318.08</v>
      </c>
      <c r="JF6" s="1">
        <v>1154715.99</v>
      </c>
      <c r="JG6" s="1">
        <v>15268545.41</v>
      </c>
      <c r="JH6" s="1">
        <v>27711280</v>
      </c>
      <c r="JI6" s="1">
        <v>8104569.1500000004</v>
      </c>
      <c r="JJ6" s="1">
        <v>3159477.2</v>
      </c>
      <c r="JK6" s="1">
        <v>1061090.25</v>
      </c>
      <c r="JL6" s="1">
        <v>1099945</v>
      </c>
      <c r="JM6" s="1">
        <v>8029679.5</v>
      </c>
      <c r="JN6" s="1">
        <v>23538233.559999999</v>
      </c>
      <c r="JO6" s="1">
        <v>7486428.6900000004</v>
      </c>
      <c r="JP6" s="1">
        <v>917315.25</v>
      </c>
      <c r="JQ6" s="1">
        <v>2890253</v>
      </c>
      <c r="JR6" s="1">
        <v>7243340</v>
      </c>
      <c r="JS6" s="1">
        <v>3666251.97</v>
      </c>
      <c r="JT6" s="1">
        <v>4029376.42</v>
      </c>
      <c r="JU6" s="1">
        <v>285535.3</v>
      </c>
      <c r="JV6" s="1">
        <v>1296219.8</v>
      </c>
      <c r="JW6" s="1">
        <v>2095457.02</v>
      </c>
      <c r="JX6" s="1">
        <v>6568949.5</v>
      </c>
      <c r="JY6" s="1">
        <v>1696817.98</v>
      </c>
      <c r="JZ6" s="1">
        <v>1801008.39</v>
      </c>
      <c r="KA6" s="1">
        <v>3098733</v>
      </c>
      <c r="KB6" s="1">
        <v>1092672.8500000001</v>
      </c>
      <c r="KC6" s="1">
        <v>1629566.04</v>
      </c>
      <c r="KD6" s="1">
        <v>1192476.8700000001</v>
      </c>
      <c r="KE6" s="1">
        <v>7067819.8399999999</v>
      </c>
      <c r="KF6" s="1">
        <v>3123783.52</v>
      </c>
      <c r="KG6" s="1">
        <v>786261</v>
      </c>
      <c r="KH6" s="1">
        <v>0</v>
      </c>
      <c r="KI6" s="1">
        <v>0</v>
      </c>
      <c r="KJ6" s="1">
        <v>28783692.68</v>
      </c>
      <c r="KK6" s="1">
        <v>653473.99</v>
      </c>
      <c r="KL6" s="1">
        <v>3062799</v>
      </c>
      <c r="KM6" s="1">
        <v>40815437.899999999</v>
      </c>
      <c r="KN6" s="1">
        <v>11529144</v>
      </c>
      <c r="KO6" s="1">
        <v>3025243.95</v>
      </c>
      <c r="KP6" s="1">
        <v>1042028.56</v>
      </c>
      <c r="KQ6" s="1">
        <v>4191147.04</v>
      </c>
      <c r="KR6" s="1">
        <v>754089.49</v>
      </c>
      <c r="KS6" s="1">
        <v>11239495.300000001</v>
      </c>
      <c r="KT6" s="1">
        <v>1416063.55</v>
      </c>
      <c r="KU6" s="1">
        <v>950300.92</v>
      </c>
      <c r="KV6" s="1">
        <v>574668.25</v>
      </c>
      <c r="KW6" s="1">
        <v>1607865.05</v>
      </c>
      <c r="KX6" s="1">
        <v>1273178.4099999999</v>
      </c>
      <c r="KY6" s="1">
        <v>1089122</v>
      </c>
      <c r="KZ6" s="1">
        <v>726059.59</v>
      </c>
      <c r="LA6" s="1">
        <v>744018.45299999998</v>
      </c>
      <c r="LB6" s="1">
        <v>1651920</v>
      </c>
      <c r="LC6" s="1">
        <v>1331635.1000000001</v>
      </c>
      <c r="LD6" s="1">
        <v>2986054.58</v>
      </c>
      <c r="LE6" s="1">
        <v>8514567.7899999991</v>
      </c>
      <c r="LF6" s="1">
        <v>12745182.050000001</v>
      </c>
      <c r="LG6" s="1">
        <v>8244202.4400000004</v>
      </c>
      <c r="LH6" s="1">
        <v>1645547.51</v>
      </c>
      <c r="LI6" s="1">
        <v>1548909.95</v>
      </c>
      <c r="LJ6" s="1">
        <v>55122058.909999996</v>
      </c>
      <c r="LK6" s="1">
        <v>1796701.75</v>
      </c>
      <c r="LL6" s="1">
        <v>83376198.370000005</v>
      </c>
      <c r="LM6" s="1">
        <v>22246849.210000001</v>
      </c>
      <c r="LN6" s="1">
        <v>1598663</v>
      </c>
      <c r="LO6" s="1">
        <v>3016617.47</v>
      </c>
      <c r="LP6" s="1">
        <v>567058.98</v>
      </c>
      <c r="LQ6" s="1">
        <v>859128</v>
      </c>
      <c r="LR6" s="1">
        <v>1477838.3</v>
      </c>
      <c r="LS6" s="1">
        <v>361944.5</v>
      </c>
      <c r="LT6" s="1">
        <v>0</v>
      </c>
      <c r="LU6" s="1">
        <v>1234776</v>
      </c>
      <c r="LV6" s="1">
        <v>2339505.79</v>
      </c>
      <c r="LW6" s="1">
        <v>11181008.99</v>
      </c>
      <c r="LX6" s="1">
        <v>2435144</v>
      </c>
      <c r="LY6" s="1">
        <v>2682546.21</v>
      </c>
      <c r="LZ6" s="1">
        <v>10062823.699999999</v>
      </c>
      <c r="MA6" s="1">
        <v>753370.61</v>
      </c>
      <c r="MB6" s="1">
        <v>5193951.25</v>
      </c>
      <c r="MC6" s="1">
        <v>10425371.630000001</v>
      </c>
      <c r="MD6" s="1">
        <v>1905938.73</v>
      </c>
      <c r="ME6" s="1">
        <v>7591467.6500000004</v>
      </c>
      <c r="MF6" s="1">
        <v>923223.3</v>
      </c>
      <c r="MG6" s="1">
        <v>6824853.9299999997</v>
      </c>
      <c r="MH6" s="1">
        <v>2218219.2200000002</v>
      </c>
      <c r="MI6" s="1">
        <v>6910405.4199999999</v>
      </c>
      <c r="MJ6" s="1">
        <v>1908732.86</v>
      </c>
      <c r="MK6" s="1">
        <v>1273114.33</v>
      </c>
      <c r="ML6" s="1">
        <v>6860579.04</v>
      </c>
      <c r="MM6" s="1">
        <v>16611335.25</v>
      </c>
      <c r="MN6" s="1">
        <v>3020451.57</v>
      </c>
      <c r="MO6" s="1">
        <v>3177449.82</v>
      </c>
      <c r="MP6" s="1">
        <v>3844350.32</v>
      </c>
      <c r="MQ6" s="1">
        <v>794107.5</v>
      </c>
      <c r="MR6" s="1">
        <v>1412651</v>
      </c>
      <c r="MS6" s="1">
        <v>5840808.3300000001</v>
      </c>
      <c r="MT6" s="1">
        <v>18755901</v>
      </c>
      <c r="MU6" s="1">
        <v>8020</v>
      </c>
      <c r="MV6" s="1">
        <v>5244152.09</v>
      </c>
      <c r="MW6" s="1">
        <v>8217236.5</v>
      </c>
      <c r="MX6" s="1">
        <v>547085.56999999995</v>
      </c>
      <c r="MY6" s="1">
        <v>326328</v>
      </c>
      <c r="MZ6" s="1">
        <v>1669137</v>
      </c>
      <c r="NA6" s="1">
        <v>17925143.199999999</v>
      </c>
      <c r="NB6" s="1">
        <v>4316874</v>
      </c>
      <c r="NC6" s="1">
        <v>4462473.4000000004</v>
      </c>
      <c r="ND6" s="1">
        <v>3397944</v>
      </c>
      <c r="NE6" s="1">
        <v>827176.31</v>
      </c>
      <c r="NF6" s="1">
        <v>440724</v>
      </c>
      <c r="NG6" s="1">
        <v>584037</v>
      </c>
      <c r="NH6" s="1">
        <v>227641</v>
      </c>
      <c r="NI6" s="1">
        <v>841438.25</v>
      </c>
      <c r="NJ6" s="1">
        <v>3303604.01</v>
      </c>
      <c r="NK6" s="1">
        <v>547959</v>
      </c>
      <c r="NL6" s="1">
        <v>169635.25</v>
      </c>
      <c r="NM6" s="1">
        <v>455143</v>
      </c>
      <c r="NN6" s="1">
        <v>2621946.5099999998</v>
      </c>
      <c r="NO6" s="1">
        <v>9407456</v>
      </c>
      <c r="NP6" s="1">
        <v>479708</v>
      </c>
      <c r="NQ6" s="1">
        <v>11563537.789999999</v>
      </c>
      <c r="NR6" s="1">
        <v>1184399</v>
      </c>
      <c r="NS6" s="1">
        <v>32361624.789999999</v>
      </c>
      <c r="NT6" s="1">
        <v>2656125.0299999998</v>
      </c>
      <c r="NU6" s="1">
        <v>13357046.27</v>
      </c>
      <c r="NV6" s="1">
        <v>2205894.64</v>
      </c>
      <c r="NW6" s="1">
        <v>758597</v>
      </c>
      <c r="NX6" s="1">
        <v>1247518.74</v>
      </c>
      <c r="NY6" s="1">
        <v>18276793.309999999</v>
      </c>
      <c r="NZ6" s="1">
        <v>3434130.71</v>
      </c>
      <c r="OA6" s="1">
        <v>1789535.3</v>
      </c>
      <c r="OB6" s="1">
        <v>1593158.1</v>
      </c>
      <c r="OC6" s="1">
        <v>1048361.84</v>
      </c>
      <c r="OD6" s="1">
        <v>159224.94</v>
      </c>
      <c r="OE6" s="1">
        <v>3746513</v>
      </c>
      <c r="OF6" s="1">
        <v>4274927.7</v>
      </c>
      <c r="OG6" s="1">
        <v>2017305.01</v>
      </c>
      <c r="OH6" s="1">
        <v>16918602.41</v>
      </c>
      <c r="OI6" s="1">
        <v>2104573.86</v>
      </c>
      <c r="OJ6" s="1">
        <v>2130069.23</v>
      </c>
      <c r="OK6" s="1">
        <v>5593576.3499999996</v>
      </c>
      <c r="OL6" s="1">
        <v>3289914.59</v>
      </c>
      <c r="OM6" s="1">
        <v>575769</v>
      </c>
      <c r="ON6" s="1">
        <v>8230682</v>
      </c>
      <c r="OO6" s="1">
        <v>0</v>
      </c>
      <c r="OP6" s="1">
        <v>6630494.1799999997</v>
      </c>
      <c r="OQ6" s="1">
        <v>1280345.1000000001</v>
      </c>
      <c r="OR6" s="1">
        <v>3390334.07</v>
      </c>
      <c r="OS6" s="1">
        <v>20053828.530000001</v>
      </c>
      <c r="OT6" s="1">
        <v>1405462.3</v>
      </c>
      <c r="OU6" s="1">
        <v>1505256.7</v>
      </c>
      <c r="OV6" s="1">
        <v>7492137.3600000003</v>
      </c>
      <c r="OW6" s="1">
        <v>66171391.469999999</v>
      </c>
      <c r="OX6" s="1">
        <v>805743.32</v>
      </c>
      <c r="OY6" s="1">
        <v>8070938.2599999998</v>
      </c>
      <c r="OZ6" s="1">
        <v>5949758.6200000001</v>
      </c>
      <c r="PA6" s="1">
        <v>1219660.5</v>
      </c>
      <c r="PB6" s="1">
        <v>754591.52</v>
      </c>
      <c r="PC6" s="1">
        <v>1279228.3600000001</v>
      </c>
      <c r="PD6" s="1">
        <v>1239278</v>
      </c>
      <c r="PE6" s="1">
        <v>0</v>
      </c>
      <c r="PF6" s="1">
        <v>0</v>
      </c>
      <c r="PG6" s="1">
        <v>2310238</v>
      </c>
      <c r="PH6" s="1">
        <v>7902350.5300000003</v>
      </c>
      <c r="PI6" s="1">
        <v>2176815</v>
      </c>
      <c r="PJ6" s="1">
        <v>1450565.17</v>
      </c>
      <c r="PK6" s="1">
        <v>2048324.08</v>
      </c>
      <c r="PL6" s="1">
        <v>1203614.4099999999</v>
      </c>
      <c r="PM6" s="1">
        <v>1987064</v>
      </c>
      <c r="PN6" s="1">
        <v>4389810.8</v>
      </c>
      <c r="PO6" s="1">
        <v>1238660</v>
      </c>
      <c r="PP6" s="1">
        <v>1833780.13</v>
      </c>
      <c r="PQ6" s="1">
        <v>498221.5</v>
      </c>
      <c r="PR6" s="1">
        <v>7507672</v>
      </c>
      <c r="PS6" s="1">
        <v>4352729</v>
      </c>
      <c r="PT6" s="1">
        <v>1329897</v>
      </c>
      <c r="PU6" s="1">
        <v>157795</v>
      </c>
      <c r="PV6" s="1">
        <v>13811711.66</v>
      </c>
      <c r="PW6" s="1">
        <v>1395753.69</v>
      </c>
      <c r="PX6" s="1">
        <v>1571292.81</v>
      </c>
      <c r="PY6" s="1">
        <v>1363718.78</v>
      </c>
      <c r="PZ6" s="1">
        <v>749956</v>
      </c>
      <c r="QA6" s="1">
        <v>1744866.37</v>
      </c>
      <c r="QB6" s="1">
        <v>4312057.46</v>
      </c>
      <c r="QC6" s="1">
        <v>867739</v>
      </c>
      <c r="QD6" s="1">
        <v>514248</v>
      </c>
      <c r="QE6" s="1">
        <v>2994075.22</v>
      </c>
      <c r="QF6" s="1">
        <v>2853825</v>
      </c>
      <c r="QG6" s="1">
        <v>3699228.83</v>
      </c>
      <c r="QH6" s="1">
        <v>3539297.23</v>
      </c>
      <c r="QI6" s="1">
        <v>0</v>
      </c>
      <c r="QJ6" s="1">
        <v>1138071.5</v>
      </c>
      <c r="QK6" s="1">
        <v>13335751.76</v>
      </c>
      <c r="QL6" s="1">
        <v>4979391.4000000004</v>
      </c>
      <c r="QM6" s="1">
        <v>5116671.99</v>
      </c>
      <c r="QN6" s="1">
        <v>1647175.92</v>
      </c>
      <c r="QO6" s="1">
        <v>9559887.7799999993</v>
      </c>
      <c r="QP6" s="1">
        <v>4896502.8</v>
      </c>
      <c r="QQ6" s="1">
        <v>10565956.58</v>
      </c>
      <c r="QR6" s="1">
        <v>1689788.5</v>
      </c>
      <c r="QS6" s="1">
        <v>12356564.01</v>
      </c>
      <c r="QT6" s="1">
        <v>30609154.780000001</v>
      </c>
      <c r="QU6" s="1">
        <v>0</v>
      </c>
      <c r="QV6" s="1">
        <v>4109450</v>
      </c>
      <c r="QW6" s="1">
        <v>1832493.23</v>
      </c>
      <c r="QX6" s="1">
        <v>1825148.03</v>
      </c>
      <c r="QY6" s="1">
        <v>796348.11</v>
      </c>
      <c r="QZ6" s="1">
        <v>15968107</v>
      </c>
      <c r="RA6" s="1">
        <v>5281774.6100000003</v>
      </c>
      <c r="RB6" s="1">
        <v>2492062.2799999998</v>
      </c>
      <c r="RC6" s="1">
        <v>17523086.030000001</v>
      </c>
      <c r="RD6" s="1">
        <v>3418744.39</v>
      </c>
      <c r="RE6" s="1">
        <v>12812864.26</v>
      </c>
      <c r="RF6" s="1">
        <v>3404487</v>
      </c>
      <c r="RG6" s="1">
        <v>8644312.6899999995</v>
      </c>
      <c r="RH6" s="1">
        <v>1042716</v>
      </c>
      <c r="RI6" s="1">
        <v>6882857.2699999996</v>
      </c>
      <c r="RJ6" s="1">
        <v>5443962.4900000002</v>
      </c>
      <c r="RK6" s="1">
        <v>2710521.64</v>
      </c>
      <c r="RL6" s="1">
        <v>790607.07</v>
      </c>
      <c r="RM6" s="1">
        <v>4877263.82</v>
      </c>
      <c r="RN6" s="1">
        <v>26753.81</v>
      </c>
      <c r="RO6" s="1">
        <v>2678786.91</v>
      </c>
      <c r="RP6" s="1">
        <v>1965675</v>
      </c>
      <c r="RQ6" s="1">
        <v>3107427.32</v>
      </c>
      <c r="RR6" s="1">
        <v>1569294.38</v>
      </c>
      <c r="RS6" s="1">
        <v>6741306.7699999996</v>
      </c>
      <c r="RT6" s="1">
        <v>348586.15</v>
      </c>
      <c r="RU6" s="1">
        <v>1455431.16</v>
      </c>
      <c r="RV6" s="1">
        <v>0</v>
      </c>
      <c r="RW6" s="1">
        <v>1084411.3</v>
      </c>
      <c r="RX6" s="1">
        <v>759713.22</v>
      </c>
      <c r="RY6" s="1">
        <v>3092967.75</v>
      </c>
      <c r="RZ6" s="1">
        <v>1968323.96</v>
      </c>
      <c r="SA6" s="1">
        <v>970019.5</v>
      </c>
      <c r="SB6" s="1">
        <v>74905</v>
      </c>
      <c r="SC6" s="1">
        <v>1532589.7</v>
      </c>
      <c r="SD6" s="1">
        <v>569846.92000000004</v>
      </c>
      <c r="SE6" s="1">
        <v>652802.48</v>
      </c>
      <c r="SF6" s="1">
        <v>2190082.2400000002</v>
      </c>
      <c r="SG6" s="1">
        <v>1277305</v>
      </c>
      <c r="SH6" s="1">
        <v>6313703.0099999998</v>
      </c>
      <c r="SI6" s="1">
        <v>3228696.19</v>
      </c>
      <c r="SJ6" s="1">
        <v>596812.06999999995</v>
      </c>
      <c r="SK6" s="1">
        <v>918843.9</v>
      </c>
      <c r="SL6" s="1">
        <v>5057325.25</v>
      </c>
      <c r="SM6" s="1">
        <v>1252577.79</v>
      </c>
      <c r="SN6" s="1">
        <v>3254953.06</v>
      </c>
      <c r="SO6" s="1">
        <v>1232317.5</v>
      </c>
      <c r="SP6" s="1">
        <v>1454062</v>
      </c>
      <c r="SQ6" s="1">
        <v>1201772.8500000001</v>
      </c>
      <c r="SR6" s="1">
        <v>1955677.77</v>
      </c>
      <c r="SS6" s="1">
        <v>680419</v>
      </c>
      <c r="ST6" s="1">
        <v>571078.9</v>
      </c>
      <c r="SU6" s="1">
        <v>1073671</v>
      </c>
      <c r="SV6" s="1">
        <v>506510.79</v>
      </c>
      <c r="SW6" s="1">
        <v>552393.01</v>
      </c>
      <c r="SX6" s="1">
        <v>2029043.68</v>
      </c>
      <c r="SY6" s="1">
        <v>2644095.73</v>
      </c>
      <c r="SZ6" s="1">
        <v>772973.67</v>
      </c>
      <c r="TA6" s="1">
        <v>2574709.08</v>
      </c>
      <c r="TB6" s="1">
        <v>648880.44999999995</v>
      </c>
      <c r="TC6" s="1">
        <v>585549</v>
      </c>
      <c r="TD6" s="1">
        <v>333519</v>
      </c>
      <c r="TE6" s="1">
        <v>230584.5</v>
      </c>
      <c r="TF6" s="1">
        <v>1363189</v>
      </c>
      <c r="TG6" s="1">
        <v>871565</v>
      </c>
      <c r="TH6" s="1">
        <v>1204436.1599999999</v>
      </c>
      <c r="TI6" s="1">
        <v>2015275.4</v>
      </c>
      <c r="TJ6" s="1">
        <v>1339707.82</v>
      </c>
      <c r="TK6" s="1">
        <v>1208505</v>
      </c>
      <c r="TL6" s="1">
        <v>4643072</v>
      </c>
      <c r="TM6" s="1">
        <v>0</v>
      </c>
      <c r="TN6" s="1">
        <v>5260549.8</v>
      </c>
      <c r="TO6" s="1">
        <v>666297.51</v>
      </c>
      <c r="TP6" s="1">
        <v>0</v>
      </c>
      <c r="TQ6" s="1">
        <v>0</v>
      </c>
      <c r="TR6" s="1">
        <v>0</v>
      </c>
      <c r="TS6" s="1">
        <v>5109410.83</v>
      </c>
      <c r="TT6" s="1">
        <v>912378.51</v>
      </c>
      <c r="TU6" s="1">
        <v>4258744.25</v>
      </c>
      <c r="TV6" s="1">
        <v>4499853.2</v>
      </c>
      <c r="TW6" s="1">
        <v>692135.37</v>
      </c>
      <c r="TX6" s="1">
        <v>363299.6</v>
      </c>
      <c r="TY6" s="1">
        <v>11167307.779999999</v>
      </c>
      <c r="TZ6" s="1">
        <v>3669563.53</v>
      </c>
      <c r="UA6" s="1">
        <v>11759107.4</v>
      </c>
      <c r="UB6" s="1">
        <v>17664358.210000001</v>
      </c>
      <c r="UC6" s="1">
        <v>1090389</v>
      </c>
      <c r="UD6" s="1">
        <v>1279095</v>
      </c>
      <c r="UE6" s="1">
        <v>310843.34000000003</v>
      </c>
      <c r="UF6" s="1">
        <v>2521008.16</v>
      </c>
      <c r="UG6" s="1">
        <v>7350</v>
      </c>
      <c r="UH6" s="1">
        <v>0</v>
      </c>
      <c r="UI6" s="1">
        <v>1342273.34</v>
      </c>
      <c r="UJ6" s="1">
        <v>6262052.96</v>
      </c>
      <c r="UK6" s="1">
        <v>4203397.25</v>
      </c>
      <c r="UL6" s="1">
        <v>902275.74</v>
      </c>
      <c r="UM6" s="1">
        <v>1281627.1399999999</v>
      </c>
      <c r="UN6" s="1">
        <v>890627.65</v>
      </c>
      <c r="UO6" s="1">
        <v>632658.44999999995</v>
      </c>
      <c r="UP6" s="1">
        <v>5239292.2699999996</v>
      </c>
      <c r="UQ6" s="1">
        <v>770624.36</v>
      </c>
      <c r="UR6" s="1">
        <v>477488.53</v>
      </c>
      <c r="US6" s="1">
        <v>4913983.8</v>
      </c>
      <c r="UT6" s="1">
        <v>279524</v>
      </c>
      <c r="UU6" s="1">
        <v>1397275</v>
      </c>
      <c r="UV6" s="1">
        <v>3641264.7</v>
      </c>
      <c r="UW6" s="1">
        <v>1486396.6</v>
      </c>
      <c r="UX6" s="1">
        <v>543526.81999999995</v>
      </c>
      <c r="UY6" s="1">
        <v>942024</v>
      </c>
      <c r="UZ6" s="1">
        <v>5050174</v>
      </c>
      <c r="VA6" s="1">
        <v>5638086</v>
      </c>
      <c r="VB6" s="1">
        <v>5560643</v>
      </c>
      <c r="VC6" s="1">
        <v>2502129.4</v>
      </c>
      <c r="VD6" s="1">
        <v>1183158.32</v>
      </c>
      <c r="VE6" s="1">
        <v>1660147</v>
      </c>
      <c r="VF6" s="1">
        <v>786320.43</v>
      </c>
      <c r="VG6" s="1">
        <v>545830.30000000005</v>
      </c>
      <c r="VH6" s="1">
        <v>734584.43</v>
      </c>
      <c r="VI6" s="1">
        <v>697003.19</v>
      </c>
      <c r="VJ6" s="1">
        <v>4181291.84</v>
      </c>
      <c r="VK6" s="1">
        <v>2968022.43</v>
      </c>
      <c r="VL6" s="1">
        <v>1793771.57</v>
      </c>
      <c r="VM6" s="1">
        <v>832780.81</v>
      </c>
      <c r="VN6" s="1">
        <v>4111246.25</v>
      </c>
      <c r="VO6" s="1">
        <v>2450902.14</v>
      </c>
      <c r="VP6" s="1">
        <v>5328804.26</v>
      </c>
      <c r="VQ6" s="1">
        <v>8297297.0300000003</v>
      </c>
      <c r="VR6" s="1">
        <v>2010890.71</v>
      </c>
      <c r="VS6" s="1">
        <v>412221.11</v>
      </c>
      <c r="VT6" s="1">
        <v>2440307</v>
      </c>
      <c r="VU6" s="1">
        <v>3530162.17</v>
      </c>
      <c r="VV6" s="1">
        <v>4733590.78</v>
      </c>
      <c r="VW6" s="1">
        <v>1748819.25</v>
      </c>
      <c r="VX6" s="1">
        <v>1632709.21</v>
      </c>
      <c r="VY6" s="1">
        <v>4709057.3899999997</v>
      </c>
      <c r="VZ6" s="1">
        <v>1187484.9099999999</v>
      </c>
      <c r="WA6" s="1">
        <v>1151484.6299999999</v>
      </c>
      <c r="WB6" s="1">
        <v>597671.25</v>
      </c>
      <c r="WC6" s="1">
        <v>1572759.44</v>
      </c>
      <c r="WD6" s="1">
        <v>2715550</v>
      </c>
      <c r="WE6" s="1">
        <v>565587.5</v>
      </c>
      <c r="WF6" s="1">
        <v>1276541.5</v>
      </c>
      <c r="WG6" s="1">
        <v>4781149.75</v>
      </c>
      <c r="WH6" s="1">
        <v>41946317</v>
      </c>
      <c r="WI6" s="1">
        <v>31521940.670000002</v>
      </c>
      <c r="WJ6" s="1">
        <v>6872739.2400000002</v>
      </c>
      <c r="WK6" s="1">
        <v>4749876.79</v>
      </c>
      <c r="WL6" s="1">
        <v>4001379.07</v>
      </c>
      <c r="WM6" s="1">
        <v>6543323.5899999999</v>
      </c>
      <c r="WN6" s="1">
        <v>1241449.96</v>
      </c>
      <c r="WO6" s="1">
        <v>1931928.15</v>
      </c>
      <c r="WP6" s="1">
        <v>5345109.5</v>
      </c>
      <c r="WQ6" s="1">
        <v>896791.37</v>
      </c>
      <c r="WR6" s="1">
        <v>0</v>
      </c>
      <c r="WS6" s="1">
        <v>1343833.42</v>
      </c>
      <c r="WT6" s="1">
        <v>629015.75</v>
      </c>
      <c r="WU6" s="1">
        <v>1236577.2</v>
      </c>
      <c r="WV6" s="1">
        <v>567098.18000000005</v>
      </c>
      <c r="WW6" s="1">
        <v>3167531.25</v>
      </c>
      <c r="WX6" s="1">
        <v>318431.75</v>
      </c>
      <c r="WY6" s="1">
        <v>6362007</v>
      </c>
      <c r="WZ6" s="1">
        <v>3157105.75</v>
      </c>
      <c r="XA6" s="1">
        <v>368903.99</v>
      </c>
      <c r="XB6" s="1">
        <v>0</v>
      </c>
      <c r="XC6" s="1">
        <v>1568511.8</v>
      </c>
      <c r="XD6" s="1">
        <v>2558411.5299999998</v>
      </c>
      <c r="XE6" s="1">
        <v>266146</v>
      </c>
      <c r="XF6" s="1">
        <v>3714931.5</v>
      </c>
      <c r="XG6" s="1">
        <v>14158551</v>
      </c>
      <c r="XH6" s="1">
        <v>3585091.95</v>
      </c>
      <c r="XI6" s="1">
        <v>3669719.19</v>
      </c>
      <c r="XJ6" s="1">
        <v>1703659.41</v>
      </c>
      <c r="XK6" s="1">
        <v>1506076.54</v>
      </c>
      <c r="XL6" s="1">
        <v>3382512.07</v>
      </c>
      <c r="XM6" s="1">
        <v>899648</v>
      </c>
      <c r="XN6" s="1">
        <v>28353346.460000001</v>
      </c>
      <c r="XO6" s="1">
        <v>3268334</v>
      </c>
      <c r="XP6" s="1">
        <v>25262515.079999998</v>
      </c>
      <c r="XQ6" s="1">
        <v>0</v>
      </c>
      <c r="XR6" s="1">
        <v>3646505</v>
      </c>
      <c r="XS6" s="1">
        <v>6205869.4100000001</v>
      </c>
      <c r="XT6" s="1">
        <v>0</v>
      </c>
      <c r="XU6" s="1">
        <v>16612686.710000001</v>
      </c>
      <c r="XV6" s="1">
        <v>0</v>
      </c>
      <c r="XW6" s="1">
        <v>0</v>
      </c>
      <c r="XX6" s="1">
        <v>513529</v>
      </c>
      <c r="XY6" s="1">
        <v>393423.65</v>
      </c>
      <c r="XZ6" s="1">
        <v>7056265</v>
      </c>
      <c r="YA6" s="1">
        <v>6514605.3499999996</v>
      </c>
      <c r="YB6" s="1">
        <v>1053414</v>
      </c>
      <c r="YC6" s="1">
        <v>13269825.310000001</v>
      </c>
      <c r="YD6" s="1">
        <v>1214050</v>
      </c>
      <c r="YE6" s="1">
        <v>4544203.18</v>
      </c>
      <c r="YF6" s="1">
        <v>1960661.57</v>
      </c>
      <c r="YG6" s="1">
        <v>0</v>
      </c>
      <c r="YH6" s="1">
        <v>472406.5</v>
      </c>
      <c r="YI6" s="1">
        <v>2390051.0099999998</v>
      </c>
      <c r="YJ6" s="1">
        <v>0</v>
      </c>
      <c r="YK6" s="1">
        <v>0</v>
      </c>
      <c r="YL6" s="1">
        <v>856845</v>
      </c>
      <c r="YM6" s="1">
        <v>0</v>
      </c>
      <c r="YN6" s="1">
        <v>18339097.329999998</v>
      </c>
      <c r="YO6" s="1">
        <v>1132422.47</v>
      </c>
      <c r="YP6" s="1">
        <v>367086.21</v>
      </c>
      <c r="YQ6" s="1">
        <v>3492170.75</v>
      </c>
      <c r="YR6" s="1">
        <v>2540322.54</v>
      </c>
      <c r="YS6" s="1">
        <v>11207135.5</v>
      </c>
      <c r="YT6" s="1">
        <v>9862869.9499999993</v>
      </c>
      <c r="YU6" s="1">
        <v>10003.120000000001</v>
      </c>
      <c r="YV6" s="1">
        <v>44463532.780000001</v>
      </c>
      <c r="YW6" s="1">
        <v>7515574.75</v>
      </c>
      <c r="YX6" s="1">
        <v>3328757.3</v>
      </c>
      <c r="YY6" s="1">
        <v>23545495</v>
      </c>
      <c r="YZ6" s="1">
        <v>1796535</v>
      </c>
      <c r="ZA6" s="1">
        <v>4412699.03</v>
      </c>
      <c r="ZB6" s="1">
        <v>1104096.69</v>
      </c>
      <c r="ZC6" s="1">
        <v>506855.5</v>
      </c>
      <c r="ZD6" s="1">
        <v>0</v>
      </c>
      <c r="ZE6" s="1">
        <v>2565083.5099999998</v>
      </c>
      <c r="ZF6" s="1">
        <v>8627063.8200000003</v>
      </c>
      <c r="ZG6" s="1">
        <v>0</v>
      </c>
      <c r="ZH6" s="1">
        <v>0</v>
      </c>
      <c r="ZI6" s="1">
        <v>1115609</v>
      </c>
      <c r="ZJ6" s="1">
        <v>0</v>
      </c>
      <c r="ZK6" s="1">
        <v>11306895.99</v>
      </c>
      <c r="ZL6" s="1">
        <v>4898323.57</v>
      </c>
      <c r="ZM6" s="1">
        <v>3991756.46</v>
      </c>
      <c r="ZN6" s="1"/>
      <c r="ZO6" s="1">
        <v>3937082.88</v>
      </c>
      <c r="ZP6" s="1">
        <v>1253634.8700000001</v>
      </c>
      <c r="ZQ6" s="1">
        <v>1011609</v>
      </c>
      <c r="ZR6" s="1">
        <v>3840806.46</v>
      </c>
      <c r="ZS6" s="1">
        <v>4390988.25</v>
      </c>
      <c r="ZT6" s="1">
        <v>12674626.75</v>
      </c>
      <c r="ZU6" s="1">
        <v>448135</v>
      </c>
      <c r="ZV6" s="1">
        <v>1016855.63</v>
      </c>
      <c r="ZW6" s="1">
        <v>3803348</v>
      </c>
      <c r="ZX6" s="1">
        <v>2444409.52</v>
      </c>
      <c r="ZY6" s="1">
        <v>1469071.51</v>
      </c>
      <c r="ZZ6" s="1">
        <v>10564997.08</v>
      </c>
      <c r="AAA6" s="1">
        <v>7934927.4500000002</v>
      </c>
      <c r="AAB6" s="1">
        <v>2044348.79</v>
      </c>
      <c r="AAC6" s="1">
        <v>20872484.68</v>
      </c>
      <c r="AAD6" s="1">
        <v>0</v>
      </c>
      <c r="AAE6" s="1">
        <v>1336229</v>
      </c>
      <c r="AAF6" s="1">
        <v>2462256.2799999998</v>
      </c>
      <c r="AAG6" s="1">
        <v>1000000</v>
      </c>
      <c r="AAH6" s="1">
        <v>821475.12</v>
      </c>
      <c r="AAI6" s="1">
        <v>659922</v>
      </c>
      <c r="AAJ6" s="1">
        <v>0</v>
      </c>
      <c r="AAK6" s="1">
        <v>961422</v>
      </c>
      <c r="AAL6" s="1">
        <v>2243478.38</v>
      </c>
      <c r="AAM6" s="1">
        <v>3637885.41</v>
      </c>
      <c r="AAN6" s="1">
        <v>1633186</v>
      </c>
      <c r="AAO6" s="1">
        <v>1930534.59</v>
      </c>
      <c r="AAP6" s="1">
        <v>30901081.420000002</v>
      </c>
      <c r="AAQ6" s="1">
        <v>15393723.970000001</v>
      </c>
      <c r="AAR6" s="1">
        <v>2347473.0699999998</v>
      </c>
      <c r="AAS6" s="1">
        <v>863500.45</v>
      </c>
      <c r="AAT6" s="1">
        <v>36616162.170000002</v>
      </c>
      <c r="AAU6" s="1">
        <v>8431621.9100000001</v>
      </c>
      <c r="AAV6" s="1">
        <v>600524.30000000005</v>
      </c>
      <c r="AAW6" s="1">
        <v>2565318.3199999998</v>
      </c>
      <c r="AAX6" s="1">
        <v>5076163.79</v>
      </c>
      <c r="AAY6" s="1">
        <v>1443216.21</v>
      </c>
      <c r="AAZ6" s="1">
        <v>1124527.1299999999</v>
      </c>
      <c r="ABA6" s="1">
        <v>1691394.83</v>
      </c>
      <c r="ABB6" s="1">
        <v>231513.75</v>
      </c>
      <c r="ABC6" s="1">
        <v>553748.5</v>
      </c>
      <c r="ABD6" s="1">
        <v>106103.5</v>
      </c>
      <c r="ABE6" s="1">
        <v>586093.5</v>
      </c>
      <c r="ABF6" s="1">
        <v>625980.9</v>
      </c>
      <c r="ABG6" s="1">
        <v>945059.65</v>
      </c>
      <c r="ABH6" s="1">
        <v>365524.47</v>
      </c>
      <c r="ABI6" s="1">
        <v>521241.83</v>
      </c>
      <c r="ABJ6" s="1">
        <v>348566</v>
      </c>
      <c r="ABK6" s="1">
        <v>666072</v>
      </c>
      <c r="ABL6" s="1">
        <v>893913.24</v>
      </c>
      <c r="ABM6" s="1">
        <v>800330</v>
      </c>
      <c r="ABN6" s="1">
        <v>2910223</v>
      </c>
      <c r="ABO6" s="1">
        <v>856107</v>
      </c>
      <c r="ABP6" s="1">
        <v>16532659.84</v>
      </c>
      <c r="ABQ6" s="1">
        <v>1176009.8700000001</v>
      </c>
      <c r="ABR6" s="1">
        <v>3180912.16</v>
      </c>
      <c r="ABS6" s="1">
        <v>7597965.1500000004</v>
      </c>
      <c r="ABT6" s="1">
        <v>8679517.8399999999</v>
      </c>
      <c r="ABU6" s="1">
        <v>5992207.5099999998</v>
      </c>
      <c r="ABV6" s="1">
        <v>2014238.96</v>
      </c>
      <c r="ABW6" s="1">
        <v>2604627</v>
      </c>
      <c r="ABX6" s="1">
        <v>14042976.789999999</v>
      </c>
      <c r="ABY6" s="1">
        <v>583778</v>
      </c>
      <c r="ABZ6" s="1">
        <v>13507446.27</v>
      </c>
      <c r="ACA6" s="1">
        <v>4274109.5</v>
      </c>
      <c r="ACB6" s="1">
        <v>595561</v>
      </c>
      <c r="ACC6" s="1">
        <v>1545294.75</v>
      </c>
      <c r="ACD6" s="1">
        <v>3537011.1</v>
      </c>
      <c r="ACE6" s="1">
        <v>4562351.21</v>
      </c>
      <c r="ACF6" s="1">
        <v>4761219.13</v>
      </c>
      <c r="ACG6" s="1">
        <v>1672344.46</v>
      </c>
      <c r="ACH6" s="1">
        <v>1354062.52</v>
      </c>
      <c r="ACI6" s="1">
        <v>1753649.67</v>
      </c>
      <c r="ACJ6" s="1">
        <v>716341.26</v>
      </c>
      <c r="ACK6" s="1">
        <v>392270.04</v>
      </c>
      <c r="ACL6" s="1">
        <v>2551051.41</v>
      </c>
      <c r="ACM6" s="1">
        <v>1659388.9</v>
      </c>
      <c r="ACN6" s="1">
        <v>61188.67</v>
      </c>
      <c r="ACO6" s="1">
        <v>775839.78</v>
      </c>
      <c r="ACP6" s="1">
        <v>872374.77</v>
      </c>
      <c r="ACQ6" s="1">
        <v>3806292.39</v>
      </c>
      <c r="ACR6" s="1">
        <v>765062.3</v>
      </c>
      <c r="ACS6" s="1">
        <v>4974873.3899999997</v>
      </c>
      <c r="ACT6" s="1">
        <v>0</v>
      </c>
      <c r="ACU6" s="1">
        <v>0</v>
      </c>
      <c r="ACV6" s="1">
        <v>1125981.8899999999</v>
      </c>
      <c r="ACW6" s="1">
        <v>695685.13</v>
      </c>
      <c r="ACX6" s="1">
        <v>10210.39</v>
      </c>
      <c r="ACY6" s="1">
        <v>1200137.81</v>
      </c>
      <c r="ACZ6" s="1">
        <v>45021074.600000001</v>
      </c>
      <c r="ADA6" s="1">
        <v>20714105.120000001</v>
      </c>
      <c r="ADB6" s="1">
        <v>9721754.5500000007</v>
      </c>
      <c r="ADC6" s="1">
        <v>6858564.2699999996</v>
      </c>
      <c r="ADD6" s="1">
        <v>4671750</v>
      </c>
      <c r="ADE6" s="1">
        <v>18152841.5</v>
      </c>
      <c r="ADF6" s="1">
        <v>29568228.870000001</v>
      </c>
      <c r="ADG6" s="1">
        <v>40167177.159999996</v>
      </c>
      <c r="ADH6" s="1">
        <v>57574605.609999999</v>
      </c>
      <c r="ADI6" s="1">
        <v>726839.04</v>
      </c>
      <c r="ADJ6" s="1">
        <v>4941742.57</v>
      </c>
      <c r="ADK6" s="1">
        <v>794087.55</v>
      </c>
      <c r="ADL6" s="1">
        <v>12401747.17</v>
      </c>
      <c r="ADM6" s="1">
        <v>4569134.22</v>
      </c>
      <c r="ADN6" s="1">
        <v>4769466.45</v>
      </c>
      <c r="ADO6" s="1">
        <v>3255561.49</v>
      </c>
      <c r="ADP6" s="1">
        <v>21668958.780000001</v>
      </c>
      <c r="ADQ6" s="1">
        <v>9263526.8800000008</v>
      </c>
      <c r="ADR6" s="1">
        <v>1017572.32</v>
      </c>
      <c r="ADS6" s="1">
        <v>2761899.35</v>
      </c>
      <c r="ADT6" s="1">
        <v>927288.18</v>
      </c>
      <c r="ADU6" s="1">
        <v>1146643</v>
      </c>
      <c r="ADV6" s="1">
        <v>2188530.11</v>
      </c>
      <c r="ADW6" s="1">
        <v>67266</v>
      </c>
      <c r="ADX6" s="1">
        <v>634381.53</v>
      </c>
      <c r="ADY6" s="1">
        <v>551357.34</v>
      </c>
      <c r="ADZ6" s="1">
        <v>788340.53</v>
      </c>
      <c r="AEA6" s="1">
        <v>783597</v>
      </c>
      <c r="AEB6" s="1">
        <v>22744488</v>
      </c>
      <c r="AEC6" s="1">
        <v>171439.65</v>
      </c>
      <c r="AED6" s="1">
        <v>605645</v>
      </c>
      <c r="AEE6" s="1">
        <v>387816.27</v>
      </c>
      <c r="AEF6" s="1">
        <v>9568073.5</v>
      </c>
      <c r="AEG6" s="1">
        <v>1114884.6000000001</v>
      </c>
      <c r="AEH6" s="1">
        <v>687096.29</v>
      </c>
      <c r="AEI6" s="1">
        <v>1622487.72</v>
      </c>
      <c r="AEJ6" s="1">
        <v>1054187</v>
      </c>
      <c r="AEK6" s="1">
        <v>787605.08</v>
      </c>
      <c r="AEL6" s="1">
        <v>320655.74</v>
      </c>
      <c r="AEM6" s="1">
        <v>43893598</v>
      </c>
      <c r="AEN6" s="1">
        <v>774344</v>
      </c>
      <c r="AEO6" s="1"/>
      <c r="AEP6" s="1"/>
      <c r="AEQ6" s="1">
        <v>2574820.41</v>
      </c>
      <c r="AER6" s="1">
        <v>2687884.21</v>
      </c>
      <c r="AES6" s="1">
        <v>695979.23</v>
      </c>
      <c r="AET6" s="1">
        <v>186778.37</v>
      </c>
      <c r="AEU6" s="1">
        <v>892907.99</v>
      </c>
      <c r="AEV6" s="1">
        <v>8147737.2599999998</v>
      </c>
      <c r="AEW6" s="1">
        <v>2173315.85</v>
      </c>
      <c r="AEX6" s="1">
        <v>5970875.5099999998</v>
      </c>
      <c r="AEY6" s="1">
        <v>3274907.77</v>
      </c>
      <c r="AEZ6" s="1">
        <v>4160257.21</v>
      </c>
      <c r="AFA6" s="1">
        <v>4363383</v>
      </c>
      <c r="AFB6" s="1">
        <v>576309.43999999994</v>
      </c>
      <c r="AFC6" s="1">
        <v>2092183.25</v>
      </c>
      <c r="AFD6" s="1">
        <v>479704.5</v>
      </c>
      <c r="AFE6" s="1">
        <v>39608988.829999998</v>
      </c>
      <c r="AFF6" s="1">
        <v>1481611.02</v>
      </c>
      <c r="AFG6" s="1">
        <v>244220.25</v>
      </c>
      <c r="AFH6" s="1">
        <v>1723898</v>
      </c>
      <c r="AFI6" s="1">
        <v>1587590.25</v>
      </c>
      <c r="AFJ6" s="1">
        <v>3292767.22</v>
      </c>
      <c r="AFK6" s="1">
        <v>1833100</v>
      </c>
      <c r="AFL6" s="1">
        <v>716950.7</v>
      </c>
      <c r="AFM6" s="1">
        <v>1266774.46</v>
      </c>
      <c r="AFN6" s="1"/>
      <c r="AFO6" s="1">
        <v>927125.52</v>
      </c>
      <c r="AFP6" s="1">
        <v>570275.97</v>
      </c>
      <c r="AFQ6" s="1">
        <v>340815.58</v>
      </c>
      <c r="AFR6" s="1">
        <v>638454</v>
      </c>
      <c r="AFS6" s="1">
        <v>1102200</v>
      </c>
      <c r="AFT6" s="1">
        <v>3757977.59</v>
      </c>
      <c r="AFU6" s="1">
        <v>3912859.83</v>
      </c>
      <c r="AFV6" s="1">
        <v>5435110.8399999999</v>
      </c>
      <c r="AFW6" s="1">
        <v>1321466.6000000001</v>
      </c>
      <c r="AFX6" s="1">
        <v>676975.45</v>
      </c>
      <c r="AFY6" s="1">
        <v>972480.79</v>
      </c>
      <c r="AFZ6" s="1">
        <v>1056794.83</v>
      </c>
      <c r="AGA6" s="1"/>
      <c r="AGB6" s="1">
        <v>1115367.96</v>
      </c>
      <c r="AGC6" s="1"/>
      <c r="AGD6" s="1"/>
      <c r="AGE6" s="1"/>
      <c r="AGF6" s="1">
        <v>1091882.81</v>
      </c>
      <c r="AGG6" s="1"/>
      <c r="AGH6" s="1">
        <v>784690.85</v>
      </c>
      <c r="AGI6" s="1">
        <v>618480.01</v>
      </c>
      <c r="AGJ6" s="1">
        <v>862570</v>
      </c>
      <c r="AGK6" s="1">
        <v>997518</v>
      </c>
      <c r="AGL6" s="1">
        <v>929154.52</v>
      </c>
      <c r="AGM6" s="1">
        <v>749421</v>
      </c>
      <c r="AGN6" s="1">
        <v>2645196.2599999998</v>
      </c>
      <c r="AGO6" s="1">
        <v>2527940.81</v>
      </c>
      <c r="AGP6" s="1">
        <v>539274.29</v>
      </c>
      <c r="AGQ6" s="1">
        <v>429657.51</v>
      </c>
      <c r="AGR6" s="1">
        <v>695076</v>
      </c>
      <c r="AGS6" s="1">
        <v>479198.75</v>
      </c>
      <c r="AGT6" s="1">
        <v>0</v>
      </c>
      <c r="AGU6" s="1">
        <v>1393469.35</v>
      </c>
      <c r="AGV6" s="1">
        <v>7340411.1900000004</v>
      </c>
      <c r="AGW6" s="1">
        <v>2686522.6</v>
      </c>
      <c r="AGX6" s="1">
        <v>1353906.4</v>
      </c>
      <c r="AGY6" s="1"/>
      <c r="AGZ6" s="1">
        <v>1056214.26</v>
      </c>
      <c r="AHA6" s="1">
        <v>9661.3700000000008</v>
      </c>
      <c r="AHB6" s="1">
        <v>12862006.9</v>
      </c>
      <c r="AHC6" s="1">
        <v>951415.26</v>
      </c>
      <c r="AHD6" s="1">
        <v>1011036</v>
      </c>
      <c r="AHE6" s="1">
        <v>2740969.64</v>
      </c>
      <c r="AHF6" s="1">
        <v>0</v>
      </c>
      <c r="AHG6" s="1">
        <v>1955724.51</v>
      </c>
      <c r="AHH6" s="1">
        <v>1832177.41</v>
      </c>
      <c r="AHI6" s="1"/>
      <c r="AHJ6" s="1">
        <v>371434.02</v>
      </c>
      <c r="AHK6" s="1"/>
      <c r="AHL6" s="1"/>
      <c r="AHM6" s="1">
        <v>570775</v>
      </c>
      <c r="AHN6" s="1">
        <v>6026270.71</v>
      </c>
      <c r="AHO6" s="1">
        <v>2105912</v>
      </c>
      <c r="AHP6" s="1">
        <v>244619</v>
      </c>
      <c r="AHQ6" s="1"/>
      <c r="AHR6" s="1"/>
      <c r="AHS6" s="1"/>
      <c r="AHT6" s="1"/>
      <c r="AHU6" s="1"/>
      <c r="AHV6" s="1">
        <v>0</v>
      </c>
      <c r="AHW6" s="1">
        <v>11295361442.063801</v>
      </c>
    </row>
    <row r="7" spans="1:907" x14ac:dyDescent="0.25">
      <c r="A7" t="s">
        <v>1918</v>
      </c>
      <c r="B7" t="s">
        <v>1982</v>
      </c>
      <c r="C7" t="s">
        <v>1983</v>
      </c>
      <c r="D7" s="1"/>
      <c r="E7" s="1">
        <v>0</v>
      </c>
      <c r="F7" s="1">
        <v>47443</v>
      </c>
      <c r="G7" s="1">
        <v>0</v>
      </c>
      <c r="H7" s="1"/>
      <c r="I7" s="1">
        <v>0</v>
      </c>
      <c r="J7" s="1">
        <v>503520</v>
      </c>
      <c r="K7" s="1"/>
      <c r="L7" s="1">
        <v>0</v>
      </c>
      <c r="M7" s="1"/>
      <c r="N7" s="1">
        <v>0</v>
      </c>
      <c r="O7" s="1">
        <v>0</v>
      </c>
      <c r="P7" s="1">
        <v>0</v>
      </c>
      <c r="Q7" s="1"/>
      <c r="R7" s="1">
        <v>0</v>
      </c>
      <c r="S7" s="1">
        <v>0</v>
      </c>
      <c r="T7" s="1">
        <v>0</v>
      </c>
      <c r="U7" s="1">
        <v>0</v>
      </c>
      <c r="V7" s="1">
        <v>292880</v>
      </c>
      <c r="W7" s="1">
        <v>0</v>
      </c>
      <c r="X7" s="1"/>
      <c r="Y7" s="1">
        <v>0</v>
      </c>
      <c r="Z7" s="1"/>
      <c r="AA7" s="1"/>
      <c r="AB7" s="1">
        <v>0</v>
      </c>
      <c r="AC7" s="1">
        <v>895470</v>
      </c>
      <c r="AD7" s="1"/>
      <c r="AE7" s="1">
        <v>0</v>
      </c>
      <c r="AF7" s="1">
        <v>0</v>
      </c>
      <c r="AG7" s="1"/>
      <c r="AH7" s="1">
        <v>0</v>
      </c>
      <c r="AI7" s="1"/>
      <c r="AJ7" s="1">
        <v>213308.5</v>
      </c>
      <c r="AK7" s="1"/>
      <c r="AL7" s="1"/>
      <c r="AM7" s="1">
        <v>0</v>
      </c>
      <c r="AN7" s="1">
        <v>0</v>
      </c>
      <c r="AO7" s="1"/>
      <c r="AP7" s="1"/>
      <c r="AQ7" s="1"/>
      <c r="AR7" s="1"/>
      <c r="AS7" s="1">
        <v>2405690</v>
      </c>
      <c r="AT7" s="1">
        <v>0</v>
      </c>
      <c r="AU7" s="1">
        <v>0</v>
      </c>
      <c r="AV7" s="1">
        <v>0</v>
      </c>
      <c r="AW7" s="1">
        <v>0</v>
      </c>
      <c r="AX7" s="1"/>
      <c r="AY7" s="1">
        <v>0</v>
      </c>
      <c r="AZ7" s="1">
        <v>0</v>
      </c>
      <c r="BA7" s="1">
        <v>0</v>
      </c>
      <c r="BB7" s="1">
        <v>16455329.5</v>
      </c>
      <c r="BC7" s="1">
        <v>0</v>
      </c>
      <c r="BD7" s="1">
        <v>0</v>
      </c>
      <c r="BE7" s="1">
        <v>0</v>
      </c>
      <c r="BF7" s="1">
        <v>0</v>
      </c>
      <c r="BG7" s="1">
        <v>0</v>
      </c>
      <c r="BH7" s="1">
        <v>395</v>
      </c>
      <c r="BI7" s="1">
        <v>0</v>
      </c>
      <c r="BJ7" s="1">
        <v>0</v>
      </c>
      <c r="BK7" s="1">
        <v>224700</v>
      </c>
      <c r="BL7" s="1">
        <v>0</v>
      </c>
      <c r="BM7" s="1">
        <v>0</v>
      </c>
      <c r="BN7" s="1">
        <v>0</v>
      </c>
      <c r="BO7" s="1">
        <v>0</v>
      </c>
      <c r="BP7" s="1">
        <v>3341555.25</v>
      </c>
      <c r="BQ7" s="1">
        <v>0</v>
      </c>
      <c r="BR7" s="1"/>
      <c r="BS7" s="1">
        <v>0</v>
      </c>
      <c r="BT7" s="1">
        <v>0</v>
      </c>
      <c r="BU7" s="1">
        <v>0</v>
      </c>
      <c r="BV7" s="1"/>
      <c r="BW7" s="1">
        <v>0</v>
      </c>
      <c r="BX7" s="1">
        <v>0</v>
      </c>
      <c r="BY7" s="1">
        <v>0</v>
      </c>
      <c r="BZ7" s="1">
        <v>0</v>
      </c>
      <c r="CA7" s="1">
        <v>451124.5</v>
      </c>
      <c r="CB7" s="1">
        <v>0</v>
      </c>
      <c r="CC7" s="1"/>
      <c r="CD7" s="1">
        <v>0</v>
      </c>
      <c r="CE7" s="1"/>
      <c r="CF7" s="1"/>
      <c r="CG7" s="1">
        <v>0</v>
      </c>
      <c r="CH7" s="1"/>
      <c r="CI7" s="1"/>
      <c r="CJ7" s="1">
        <v>0</v>
      </c>
      <c r="CK7" s="1"/>
      <c r="CL7" s="1">
        <v>122000</v>
      </c>
      <c r="CM7" s="1"/>
      <c r="CN7" s="1"/>
      <c r="CO7" s="1">
        <v>0</v>
      </c>
      <c r="CP7" s="1"/>
      <c r="CQ7" s="1">
        <v>0</v>
      </c>
      <c r="CR7" s="1"/>
      <c r="CS7" s="1">
        <v>0</v>
      </c>
      <c r="CT7" s="1"/>
      <c r="CU7" s="1">
        <v>202946</v>
      </c>
      <c r="CV7" s="1"/>
      <c r="CW7" s="1"/>
      <c r="CX7" s="1">
        <v>0</v>
      </c>
      <c r="CY7" s="1"/>
      <c r="CZ7" s="1"/>
      <c r="DA7" s="1">
        <v>0</v>
      </c>
      <c r="DB7" s="1">
        <v>0</v>
      </c>
      <c r="DC7" s="1">
        <v>694950</v>
      </c>
      <c r="DD7" s="1"/>
      <c r="DE7" s="1">
        <v>0</v>
      </c>
      <c r="DF7" s="1">
        <v>0</v>
      </c>
      <c r="DG7" s="1"/>
      <c r="DH7" s="1"/>
      <c r="DI7" s="1">
        <v>0</v>
      </c>
      <c r="DJ7" s="1">
        <v>58946</v>
      </c>
      <c r="DK7" s="1">
        <v>0</v>
      </c>
      <c r="DL7" s="1">
        <v>0</v>
      </c>
      <c r="DM7" s="1">
        <v>0</v>
      </c>
      <c r="DN7" s="1">
        <v>0</v>
      </c>
      <c r="DO7" s="1">
        <v>0</v>
      </c>
      <c r="DP7" s="1">
        <v>0</v>
      </c>
      <c r="DQ7" s="1">
        <v>0</v>
      </c>
      <c r="DR7" s="1"/>
      <c r="DS7" s="1">
        <v>0</v>
      </c>
      <c r="DT7" s="1">
        <v>0</v>
      </c>
      <c r="DU7" s="1">
        <v>0</v>
      </c>
      <c r="DV7" s="1">
        <v>0</v>
      </c>
      <c r="DW7" s="1">
        <v>0</v>
      </c>
      <c r="DX7" s="1">
        <v>0</v>
      </c>
      <c r="DY7" s="1">
        <v>0</v>
      </c>
      <c r="DZ7" s="1"/>
      <c r="EA7" s="1"/>
      <c r="EB7" s="1"/>
      <c r="EC7" s="1">
        <v>0</v>
      </c>
      <c r="ED7" s="1"/>
      <c r="EE7" s="1">
        <v>0</v>
      </c>
      <c r="EF7" s="1">
        <v>0</v>
      </c>
      <c r="EG7" s="1">
        <v>0</v>
      </c>
      <c r="EH7" s="1">
        <v>15000</v>
      </c>
      <c r="EI7" s="1">
        <v>0</v>
      </c>
      <c r="EJ7" s="1">
        <v>0</v>
      </c>
      <c r="EK7" s="1">
        <v>0</v>
      </c>
      <c r="EL7" s="1">
        <v>0</v>
      </c>
      <c r="EM7" s="1">
        <v>0</v>
      </c>
      <c r="EN7" s="1">
        <v>0</v>
      </c>
      <c r="EO7" s="1">
        <v>344832.5</v>
      </c>
      <c r="EP7" s="1">
        <v>0</v>
      </c>
      <c r="EQ7" s="1"/>
      <c r="ER7" s="1">
        <v>105714.25</v>
      </c>
      <c r="ES7" s="1">
        <v>0</v>
      </c>
      <c r="ET7" s="1">
        <v>0</v>
      </c>
      <c r="EU7" s="1">
        <v>21124</v>
      </c>
      <c r="EV7" s="1">
        <v>0</v>
      </c>
      <c r="EW7" s="1">
        <v>0</v>
      </c>
      <c r="EX7" s="1"/>
      <c r="EY7" s="1">
        <v>395584</v>
      </c>
      <c r="EZ7" s="1">
        <v>0</v>
      </c>
      <c r="FA7" s="1"/>
      <c r="FB7" s="1"/>
      <c r="FC7" s="1">
        <v>0</v>
      </c>
      <c r="FD7" s="1">
        <v>415734</v>
      </c>
      <c r="FE7" s="1"/>
      <c r="FF7" s="1">
        <v>0</v>
      </c>
      <c r="FG7" s="1">
        <v>0</v>
      </c>
      <c r="FH7" s="1">
        <v>0</v>
      </c>
      <c r="FI7" s="1"/>
      <c r="FJ7" s="1">
        <v>0</v>
      </c>
      <c r="FK7" s="1">
        <v>0</v>
      </c>
      <c r="FL7" s="1">
        <v>0</v>
      </c>
      <c r="FM7" s="1">
        <v>0</v>
      </c>
      <c r="FN7" s="1"/>
      <c r="FO7" s="1"/>
      <c r="FP7" s="1">
        <v>0</v>
      </c>
      <c r="FQ7" s="1">
        <v>0</v>
      </c>
      <c r="FR7" s="1">
        <v>0</v>
      </c>
      <c r="FS7" s="1">
        <v>0</v>
      </c>
      <c r="FT7" s="1">
        <v>0</v>
      </c>
      <c r="FU7" s="1">
        <v>0</v>
      </c>
      <c r="FV7" s="1">
        <v>28463.45</v>
      </c>
      <c r="FW7" s="1">
        <v>0</v>
      </c>
      <c r="FX7" s="1">
        <v>0</v>
      </c>
      <c r="FY7" s="1">
        <v>0</v>
      </c>
      <c r="FZ7" s="1">
        <v>0</v>
      </c>
      <c r="GA7" s="1">
        <v>0</v>
      </c>
      <c r="GB7" s="1">
        <v>0</v>
      </c>
      <c r="GC7" s="1">
        <v>0</v>
      </c>
      <c r="GD7" s="1">
        <v>0</v>
      </c>
      <c r="GE7" s="1">
        <v>0</v>
      </c>
      <c r="GF7" s="1">
        <v>0</v>
      </c>
      <c r="GG7" s="1">
        <v>0</v>
      </c>
      <c r="GH7" s="1">
        <v>0</v>
      </c>
      <c r="GI7" s="1">
        <v>13820</v>
      </c>
      <c r="GJ7" s="1">
        <v>0</v>
      </c>
      <c r="GK7" s="1">
        <v>0</v>
      </c>
      <c r="GL7" s="1">
        <v>381726</v>
      </c>
      <c r="GM7" s="1"/>
      <c r="GN7" s="1">
        <v>0</v>
      </c>
      <c r="GO7" s="1">
        <v>0</v>
      </c>
      <c r="GP7" s="1">
        <v>0</v>
      </c>
      <c r="GQ7" s="1">
        <v>0</v>
      </c>
      <c r="GR7" s="1">
        <v>122560</v>
      </c>
      <c r="GS7" s="1">
        <v>0</v>
      </c>
      <c r="GT7" s="1">
        <v>7741816.5999999996</v>
      </c>
      <c r="GU7" s="1">
        <v>54477495.649999999</v>
      </c>
      <c r="GV7" s="1">
        <v>120590.48</v>
      </c>
      <c r="GW7" s="1">
        <v>0</v>
      </c>
      <c r="GX7" s="1">
        <v>0</v>
      </c>
      <c r="GY7" s="1">
        <v>183399</v>
      </c>
      <c r="GZ7" s="1">
        <v>0</v>
      </c>
      <c r="HA7" s="1"/>
      <c r="HB7" s="1"/>
      <c r="HC7" s="1"/>
      <c r="HD7" s="1">
        <v>0</v>
      </c>
      <c r="HE7" s="1">
        <v>0</v>
      </c>
      <c r="HF7" s="1">
        <v>0</v>
      </c>
      <c r="HG7" s="1">
        <v>0</v>
      </c>
      <c r="HH7" s="1">
        <v>883200</v>
      </c>
      <c r="HI7" s="1">
        <v>0</v>
      </c>
      <c r="HJ7" s="1">
        <v>0</v>
      </c>
      <c r="HK7" s="1"/>
      <c r="HL7" s="1">
        <v>0</v>
      </c>
      <c r="HM7" s="1">
        <v>0</v>
      </c>
      <c r="HN7" s="1"/>
      <c r="HO7" s="1">
        <v>0</v>
      </c>
      <c r="HP7" s="1">
        <v>427178</v>
      </c>
      <c r="HQ7" s="1">
        <v>0</v>
      </c>
      <c r="HR7" s="1">
        <v>0</v>
      </c>
      <c r="HS7" s="1">
        <v>0</v>
      </c>
      <c r="HT7" s="1">
        <v>0</v>
      </c>
      <c r="HU7" s="1">
        <v>452560</v>
      </c>
      <c r="HV7" s="1">
        <v>0</v>
      </c>
      <c r="HW7" s="1">
        <v>0</v>
      </c>
      <c r="HX7" s="1">
        <v>0</v>
      </c>
      <c r="HY7" s="1">
        <v>0</v>
      </c>
      <c r="HZ7" s="1">
        <v>0</v>
      </c>
      <c r="IA7" s="1">
        <v>0</v>
      </c>
      <c r="IB7" s="1">
        <v>0</v>
      </c>
      <c r="IC7" s="1">
        <v>1365260</v>
      </c>
      <c r="ID7" s="1">
        <v>0</v>
      </c>
      <c r="IE7" s="1">
        <v>1396690.12</v>
      </c>
      <c r="IF7" s="1">
        <v>0</v>
      </c>
      <c r="IG7" s="1">
        <v>0</v>
      </c>
      <c r="IH7" s="1">
        <v>0</v>
      </c>
      <c r="II7" s="1">
        <v>0</v>
      </c>
      <c r="IJ7" s="1">
        <v>0</v>
      </c>
      <c r="IK7" s="1">
        <v>0</v>
      </c>
      <c r="IL7" s="1">
        <v>0</v>
      </c>
      <c r="IM7" s="1">
        <v>0</v>
      </c>
      <c r="IN7" s="1">
        <v>0</v>
      </c>
      <c r="IO7" s="1">
        <v>0</v>
      </c>
      <c r="IP7" s="1">
        <v>0</v>
      </c>
      <c r="IQ7" s="1">
        <v>0</v>
      </c>
      <c r="IR7" s="1">
        <v>0</v>
      </c>
      <c r="IS7" s="1">
        <v>0</v>
      </c>
      <c r="IT7" s="1">
        <v>0</v>
      </c>
      <c r="IU7" s="1">
        <v>0</v>
      </c>
      <c r="IV7" s="1">
        <v>0</v>
      </c>
      <c r="IW7" s="1">
        <v>0</v>
      </c>
      <c r="IX7" s="1">
        <v>0</v>
      </c>
      <c r="IY7" s="1">
        <v>0</v>
      </c>
      <c r="IZ7" s="1">
        <v>0</v>
      </c>
      <c r="JA7" s="1">
        <v>0</v>
      </c>
      <c r="JB7" s="1">
        <v>0</v>
      </c>
      <c r="JC7" s="1">
        <v>0</v>
      </c>
      <c r="JD7" s="1">
        <v>0</v>
      </c>
      <c r="JE7" s="1">
        <v>0</v>
      </c>
      <c r="JF7" s="1">
        <v>0</v>
      </c>
      <c r="JG7" s="1">
        <v>0</v>
      </c>
      <c r="JH7" s="1">
        <v>0</v>
      </c>
      <c r="JI7" s="1">
        <v>0</v>
      </c>
      <c r="JJ7" s="1">
        <v>0</v>
      </c>
      <c r="JK7" s="1">
        <v>0</v>
      </c>
      <c r="JL7" s="1">
        <v>0</v>
      </c>
      <c r="JM7" s="1">
        <v>0</v>
      </c>
      <c r="JN7" s="1">
        <v>0</v>
      </c>
      <c r="JO7" s="1">
        <v>0</v>
      </c>
      <c r="JP7" s="1">
        <v>0</v>
      </c>
      <c r="JQ7" s="1">
        <v>0</v>
      </c>
      <c r="JR7" s="1">
        <v>0</v>
      </c>
      <c r="JS7" s="1">
        <v>0</v>
      </c>
      <c r="JT7" s="1">
        <v>0</v>
      </c>
      <c r="JU7" s="1">
        <v>0</v>
      </c>
      <c r="JV7" s="1">
        <v>0</v>
      </c>
      <c r="JW7" s="1">
        <v>0</v>
      </c>
      <c r="JX7" s="1">
        <v>0</v>
      </c>
      <c r="JY7" s="1">
        <v>0</v>
      </c>
      <c r="JZ7" s="1">
        <v>0</v>
      </c>
      <c r="KA7" s="1">
        <v>0</v>
      </c>
      <c r="KB7" s="1">
        <v>0</v>
      </c>
      <c r="KC7" s="1"/>
      <c r="KD7" s="1"/>
      <c r="KE7" s="1">
        <v>0</v>
      </c>
      <c r="KF7" s="1">
        <v>0</v>
      </c>
      <c r="KG7" s="1"/>
      <c r="KH7" s="1">
        <v>25978.14</v>
      </c>
      <c r="KI7" s="1">
        <v>0</v>
      </c>
      <c r="KJ7" s="1">
        <v>0</v>
      </c>
      <c r="KK7" s="1"/>
      <c r="KL7" s="1"/>
      <c r="KM7" s="1"/>
      <c r="KN7" s="1">
        <v>0</v>
      </c>
      <c r="KO7" s="1">
        <v>128500</v>
      </c>
      <c r="KP7" s="1"/>
      <c r="KQ7" s="1">
        <v>0</v>
      </c>
      <c r="KR7" s="1">
        <v>635676</v>
      </c>
      <c r="KS7" s="1"/>
      <c r="KT7" s="1"/>
      <c r="KU7" s="1">
        <v>0</v>
      </c>
      <c r="KV7" s="1">
        <v>0</v>
      </c>
      <c r="KW7" s="1">
        <v>0</v>
      </c>
      <c r="KX7" s="1">
        <v>0</v>
      </c>
      <c r="KY7" s="1">
        <v>0</v>
      </c>
      <c r="KZ7" s="1">
        <v>0</v>
      </c>
      <c r="LA7" s="1">
        <v>0</v>
      </c>
      <c r="LB7" s="1">
        <v>0</v>
      </c>
      <c r="LC7" s="1">
        <v>12500</v>
      </c>
      <c r="LD7" s="1">
        <v>0</v>
      </c>
      <c r="LE7" s="1">
        <v>0</v>
      </c>
      <c r="LF7" s="1"/>
      <c r="LG7" s="1">
        <v>0</v>
      </c>
      <c r="LH7" s="1">
        <v>0</v>
      </c>
      <c r="LI7" s="1">
        <v>0</v>
      </c>
      <c r="LJ7" s="1">
        <v>0</v>
      </c>
      <c r="LK7" s="1">
        <v>0</v>
      </c>
      <c r="LL7" s="1">
        <v>2959296.61</v>
      </c>
      <c r="LM7" s="1">
        <v>0</v>
      </c>
      <c r="LN7" s="1">
        <v>0</v>
      </c>
      <c r="LO7" s="1">
        <v>0</v>
      </c>
      <c r="LP7" s="1">
        <v>0</v>
      </c>
      <c r="LQ7" s="1">
        <v>839467.27</v>
      </c>
      <c r="LR7" s="1">
        <v>0</v>
      </c>
      <c r="LS7" s="1">
        <v>0</v>
      </c>
      <c r="LT7" s="1">
        <v>0</v>
      </c>
      <c r="LU7" s="1">
        <v>0</v>
      </c>
      <c r="LV7" s="1">
        <v>0</v>
      </c>
      <c r="LW7" s="1">
        <v>0</v>
      </c>
      <c r="LX7" s="1">
        <v>0</v>
      </c>
      <c r="LY7" s="1">
        <v>0</v>
      </c>
      <c r="LZ7" s="1">
        <v>2340677</v>
      </c>
      <c r="MA7" s="1">
        <v>56878.5</v>
      </c>
      <c r="MB7" s="1">
        <v>0</v>
      </c>
      <c r="MC7" s="1"/>
      <c r="MD7" s="1">
        <v>1753192.9</v>
      </c>
      <c r="ME7" s="1">
        <v>179639</v>
      </c>
      <c r="MF7" s="1">
        <v>3465168.53</v>
      </c>
      <c r="MG7" s="1"/>
      <c r="MH7" s="1">
        <v>0</v>
      </c>
      <c r="MI7" s="1">
        <v>0</v>
      </c>
      <c r="MJ7" s="1">
        <v>0</v>
      </c>
      <c r="MK7" s="1"/>
      <c r="ML7" s="1">
        <v>0</v>
      </c>
      <c r="MM7" s="1">
        <v>2709272.14</v>
      </c>
      <c r="MN7" s="1">
        <v>0</v>
      </c>
      <c r="MO7" s="1">
        <v>23360</v>
      </c>
      <c r="MP7" s="1">
        <v>594952.59</v>
      </c>
      <c r="MQ7" s="1">
        <v>0</v>
      </c>
      <c r="MR7" s="1">
        <v>0</v>
      </c>
      <c r="MS7" s="1"/>
      <c r="MT7" s="1">
        <v>0</v>
      </c>
      <c r="MU7" s="1">
        <v>0</v>
      </c>
      <c r="MV7" s="1">
        <v>0</v>
      </c>
      <c r="MW7" s="1">
        <v>0</v>
      </c>
      <c r="MX7" s="1">
        <v>0</v>
      </c>
      <c r="MY7" s="1">
        <v>0</v>
      </c>
      <c r="MZ7" s="1">
        <v>0</v>
      </c>
      <c r="NA7" s="1">
        <v>0</v>
      </c>
      <c r="NB7" s="1">
        <v>0</v>
      </c>
      <c r="NC7" s="1">
        <v>0</v>
      </c>
      <c r="ND7" s="1">
        <v>0</v>
      </c>
      <c r="NE7" s="1">
        <v>0</v>
      </c>
      <c r="NF7" s="1">
        <v>0</v>
      </c>
      <c r="NG7" s="1">
        <v>0</v>
      </c>
      <c r="NH7" s="1">
        <v>0</v>
      </c>
      <c r="NI7" s="1">
        <v>0</v>
      </c>
      <c r="NJ7" s="1">
        <v>0</v>
      </c>
      <c r="NK7" s="1">
        <v>0</v>
      </c>
      <c r="NL7" s="1">
        <v>0</v>
      </c>
      <c r="NM7" s="1">
        <v>0</v>
      </c>
      <c r="NN7" s="1">
        <v>0</v>
      </c>
      <c r="NO7" s="1">
        <v>0</v>
      </c>
      <c r="NP7" s="1">
        <v>0</v>
      </c>
      <c r="NQ7" s="1">
        <v>0</v>
      </c>
      <c r="NR7" s="1">
        <v>0</v>
      </c>
      <c r="NS7" s="1">
        <v>0</v>
      </c>
      <c r="NT7" s="1">
        <v>0</v>
      </c>
      <c r="NU7" s="1">
        <v>0</v>
      </c>
      <c r="NV7" s="1">
        <v>0</v>
      </c>
      <c r="NW7" s="1">
        <v>0</v>
      </c>
      <c r="NX7" s="1">
        <v>0</v>
      </c>
      <c r="NY7" s="1">
        <v>0</v>
      </c>
      <c r="NZ7" s="1">
        <v>0</v>
      </c>
      <c r="OA7" s="1">
        <v>0</v>
      </c>
      <c r="OB7" s="1">
        <v>0</v>
      </c>
      <c r="OC7" s="1">
        <v>0</v>
      </c>
      <c r="OD7" s="1">
        <v>0</v>
      </c>
      <c r="OE7" s="1"/>
      <c r="OF7" s="1">
        <v>0</v>
      </c>
      <c r="OG7" s="1"/>
      <c r="OH7" s="1">
        <v>818580.97</v>
      </c>
      <c r="OI7" s="1">
        <v>0</v>
      </c>
      <c r="OJ7" s="1">
        <v>0</v>
      </c>
      <c r="OK7" s="1">
        <v>0</v>
      </c>
      <c r="OL7" s="1">
        <v>0</v>
      </c>
      <c r="OM7" s="1">
        <v>0</v>
      </c>
      <c r="ON7" s="1">
        <v>0</v>
      </c>
      <c r="OO7" s="1">
        <v>0</v>
      </c>
      <c r="OP7" s="1">
        <v>0</v>
      </c>
      <c r="OQ7" s="1">
        <v>0</v>
      </c>
      <c r="OR7" s="1">
        <v>0</v>
      </c>
      <c r="OS7" s="1">
        <v>0</v>
      </c>
      <c r="OT7" s="1">
        <v>0</v>
      </c>
      <c r="OU7" s="1">
        <v>0</v>
      </c>
      <c r="OV7" s="1">
        <v>0</v>
      </c>
      <c r="OW7" s="1">
        <v>0</v>
      </c>
      <c r="OX7" s="1">
        <v>0</v>
      </c>
      <c r="OY7" s="1">
        <v>0</v>
      </c>
      <c r="OZ7" s="1">
        <v>0</v>
      </c>
      <c r="PA7" s="1">
        <v>0</v>
      </c>
      <c r="PB7" s="1">
        <v>0</v>
      </c>
      <c r="PC7" s="1">
        <v>0</v>
      </c>
      <c r="PD7" s="1">
        <v>0</v>
      </c>
      <c r="PE7" s="1">
        <v>0</v>
      </c>
      <c r="PF7" s="1"/>
      <c r="PG7" s="1">
        <v>0</v>
      </c>
      <c r="PH7" s="1">
        <v>0</v>
      </c>
      <c r="PI7" s="1"/>
      <c r="PJ7" s="1"/>
      <c r="PK7" s="1"/>
      <c r="PL7" s="1">
        <v>0</v>
      </c>
      <c r="PM7" s="1">
        <v>0</v>
      </c>
      <c r="PN7" s="1">
        <v>0</v>
      </c>
      <c r="PO7" s="1">
        <v>0</v>
      </c>
      <c r="PP7" s="1">
        <v>0</v>
      </c>
      <c r="PQ7" s="1">
        <v>0</v>
      </c>
      <c r="PR7" s="1">
        <v>0</v>
      </c>
      <c r="PS7" s="1">
        <v>0</v>
      </c>
      <c r="PT7" s="1">
        <v>0</v>
      </c>
      <c r="PU7" s="1">
        <v>0</v>
      </c>
      <c r="PV7" s="1">
        <v>0</v>
      </c>
      <c r="PW7" s="1">
        <v>0</v>
      </c>
      <c r="PX7" s="1">
        <v>0</v>
      </c>
      <c r="PY7" s="1">
        <v>0</v>
      </c>
      <c r="PZ7" s="1">
        <v>0</v>
      </c>
      <c r="QA7" s="1">
        <v>0</v>
      </c>
      <c r="QB7" s="1">
        <v>0</v>
      </c>
      <c r="QC7" s="1">
        <v>0</v>
      </c>
      <c r="QD7" s="1">
        <v>0</v>
      </c>
      <c r="QE7" s="1">
        <v>0</v>
      </c>
      <c r="QF7" s="1">
        <v>0</v>
      </c>
      <c r="QG7" s="1">
        <v>0</v>
      </c>
      <c r="QH7" s="1">
        <v>0</v>
      </c>
      <c r="QI7" s="1">
        <v>0</v>
      </c>
      <c r="QJ7" s="1">
        <v>0</v>
      </c>
      <c r="QK7" s="1">
        <v>0</v>
      </c>
      <c r="QL7" s="1">
        <v>0</v>
      </c>
      <c r="QM7" s="1">
        <v>0</v>
      </c>
      <c r="QN7" s="1">
        <v>0</v>
      </c>
      <c r="QO7" s="1">
        <v>0</v>
      </c>
      <c r="QP7" s="1">
        <v>0</v>
      </c>
      <c r="QQ7" s="1">
        <v>0</v>
      </c>
      <c r="QR7" s="1">
        <v>0</v>
      </c>
      <c r="QS7" s="1">
        <v>-30426</v>
      </c>
      <c r="QT7" s="1">
        <v>0</v>
      </c>
      <c r="QU7" s="1">
        <v>0</v>
      </c>
      <c r="QV7" s="1">
        <v>0</v>
      </c>
      <c r="QW7" s="1">
        <v>0</v>
      </c>
      <c r="QX7" s="1">
        <v>0</v>
      </c>
      <c r="QY7" s="1">
        <v>0</v>
      </c>
      <c r="QZ7" s="1">
        <v>0</v>
      </c>
      <c r="RA7" s="1">
        <v>0</v>
      </c>
      <c r="RB7" s="1">
        <v>0</v>
      </c>
      <c r="RC7" s="1">
        <v>0</v>
      </c>
      <c r="RD7" s="1">
        <v>26226</v>
      </c>
      <c r="RE7" s="1">
        <v>0</v>
      </c>
      <c r="RF7" s="1">
        <v>0</v>
      </c>
      <c r="RG7" s="1">
        <v>817506.43</v>
      </c>
      <c r="RH7" s="1">
        <v>0</v>
      </c>
      <c r="RI7" s="1">
        <v>0</v>
      </c>
      <c r="RJ7" s="1">
        <v>0</v>
      </c>
      <c r="RK7" s="1">
        <v>0</v>
      </c>
      <c r="RL7" s="1">
        <v>0</v>
      </c>
      <c r="RM7" s="1">
        <v>0</v>
      </c>
      <c r="RN7" s="1">
        <v>0</v>
      </c>
      <c r="RO7" s="1">
        <v>0</v>
      </c>
      <c r="RP7" s="1">
        <v>0</v>
      </c>
      <c r="RQ7" s="1"/>
      <c r="RR7" s="1">
        <v>0</v>
      </c>
      <c r="RS7" s="1">
        <v>0</v>
      </c>
      <c r="RT7" s="1">
        <v>0</v>
      </c>
      <c r="RU7" s="1">
        <v>0</v>
      </c>
      <c r="RV7" s="1">
        <v>0</v>
      </c>
      <c r="RW7" s="1">
        <v>0</v>
      </c>
      <c r="RX7" s="1">
        <v>0</v>
      </c>
      <c r="RY7" s="1">
        <v>0</v>
      </c>
      <c r="RZ7" s="1">
        <v>0</v>
      </c>
      <c r="SA7" s="1">
        <v>0</v>
      </c>
      <c r="SB7" s="1">
        <v>0</v>
      </c>
      <c r="SC7" s="1">
        <v>0</v>
      </c>
      <c r="SD7" s="1"/>
      <c r="SE7" s="1">
        <v>0</v>
      </c>
      <c r="SF7" s="1">
        <v>0</v>
      </c>
      <c r="SG7" s="1">
        <v>0</v>
      </c>
      <c r="SH7" s="1">
        <v>0</v>
      </c>
      <c r="SI7" s="1">
        <v>0</v>
      </c>
      <c r="SJ7" s="1">
        <v>0</v>
      </c>
      <c r="SK7" s="1">
        <v>0</v>
      </c>
      <c r="SL7" s="1">
        <v>0</v>
      </c>
      <c r="SM7" s="1">
        <v>0</v>
      </c>
      <c r="SN7" s="1">
        <v>0</v>
      </c>
      <c r="SO7" s="1">
        <v>0</v>
      </c>
      <c r="SP7" s="1">
        <v>0</v>
      </c>
      <c r="SQ7" s="1">
        <v>0</v>
      </c>
      <c r="SR7" s="1">
        <v>0</v>
      </c>
      <c r="SS7" s="1">
        <v>0</v>
      </c>
      <c r="ST7" s="1">
        <v>0</v>
      </c>
      <c r="SU7" s="1">
        <v>0</v>
      </c>
      <c r="SV7" s="1">
        <v>0</v>
      </c>
      <c r="SW7" s="1">
        <v>0</v>
      </c>
      <c r="SX7" s="1">
        <v>0</v>
      </c>
      <c r="SY7" s="1"/>
      <c r="SZ7" s="1">
        <v>0</v>
      </c>
      <c r="TA7" s="1">
        <v>0</v>
      </c>
      <c r="TB7" s="1">
        <v>0</v>
      </c>
      <c r="TC7" s="1">
        <v>0</v>
      </c>
      <c r="TD7" s="1">
        <v>0</v>
      </c>
      <c r="TE7" s="1">
        <v>0</v>
      </c>
      <c r="TF7" s="1">
        <v>0</v>
      </c>
      <c r="TG7" s="1">
        <v>0</v>
      </c>
      <c r="TH7" s="1">
        <v>0</v>
      </c>
      <c r="TI7" s="1">
        <v>0</v>
      </c>
      <c r="TJ7" s="1">
        <v>0</v>
      </c>
      <c r="TK7" s="1">
        <v>0</v>
      </c>
      <c r="TL7" s="1"/>
      <c r="TM7" s="1">
        <v>0</v>
      </c>
      <c r="TN7" s="1">
        <v>0</v>
      </c>
      <c r="TO7" s="1">
        <v>0</v>
      </c>
      <c r="TP7" s="1">
        <v>0</v>
      </c>
      <c r="TQ7" s="1">
        <v>0</v>
      </c>
      <c r="TR7" s="1">
        <v>0</v>
      </c>
      <c r="TS7" s="1">
        <v>0</v>
      </c>
      <c r="TT7" s="1">
        <v>0</v>
      </c>
      <c r="TU7" s="1">
        <v>0</v>
      </c>
      <c r="TV7" s="1">
        <v>0</v>
      </c>
      <c r="TW7" s="1">
        <v>0</v>
      </c>
      <c r="TX7" s="1">
        <v>0</v>
      </c>
      <c r="TY7" s="1">
        <v>0</v>
      </c>
      <c r="TZ7" s="1">
        <v>0</v>
      </c>
      <c r="UA7" s="1">
        <v>0</v>
      </c>
      <c r="UB7" s="1">
        <v>0</v>
      </c>
      <c r="UC7" s="1">
        <v>0</v>
      </c>
      <c r="UD7" s="1">
        <v>0</v>
      </c>
      <c r="UE7" s="1">
        <v>99470</v>
      </c>
      <c r="UF7" s="1"/>
      <c r="UG7" s="1"/>
      <c r="UH7" s="1"/>
      <c r="UI7" s="1"/>
      <c r="UJ7" s="1">
        <v>0</v>
      </c>
      <c r="UK7" s="1">
        <v>608067.5</v>
      </c>
      <c r="UL7" s="1">
        <v>0</v>
      </c>
      <c r="UM7" s="1">
        <v>0</v>
      </c>
      <c r="UN7" s="1">
        <v>0</v>
      </c>
      <c r="UO7" s="1"/>
      <c r="UP7" s="1">
        <v>0</v>
      </c>
      <c r="UQ7" s="1">
        <v>0</v>
      </c>
      <c r="UR7" s="1">
        <v>0</v>
      </c>
      <c r="US7" s="1">
        <v>0</v>
      </c>
      <c r="UT7" s="1">
        <v>0</v>
      </c>
      <c r="UU7" s="1">
        <v>0</v>
      </c>
      <c r="UV7" s="1">
        <v>0</v>
      </c>
      <c r="UW7" s="1"/>
      <c r="UX7" s="1">
        <v>0</v>
      </c>
      <c r="UY7" s="1">
        <v>0</v>
      </c>
      <c r="UZ7" s="1">
        <v>0</v>
      </c>
      <c r="VA7" s="1">
        <v>0</v>
      </c>
      <c r="VB7" s="1">
        <v>0</v>
      </c>
      <c r="VC7" s="1">
        <v>0</v>
      </c>
      <c r="VD7" s="1">
        <v>0</v>
      </c>
      <c r="VE7" s="1">
        <v>0</v>
      </c>
      <c r="VF7" s="1">
        <v>0</v>
      </c>
      <c r="VG7" s="1">
        <v>0</v>
      </c>
      <c r="VH7" s="1">
        <v>0</v>
      </c>
      <c r="VI7" s="1">
        <v>0</v>
      </c>
      <c r="VJ7" s="1">
        <v>0</v>
      </c>
      <c r="VK7" s="1">
        <v>0</v>
      </c>
      <c r="VL7" s="1">
        <v>0</v>
      </c>
      <c r="VM7" s="1">
        <v>0</v>
      </c>
      <c r="VN7" s="1">
        <v>0</v>
      </c>
      <c r="VO7" s="1">
        <v>0</v>
      </c>
      <c r="VP7" s="1">
        <v>0</v>
      </c>
      <c r="VQ7" s="1">
        <v>0</v>
      </c>
      <c r="VR7" s="1">
        <v>0</v>
      </c>
      <c r="VS7" s="1">
        <v>0</v>
      </c>
      <c r="VT7" s="1">
        <v>0</v>
      </c>
      <c r="VU7" s="1">
        <v>0</v>
      </c>
      <c r="VV7" s="1">
        <v>0</v>
      </c>
      <c r="VW7" s="1">
        <v>0</v>
      </c>
      <c r="VX7" s="1">
        <v>0</v>
      </c>
      <c r="VY7" s="1">
        <v>0</v>
      </c>
      <c r="VZ7" s="1">
        <v>0</v>
      </c>
      <c r="WA7" s="1">
        <v>0</v>
      </c>
      <c r="WB7" s="1">
        <v>0</v>
      </c>
      <c r="WC7" s="1">
        <v>0</v>
      </c>
      <c r="WD7" s="1">
        <v>0</v>
      </c>
      <c r="WE7" s="1">
        <v>0</v>
      </c>
      <c r="WF7" s="1">
        <v>0</v>
      </c>
      <c r="WG7" s="1">
        <v>0</v>
      </c>
      <c r="WH7" s="1">
        <v>0</v>
      </c>
      <c r="WI7" s="1">
        <v>0</v>
      </c>
      <c r="WJ7" s="1">
        <v>0</v>
      </c>
      <c r="WK7" s="1">
        <v>0</v>
      </c>
      <c r="WL7" s="1">
        <v>0</v>
      </c>
      <c r="WM7" s="1">
        <v>0</v>
      </c>
      <c r="WN7" s="1">
        <v>0</v>
      </c>
      <c r="WO7" s="1">
        <v>0</v>
      </c>
      <c r="WP7" s="1">
        <v>171520</v>
      </c>
      <c r="WQ7" s="1"/>
      <c r="WR7" s="1">
        <v>0</v>
      </c>
      <c r="WS7" s="1"/>
      <c r="WT7" s="1">
        <v>0</v>
      </c>
      <c r="WU7" s="1">
        <v>15000</v>
      </c>
      <c r="WV7" s="1">
        <v>0</v>
      </c>
      <c r="WW7" s="1">
        <v>0</v>
      </c>
      <c r="WX7" s="1"/>
      <c r="WY7" s="1">
        <v>0</v>
      </c>
      <c r="WZ7" s="1"/>
      <c r="XA7" s="1"/>
      <c r="XB7" s="1"/>
      <c r="XC7" s="1">
        <v>71820</v>
      </c>
      <c r="XD7" s="1">
        <v>0</v>
      </c>
      <c r="XE7" s="1"/>
      <c r="XF7" s="1"/>
      <c r="XG7" s="1">
        <v>0</v>
      </c>
      <c r="XH7" s="1">
        <v>0</v>
      </c>
      <c r="XI7" s="1"/>
      <c r="XJ7" s="1">
        <v>0</v>
      </c>
      <c r="XK7" s="1">
        <v>0</v>
      </c>
      <c r="XL7" s="1">
        <v>0</v>
      </c>
      <c r="XM7" s="1">
        <v>0</v>
      </c>
      <c r="XN7" s="1">
        <v>165997</v>
      </c>
      <c r="XO7" s="1"/>
      <c r="XP7" s="1"/>
      <c r="XQ7" s="1"/>
      <c r="XR7" s="1">
        <v>0</v>
      </c>
      <c r="XS7" s="1"/>
      <c r="XT7" s="1">
        <v>313659</v>
      </c>
      <c r="XU7" s="1">
        <v>0</v>
      </c>
      <c r="XV7" s="1"/>
      <c r="XW7" s="1"/>
      <c r="XX7" s="1">
        <v>0</v>
      </c>
      <c r="XY7" s="1">
        <v>0</v>
      </c>
      <c r="XZ7" s="1"/>
      <c r="YA7" s="1"/>
      <c r="YB7" s="1"/>
      <c r="YC7" s="1"/>
      <c r="YD7" s="1"/>
      <c r="YE7" s="1">
        <v>0</v>
      </c>
      <c r="YF7" s="1"/>
      <c r="YG7" s="1">
        <v>1114414</v>
      </c>
      <c r="YH7" s="1">
        <v>0</v>
      </c>
      <c r="YI7" s="1">
        <v>0</v>
      </c>
      <c r="YJ7" s="1"/>
      <c r="YK7" s="1">
        <v>0</v>
      </c>
      <c r="YL7" s="1"/>
      <c r="YM7" s="1">
        <v>0</v>
      </c>
      <c r="YN7" s="1">
        <v>4000</v>
      </c>
      <c r="YO7" s="1"/>
      <c r="YP7" s="1"/>
      <c r="YQ7" s="1">
        <v>0</v>
      </c>
      <c r="YR7" s="1">
        <v>0</v>
      </c>
      <c r="YS7" s="1">
        <v>0</v>
      </c>
      <c r="YT7" s="1"/>
      <c r="YU7" s="1">
        <v>0</v>
      </c>
      <c r="YV7" s="1"/>
      <c r="YW7" s="1"/>
      <c r="YX7" s="1"/>
      <c r="YY7" s="1"/>
      <c r="YZ7" s="1">
        <v>0</v>
      </c>
      <c r="ZA7" s="1">
        <v>0</v>
      </c>
      <c r="ZB7" s="1">
        <v>0</v>
      </c>
      <c r="ZC7" s="1"/>
      <c r="ZD7" s="1"/>
      <c r="ZE7" s="1"/>
      <c r="ZF7" s="1">
        <v>0</v>
      </c>
      <c r="ZG7" s="1">
        <v>0</v>
      </c>
      <c r="ZH7" s="1">
        <v>0</v>
      </c>
      <c r="ZI7" s="1">
        <v>1424865.5</v>
      </c>
      <c r="ZJ7" s="1">
        <v>0</v>
      </c>
      <c r="ZK7" s="1"/>
      <c r="ZL7" s="1">
        <v>0</v>
      </c>
      <c r="ZM7" s="1"/>
      <c r="ZN7" s="1"/>
      <c r="ZO7" s="1">
        <v>0</v>
      </c>
      <c r="ZP7" s="1">
        <v>0</v>
      </c>
      <c r="ZQ7" s="1">
        <v>0</v>
      </c>
      <c r="ZR7" s="1">
        <v>0</v>
      </c>
      <c r="ZS7" s="1">
        <v>0</v>
      </c>
      <c r="ZT7" s="1">
        <v>0</v>
      </c>
      <c r="ZU7" s="1">
        <v>0</v>
      </c>
      <c r="ZV7" s="1">
        <v>0</v>
      </c>
      <c r="ZW7" s="1">
        <v>0</v>
      </c>
      <c r="ZX7" s="1">
        <v>0</v>
      </c>
      <c r="ZY7" s="1">
        <v>0</v>
      </c>
      <c r="ZZ7" s="1">
        <v>0</v>
      </c>
      <c r="AAA7" s="1">
        <v>0</v>
      </c>
      <c r="AAB7" s="1">
        <v>299884</v>
      </c>
      <c r="AAC7" s="1">
        <v>0</v>
      </c>
      <c r="AAD7" s="1">
        <v>0</v>
      </c>
      <c r="AAE7" s="1">
        <v>0</v>
      </c>
      <c r="AAF7" s="1">
        <v>0</v>
      </c>
      <c r="AAG7" s="1">
        <v>0</v>
      </c>
      <c r="AAH7" s="1">
        <v>0</v>
      </c>
      <c r="AAI7" s="1"/>
      <c r="AAJ7" s="1">
        <v>0</v>
      </c>
      <c r="AAK7" s="1"/>
      <c r="AAL7" s="1">
        <v>0</v>
      </c>
      <c r="AAM7" s="1">
        <v>0</v>
      </c>
      <c r="AAN7" s="1">
        <v>0</v>
      </c>
      <c r="AAO7" s="1">
        <v>0</v>
      </c>
      <c r="AAP7" s="1">
        <v>0</v>
      </c>
      <c r="AAQ7" s="1">
        <v>53950</v>
      </c>
      <c r="AAR7" s="1">
        <v>177333.35</v>
      </c>
      <c r="AAS7" s="1">
        <v>0</v>
      </c>
      <c r="AAT7" s="1">
        <v>0</v>
      </c>
      <c r="AAU7" s="1">
        <v>0</v>
      </c>
      <c r="AAV7" s="1">
        <v>0</v>
      </c>
      <c r="AAW7" s="1">
        <v>984021</v>
      </c>
      <c r="AAX7" s="1">
        <v>668062</v>
      </c>
      <c r="AAY7" s="1">
        <v>235640</v>
      </c>
      <c r="AAZ7" s="1"/>
      <c r="ABA7" s="1"/>
      <c r="ABB7" s="1"/>
      <c r="ABC7" s="1">
        <v>2500</v>
      </c>
      <c r="ABD7" s="1">
        <v>44440</v>
      </c>
      <c r="ABE7" s="1"/>
      <c r="ABF7" s="1">
        <v>0</v>
      </c>
      <c r="ABG7" s="1"/>
      <c r="ABH7" s="1">
        <v>97440</v>
      </c>
      <c r="ABI7" s="1">
        <v>0</v>
      </c>
      <c r="ABJ7" s="1">
        <v>0</v>
      </c>
      <c r="ABK7" s="1"/>
      <c r="ABL7" s="1">
        <v>0</v>
      </c>
      <c r="ABM7" s="1"/>
      <c r="ABN7" s="1"/>
      <c r="ABO7" s="1">
        <v>0</v>
      </c>
      <c r="ABP7" s="1"/>
      <c r="ABQ7" s="1"/>
      <c r="ABR7" s="1"/>
      <c r="ABS7" s="1">
        <v>0</v>
      </c>
      <c r="ABT7" s="1">
        <v>0</v>
      </c>
      <c r="ABU7" s="1">
        <v>0</v>
      </c>
      <c r="ABV7" s="1"/>
      <c r="ABW7" s="1">
        <v>0</v>
      </c>
      <c r="ABX7" s="1">
        <v>0</v>
      </c>
      <c r="ABY7" s="1">
        <v>0</v>
      </c>
      <c r="ABZ7" s="1">
        <v>0</v>
      </c>
      <c r="ACA7" s="1"/>
      <c r="ACB7" s="1">
        <v>92820</v>
      </c>
      <c r="ACC7" s="1">
        <v>41580</v>
      </c>
      <c r="ACD7" s="1">
        <v>0</v>
      </c>
      <c r="ACE7" s="1">
        <v>0</v>
      </c>
      <c r="ACF7" s="1"/>
      <c r="ACG7" s="1">
        <v>0</v>
      </c>
      <c r="ACH7" s="1">
        <v>0</v>
      </c>
      <c r="ACI7" s="1">
        <v>0</v>
      </c>
      <c r="ACJ7" s="1">
        <v>0</v>
      </c>
      <c r="ACK7" s="1"/>
      <c r="ACL7" s="1"/>
      <c r="ACM7" s="1">
        <v>0</v>
      </c>
      <c r="ACN7" s="1"/>
      <c r="ACO7" s="1"/>
      <c r="ACP7" s="1"/>
      <c r="ACQ7" s="1">
        <v>0</v>
      </c>
      <c r="ACR7" s="1"/>
      <c r="ACS7" s="1"/>
      <c r="ACT7" s="1">
        <v>0</v>
      </c>
      <c r="ACU7" s="1">
        <v>0</v>
      </c>
      <c r="ACV7" s="1">
        <v>0</v>
      </c>
      <c r="ACW7" s="1"/>
      <c r="ACX7" s="1"/>
      <c r="ACY7" s="1"/>
      <c r="ACZ7" s="1"/>
      <c r="ADA7" s="1">
        <v>0</v>
      </c>
      <c r="ADB7" s="1">
        <v>0</v>
      </c>
      <c r="ADC7" s="1">
        <v>0</v>
      </c>
      <c r="ADD7" s="1">
        <v>0</v>
      </c>
      <c r="ADE7" s="1">
        <v>0</v>
      </c>
      <c r="ADF7" s="1">
        <v>0</v>
      </c>
      <c r="ADG7" s="1">
        <v>0</v>
      </c>
      <c r="ADH7" s="1">
        <v>0</v>
      </c>
      <c r="ADI7" s="1">
        <v>0</v>
      </c>
      <c r="ADJ7" s="1">
        <v>0</v>
      </c>
      <c r="ADK7" s="1"/>
      <c r="ADL7" s="1">
        <v>0</v>
      </c>
      <c r="ADM7" s="1">
        <v>0</v>
      </c>
      <c r="ADN7" s="1"/>
      <c r="ADO7" s="1"/>
      <c r="ADP7" s="1">
        <v>0</v>
      </c>
      <c r="ADQ7" s="1"/>
      <c r="ADR7" s="1"/>
      <c r="ADS7" s="1"/>
      <c r="ADT7" s="1">
        <v>86253</v>
      </c>
      <c r="ADU7" s="1">
        <v>0</v>
      </c>
      <c r="ADV7" s="1">
        <v>0</v>
      </c>
      <c r="ADW7" s="1">
        <v>0</v>
      </c>
      <c r="ADX7" s="1">
        <v>0</v>
      </c>
      <c r="ADY7" s="1"/>
      <c r="ADZ7" s="1">
        <v>0</v>
      </c>
      <c r="AEA7" s="1"/>
      <c r="AEB7" s="1">
        <v>70960</v>
      </c>
      <c r="AEC7" s="1">
        <v>0</v>
      </c>
      <c r="AED7" s="1"/>
      <c r="AEE7" s="1">
        <v>0</v>
      </c>
      <c r="AEF7" s="1">
        <v>0</v>
      </c>
      <c r="AEG7" s="1"/>
      <c r="AEH7" s="1">
        <v>0</v>
      </c>
      <c r="AEI7" s="1">
        <v>0</v>
      </c>
      <c r="AEJ7" s="1">
        <v>0</v>
      </c>
      <c r="AEK7" s="1">
        <v>0</v>
      </c>
      <c r="AEL7" s="1"/>
      <c r="AEM7" s="1">
        <v>0</v>
      </c>
      <c r="AEN7" s="1">
        <v>2500</v>
      </c>
      <c r="AEO7" s="1"/>
      <c r="AEP7" s="1"/>
      <c r="AEQ7" s="1"/>
      <c r="AER7" s="1">
        <v>0</v>
      </c>
      <c r="AES7" s="1">
        <v>0</v>
      </c>
      <c r="AET7" s="1">
        <v>0</v>
      </c>
      <c r="AEU7" s="1"/>
      <c r="AEV7" s="1"/>
      <c r="AEW7" s="1">
        <v>0</v>
      </c>
      <c r="AEX7" s="1">
        <v>0</v>
      </c>
      <c r="AEY7" s="1">
        <v>96550</v>
      </c>
      <c r="AEZ7" s="1">
        <v>0</v>
      </c>
      <c r="AFA7" s="1">
        <v>0</v>
      </c>
      <c r="AFB7" s="1">
        <v>0</v>
      </c>
      <c r="AFC7" s="1"/>
      <c r="AFD7" s="1"/>
      <c r="AFE7" s="1">
        <v>344441</v>
      </c>
      <c r="AFF7" s="1">
        <v>0</v>
      </c>
      <c r="AFG7" s="1">
        <v>74973</v>
      </c>
      <c r="AFH7" s="1">
        <v>0</v>
      </c>
      <c r="AFI7" s="1"/>
      <c r="AFJ7" s="1">
        <v>36784</v>
      </c>
      <c r="AFK7" s="1"/>
      <c r="AFL7" s="1"/>
      <c r="AFM7" s="1">
        <v>0</v>
      </c>
      <c r="AFN7" s="1">
        <v>7580</v>
      </c>
      <c r="AFO7" s="1">
        <v>0</v>
      </c>
      <c r="AFP7" s="1">
        <v>0</v>
      </c>
      <c r="AFQ7" s="1">
        <v>0</v>
      </c>
      <c r="AFR7" s="1">
        <v>0</v>
      </c>
      <c r="AFS7" s="1">
        <v>0</v>
      </c>
      <c r="AFT7" s="1">
        <v>0</v>
      </c>
      <c r="AFU7" s="1">
        <v>0</v>
      </c>
      <c r="AFV7" s="1">
        <v>0</v>
      </c>
      <c r="AFW7" s="1">
        <v>0</v>
      </c>
      <c r="AFX7" s="1"/>
      <c r="AFY7" s="1">
        <v>0</v>
      </c>
      <c r="AFZ7" s="1">
        <v>0</v>
      </c>
      <c r="AGA7" s="1"/>
      <c r="AGB7" s="1">
        <v>0</v>
      </c>
      <c r="AGC7" s="1">
        <v>0</v>
      </c>
      <c r="AGD7" s="1">
        <v>0</v>
      </c>
      <c r="AGE7" s="1">
        <v>0</v>
      </c>
      <c r="AGF7" s="1">
        <v>0</v>
      </c>
      <c r="AGG7" s="1">
        <v>535715</v>
      </c>
      <c r="AGH7" s="1">
        <v>0</v>
      </c>
      <c r="AGI7" s="1">
        <v>0</v>
      </c>
      <c r="AGJ7" s="1">
        <v>0</v>
      </c>
      <c r="AGK7" s="1">
        <v>0</v>
      </c>
      <c r="AGL7" s="1">
        <v>0</v>
      </c>
      <c r="AGM7" s="1">
        <v>0</v>
      </c>
      <c r="AGN7" s="1">
        <v>0</v>
      </c>
      <c r="AGO7" s="1">
        <v>0</v>
      </c>
      <c r="AGP7" s="1">
        <v>0</v>
      </c>
      <c r="AGQ7" s="1"/>
      <c r="AGR7" s="1">
        <v>12500</v>
      </c>
      <c r="AGS7" s="1">
        <v>0</v>
      </c>
      <c r="AGT7" s="1">
        <v>0</v>
      </c>
      <c r="AGU7" s="1">
        <v>0</v>
      </c>
      <c r="AGV7" s="1">
        <v>0</v>
      </c>
      <c r="AGW7" s="1">
        <v>0</v>
      </c>
      <c r="AGX7" s="1"/>
      <c r="AGY7" s="1">
        <v>0</v>
      </c>
      <c r="AGZ7" s="1"/>
      <c r="AHA7" s="1">
        <v>6865.78</v>
      </c>
      <c r="AHB7" s="1">
        <v>0</v>
      </c>
      <c r="AHC7" s="1">
        <v>271859.81</v>
      </c>
      <c r="AHD7" s="1">
        <v>0</v>
      </c>
      <c r="AHE7" s="1"/>
      <c r="AHF7" s="1">
        <v>0</v>
      </c>
      <c r="AHG7" s="1"/>
      <c r="AHH7" s="1"/>
      <c r="AHI7" s="1"/>
      <c r="AHJ7" s="1"/>
      <c r="AHK7" s="1">
        <v>0</v>
      </c>
      <c r="AHL7" s="1">
        <v>0</v>
      </c>
      <c r="AHM7" s="1">
        <v>0</v>
      </c>
      <c r="AHN7" s="1">
        <v>0</v>
      </c>
      <c r="AHO7" s="1">
        <v>0</v>
      </c>
      <c r="AHP7" s="1">
        <v>45250</v>
      </c>
      <c r="AHQ7" s="1">
        <v>30340</v>
      </c>
      <c r="AHR7" s="1">
        <v>41235.5</v>
      </c>
      <c r="AHS7" s="1">
        <v>0</v>
      </c>
      <c r="AHT7" s="1">
        <v>12500</v>
      </c>
      <c r="AHU7" s="1"/>
      <c r="AHV7" s="1"/>
      <c r="AHW7" s="1">
        <v>120522242.32000001</v>
      </c>
    </row>
    <row r="8" spans="1:907" x14ac:dyDescent="0.25">
      <c r="A8" t="s">
        <v>1918</v>
      </c>
      <c r="B8" t="s">
        <v>1984</v>
      </c>
      <c r="C8" t="s">
        <v>1985</v>
      </c>
      <c r="D8" s="1"/>
      <c r="E8" s="1">
        <v>1315466.71</v>
      </c>
      <c r="F8" s="1">
        <v>1692.48</v>
      </c>
      <c r="G8" s="1">
        <v>1715178.67</v>
      </c>
      <c r="H8" s="1">
        <v>743891.06</v>
      </c>
      <c r="I8" s="1">
        <v>37729969.549999997</v>
      </c>
      <c r="J8" s="1">
        <v>842492.25</v>
      </c>
      <c r="K8" s="1">
        <v>230863426.61000001</v>
      </c>
      <c r="L8" s="1">
        <v>566127.55000000005</v>
      </c>
      <c r="M8" s="1">
        <v>3936000</v>
      </c>
      <c r="N8" s="1">
        <v>1397763.75</v>
      </c>
      <c r="O8" s="1">
        <v>7442130.7300000004</v>
      </c>
      <c r="P8" s="1">
        <v>16267350.550000001</v>
      </c>
      <c r="Q8" s="1">
        <v>12537113.960000001</v>
      </c>
      <c r="R8" s="1">
        <v>7757619</v>
      </c>
      <c r="S8" s="1">
        <v>5723853.5</v>
      </c>
      <c r="T8" s="1">
        <v>22833097.440000001</v>
      </c>
      <c r="U8" s="1">
        <v>12620292.25</v>
      </c>
      <c r="V8" s="1">
        <v>15143009.08</v>
      </c>
      <c r="W8" s="1">
        <v>24496833.25</v>
      </c>
      <c r="X8" s="1">
        <v>90805067.959999993</v>
      </c>
      <c r="Y8" s="1">
        <v>7899157.1399999997</v>
      </c>
      <c r="Z8" s="1">
        <v>5761274</v>
      </c>
      <c r="AA8" s="1"/>
      <c r="AB8" s="1">
        <v>8564971.6799999997</v>
      </c>
      <c r="AC8" s="1">
        <v>7496900.4000000004</v>
      </c>
      <c r="AD8" s="1">
        <v>21907088.899999999</v>
      </c>
      <c r="AE8" s="1">
        <v>596363</v>
      </c>
      <c r="AF8" s="1">
        <v>4896391.0999999996</v>
      </c>
      <c r="AG8" s="1">
        <v>15914061.700000001</v>
      </c>
      <c r="AH8" s="1">
        <v>9041643.1799999997</v>
      </c>
      <c r="AI8" s="1">
        <v>446013</v>
      </c>
      <c r="AJ8" s="1">
        <v>1131020.6200000001</v>
      </c>
      <c r="AK8" s="1">
        <v>18044041.670000002</v>
      </c>
      <c r="AL8" s="1">
        <v>2322472</v>
      </c>
      <c r="AM8" s="1">
        <v>0</v>
      </c>
      <c r="AN8" s="1">
        <v>713913.92</v>
      </c>
      <c r="AO8" s="1">
        <v>748946.25</v>
      </c>
      <c r="AP8" s="1">
        <v>1161547.82</v>
      </c>
      <c r="AQ8" s="1">
        <v>407921.4</v>
      </c>
      <c r="AR8" s="1"/>
      <c r="AS8" s="1">
        <v>575675</v>
      </c>
      <c r="AT8" s="1">
        <v>7172290.5999999996</v>
      </c>
      <c r="AU8" s="1">
        <v>0</v>
      </c>
      <c r="AV8" s="1">
        <v>3134595.3</v>
      </c>
      <c r="AW8" s="1">
        <v>9091411.9299999997</v>
      </c>
      <c r="AX8" s="1">
        <v>3687977.4</v>
      </c>
      <c r="AY8" s="1">
        <v>6687912.75</v>
      </c>
      <c r="AZ8" s="1">
        <v>677698.1</v>
      </c>
      <c r="BA8" s="1">
        <v>6113590.5999999996</v>
      </c>
      <c r="BB8" s="1">
        <v>6023084.6799999997</v>
      </c>
      <c r="BC8" s="1">
        <v>3076559.39</v>
      </c>
      <c r="BD8" s="1">
        <v>1228796.56</v>
      </c>
      <c r="BE8" s="1">
        <v>18454.25</v>
      </c>
      <c r="BF8" s="1">
        <v>160097.25</v>
      </c>
      <c r="BG8" s="1">
        <v>605912.25</v>
      </c>
      <c r="BH8" s="1">
        <v>18531826.5</v>
      </c>
      <c r="BI8" s="1">
        <v>10187822.41</v>
      </c>
      <c r="BJ8" s="1">
        <v>3879233.94</v>
      </c>
      <c r="BK8" s="1">
        <v>1372295</v>
      </c>
      <c r="BL8" s="1">
        <v>3228483</v>
      </c>
      <c r="BM8" s="1">
        <v>0</v>
      </c>
      <c r="BN8" s="1">
        <v>267966.68</v>
      </c>
      <c r="BO8" s="1">
        <v>3000614</v>
      </c>
      <c r="BP8" s="1">
        <v>23883256.52</v>
      </c>
      <c r="BQ8" s="1">
        <v>840720.73</v>
      </c>
      <c r="BR8" s="1">
        <v>2403926.2999999998</v>
      </c>
      <c r="BS8" s="1">
        <v>3281015.7</v>
      </c>
      <c r="BT8" s="1">
        <v>0</v>
      </c>
      <c r="BU8" s="1">
        <v>0</v>
      </c>
      <c r="BV8" s="1">
        <v>7710333.7999999998</v>
      </c>
      <c r="BW8" s="1">
        <v>1221897.5</v>
      </c>
      <c r="BX8" s="1">
        <v>229478.38</v>
      </c>
      <c r="BY8" s="1">
        <v>1362595</v>
      </c>
      <c r="BZ8" s="1">
        <v>1394830.75</v>
      </c>
      <c r="CA8" s="1">
        <v>340889.51</v>
      </c>
      <c r="CB8" s="1">
        <v>6284568.2199999997</v>
      </c>
      <c r="CC8" s="1">
        <v>0</v>
      </c>
      <c r="CD8" s="1">
        <v>411464.65</v>
      </c>
      <c r="CE8" s="1">
        <v>292380</v>
      </c>
      <c r="CF8" s="1">
        <v>2408392.5</v>
      </c>
      <c r="CG8" s="1">
        <v>74305.5</v>
      </c>
      <c r="CH8" s="1">
        <v>3885470.75</v>
      </c>
      <c r="CI8" s="1">
        <v>1316070.43</v>
      </c>
      <c r="CJ8" s="1">
        <v>465000</v>
      </c>
      <c r="CK8" s="1">
        <v>0</v>
      </c>
      <c r="CL8" s="1">
        <v>1445445.5</v>
      </c>
      <c r="CM8" s="1">
        <v>2194985.85</v>
      </c>
      <c r="CN8" s="1">
        <v>8127853.4400000004</v>
      </c>
      <c r="CO8" s="1">
        <v>2252893.75</v>
      </c>
      <c r="CP8" s="1">
        <v>906170.25</v>
      </c>
      <c r="CQ8" s="1">
        <v>2325432</v>
      </c>
      <c r="CR8" s="1">
        <v>132186.25</v>
      </c>
      <c r="CS8" s="1">
        <v>919556.75</v>
      </c>
      <c r="CT8" s="1">
        <v>2192450</v>
      </c>
      <c r="CU8" s="1">
        <v>1155593.3400000001</v>
      </c>
      <c r="CV8" s="1">
        <v>2452303.62</v>
      </c>
      <c r="CW8" s="1">
        <v>1244113.99</v>
      </c>
      <c r="CX8" s="1">
        <v>449275.75</v>
      </c>
      <c r="CY8" s="1">
        <v>2104258.12</v>
      </c>
      <c r="CZ8" s="1">
        <v>1542657.04</v>
      </c>
      <c r="DA8" s="1">
        <v>78710</v>
      </c>
      <c r="DB8" s="1">
        <v>0</v>
      </c>
      <c r="DC8" s="1">
        <v>157225.65</v>
      </c>
      <c r="DD8" s="1">
        <v>248236.5</v>
      </c>
      <c r="DE8" s="1">
        <v>9782814.1899999995</v>
      </c>
      <c r="DF8" s="1">
        <v>3683519.82</v>
      </c>
      <c r="DG8" s="1">
        <v>2225828.4700000002</v>
      </c>
      <c r="DH8" s="1">
        <v>2503035.41</v>
      </c>
      <c r="DI8" s="1">
        <v>2254881.66</v>
      </c>
      <c r="DJ8" s="1">
        <v>3653395.26</v>
      </c>
      <c r="DK8" s="1">
        <v>277676.25</v>
      </c>
      <c r="DL8" s="1">
        <v>274522.5</v>
      </c>
      <c r="DM8" s="1">
        <v>2619814.14</v>
      </c>
      <c r="DN8" s="1">
        <v>72548.25</v>
      </c>
      <c r="DO8" s="1">
        <v>373035.8</v>
      </c>
      <c r="DP8" s="1">
        <v>494311</v>
      </c>
      <c r="DQ8" s="1">
        <v>133654</v>
      </c>
      <c r="DR8" s="1">
        <v>621570</v>
      </c>
      <c r="DS8" s="1">
        <v>178170</v>
      </c>
      <c r="DT8" s="1">
        <v>3227680.34</v>
      </c>
      <c r="DU8" s="1">
        <v>2988</v>
      </c>
      <c r="DV8" s="1">
        <v>574724.26</v>
      </c>
      <c r="DW8" s="1">
        <v>581759.69999999995</v>
      </c>
      <c r="DX8" s="1">
        <v>236433.37</v>
      </c>
      <c r="DY8" s="1">
        <v>622907.5</v>
      </c>
      <c r="DZ8" s="1">
        <v>116773.5</v>
      </c>
      <c r="EA8" s="1">
        <v>1504899.29</v>
      </c>
      <c r="EB8" s="1">
        <v>7963.58</v>
      </c>
      <c r="EC8" s="1">
        <v>1252920.83</v>
      </c>
      <c r="ED8" s="1"/>
      <c r="EE8" s="1">
        <v>194687.6</v>
      </c>
      <c r="EF8" s="1">
        <v>8344</v>
      </c>
      <c r="EG8" s="1">
        <v>0</v>
      </c>
      <c r="EH8" s="1">
        <v>344130.5</v>
      </c>
      <c r="EI8" s="1">
        <v>365245.5</v>
      </c>
      <c r="EJ8" s="1">
        <v>109454.92</v>
      </c>
      <c r="EK8" s="1">
        <v>685237.33</v>
      </c>
      <c r="EL8" s="1">
        <v>46909</v>
      </c>
      <c r="EM8" s="1">
        <v>192771.75</v>
      </c>
      <c r="EN8" s="1">
        <v>704757.05</v>
      </c>
      <c r="EO8" s="1">
        <v>0</v>
      </c>
      <c r="EP8" s="1">
        <v>170070.14</v>
      </c>
      <c r="EQ8" s="1">
        <v>10961.14</v>
      </c>
      <c r="ER8" s="1">
        <v>354365.25</v>
      </c>
      <c r="ES8" s="1">
        <v>312562.59999999998</v>
      </c>
      <c r="ET8" s="1">
        <v>248154.25</v>
      </c>
      <c r="EU8" s="1">
        <v>180555.15</v>
      </c>
      <c r="EV8" s="1">
        <v>275946</v>
      </c>
      <c r="EW8" s="1">
        <v>600</v>
      </c>
      <c r="EX8" s="1">
        <v>0</v>
      </c>
      <c r="EY8" s="1">
        <v>715360.51</v>
      </c>
      <c r="EZ8" s="1">
        <v>2143325.17</v>
      </c>
      <c r="FA8" s="1">
        <v>49303</v>
      </c>
      <c r="FB8" s="1">
        <v>147676.71</v>
      </c>
      <c r="FC8" s="1">
        <v>104952.75</v>
      </c>
      <c r="FD8" s="1">
        <v>110025</v>
      </c>
      <c r="FE8" s="1">
        <v>711914.5</v>
      </c>
      <c r="FF8" s="1"/>
      <c r="FG8" s="1">
        <v>5724170.75</v>
      </c>
      <c r="FH8" s="1">
        <v>1658792</v>
      </c>
      <c r="FI8" s="1">
        <v>3240297.65</v>
      </c>
      <c r="FJ8" s="1">
        <v>444820</v>
      </c>
      <c r="FK8" s="1">
        <v>504247.54</v>
      </c>
      <c r="FL8" s="1">
        <v>4271484.28</v>
      </c>
      <c r="FM8" s="1">
        <v>2337799.36</v>
      </c>
      <c r="FN8" s="1">
        <v>1318554</v>
      </c>
      <c r="FO8" s="1">
        <v>918446.67</v>
      </c>
      <c r="FP8" s="1">
        <v>2568001.2400000002</v>
      </c>
      <c r="FQ8" s="1">
        <v>126767</v>
      </c>
      <c r="FR8" s="1">
        <v>181872.13</v>
      </c>
      <c r="FS8" s="1">
        <v>307469.99</v>
      </c>
      <c r="FT8" s="1">
        <v>2663386</v>
      </c>
      <c r="FU8" s="1">
        <v>288975.31</v>
      </c>
      <c r="FV8" s="1">
        <v>3874355.96</v>
      </c>
      <c r="FW8" s="1">
        <v>2949373.49</v>
      </c>
      <c r="FX8" s="1">
        <v>4866445</v>
      </c>
      <c r="FY8" s="1">
        <v>381617</v>
      </c>
      <c r="FZ8" s="1">
        <v>1464123.75</v>
      </c>
      <c r="GA8" s="1">
        <v>1527854</v>
      </c>
      <c r="GB8" s="1">
        <v>757633</v>
      </c>
      <c r="GC8" s="1">
        <v>1856814</v>
      </c>
      <c r="GD8" s="1">
        <v>989145</v>
      </c>
      <c r="GE8" s="1">
        <v>403780.25</v>
      </c>
      <c r="GF8" s="1">
        <v>613008</v>
      </c>
      <c r="GG8" s="1">
        <v>3497743.5</v>
      </c>
      <c r="GH8" s="1">
        <v>1900572</v>
      </c>
      <c r="GI8" s="1">
        <v>17621</v>
      </c>
      <c r="GJ8" s="1">
        <v>108313</v>
      </c>
      <c r="GK8" s="1">
        <v>3106171.76</v>
      </c>
      <c r="GL8" s="1">
        <v>196625.52</v>
      </c>
      <c r="GM8" s="1">
        <v>29893</v>
      </c>
      <c r="GN8" s="1">
        <v>1788890.96</v>
      </c>
      <c r="GO8" s="1"/>
      <c r="GP8" s="1">
        <v>2477890</v>
      </c>
      <c r="GQ8" s="1">
        <v>6957883.7699999996</v>
      </c>
      <c r="GR8" s="1">
        <v>130983.8</v>
      </c>
      <c r="GS8" s="1">
        <v>5924093.2999999998</v>
      </c>
      <c r="GT8" s="1">
        <v>2483483.4900000002</v>
      </c>
      <c r="GU8" s="1">
        <v>1318772.8500000001</v>
      </c>
      <c r="GV8" s="1">
        <v>0</v>
      </c>
      <c r="GW8" s="1">
        <v>891805.53</v>
      </c>
      <c r="GX8" s="1">
        <v>48679</v>
      </c>
      <c r="GY8" s="1">
        <v>256367.97</v>
      </c>
      <c r="GZ8" s="1">
        <v>151700.79999999999</v>
      </c>
      <c r="HA8" s="1">
        <v>250990.25</v>
      </c>
      <c r="HB8" s="1">
        <v>237096.35</v>
      </c>
      <c r="HC8" s="1">
        <v>419793.81</v>
      </c>
      <c r="HD8" s="1">
        <v>0</v>
      </c>
      <c r="HE8" s="1">
        <v>762136.72</v>
      </c>
      <c r="HF8" s="1">
        <v>2208790.25</v>
      </c>
      <c r="HG8" s="1">
        <v>1128348.8</v>
      </c>
      <c r="HH8" s="1">
        <v>26051800.579999998</v>
      </c>
      <c r="HI8" s="1">
        <v>1576087.55</v>
      </c>
      <c r="HJ8" s="1">
        <v>112761</v>
      </c>
      <c r="HK8" s="1">
        <v>398059.48</v>
      </c>
      <c r="HL8" s="1">
        <v>185280.5</v>
      </c>
      <c r="HM8" s="1">
        <v>56262</v>
      </c>
      <c r="HN8" s="1">
        <v>2605337.0099999998</v>
      </c>
      <c r="HO8" s="1">
        <v>987992.75</v>
      </c>
      <c r="HP8" s="1">
        <v>156421.4</v>
      </c>
      <c r="HQ8" s="1">
        <v>88438</v>
      </c>
      <c r="HR8" s="1">
        <v>140568.70000000001</v>
      </c>
      <c r="HS8" s="1">
        <v>1524972</v>
      </c>
      <c r="HT8" s="1">
        <v>272281.91000000003</v>
      </c>
      <c r="HU8" s="1">
        <v>4096873.73</v>
      </c>
      <c r="HV8" s="1">
        <v>601649.93000000005</v>
      </c>
      <c r="HW8" s="1">
        <v>501967.37</v>
      </c>
      <c r="HX8" s="1">
        <v>1234026</v>
      </c>
      <c r="HY8" s="1">
        <v>79779.850000000006</v>
      </c>
      <c r="HZ8" s="1">
        <v>198902</v>
      </c>
      <c r="IA8" s="1">
        <v>4308484.55</v>
      </c>
      <c r="IB8" s="1">
        <v>131200.75</v>
      </c>
      <c r="IC8" s="1">
        <v>55250.18</v>
      </c>
      <c r="ID8" s="1">
        <v>0</v>
      </c>
      <c r="IE8" s="1">
        <v>905341.6</v>
      </c>
      <c r="IF8" s="1">
        <v>46773</v>
      </c>
      <c r="IG8" s="1">
        <v>119572.69</v>
      </c>
      <c r="IH8" s="1">
        <v>101480.75</v>
      </c>
      <c r="II8" s="1">
        <v>5052159</v>
      </c>
      <c r="IJ8" s="1">
        <v>1634171.15</v>
      </c>
      <c r="IK8" s="1">
        <v>584918</v>
      </c>
      <c r="IL8" s="1">
        <v>836375.57</v>
      </c>
      <c r="IM8" s="1">
        <v>315718.25</v>
      </c>
      <c r="IN8" s="1">
        <v>243509</v>
      </c>
      <c r="IO8" s="1">
        <v>2440373.0099999998</v>
      </c>
      <c r="IP8" s="1">
        <v>1613607.65</v>
      </c>
      <c r="IQ8" s="1">
        <v>167053</v>
      </c>
      <c r="IR8" s="1">
        <v>151205</v>
      </c>
      <c r="IS8" s="1">
        <v>261416.5</v>
      </c>
      <c r="IT8" s="1">
        <v>103006</v>
      </c>
      <c r="IU8" s="1">
        <v>31049.5</v>
      </c>
      <c r="IV8" s="1">
        <v>81157</v>
      </c>
      <c r="IW8" s="1">
        <v>314814.75</v>
      </c>
      <c r="IX8" s="1">
        <v>217908</v>
      </c>
      <c r="IY8" s="1">
        <v>149656</v>
      </c>
      <c r="IZ8" s="1">
        <v>128785</v>
      </c>
      <c r="JA8" s="1">
        <v>1364730</v>
      </c>
      <c r="JB8" s="1">
        <v>59812.5</v>
      </c>
      <c r="JC8" s="1">
        <v>0</v>
      </c>
      <c r="JD8" s="1">
        <v>6494.25</v>
      </c>
      <c r="JE8" s="1">
        <v>4035910.66</v>
      </c>
      <c r="JF8" s="1">
        <v>166357.75</v>
      </c>
      <c r="JG8" s="1">
        <v>1422192</v>
      </c>
      <c r="JH8" s="1">
        <v>3286744.25</v>
      </c>
      <c r="JI8" s="1">
        <v>1686158</v>
      </c>
      <c r="JJ8" s="1">
        <v>106579</v>
      </c>
      <c r="JK8" s="1">
        <v>91649.75</v>
      </c>
      <c r="JL8" s="1">
        <v>12633</v>
      </c>
      <c r="JM8" s="1">
        <v>108263.25</v>
      </c>
      <c r="JN8" s="1">
        <v>184496.25</v>
      </c>
      <c r="JO8" s="1">
        <v>2018980.06</v>
      </c>
      <c r="JP8" s="1">
        <v>5045.1499999999996</v>
      </c>
      <c r="JQ8" s="1">
        <v>26341</v>
      </c>
      <c r="JR8" s="1">
        <v>68771.5</v>
      </c>
      <c r="JS8" s="1">
        <v>266161</v>
      </c>
      <c r="JT8" s="1">
        <v>93334.67</v>
      </c>
      <c r="JU8" s="1">
        <v>0</v>
      </c>
      <c r="JV8" s="1">
        <v>53248.68</v>
      </c>
      <c r="JW8" s="1">
        <v>0</v>
      </c>
      <c r="JX8" s="1">
        <v>786531.36</v>
      </c>
      <c r="JY8" s="1">
        <v>61527.5</v>
      </c>
      <c r="JZ8" s="1">
        <v>0</v>
      </c>
      <c r="KA8" s="1">
        <v>231001.08</v>
      </c>
      <c r="KB8" s="1">
        <v>27990.75</v>
      </c>
      <c r="KC8" s="1">
        <v>17094.25</v>
      </c>
      <c r="KD8" s="1">
        <v>66486.009999999995</v>
      </c>
      <c r="KE8" s="1">
        <v>56468</v>
      </c>
      <c r="KF8" s="1">
        <v>2465917.5</v>
      </c>
      <c r="KG8" s="1">
        <v>69920</v>
      </c>
      <c r="KH8" s="1">
        <v>596000</v>
      </c>
      <c r="KI8" s="1">
        <v>914689.75</v>
      </c>
      <c r="KJ8" s="1">
        <v>0</v>
      </c>
      <c r="KK8" s="1">
        <v>68059.199999999997</v>
      </c>
      <c r="KL8" s="1">
        <v>1243034</v>
      </c>
      <c r="KM8" s="1">
        <v>3391348.45</v>
      </c>
      <c r="KN8" s="1">
        <v>2232820.65</v>
      </c>
      <c r="KO8" s="1">
        <v>36219.26</v>
      </c>
      <c r="KP8" s="1">
        <v>66484.2</v>
      </c>
      <c r="KQ8" s="1">
        <v>75903.5</v>
      </c>
      <c r="KR8" s="1">
        <v>1237894.02</v>
      </c>
      <c r="KS8" s="1">
        <v>72325.509999999995</v>
      </c>
      <c r="KT8" s="1">
        <v>49050</v>
      </c>
      <c r="KU8" s="1">
        <v>505447.25</v>
      </c>
      <c r="KV8" s="1">
        <v>1591683</v>
      </c>
      <c r="KW8" s="1">
        <v>1416502.25</v>
      </c>
      <c r="KX8" s="1">
        <v>38730.699999999997</v>
      </c>
      <c r="KY8" s="1">
        <v>82496</v>
      </c>
      <c r="KZ8" s="1">
        <v>1026450.72</v>
      </c>
      <c r="LA8" s="1">
        <v>143505.73000000001</v>
      </c>
      <c r="LB8" s="1">
        <v>464930.9</v>
      </c>
      <c r="LC8" s="1">
        <v>200674.7</v>
      </c>
      <c r="LD8" s="1">
        <v>1730360.87</v>
      </c>
      <c r="LE8" s="1">
        <v>7641937.7000000002</v>
      </c>
      <c r="LF8" s="1">
        <v>1475841.92</v>
      </c>
      <c r="LG8" s="1">
        <v>1922280.53</v>
      </c>
      <c r="LH8" s="1">
        <v>147990.42000000001</v>
      </c>
      <c r="LI8" s="1">
        <v>6431464.79</v>
      </c>
      <c r="LJ8" s="1">
        <v>2225058.89</v>
      </c>
      <c r="LK8" s="1">
        <v>97243.75</v>
      </c>
      <c r="LL8" s="1">
        <v>5996703.8200000003</v>
      </c>
      <c r="LM8" s="1">
        <v>1038277.3</v>
      </c>
      <c r="LN8" s="1">
        <v>192858</v>
      </c>
      <c r="LO8" s="1">
        <v>596527.68999999994</v>
      </c>
      <c r="LP8" s="1">
        <v>21429.5</v>
      </c>
      <c r="LQ8" s="1">
        <v>2511798.42</v>
      </c>
      <c r="LR8" s="1">
        <v>2731305.45</v>
      </c>
      <c r="LS8" s="1">
        <v>118864.75</v>
      </c>
      <c r="LT8" s="1">
        <v>2130842.41</v>
      </c>
      <c r="LU8" s="1">
        <v>183638.25</v>
      </c>
      <c r="LV8" s="1">
        <v>283342.7</v>
      </c>
      <c r="LW8" s="1">
        <v>2490366.4500000002</v>
      </c>
      <c r="LX8" s="1">
        <v>481579</v>
      </c>
      <c r="LY8" s="1">
        <v>54175</v>
      </c>
      <c r="LZ8" s="1">
        <v>90701.33</v>
      </c>
      <c r="MA8" s="1">
        <v>1393702.27</v>
      </c>
      <c r="MB8" s="1">
        <v>310025</v>
      </c>
      <c r="MC8" s="1">
        <v>522000.28</v>
      </c>
      <c r="MD8" s="1">
        <v>2032020.92</v>
      </c>
      <c r="ME8" s="1">
        <v>108953.62</v>
      </c>
      <c r="MF8" s="1">
        <v>55384.5</v>
      </c>
      <c r="MG8" s="1">
        <v>4254907</v>
      </c>
      <c r="MH8" s="1">
        <v>2115.1999999999998</v>
      </c>
      <c r="MI8" s="1">
        <v>61045.5</v>
      </c>
      <c r="MJ8" s="1">
        <v>42718</v>
      </c>
      <c r="MK8" s="1">
        <v>927294.5</v>
      </c>
      <c r="ML8" s="1">
        <v>44651</v>
      </c>
      <c r="MM8" s="1">
        <v>138594.01</v>
      </c>
      <c r="MN8" s="1">
        <v>2077787</v>
      </c>
      <c r="MO8" s="1">
        <v>98628.5</v>
      </c>
      <c r="MP8" s="1">
        <v>1502315.33</v>
      </c>
      <c r="MQ8" s="1"/>
      <c r="MR8" s="1">
        <v>116433</v>
      </c>
      <c r="MS8" s="1">
        <v>1143172.49</v>
      </c>
      <c r="MT8" s="1">
        <v>1959720.28</v>
      </c>
      <c r="MU8" s="1">
        <v>8380</v>
      </c>
      <c r="MV8" s="1">
        <v>178563.20000000001</v>
      </c>
      <c r="MW8" s="1">
        <v>39610.5</v>
      </c>
      <c r="MX8" s="1">
        <v>89081.75</v>
      </c>
      <c r="MY8" s="1">
        <v>138264</v>
      </c>
      <c r="MZ8" s="1">
        <v>175906</v>
      </c>
      <c r="NA8" s="1">
        <v>34380.75</v>
      </c>
      <c r="NB8" s="1">
        <v>1736376</v>
      </c>
      <c r="NC8" s="1">
        <v>2591450.2799999998</v>
      </c>
      <c r="ND8" s="1">
        <v>746369.5</v>
      </c>
      <c r="NE8" s="1">
        <v>17574</v>
      </c>
      <c r="NF8" s="1">
        <v>35466.75</v>
      </c>
      <c r="NG8" s="1">
        <v>21693</v>
      </c>
      <c r="NH8" s="1">
        <v>67577</v>
      </c>
      <c r="NI8" s="1">
        <v>148680.25</v>
      </c>
      <c r="NJ8" s="1">
        <v>184666.79</v>
      </c>
      <c r="NK8" s="1">
        <v>1907</v>
      </c>
      <c r="NL8" s="1">
        <v>36021</v>
      </c>
      <c r="NM8" s="1">
        <v>32889</v>
      </c>
      <c r="NN8" s="1">
        <v>43446.67</v>
      </c>
      <c r="NO8" s="1">
        <v>39837</v>
      </c>
      <c r="NP8" s="1">
        <v>0</v>
      </c>
      <c r="NQ8" s="1">
        <v>56880.35</v>
      </c>
      <c r="NR8" s="1">
        <v>115197</v>
      </c>
      <c r="NS8" s="1">
        <v>1738613</v>
      </c>
      <c r="NT8" s="1">
        <v>48049.45</v>
      </c>
      <c r="NU8" s="1">
        <v>1567501.9</v>
      </c>
      <c r="NV8" s="1">
        <v>75043</v>
      </c>
      <c r="NW8" s="1">
        <v>55753.75</v>
      </c>
      <c r="NX8" s="1">
        <v>1766355.26</v>
      </c>
      <c r="NY8" s="1">
        <v>46919</v>
      </c>
      <c r="NZ8" s="1">
        <v>150720.29999999999</v>
      </c>
      <c r="OA8" s="1">
        <v>39993.5</v>
      </c>
      <c r="OB8" s="1">
        <v>910</v>
      </c>
      <c r="OC8" s="1">
        <v>300602.5</v>
      </c>
      <c r="OD8" s="1">
        <v>8974.48</v>
      </c>
      <c r="OE8" s="1">
        <v>18550336</v>
      </c>
      <c r="OF8" s="1">
        <v>485522.46</v>
      </c>
      <c r="OG8" s="1">
        <v>3723228.3</v>
      </c>
      <c r="OH8" s="1">
        <v>6909866.4699999997</v>
      </c>
      <c r="OI8" s="1">
        <v>767092.83</v>
      </c>
      <c r="OJ8" s="1">
        <v>815470.59</v>
      </c>
      <c r="OK8" s="1">
        <v>584657.13</v>
      </c>
      <c r="OL8" s="1">
        <v>1325282.3600000001</v>
      </c>
      <c r="OM8" s="1">
        <v>37882.5</v>
      </c>
      <c r="ON8" s="1">
        <v>573945.1</v>
      </c>
      <c r="OO8" s="1">
        <v>2070418.56</v>
      </c>
      <c r="OP8" s="1">
        <v>1364812.07</v>
      </c>
      <c r="OQ8" s="1">
        <v>1104142.1100000001</v>
      </c>
      <c r="OR8" s="1">
        <v>2719794.29</v>
      </c>
      <c r="OS8" s="1">
        <v>2369704.7000000002</v>
      </c>
      <c r="OT8" s="1">
        <v>53043.71</v>
      </c>
      <c r="OU8" s="1">
        <v>128873.33</v>
      </c>
      <c r="OV8" s="1">
        <v>1391343.46</v>
      </c>
      <c r="OW8" s="1">
        <v>602062.18000000005</v>
      </c>
      <c r="OX8" s="1">
        <v>185949.97</v>
      </c>
      <c r="OY8" s="1">
        <v>778786.28</v>
      </c>
      <c r="OZ8" s="1">
        <v>145780.25</v>
      </c>
      <c r="PA8" s="1">
        <v>24905</v>
      </c>
      <c r="PB8" s="1">
        <v>105166</v>
      </c>
      <c r="PC8" s="1">
        <v>137524</v>
      </c>
      <c r="PD8" s="1">
        <v>48350</v>
      </c>
      <c r="PE8" s="1">
        <v>0</v>
      </c>
      <c r="PF8" s="1">
        <v>0</v>
      </c>
      <c r="PG8" s="1">
        <v>210337</v>
      </c>
      <c r="PH8" s="1">
        <v>0</v>
      </c>
      <c r="PI8" s="1">
        <v>24313</v>
      </c>
      <c r="PJ8" s="1">
        <v>187350</v>
      </c>
      <c r="PK8" s="1">
        <v>69315.259999999995</v>
      </c>
      <c r="PL8" s="1">
        <v>457822.24</v>
      </c>
      <c r="PM8" s="1">
        <v>4973316.5</v>
      </c>
      <c r="PN8" s="1">
        <v>613673.75</v>
      </c>
      <c r="PO8" s="1">
        <v>44856.99</v>
      </c>
      <c r="PP8" s="1">
        <v>166394</v>
      </c>
      <c r="PQ8" s="1">
        <v>34166.5</v>
      </c>
      <c r="PR8" s="1">
        <v>410720</v>
      </c>
      <c r="PS8" s="1">
        <v>479630</v>
      </c>
      <c r="PT8" s="1">
        <v>18551</v>
      </c>
      <c r="PU8" s="1">
        <v>13401</v>
      </c>
      <c r="PV8" s="1">
        <v>1381047.41</v>
      </c>
      <c r="PW8" s="1">
        <v>429926.7</v>
      </c>
      <c r="PX8" s="1">
        <v>104911.25</v>
      </c>
      <c r="PY8" s="1">
        <v>1063695.8999999999</v>
      </c>
      <c r="PZ8" s="1">
        <v>375349</v>
      </c>
      <c r="QA8" s="1">
        <v>42201.5</v>
      </c>
      <c r="QB8" s="1">
        <v>156065.25</v>
      </c>
      <c r="QC8" s="1">
        <v>246380</v>
      </c>
      <c r="QD8" s="1">
        <v>25774</v>
      </c>
      <c r="QE8" s="1">
        <v>627</v>
      </c>
      <c r="QF8" s="1">
        <v>578102</v>
      </c>
      <c r="QG8" s="1">
        <v>162159.44</v>
      </c>
      <c r="QH8" s="1">
        <v>25334</v>
      </c>
      <c r="QI8" s="1">
        <v>550966.25</v>
      </c>
      <c r="QJ8" s="1">
        <v>196292.5</v>
      </c>
      <c r="QK8" s="1">
        <v>4001227.72</v>
      </c>
      <c r="QL8" s="1">
        <v>1889679.53</v>
      </c>
      <c r="QM8" s="1">
        <v>70757</v>
      </c>
      <c r="QN8" s="1">
        <v>1098520</v>
      </c>
      <c r="QO8" s="1">
        <v>0</v>
      </c>
      <c r="QP8" s="1">
        <v>2190330.5</v>
      </c>
      <c r="QQ8" s="1">
        <v>352141.14</v>
      </c>
      <c r="QR8" s="1">
        <v>92053</v>
      </c>
      <c r="QS8" s="1">
        <v>190522.92</v>
      </c>
      <c r="QT8" s="1">
        <v>12571525.609999999</v>
      </c>
      <c r="QU8" s="1">
        <v>434663</v>
      </c>
      <c r="QV8" s="1">
        <v>36087.5</v>
      </c>
      <c r="QW8" s="1">
        <v>84364.5</v>
      </c>
      <c r="QX8" s="1">
        <v>87401</v>
      </c>
      <c r="QY8" s="1">
        <v>716557.87</v>
      </c>
      <c r="QZ8" s="1">
        <v>1088351</v>
      </c>
      <c r="RA8" s="1">
        <v>284875.28000000003</v>
      </c>
      <c r="RB8" s="1">
        <v>1535083.55</v>
      </c>
      <c r="RC8" s="1">
        <v>11734672</v>
      </c>
      <c r="RD8" s="1">
        <v>152763</v>
      </c>
      <c r="RE8" s="1">
        <v>5282676.74</v>
      </c>
      <c r="RF8" s="1">
        <v>190676</v>
      </c>
      <c r="RG8" s="1">
        <v>0</v>
      </c>
      <c r="RH8" s="1">
        <v>26443</v>
      </c>
      <c r="RI8" s="1">
        <v>976723.74</v>
      </c>
      <c r="RJ8" s="1">
        <v>2478665.11</v>
      </c>
      <c r="RK8" s="1">
        <v>380668.9</v>
      </c>
      <c r="RL8" s="1">
        <v>238967</v>
      </c>
      <c r="RM8" s="1">
        <v>507033.57</v>
      </c>
      <c r="RN8" s="1">
        <v>126188.5</v>
      </c>
      <c r="RO8" s="1">
        <v>5847.5</v>
      </c>
      <c r="RP8" s="1">
        <v>171186</v>
      </c>
      <c r="RQ8" s="1">
        <v>434084.45</v>
      </c>
      <c r="RR8" s="1">
        <v>48780.02</v>
      </c>
      <c r="RS8" s="1">
        <v>1032072.98</v>
      </c>
      <c r="RT8" s="1">
        <v>34954</v>
      </c>
      <c r="RU8" s="1">
        <v>149411</v>
      </c>
      <c r="RV8" s="1">
        <v>204437</v>
      </c>
      <c r="RW8" s="1">
        <v>13670</v>
      </c>
      <c r="RX8" s="1">
        <v>124050</v>
      </c>
      <c r="RY8" s="1">
        <v>1540</v>
      </c>
      <c r="RZ8" s="1">
        <v>20419.5</v>
      </c>
      <c r="SA8" s="1">
        <v>0</v>
      </c>
      <c r="SB8" s="1">
        <v>22219</v>
      </c>
      <c r="SC8" s="1">
        <v>88001</v>
      </c>
      <c r="SD8" s="1">
        <v>50512.5</v>
      </c>
      <c r="SE8" s="1">
        <v>66155</v>
      </c>
      <c r="SF8" s="1">
        <v>208548.75</v>
      </c>
      <c r="SG8" s="1">
        <v>54002</v>
      </c>
      <c r="SH8" s="1">
        <v>266922.05</v>
      </c>
      <c r="SI8" s="1">
        <v>332760.5</v>
      </c>
      <c r="SJ8" s="1">
        <v>224717</v>
      </c>
      <c r="SK8" s="1">
        <v>110267</v>
      </c>
      <c r="SL8" s="1">
        <v>1620049</v>
      </c>
      <c r="SM8" s="1">
        <v>1523543.72</v>
      </c>
      <c r="SN8" s="1">
        <v>1862417.88</v>
      </c>
      <c r="SO8" s="1">
        <v>273533.40999999997</v>
      </c>
      <c r="SP8" s="1">
        <v>96687</v>
      </c>
      <c r="SQ8" s="1">
        <v>373061.69</v>
      </c>
      <c r="SR8" s="1">
        <v>122398</v>
      </c>
      <c r="SS8" s="1">
        <v>32353</v>
      </c>
      <c r="ST8" s="1">
        <v>160106.70000000001</v>
      </c>
      <c r="SU8" s="1">
        <v>24947</v>
      </c>
      <c r="SV8" s="1">
        <v>21995</v>
      </c>
      <c r="SW8" s="1">
        <v>352943.1</v>
      </c>
      <c r="SX8" s="1">
        <v>69479</v>
      </c>
      <c r="SY8" s="1">
        <v>312864.5</v>
      </c>
      <c r="SZ8" s="1">
        <v>98793.75</v>
      </c>
      <c r="TA8" s="1">
        <v>409965</v>
      </c>
      <c r="TB8" s="1">
        <v>12498.76</v>
      </c>
      <c r="TC8" s="1">
        <v>0</v>
      </c>
      <c r="TD8" s="1">
        <v>10877.57</v>
      </c>
      <c r="TE8" s="1">
        <v>20204</v>
      </c>
      <c r="TF8" s="1"/>
      <c r="TG8" s="1">
        <v>0</v>
      </c>
      <c r="TH8" s="1">
        <v>526050.97</v>
      </c>
      <c r="TI8" s="1">
        <v>178133.64</v>
      </c>
      <c r="TJ8" s="1">
        <v>155740.25</v>
      </c>
      <c r="TK8" s="1">
        <v>616145</v>
      </c>
      <c r="TL8" s="1">
        <v>47718</v>
      </c>
      <c r="TM8" s="1">
        <v>0</v>
      </c>
      <c r="TN8" s="1">
        <v>2171382.15</v>
      </c>
      <c r="TO8" s="1">
        <v>244680</v>
      </c>
      <c r="TP8" s="1">
        <v>325500</v>
      </c>
      <c r="TQ8" s="1">
        <v>0</v>
      </c>
      <c r="TR8" s="1">
        <v>440234.5</v>
      </c>
      <c r="TS8" s="1">
        <v>0</v>
      </c>
      <c r="TT8" s="1">
        <v>290954.65999999997</v>
      </c>
      <c r="TU8" s="1">
        <v>1389219.22</v>
      </c>
      <c r="TV8" s="1">
        <v>719785.8</v>
      </c>
      <c r="TW8" s="1">
        <v>52386</v>
      </c>
      <c r="TX8" s="1">
        <v>491700.1</v>
      </c>
      <c r="TY8" s="1">
        <v>0</v>
      </c>
      <c r="TZ8" s="1">
        <v>95235.25</v>
      </c>
      <c r="UA8" s="1">
        <v>19026682.75</v>
      </c>
      <c r="UB8" s="1">
        <v>35357.800000000003</v>
      </c>
      <c r="UC8" s="1">
        <v>50000</v>
      </c>
      <c r="UD8" s="1">
        <v>115257</v>
      </c>
      <c r="UE8" s="1">
        <v>133174.5</v>
      </c>
      <c r="UF8" s="1">
        <v>265176</v>
      </c>
      <c r="UG8" s="1">
        <v>23231.5</v>
      </c>
      <c r="UH8" s="1"/>
      <c r="UI8" s="1">
        <v>134294.75</v>
      </c>
      <c r="UJ8" s="1">
        <v>0</v>
      </c>
      <c r="UK8" s="1">
        <v>50599</v>
      </c>
      <c r="UL8" s="1">
        <v>85444.35</v>
      </c>
      <c r="UM8" s="1">
        <v>109970.67</v>
      </c>
      <c r="UN8" s="1">
        <v>77757.41</v>
      </c>
      <c r="UO8" s="1">
        <v>50047</v>
      </c>
      <c r="UP8" s="1">
        <v>118363.5</v>
      </c>
      <c r="UQ8" s="1">
        <v>0</v>
      </c>
      <c r="UR8" s="1">
        <v>142096.25</v>
      </c>
      <c r="US8" s="1">
        <v>180674.02</v>
      </c>
      <c r="UT8" s="1">
        <v>746802</v>
      </c>
      <c r="UU8" s="1">
        <v>357380</v>
      </c>
      <c r="UV8" s="1">
        <v>285216.15000000002</v>
      </c>
      <c r="UW8" s="1">
        <v>373550.75</v>
      </c>
      <c r="UX8" s="1">
        <v>79587</v>
      </c>
      <c r="UY8" s="1">
        <v>49686</v>
      </c>
      <c r="UZ8" s="1">
        <v>99583</v>
      </c>
      <c r="VA8" s="1">
        <v>191259</v>
      </c>
      <c r="VB8" s="1">
        <v>210734</v>
      </c>
      <c r="VC8" s="1">
        <v>227696</v>
      </c>
      <c r="VD8" s="1">
        <v>703428</v>
      </c>
      <c r="VE8" s="1">
        <v>333533</v>
      </c>
      <c r="VF8" s="1">
        <v>108773.25</v>
      </c>
      <c r="VG8" s="1">
        <v>186302</v>
      </c>
      <c r="VH8" s="1">
        <v>114541.25</v>
      </c>
      <c r="VI8" s="1">
        <v>240127.25</v>
      </c>
      <c r="VJ8" s="1">
        <v>1182.9000000000001</v>
      </c>
      <c r="VK8" s="1">
        <v>108014.1</v>
      </c>
      <c r="VL8" s="1">
        <v>640146.59</v>
      </c>
      <c r="VM8" s="1">
        <v>0</v>
      </c>
      <c r="VN8" s="1">
        <v>27286</v>
      </c>
      <c r="VO8" s="1">
        <v>119880.52</v>
      </c>
      <c r="VP8" s="1">
        <v>220993.75</v>
      </c>
      <c r="VQ8" s="1">
        <v>2700357.25</v>
      </c>
      <c r="VR8" s="1">
        <v>82774.91</v>
      </c>
      <c r="VS8" s="1">
        <v>54322.400000000001</v>
      </c>
      <c r="VT8" s="1">
        <v>64468</v>
      </c>
      <c r="VU8" s="1">
        <v>846647.72</v>
      </c>
      <c r="VV8" s="1">
        <v>272574.71999999997</v>
      </c>
      <c r="VW8" s="1">
        <v>80660.25</v>
      </c>
      <c r="VX8" s="1">
        <v>227160.78</v>
      </c>
      <c r="VY8" s="1">
        <v>1630929</v>
      </c>
      <c r="VZ8" s="1">
        <v>469547</v>
      </c>
      <c r="WA8" s="1">
        <v>138144.25</v>
      </c>
      <c r="WB8" s="1">
        <v>98477.3</v>
      </c>
      <c r="WC8" s="1">
        <v>63291.95</v>
      </c>
      <c r="WD8" s="1">
        <v>167867</v>
      </c>
      <c r="WE8" s="1">
        <v>223568.5</v>
      </c>
      <c r="WF8" s="1">
        <v>50539.91</v>
      </c>
      <c r="WG8" s="1">
        <v>2465027.48</v>
      </c>
      <c r="WH8" s="1">
        <v>192807.5</v>
      </c>
      <c r="WI8" s="1">
        <v>1236118.92</v>
      </c>
      <c r="WJ8" s="1">
        <v>576042.76</v>
      </c>
      <c r="WK8" s="1">
        <v>15463713.66</v>
      </c>
      <c r="WL8" s="1">
        <v>119029.5</v>
      </c>
      <c r="WM8" s="1">
        <v>640420.84</v>
      </c>
      <c r="WN8" s="1">
        <v>108505.75</v>
      </c>
      <c r="WO8" s="1">
        <v>167229.95000000001</v>
      </c>
      <c r="WP8" s="1">
        <v>277868.48</v>
      </c>
      <c r="WQ8" s="1">
        <v>236912.72</v>
      </c>
      <c r="WR8" s="1">
        <v>0</v>
      </c>
      <c r="WS8" s="1">
        <v>46021</v>
      </c>
      <c r="WT8" s="1">
        <v>242876.66</v>
      </c>
      <c r="WU8" s="1">
        <v>35456.5</v>
      </c>
      <c r="WV8" s="1">
        <v>188301.16</v>
      </c>
      <c r="WW8" s="1">
        <v>842681.3</v>
      </c>
      <c r="WX8" s="1">
        <v>2430</v>
      </c>
      <c r="WY8" s="1">
        <v>1176996.53</v>
      </c>
      <c r="WZ8" s="1">
        <v>236180.5</v>
      </c>
      <c r="XA8" s="1"/>
      <c r="XB8" s="1">
        <v>446139.74</v>
      </c>
      <c r="XC8" s="1">
        <v>103911.5</v>
      </c>
      <c r="XD8" s="1">
        <v>617395.99</v>
      </c>
      <c r="XE8" s="1">
        <v>26252</v>
      </c>
      <c r="XF8" s="1">
        <v>254762.75</v>
      </c>
      <c r="XG8" s="1">
        <v>252435.56</v>
      </c>
      <c r="XH8" s="1">
        <v>258156</v>
      </c>
      <c r="XI8" s="1">
        <v>1183449.25</v>
      </c>
      <c r="XJ8" s="1">
        <v>53214.5</v>
      </c>
      <c r="XK8" s="1">
        <v>1926547</v>
      </c>
      <c r="XL8" s="1">
        <v>95774</v>
      </c>
      <c r="XM8" s="1">
        <v>32920</v>
      </c>
      <c r="XN8" s="1">
        <v>325378.2</v>
      </c>
      <c r="XO8" s="1">
        <v>365476</v>
      </c>
      <c r="XP8" s="1">
        <v>4731614.43</v>
      </c>
      <c r="XQ8" s="1">
        <v>15593.25</v>
      </c>
      <c r="XR8" s="1">
        <v>231595</v>
      </c>
      <c r="XS8" s="1">
        <v>1410122.5</v>
      </c>
      <c r="XT8" s="1">
        <v>33990.980000000003</v>
      </c>
      <c r="XU8" s="1">
        <v>0</v>
      </c>
      <c r="XV8" s="1">
        <v>38804.5</v>
      </c>
      <c r="XW8" s="1">
        <v>56261</v>
      </c>
      <c r="XX8" s="1">
        <v>21661449.93</v>
      </c>
      <c r="XY8" s="1">
        <v>31910.92</v>
      </c>
      <c r="XZ8" s="1">
        <v>318970</v>
      </c>
      <c r="YA8" s="1">
        <v>48382</v>
      </c>
      <c r="YB8" s="1">
        <v>19920</v>
      </c>
      <c r="YC8" s="1">
        <v>141821.88</v>
      </c>
      <c r="YD8" s="1"/>
      <c r="YE8" s="1">
        <v>1002496.77</v>
      </c>
      <c r="YF8" s="1">
        <v>74194.5</v>
      </c>
      <c r="YG8" s="1">
        <v>2516769.9300000002</v>
      </c>
      <c r="YH8" s="1">
        <v>42739</v>
      </c>
      <c r="YI8" s="1">
        <v>126214</v>
      </c>
      <c r="YJ8" s="1">
        <v>1253823.42</v>
      </c>
      <c r="YK8" s="1">
        <v>69963</v>
      </c>
      <c r="YL8" s="1">
        <v>1666490.25</v>
      </c>
      <c r="YM8" s="1">
        <v>9395</v>
      </c>
      <c r="YN8" s="1">
        <v>155116.1</v>
      </c>
      <c r="YO8" s="1"/>
      <c r="YP8" s="1">
        <v>116891.5</v>
      </c>
      <c r="YQ8" s="1">
        <v>175882</v>
      </c>
      <c r="YR8" s="1">
        <v>0</v>
      </c>
      <c r="YS8" s="1"/>
      <c r="YT8" s="1">
        <v>58715367.409999996</v>
      </c>
      <c r="YU8" s="1">
        <v>25667</v>
      </c>
      <c r="YV8" s="1"/>
      <c r="YW8" s="1">
        <v>4191670.49</v>
      </c>
      <c r="YX8" s="1">
        <v>235768</v>
      </c>
      <c r="YY8" s="1">
        <v>1891500</v>
      </c>
      <c r="YZ8" s="1">
        <v>10494</v>
      </c>
      <c r="ZA8" s="1">
        <v>40140</v>
      </c>
      <c r="ZB8" s="1">
        <v>25085</v>
      </c>
      <c r="ZC8" s="1">
        <v>19848</v>
      </c>
      <c r="ZD8" s="1">
        <v>0</v>
      </c>
      <c r="ZE8" s="1">
        <v>5875</v>
      </c>
      <c r="ZF8" s="1">
        <v>907260.2</v>
      </c>
      <c r="ZG8" s="1">
        <v>0</v>
      </c>
      <c r="ZH8" s="1">
        <v>0</v>
      </c>
      <c r="ZI8" s="1">
        <v>180851.75</v>
      </c>
      <c r="ZJ8" s="1">
        <v>0</v>
      </c>
      <c r="ZK8" s="1">
        <v>20000</v>
      </c>
      <c r="ZL8" s="1">
        <v>24520.43</v>
      </c>
      <c r="ZM8" s="1"/>
      <c r="ZN8" s="1">
        <v>0</v>
      </c>
      <c r="ZO8" s="1">
        <v>458537.86</v>
      </c>
      <c r="ZP8" s="1"/>
      <c r="ZQ8" s="1">
        <v>1000.21</v>
      </c>
      <c r="ZR8" s="1">
        <v>739250</v>
      </c>
      <c r="ZS8" s="1">
        <v>211275.25</v>
      </c>
      <c r="ZT8" s="1">
        <v>858129</v>
      </c>
      <c r="ZU8" s="1">
        <v>20242</v>
      </c>
      <c r="ZV8" s="1">
        <v>52460.75</v>
      </c>
      <c r="ZW8" s="1">
        <v>1965493.57</v>
      </c>
      <c r="ZX8" s="1">
        <v>346717.19</v>
      </c>
      <c r="ZY8" s="1">
        <v>298916.94</v>
      </c>
      <c r="ZZ8" s="1">
        <v>559845.66</v>
      </c>
      <c r="AAA8" s="1">
        <v>657729.34</v>
      </c>
      <c r="AAB8" s="1">
        <v>0</v>
      </c>
      <c r="AAC8" s="1">
        <v>0</v>
      </c>
      <c r="AAD8" s="1">
        <v>89963.5</v>
      </c>
      <c r="AAE8" s="1">
        <v>38065</v>
      </c>
      <c r="AAF8" s="1">
        <v>619312.27</v>
      </c>
      <c r="AAG8" s="1">
        <v>1662.75</v>
      </c>
      <c r="AAH8" s="1">
        <v>175102.75</v>
      </c>
      <c r="AAI8" s="1">
        <v>1137565.53</v>
      </c>
      <c r="AAJ8" s="1">
        <v>27520</v>
      </c>
      <c r="AAK8" s="1">
        <v>365835.58</v>
      </c>
      <c r="AAL8" s="1">
        <v>305912.96999999997</v>
      </c>
      <c r="AAM8" s="1">
        <v>432533.5</v>
      </c>
      <c r="AAN8" s="1">
        <v>40793</v>
      </c>
      <c r="AAO8" s="1">
        <v>44608.59</v>
      </c>
      <c r="AAP8" s="1">
        <v>2364798</v>
      </c>
      <c r="AAQ8" s="1">
        <v>516825.4</v>
      </c>
      <c r="AAR8" s="1">
        <v>1305947.22</v>
      </c>
      <c r="AAS8" s="1">
        <v>1203439.05</v>
      </c>
      <c r="AAT8" s="1">
        <v>5958258.9199999999</v>
      </c>
      <c r="AAU8" s="1">
        <v>59726</v>
      </c>
      <c r="AAV8" s="1">
        <v>88183.25</v>
      </c>
      <c r="AAW8" s="1">
        <v>274485</v>
      </c>
      <c r="AAX8" s="1">
        <v>215995</v>
      </c>
      <c r="AAY8" s="1">
        <v>170675.5</v>
      </c>
      <c r="AAZ8" s="1">
        <v>67211.11</v>
      </c>
      <c r="ABA8" s="1">
        <v>64059</v>
      </c>
      <c r="ABB8" s="1">
        <v>79419</v>
      </c>
      <c r="ABC8" s="1">
        <v>13232.05</v>
      </c>
      <c r="ABD8" s="1">
        <v>204244.19</v>
      </c>
      <c r="ABE8" s="1">
        <v>126648.25</v>
      </c>
      <c r="ABF8" s="1">
        <v>94743.4</v>
      </c>
      <c r="ABG8" s="1">
        <v>0</v>
      </c>
      <c r="ABH8" s="1">
        <v>15129.25</v>
      </c>
      <c r="ABI8" s="1">
        <v>11114.5</v>
      </c>
      <c r="ABJ8" s="1">
        <v>160435</v>
      </c>
      <c r="ABK8" s="1">
        <v>72277</v>
      </c>
      <c r="ABL8" s="1">
        <v>46354.18</v>
      </c>
      <c r="ABM8" s="1">
        <v>108431.07</v>
      </c>
      <c r="ABN8" s="1">
        <v>320738</v>
      </c>
      <c r="ABO8" s="1">
        <v>11114</v>
      </c>
      <c r="ABP8" s="1">
        <v>1090838.51</v>
      </c>
      <c r="ABQ8" s="1">
        <v>238581.5</v>
      </c>
      <c r="ABR8" s="1">
        <v>252916.5</v>
      </c>
      <c r="ABS8" s="1">
        <v>583282</v>
      </c>
      <c r="ABT8" s="1">
        <v>1586420.07</v>
      </c>
      <c r="ABU8" s="1">
        <v>22697</v>
      </c>
      <c r="ABV8" s="1">
        <v>197130.5</v>
      </c>
      <c r="ABW8" s="1">
        <v>326657</v>
      </c>
      <c r="ABX8" s="1">
        <v>3144679.29</v>
      </c>
      <c r="ABY8" s="1">
        <v>20613.25</v>
      </c>
      <c r="ABZ8" s="1">
        <v>1804318.73</v>
      </c>
      <c r="ACA8" s="1">
        <v>101482.25</v>
      </c>
      <c r="ACB8" s="1">
        <v>457223.25</v>
      </c>
      <c r="ACC8" s="1">
        <v>28983.25</v>
      </c>
      <c r="ACD8" s="1">
        <v>2511433.9500000002</v>
      </c>
      <c r="ACE8" s="1">
        <v>188763.73</v>
      </c>
      <c r="ACF8" s="1">
        <v>538634.07999999996</v>
      </c>
      <c r="ACG8" s="1">
        <v>135351</v>
      </c>
      <c r="ACH8" s="1">
        <v>337896.68</v>
      </c>
      <c r="ACI8" s="1">
        <v>30621.75</v>
      </c>
      <c r="ACJ8" s="1">
        <v>101986.88</v>
      </c>
      <c r="ACK8" s="1">
        <v>0</v>
      </c>
      <c r="ACL8" s="1">
        <v>133541</v>
      </c>
      <c r="ACM8" s="1">
        <v>195261.78</v>
      </c>
      <c r="ACN8" s="1">
        <v>8077.39</v>
      </c>
      <c r="ACO8" s="1">
        <v>0</v>
      </c>
      <c r="ACP8" s="1">
        <v>159571.79999999999</v>
      </c>
      <c r="ACQ8" s="1">
        <v>132317</v>
      </c>
      <c r="ACR8" s="1">
        <v>51532.5</v>
      </c>
      <c r="ACS8" s="1">
        <v>131752</v>
      </c>
      <c r="ACT8" s="1">
        <v>36266.25</v>
      </c>
      <c r="ACU8" s="1">
        <v>457958.11</v>
      </c>
      <c r="ACV8" s="1">
        <v>147287.43</v>
      </c>
      <c r="ACW8" s="1">
        <v>346180.43</v>
      </c>
      <c r="ACX8" s="1">
        <v>736943.67</v>
      </c>
      <c r="ACY8" s="1">
        <v>12887</v>
      </c>
      <c r="ACZ8" s="1">
        <v>1131706.5</v>
      </c>
      <c r="ADA8" s="1">
        <v>2563018.98</v>
      </c>
      <c r="ADB8" s="1">
        <v>1551294.06</v>
      </c>
      <c r="ADC8" s="1">
        <v>1007231.5</v>
      </c>
      <c r="ADD8" s="1">
        <v>85124.9</v>
      </c>
      <c r="ADE8" s="1">
        <v>848602.5</v>
      </c>
      <c r="ADF8" s="1">
        <v>2579468</v>
      </c>
      <c r="ADG8" s="1">
        <v>4657151.08</v>
      </c>
      <c r="ADH8" s="1">
        <v>1178760.5</v>
      </c>
      <c r="ADI8" s="1">
        <v>148690</v>
      </c>
      <c r="ADJ8" s="1">
        <v>848646</v>
      </c>
      <c r="ADK8" s="1">
        <v>3573</v>
      </c>
      <c r="ADL8" s="1">
        <v>2736889.75</v>
      </c>
      <c r="ADM8" s="1">
        <v>240546</v>
      </c>
      <c r="ADN8" s="1">
        <v>1732782.12</v>
      </c>
      <c r="ADO8" s="1">
        <v>8386</v>
      </c>
      <c r="ADP8" s="1">
        <v>5754457.1299999999</v>
      </c>
      <c r="ADQ8" s="1">
        <v>65943</v>
      </c>
      <c r="ADR8" s="1">
        <v>349298.55</v>
      </c>
      <c r="ADS8" s="1">
        <v>357703.4</v>
      </c>
      <c r="ADT8" s="1">
        <v>60837.95</v>
      </c>
      <c r="ADU8" s="1">
        <v>121139.89</v>
      </c>
      <c r="ADV8" s="1">
        <v>115867.6</v>
      </c>
      <c r="ADW8" s="1">
        <v>4825</v>
      </c>
      <c r="ADX8" s="1">
        <v>49741.25</v>
      </c>
      <c r="ADY8" s="1">
        <v>705611</v>
      </c>
      <c r="ADZ8" s="1">
        <v>58344.03</v>
      </c>
      <c r="AEA8" s="1">
        <v>13722</v>
      </c>
      <c r="AEB8" s="1">
        <v>1608554.5</v>
      </c>
      <c r="AEC8" s="1">
        <v>0</v>
      </c>
      <c r="AED8" s="1">
        <v>16843</v>
      </c>
      <c r="AEE8" s="1">
        <v>39142</v>
      </c>
      <c r="AEF8" s="1">
        <v>2381371.15</v>
      </c>
      <c r="AEG8" s="1">
        <v>0</v>
      </c>
      <c r="AEH8" s="1">
        <v>0</v>
      </c>
      <c r="AEI8" s="1">
        <v>215269</v>
      </c>
      <c r="AEJ8" s="1">
        <v>0</v>
      </c>
      <c r="AEK8" s="1">
        <v>95812.68</v>
      </c>
      <c r="AEL8" s="1">
        <v>22081.040000000001</v>
      </c>
      <c r="AEM8" s="1">
        <v>995266</v>
      </c>
      <c r="AEN8" s="1">
        <v>54179</v>
      </c>
      <c r="AEO8" s="1"/>
      <c r="AEP8" s="1"/>
      <c r="AEQ8" s="1"/>
      <c r="AER8" s="1">
        <v>7886396.5</v>
      </c>
      <c r="AES8" s="1">
        <v>56404.75</v>
      </c>
      <c r="AET8" s="1">
        <v>67289</v>
      </c>
      <c r="AEU8" s="1">
        <v>48062</v>
      </c>
      <c r="AEV8" s="1">
        <v>5754470.25</v>
      </c>
      <c r="AEW8" s="1">
        <v>1136444.5</v>
      </c>
      <c r="AEX8" s="1">
        <v>150473.06</v>
      </c>
      <c r="AEY8" s="1">
        <v>79936</v>
      </c>
      <c r="AEZ8" s="1">
        <v>277307.43</v>
      </c>
      <c r="AFA8" s="1">
        <v>611339.12</v>
      </c>
      <c r="AFB8" s="1">
        <v>123509.12</v>
      </c>
      <c r="AFC8" s="1">
        <v>75214.17</v>
      </c>
      <c r="AFD8" s="1">
        <v>148031.45000000001</v>
      </c>
      <c r="AFE8" s="1">
        <v>19386523.640000001</v>
      </c>
      <c r="AFF8" s="1">
        <v>2814629.44</v>
      </c>
      <c r="AFG8" s="1">
        <v>0</v>
      </c>
      <c r="AFH8" s="1">
        <v>308505</v>
      </c>
      <c r="AFI8" s="1">
        <v>44856.75</v>
      </c>
      <c r="AFJ8" s="1">
        <v>900472.09</v>
      </c>
      <c r="AFK8" s="1">
        <v>241214</v>
      </c>
      <c r="AFL8" s="1">
        <v>260409.5</v>
      </c>
      <c r="AFM8" s="1">
        <v>5251.5</v>
      </c>
      <c r="AFN8" s="1">
        <v>29695</v>
      </c>
      <c r="AFO8" s="1">
        <v>4215</v>
      </c>
      <c r="AFP8" s="1">
        <v>192132.85</v>
      </c>
      <c r="AFQ8" s="1">
        <v>126458.56</v>
      </c>
      <c r="AFR8" s="1">
        <v>107557</v>
      </c>
      <c r="AFS8" s="1">
        <v>28635</v>
      </c>
      <c r="AFT8" s="1">
        <v>0</v>
      </c>
      <c r="AFU8" s="1">
        <v>97188.84</v>
      </c>
      <c r="AFV8" s="1">
        <v>715913</v>
      </c>
      <c r="AFW8" s="1">
        <v>142582.65</v>
      </c>
      <c r="AFX8" s="1">
        <v>9689</v>
      </c>
      <c r="AFY8" s="1">
        <v>286365</v>
      </c>
      <c r="AFZ8" s="1">
        <v>153784.5</v>
      </c>
      <c r="AGA8" s="1">
        <v>64448.1</v>
      </c>
      <c r="AGB8" s="1">
        <v>26714.5</v>
      </c>
      <c r="AGC8" s="1">
        <v>620385.27</v>
      </c>
      <c r="AGD8" s="1">
        <v>45954</v>
      </c>
      <c r="AGE8" s="1">
        <v>196043.5</v>
      </c>
      <c r="AGF8" s="1">
        <v>115773.43</v>
      </c>
      <c r="AGG8" s="1">
        <v>1499649.29</v>
      </c>
      <c r="AGH8" s="1">
        <v>1561184.65</v>
      </c>
      <c r="AGI8" s="1">
        <v>14177.4</v>
      </c>
      <c r="AGJ8" s="1">
        <v>539713.94999999995</v>
      </c>
      <c r="AGK8" s="1">
        <v>0</v>
      </c>
      <c r="AGL8" s="1">
        <v>0</v>
      </c>
      <c r="AGM8" s="1">
        <v>21293</v>
      </c>
      <c r="AGN8" s="1">
        <v>75263</v>
      </c>
      <c r="AGO8" s="1">
        <v>115077.75</v>
      </c>
      <c r="AGP8" s="1">
        <v>23947</v>
      </c>
      <c r="AGQ8" s="1">
        <v>0</v>
      </c>
      <c r="AGR8" s="1">
        <v>147218.95000000001</v>
      </c>
      <c r="AGS8" s="1">
        <v>63026.13</v>
      </c>
      <c r="AGT8" s="1">
        <v>0</v>
      </c>
      <c r="AGU8" s="1">
        <v>0</v>
      </c>
      <c r="AGV8" s="1">
        <v>462171.79</v>
      </c>
      <c r="AGW8" s="1">
        <v>37461</v>
      </c>
      <c r="AGX8" s="1">
        <v>52747.5</v>
      </c>
      <c r="AGY8" s="1">
        <v>92595.520000000004</v>
      </c>
      <c r="AGZ8" s="1">
        <v>112029</v>
      </c>
      <c r="AHA8" s="1">
        <v>217624.5</v>
      </c>
      <c r="AHB8" s="1">
        <v>530814.47</v>
      </c>
      <c r="AHC8" s="1">
        <v>12597.25</v>
      </c>
      <c r="AHD8" s="1">
        <v>305147.43</v>
      </c>
      <c r="AHE8" s="1">
        <v>262589.78999999998</v>
      </c>
      <c r="AHF8" s="1">
        <v>19437.34</v>
      </c>
      <c r="AHG8" s="1">
        <v>0</v>
      </c>
      <c r="AHH8" s="1">
        <v>0</v>
      </c>
      <c r="AHI8" s="1">
        <v>0</v>
      </c>
      <c r="AHJ8" s="1">
        <v>1643396</v>
      </c>
      <c r="AHK8" s="1">
        <v>0</v>
      </c>
      <c r="AHL8" s="1">
        <v>0</v>
      </c>
      <c r="AHM8" s="1">
        <v>139448</v>
      </c>
      <c r="AHN8" s="1">
        <v>47756.39</v>
      </c>
      <c r="AHO8" s="1">
        <v>208262</v>
      </c>
      <c r="AHP8" s="1">
        <v>2362</v>
      </c>
      <c r="AHQ8" s="1">
        <v>-759</v>
      </c>
      <c r="AHR8" s="1">
        <v>226177.52</v>
      </c>
      <c r="AHS8" s="1">
        <v>17197</v>
      </c>
      <c r="AHT8" s="1">
        <v>91807.5</v>
      </c>
      <c r="AHU8" s="1">
        <v>10800</v>
      </c>
      <c r="AHV8" s="1">
        <v>5986</v>
      </c>
      <c r="AHW8" s="1">
        <v>1490009441.5500011</v>
      </c>
    </row>
    <row r="9" spans="1:907" x14ac:dyDescent="0.25">
      <c r="A9" t="s">
        <v>1918</v>
      </c>
      <c r="B9" t="s">
        <v>1986</v>
      </c>
      <c r="C9" t="s">
        <v>1987</v>
      </c>
      <c r="D9" s="1"/>
      <c r="E9" s="1">
        <v>598313.84</v>
      </c>
      <c r="F9" s="1">
        <v>1389909.92</v>
      </c>
      <c r="G9" s="1">
        <v>4822956.46</v>
      </c>
      <c r="H9" s="1">
        <v>31202728.420000002</v>
      </c>
      <c r="I9" s="1">
        <v>0</v>
      </c>
      <c r="J9" s="1">
        <v>9892085.1099999994</v>
      </c>
      <c r="K9" s="1">
        <v>13890522.49</v>
      </c>
      <c r="L9" s="1">
        <v>353369.75</v>
      </c>
      <c r="M9" s="1">
        <v>13643715.33</v>
      </c>
      <c r="N9" s="1">
        <v>13802671.210000001</v>
      </c>
      <c r="O9" s="1">
        <v>11572474.880000001</v>
      </c>
      <c r="P9" s="1">
        <v>1330500</v>
      </c>
      <c r="Q9" s="1">
        <v>13007404.960000001</v>
      </c>
      <c r="R9" s="1">
        <v>5834569.0499999998</v>
      </c>
      <c r="S9" s="1">
        <v>12874705.41</v>
      </c>
      <c r="T9" s="1">
        <v>322831</v>
      </c>
      <c r="U9" s="1">
        <v>33832564.700000003</v>
      </c>
      <c r="V9" s="1">
        <v>18061115.920000002</v>
      </c>
      <c r="W9" s="1">
        <v>67539357.25</v>
      </c>
      <c r="X9" s="1"/>
      <c r="Y9" s="1">
        <v>12143893.35</v>
      </c>
      <c r="Z9" s="1">
        <v>15763830.59</v>
      </c>
      <c r="AA9" s="1">
        <v>11080990.470000001</v>
      </c>
      <c r="AB9" s="1">
        <v>13281525</v>
      </c>
      <c r="AC9" s="1">
        <v>9133282.4399999995</v>
      </c>
      <c r="AD9" s="1">
        <v>8516006.1699999999</v>
      </c>
      <c r="AE9" s="1">
        <v>7179486.1200000001</v>
      </c>
      <c r="AF9" s="1">
        <v>0</v>
      </c>
      <c r="AG9" s="1">
        <v>315092209.51999998</v>
      </c>
      <c r="AH9" s="1">
        <v>75859875.189999998</v>
      </c>
      <c r="AI9" s="1">
        <v>1273821.1200000001</v>
      </c>
      <c r="AJ9" s="1">
        <v>-2457032.52</v>
      </c>
      <c r="AK9" s="1">
        <v>24276462.489999998</v>
      </c>
      <c r="AL9" s="1">
        <v>1682007.25</v>
      </c>
      <c r="AM9" s="1">
        <v>0</v>
      </c>
      <c r="AN9" s="1">
        <v>1010590.31</v>
      </c>
      <c r="AO9" s="1">
        <v>3831909.75</v>
      </c>
      <c r="AP9" s="1">
        <v>52216532.43</v>
      </c>
      <c r="AQ9" s="1">
        <v>1269395.6599999999</v>
      </c>
      <c r="AR9" s="1"/>
      <c r="AS9" s="1">
        <v>0</v>
      </c>
      <c r="AT9" s="1">
        <v>1881359.91</v>
      </c>
      <c r="AU9" s="1">
        <v>0</v>
      </c>
      <c r="AV9" s="1">
        <v>6655597.4299999997</v>
      </c>
      <c r="AW9" s="1">
        <v>9763289.5700000003</v>
      </c>
      <c r="AX9" s="1">
        <v>931913</v>
      </c>
      <c r="AY9" s="1">
        <v>3684355.81</v>
      </c>
      <c r="AZ9" s="1">
        <v>396619.67</v>
      </c>
      <c r="BA9" s="1">
        <v>8535231.3800000008</v>
      </c>
      <c r="BB9" s="1">
        <v>0</v>
      </c>
      <c r="BC9" s="1">
        <v>458011.22</v>
      </c>
      <c r="BD9" s="1">
        <v>48946581.159999996</v>
      </c>
      <c r="BE9" s="1">
        <v>7757</v>
      </c>
      <c r="BF9" s="1">
        <v>875206.33</v>
      </c>
      <c r="BG9" s="1">
        <v>1388215.24</v>
      </c>
      <c r="BH9" s="1">
        <v>18521141</v>
      </c>
      <c r="BI9" s="1">
        <v>70709.45</v>
      </c>
      <c r="BJ9" s="1">
        <v>0</v>
      </c>
      <c r="BK9" s="1">
        <v>5141707.93</v>
      </c>
      <c r="BL9" s="1">
        <v>4642965</v>
      </c>
      <c r="BM9" s="1">
        <v>-0.6</v>
      </c>
      <c r="BN9" s="1">
        <v>25832.41</v>
      </c>
      <c r="BO9" s="1">
        <v>3708957.5</v>
      </c>
      <c r="BP9" s="1">
        <v>20498.060000000001</v>
      </c>
      <c r="BQ9" s="1">
        <v>4210493.32</v>
      </c>
      <c r="BR9" s="1">
        <v>2675377.9900000002</v>
      </c>
      <c r="BS9" s="1">
        <v>5661908</v>
      </c>
      <c r="BT9" s="1">
        <v>0</v>
      </c>
      <c r="BU9" s="1">
        <v>0</v>
      </c>
      <c r="BV9" s="1">
        <v>8291672.2300000004</v>
      </c>
      <c r="BW9" s="1">
        <v>2231577.75</v>
      </c>
      <c r="BX9" s="1">
        <v>2108577.5499999998</v>
      </c>
      <c r="BY9" s="1">
        <v>857110</v>
      </c>
      <c r="BZ9" s="1">
        <v>2394442.79</v>
      </c>
      <c r="CA9" s="1">
        <v>2286918.1800000002</v>
      </c>
      <c r="CB9" s="1">
        <v>790585.36</v>
      </c>
      <c r="CC9" s="1">
        <v>4702425.1100000003</v>
      </c>
      <c r="CD9" s="1">
        <v>1977143</v>
      </c>
      <c r="CE9" s="1">
        <v>6350909</v>
      </c>
      <c r="CF9" s="1">
        <v>2051504.4</v>
      </c>
      <c r="CG9" s="1"/>
      <c r="CH9" s="1">
        <v>10529441.74</v>
      </c>
      <c r="CI9" s="1">
        <v>0</v>
      </c>
      <c r="CJ9" s="1">
        <v>0</v>
      </c>
      <c r="CK9" s="1">
        <v>941027.38</v>
      </c>
      <c r="CL9" s="1">
        <v>1016008.68</v>
      </c>
      <c r="CM9" s="1">
        <v>3751437.49</v>
      </c>
      <c r="CN9" s="1">
        <v>3962080.49</v>
      </c>
      <c r="CO9" s="1">
        <v>3636347.23</v>
      </c>
      <c r="CP9" s="1">
        <v>9262982</v>
      </c>
      <c r="CQ9" s="1">
        <v>2206881</v>
      </c>
      <c r="CR9" s="1">
        <v>0</v>
      </c>
      <c r="CS9" s="1">
        <v>1351217.46</v>
      </c>
      <c r="CT9" s="1">
        <v>0</v>
      </c>
      <c r="CU9" s="1">
        <v>18982545.489999998</v>
      </c>
      <c r="CV9" s="1">
        <v>0</v>
      </c>
      <c r="CW9" s="1"/>
      <c r="CX9" s="1">
        <v>980613.09</v>
      </c>
      <c r="CY9" s="1">
        <v>19902298.440000001</v>
      </c>
      <c r="CZ9" s="1">
        <v>80330.97</v>
      </c>
      <c r="DA9" s="1">
        <v>0</v>
      </c>
      <c r="DB9" s="1">
        <v>960698.59</v>
      </c>
      <c r="DC9" s="1">
        <v>37566.800000000003</v>
      </c>
      <c r="DD9" s="1">
        <v>6951</v>
      </c>
      <c r="DE9" s="1">
        <v>10639523.800000001</v>
      </c>
      <c r="DF9" s="1">
        <v>16548680.08</v>
      </c>
      <c r="DG9" s="1">
        <v>7314828.3600000003</v>
      </c>
      <c r="DH9" s="1">
        <v>9239535.4900000002</v>
      </c>
      <c r="DI9" s="1">
        <v>4102701.27</v>
      </c>
      <c r="DJ9" s="1">
        <v>2753556.56</v>
      </c>
      <c r="DK9" s="1">
        <v>39378.1</v>
      </c>
      <c r="DL9" s="1">
        <v>4500</v>
      </c>
      <c r="DM9" s="1">
        <v>3311119.62</v>
      </c>
      <c r="DN9" s="1">
        <v>21943</v>
      </c>
      <c r="DO9" s="1"/>
      <c r="DP9" s="1">
        <v>638551</v>
      </c>
      <c r="DQ9" s="1"/>
      <c r="DR9" s="1">
        <v>56780</v>
      </c>
      <c r="DS9" s="1">
        <v>9020</v>
      </c>
      <c r="DT9" s="1">
        <v>633752.93000000005</v>
      </c>
      <c r="DU9" s="1">
        <v>3167</v>
      </c>
      <c r="DV9" s="1">
        <v>0</v>
      </c>
      <c r="DW9" s="1"/>
      <c r="DX9" s="1">
        <v>24069.51</v>
      </c>
      <c r="DY9" s="1">
        <v>123302.39</v>
      </c>
      <c r="DZ9" s="1"/>
      <c r="EA9" s="1">
        <v>446807.4</v>
      </c>
      <c r="EB9" s="1">
        <v>0</v>
      </c>
      <c r="EC9" s="1">
        <v>11638674.970000001</v>
      </c>
      <c r="ED9" s="1"/>
      <c r="EE9" s="1">
        <v>13330</v>
      </c>
      <c r="EF9" s="1">
        <v>1384848</v>
      </c>
      <c r="EG9" s="1">
        <v>0</v>
      </c>
      <c r="EH9" s="1"/>
      <c r="EI9" s="1">
        <v>39528.5</v>
      </c>
      <c r="EJ9" s="1">
        <v>271223</v>
      </c>
      <c r="EK9" s="1">
        <v>844947.32</v>
      </c>
      <c r="EL9" s="1">
        <v>0</v>
      </c>
      <c r="EM9" s="1">
        <v>0</v>
      </c>
      <c r="EN9" s="1">
        <v>123703.59</v>
      </c>
      <c r="EO9" s="1">
        <v>437311.35</v>
      </c>
      <c r="EP9" s="1">
        <v>0</v>
      </c>
      <c r="EQ9" s="1">
        <v>9620.85</v>
      </c>
      <c r="ER9" s="1">
        <v>12993</v>
      </c>
      <c r="ES9" s="1">
        <v>32758.75</v>
      </c>
      <c r="ET9" s="1">
        <v>99949.75</v>
      </c>
      <c r="EU9" s="1">
        <v>44350</v>
      </c>
      <c r="EV9" s="1">
        <v>77684</v>
      </c>
      <c r="EW9" s="1">
        <v>400379.74</v>
      </c>
      <c r="EX9" s="1">
        <v>0</v>
      </c>
      <c r="EY9" s="1">
        <v>3656523.63</v>
      </c>
      <c r="EZ9" s="1">
        <v>459360.52</v>
      </c>
      <c r="FA9" s="1">
        <v>17254</v>
      </c>
      <c r="FB9" s="1">
        <v>1000</v>
      </c>
      <c r="FC9" s="1">
        <v>59849.56</v>
      </c>
      <c r="FD9" s="1">
        <v>0</v>
      </c>
      <c r="FE9" s="1">
        <v>15158970.539999999</v>
      </c>
      <c r="FF9" s="1"/>
      <c r="FG9" s="1"/>
      <c r="FH9" s="1">
        <v>100555</v>
      </c>
      <c r="FI9" s="1">
        <v>0</v>
      </c>
      <c r="FJ9" s="1"/>
      <c r="FK9" s="1">
        <v>608501.79</v>
      </c>
      <c r="FL9" s="1">
        <v>3701117.26</v>
      </c>
      <c r="FM9" s="1">
        <v>7991886</v>
      </c>
      <c r="FN9" s="1">
        <v>1007583.57</v>
      </c>
      <c r="FO9" s="1">
        <v>49530.01</v>
      </c>
      <c r="FP9" s="1"/>
      <c r="FQ9" s="1">
        <v>884594.77</v>
      </c>
      <c r="FR9" s="1">
        <v>1138031.9099999999</v>
      </c>
      <c r="FS9" s="1">
        <v>28985990.940000001</v>
      </c>
      <c r="FT9" s="1">
        <v>208395.5</v>
      </c>
      <c r="FU9" s="1">
        <v>18024.54</v>
      </c>
      <c r="FV9" s="1">
        <v>2233293.25</v>
      </c>
      <c r="FW9" s="1">
        <v>5814101.2300000004</v>
      </c>
      <c r="FX9" s="1">
        <v>25059</v>
      </c>
      <c r="FY9" s="1">
        <v>0</v>
      </c>
      <c r="FZ9" s="1">
        <v>27905</v>
      </c>
      <c r="GA9" s="1"/>
      <c r="GB9" s="1">
        <v>0</v>
      </c>
      <c r="GC9" s="1">
        <v>496163</v>
      </c>
      <c r="GD9" s="1">
        <v>2000</v>
      </c>
      <c r="GE9" s="1">
        <v>64841</v>
      </c>
      <c r="GF9" s="1">
        <v>0</v>
      </c>
      <c r="GG9" s="1">
        <v>0</v>
      </c>
      <c r="GH9" s="1">
        <v>171212</v>
      </c>
      <c r="GI9" s="1">
        <v>9823</v>
      </c>
      <c r="GJ9" s="1">
        <v>0</v>
      </c>
      <c r="GK9" s="1">
        <v>6082</v>
      </c>
      <c r="GL9" s="1">
        <v>137958.34</v>
      </c>
      <c r="GM9" s="1">
        <v>7410</v>
      </c>
      <c r="GN9" s="1">
        <v>7962259.7999999998</v>
      </c>
      <c r="GO9" s="1"/>
      <c r="GP9" s="1">
        <v>2929477</v>
      </c>
      <c r="GQ9" s="1">
        <v>10854727.82</v>
      </c>
      <c r="GR9" s="1">
        <v>808106.91</v>
      </c>
      <c r="GS9" s="1"/>
      <c r="GT9" s="1">
        <v>13788352.960000001</v>
      </c>
      <c r="GU9" s="1">
        <v>19172472.93</v>
      </c>
      <c r="GV9" s="1">
        <v>1262727.24</v>
      </c>
      <c r="GW9" s="1">
        <v>80907</v>
      </c>
      <c r="GX9" s="1">
        <v>5024</v>
      </c>
      <c r="GY9" s="1"/>
      <c r="GZ9" s="1"/>
      <c r="HA9" s="1">
        <v>114300.75</v>
      </c>
      <c r="HB9" s="1">
        <v>194096.14</v>
      </c>
      <c r="HC9" s="1">
        <v>702764</v>
      </c>
      <c r="HD9" s="1">
        <v>4024024.13</v>
      </c>
      <c r="HE9" s="1">
        <v>4243512.5999999996</v>
      </c>
      <c r="HF9" s="1">
        <v>215299.75</v>
      </c>
      <c r="HG9" s="1">
        <v>373787.47</v>
      </c>
      <c r="HH9" s="1">
        <v>25396393.57</v>
      </c>
      <c r="HI9" s="1">
        <v>291431</v>
      </c>
      <c r="HJ9" s="1">
        <v>129292</v>
      </c>
      <c r="HK9" s="1">
        <v>312367.28999999998</v>
      </c>
      <c r="HL9" s="1">
        <v>19803.900000000001</v>
      </c>
      <c r="HM9" s="1">
        <v>45776</v>
      </c>
      <c r="HN9" s="1">
        <v>92066</v>
      </c>
      <c r="HO9" s="1">
        <v>1153147</v>
      </c>
      <c r="HP9" s="1">
        <v>888958.5</v>
      </c>
      <c r="HQ9" s="1">
        <v>175324</v>
      </c>
      <c r="HR9" s="1">
        <v>29310</v>
      </c>
      <c r="HS9" s="1">
        <v>377780</v>
      </c>
      <c r="HT9" s="1">
        <v>1178384.44</v>
      </c>
      <c r="HU9" s="1">
        <v>3808767.52</v>
      </c>
      <c r="HV9" s="1">
        <v>2039058.74</v>
      </c>
      <c r="HW9" s="1">
        <v>6492659.2000000002</v>
      </c>
      <c r="HX9" s="1">
        <v>73347</v>
      </c>
      <c r="HY9" s="1">
        <v>5345361.0599999996</v>
      </c>
      <c r="HZ9" s="1">
        <v>6300.38</v>
      </c>
      <c r="IA9" s="1">
        <v>168278.8</v>
      </c>
      <c r="IB9" s="1">
        <v>1499850</v>
      </c>
      <c r="IC9" s="1">
        <v>1374469.87</v>
      </c>
      <c r="ID9" s="1">
        <v>0</v>
      </c>
      <c r="IE9" s="1">
        <v>375791.43</v>
      </c>
      <c r="IF9" s="1">
        <v>131380</v>
      </c>
      <c r="IG9" s="1">
        <v>189356.76</v>
      </c>
      <c r="IH9" s="1">
        <v>17760</v>
      </c>
      <c r="II9" s="1">
        <v>6242442</v>
      </c>
      <c r="IJ9" s="1">
        <v>202849.03</v>
      </c>
      <c r="IK9" s="1">
        <v>34904</v>
      </c>
      <c r="IL9" s="1">
        <v>959895.71</v>
      </c>
      <c r="IM9" s="1">
        <v>396980.91</v>
      </c>
      <c r="IN9" s="1">
        <v>1092126</v>
      </c>
      <c r="IO9" s="1">
        <v>352935.65</v>
      </c>
      <c r="IP9" s="1">
        <v>2104452.5</v>
      </c>
      <c r="IQ9" s="1">
        <v>17852</v>
      </c>
      <c r="IR9" s="1">
        <v>185319</v>
      </c>
      <c r="IS9" s="1">
        <v>17700</v>
      </c>
      <c r="IT9" s="1">
        <v>19680</v>
      </c>
      <c r="IU9" s="1">
        <v>419778.5</v>
      </c>
      <c r="IV9" s="1">
        <v>108637</v>
      </c>
      <c r="IW9" s="1">
        <v>110572</v>
      </c>
      <c r="IX9" s="1">
        <v>104145</v>
      </c>
      <c r="IY9" s="1">
        <v>1935076</v>
      </c>
      <c r="IZ9" s="1">
        <v>116099</v>
      </c>
      <c r="JA9" s="1">
        <v>538062</v>
      </c>
      <c r="JB9" s="1">
        <v>15379.98</v>
      </c>
      <c r="JC9" s="1">
        <v>0</v>
      </c>
      <c r="JD9" s="1">
        <v>3305463.4</v>
      </c>
      <c r="JE9" s="1">
        <v>4199345.45</v>
      </c>
      <c r="JF9" s="1">
        <v>135789</v>
      </c>
      <c r="JG9" s="1">
        <v>3138803.69</v>
      </c>
      <c r="JH9" s="1">
        <v>3480129</v>
      </c>
      <c r="JI9" s="1">
        <v>138523.5</v>
      </c>
      <c r="JJ9" s="1">
        <v>12397</v>
      </c>
      <c r="JK9" s="1">
        <v>25850</v>
      </c>
      <c r="JL9" s="1">
        <v>0</v>
      </c>
      <c r="JM9" s="1"/>
      <c r="JN9" s="1"/>
      <c r="JO9" s="1">
        <v>0</v>
      </c>
      <c r="JP9" s="1">
        <v>0</v>
      </c>
      <c r="JQ9" s="1"/>
      <c r="JR9" s="1"/>
      <c r="JS9" s="1">
        <v>53751</v>
      </c>
      <c r="JT9" s="1">
        <v>0</v>
      </c>
      <c r="JU9" s="1">
        <v>668</v>
      </c>
      <c r="JV9" s="1">
        <v>126689.60000000001</v>
      </c>
      <c r="JW9" s="1">
        <v>0</v>
      </c>
      <c r="JX9" s="1"/>
      <c r="JY9" s="1">
        <v>0</v>
      </c>
      <c r="JZ9" s="1"/>
      <c r="KA9" s="1">
        <v>0</v>
      </c>
      <c r="KB9" s="1">
        <v>0</v>
      </c>
      <c r="KC9" s="1">
        <v>234770.09</v>
      </c>
      <c r="KD9" s="1">
        <v>1076847.78</v>
      </c>
      <c r="KE9" s="1">
        <v>8486355.1699999999</v>
      </c>
      <c r="KF9" s="1">
        <v>63936</v>
      </c>
      <c r="KG9" s="1">
        <v>0</v>
      </c>
      <c r="KH9" s="1">
        <v>0</v>
      </c>
      <c r="KI9" s="1">
        <v>0</v>
      </c>
      <c r="KJ9" s="1">
        <v>0</v>
      </c>
      <c r="KK9" s="1">
        <v>23314</v>
      </c>
      <c r="KL9" s="1">
        <v>106968</v>
      </c>
      <c r="KM9" s="1">
        <v>3217124.45</v>
      </c>
      <c r="KN9" s="1">
        <v>107380</v>
      </c>
      <c r="KO9" s="1">
        <v>28090.74</v>
      </c>
      <c r="KP9" s="1">
        <v>78586.47</v>
      </c>
      <c r="KQ9" s="1"/>
      <c r="KR9" s="1">
        <v>119502.28</v>
      </c>
      <c r="KS9" s="1">
        <v>2636806.81</v>
      </c>
      <c r="KT9" s="1">
        <v>27763.25</v>
      </c>
      <c r="KU9" s="1">
        <v>42546.5</v>
      </c>
      <c r="KV9" s="1">
        <v>147782.5</v>
      </c>
      <c r="KW9" s="1">
        <v>44013.75</v>
      </c>
      <c r="KX9" s="1">
        <v>42356.21</v>
      </c>
      <c r="KY9" s="1">
        <v>39850</v>
      </c>
      <c r="KZ9" s="1">
        <v>32850</v>
      </c>
      <c r="LA9" s="1">
        <v>20522</v>
      </c>
      <c r="LB9" s="1">
        <v>1615610.13</v>
      </c>
      <c r="LC9" s="1">
        <v>15081.8</v>
      </c>
      <c r="LD9" s="1">
        <v>678310.89</v>
      </c>
      <c r="LE9" s="1"/>
      <c r="LF9" s="1">
        <v>1967717.62</v>
      </c>
      <c r="LG9" s="1">
        <v>214621.5</v>
      </c>
      <c r="LH9" s="1">
        <v>4344032.38</v>
      </c>
      <c r="LI9" s="1">
        <v>8939975.1799999997</v>
      </c>
      <c r="LJ9" s="1">
        <v>2506150.4</v>
      </c>
      <c r="LK9" s="1">
        <v>220442.42</v>
      </c>
      <c r="LL9" s="1">
        <v>2468578.4900000002</v>
      </c>
      <c r="LM9" s="1">
        <v>2302138.63</v>
      </c>
      <c r="LN9" s="1">
        <v>14380</v>
      </c>
      <c r="LO9" s="1">
        <v>23179.5</v>
      </c>
      <c r="LP9" s="1">
        <v>20520</v>
      </c>
      <c r="LQ9" s="1">
        <v>442441.63</v>
      </c>
      <c r="LR9" s="1">
        <v>30348</v>
      </c>
      <c r="LS9" s="1">
        <v>14434</v>
      </c>
      <c r="LT9" s="1">
        <v>816781.22</v>
      </c>
      <c r="LU9" s="1">
        <v>19149</v>
      </c>
      <c r="LV9" s="1">
        <v>57201.53</v>
      </c>
      <c r="LW9" s="1">
        <v>0</v>
      </c>
      <c r="LX9" s="1">
        <v>10107</v>
      </c>
      <c r="LY9" s="1">
        <v>0</v>
      </c>
      <c r="LZ9" s="1"/>
      <c r="MA9" s="1">
        <v>339842.41</v>
      </c>
      <c r="MB9" s="1">
        <v>144261.5</v>
      </c>
      <c r="MC9" s="1">
        <v>10031499.73</v>
      </c>
      <c r="MD9" s="1">
        <v>8220800.8499999996</v>
      </c>
      <c r="ME9" s="1">
        <v>4347466.79</v>
      </c>
      <c r="MF9" s="1">
        <v>79805</v>
      </c>
      <c r="MG9" s="1">
        <v>241347</v>
      </c>
      <c r="MH9" s="1">
        <v>565910.65</v>
      </c>
      <c r="MI9" s="1">
        <v>1032096.18</v>
      </c>
      <c r="MJ9" s="1">
        <v>29444</v>
      </c>
      <c r="MK9" s="1"/>
      <c r="ML9" s="1">
        <v>14432</v>
      </c>
      <c r="MM9" s="1">
        <v>7556866.0199999996</v>
      </c>
      <c r="MN9" s="1">
        <v>485441</v>
      </c>
      <c r="MO9" s="1">
        <v>176328.72</v>
      </c>
      <c r="MP9" s="1">
        <v>4659095.6100000003</v>
      </c>
      <c r="MQ9" s="1">
        <v>130362</v>
      </c>
      <c r="MR9" s="1">
        <v>0</v>
      </c>
      <c r="MS9" s="1">
        <v>0</v>
      </c>
      <c r="MT9" s="1">
        <v>5922</v>
      </c>
      <c r="MU9" s="1"/>
      <c r="MV9" s="1">
        <v>3235.5</v>
      </c>
      <c r="MW9" s="1">
        <v>0</v>
      </c>
      <c r="MX9" s="1">
        <v>0</v>
      </c>
      <c r="MY9" s="1">
        <v>0</v>
      </c>
      <c r="MZ9" s="1">
        <v>0</v>
      </c>
      <c r="NA9" s="1">
        <v>29254</v>
      </c>
      <c r="NB9" s="1">
        <v>0</v>
      </c>
      <c r="NC9" s="1">
        <v>0</v>
      </c>
      <c r="ND9" s="1">
        <v>0</v>
      </c>
      <c r="NE9" s="1">
        <v>20320</v>
      </c>
      <c r="NF9" s="1">
        <v>0</v>
      </c>
      <c r="NG9" s="1">
        <v>0</v>
      </c>
      <c r="NH9" s="1">
        <v>0</v>
      </c>
      <c r="NI9" s="1">
        <v>59894.8</v>
      </c>
      <c r="NJ9" s="1">
        <v>236126</v>
      </c>
      <c r="NK9" s="1">
        <v>0</v>
      </c>
      <c r="NL9" s="1">
        <v>0</v>
      </c>
      <c r="NM9" s="1">
        <v>0</v>
      </c>
      <c r="NN9" s="1">
        <v>79862</v>
      </c>
      <c r="NO9" s="1">
        <v>400229</v>
      </c>
      <c r="NP9" s="1">
        <v>62987</v>
      </c>
      <c r="NQ9" s="1">
        <v>29205.53</v>
      </c>
      <c r="NR9" s="1">
        <v>0</v>
      </c>
      <c r="NS9" s="1">
        <v>2150186</v>
      </c>
      <c r="NT9" s="1">
        <v>27474.55</v>
      </c>
      <c r="NU9" s="1">
        <v>1046237.7</v>
      </c>
      <c r="NV9" s="1">
        <v>54888.1</v>
      </c>
      <c r="NW9" s="1">
        <v>0</v>
      </c>
      <c r="NX9" s="1">
        <v>0</v>
      </c>
      <c r="NY9" s="1">
        <v>2164213.85</v>
      </c>
      <c r="NZ9" s="1">
        <v>0</v>
      </c>
      <c r="OA9" s="1">
        <v>0</v>
      </c>
      <c r="OB9" s="1">
        <v>0</v>
      </c>
      <c r="OC9" s="1">
        <v>220735.5</v>
      </c>
      <c r="OD9" s="1">
        <v>84257.25</v>
      </c>
      <c r="OE9" s="1">
        <v>33175498.91</v>
      </c>
      <c r="OF9" s="1">
        <v>261559.4</v>
      </c>
      <c r="OG9" s="1">
        <v>2664968.59</v>
      </c>
      <c r="OH9" s="1">
        <v>1949537.22</v>
      </c>
      <c r="OI9" s="1">
        <v>1638819.04</v>
      </c>
      <c r="OJ9" s="1">
        <v>3220675.17</v>
      </c>
      <c r="OK9" s="1">
        <v>372967.5</v>
      </c>
      <c r="OL9" s="1">
        <v>1217145.19</v>
      </c>
      <c r="OM9" s="1">
        <v>18414.59</v>
      </c>
      <c r="ON9" s="1">
        <v>0</v>
      </c>
      <c r="OO9" s="1">
        <v>1954571.71</v>
      </c>
      <c r="OP9" s="1">
        <v>2631946.2400000002</v>
      </c>
      <c r="OQ9" s="1">
        <v>1092939.8999999999</v>
      </c>
      <c r="OR9" s="1">
        <v>265687.75</v>
      </c>
      <c r="OS9" s="1"/>
      <c r="OT9" s="1">
        <v>15340.5</v>
      </c>
      <c r="OU9" s="1">
        <v>53098</v>
      </c>
      <c r="OV9" s="1">
        <v>47830</v>
      </c>
      <c r="OW9" s="1">
        <v>1491144.46</v>
      </c>
      <c r="OX9" s="1">
        <v>133569.56</v>
      </c>
      <c r="OY9" s="1">
        <v>2959252.43</v>
      </c>
      <c r="OZ9" s="1">
        <v>73717</v>
      </c>
      <c r="PA9" s="1">
        <v>0</v>
      </c>
      <c r="PB9" s="1">
        <v>9500</v>
      </c>
      <c r="PC9" s="1">
        <v>55500</v>
      </c>
      <c r="PD9" s="1">
        <v>52776</v>
      </c>
      <c r="PE9" s="1">
        <v>179627.78</v>
      </c>
      <c r="PF9" s="1">
        <v>0</v>
      </c>
      <c r="PG9" s="1">
        <v>759671</v>
      </c>
      <c r="PH9" s="1">
        <v>906993.1</v>
      </c>
      <c r="PI9" s="1"/>
      <c r="PJ9" s="1"/>
      <c r="PK9" s="1">
        <v>954745.36</v>
      </c>
      <c r="PL9" s="1">
        <v>53099.360000000001</v>
      </c>
      <c r="PM9" s="1">
        <v>579892</v>
      </c>
      <c r="PN9" s="1">
        <v>1592234.18</v>
      </c>
      <c r="PO9" s="1">
        <v>2907</v>
      </c>
      <c r="PP9" s="1">
        <v>52046.21</v>
      </c>
      <c r="PQ9" s="1">
        <v>17463</v>
      </c>
      <c r="PR9" s="1">
        <v>0</v>
      </c>
      <c r="PS9" s="1">
        <v>0</v>
      </c>
      <c r="PT9" s="1">
        <v>0</v>
      </c>
      <c r="PU9" s="1">
        <v>0</v>
      </c>
      <c r="PV9" s="1">
        <v>5664693.0899999999</v>
      </c>
      <c r="PW9" s="1">
        <v>230195.51</v>
      </c>
      <c r="PX9" s="1">
        <v>0</v>
      </c>
      <c r="PY9" s="1">
        <v>32989.360000000001</v>
      </c>
      <c r="PZ9" s="1">
        <v>96588</v>
      </c>
      <c r="QA9" s="1">
        <v>0</v>
      </c>
      <c r="QB9" s="1">
        <v>20137.72</v>
      </c>
      <c r="QC9" s="1">
        <v>0</v>
      </c>
      <c r="QD9" s="1">
        <v>0</v>
      </c>
      <c r="QE9" s="1">
        <v>50445.5</v>
      </c>
      <c r="QF9" s="1">
        <v>20947</v>
      </c>
      <c r="QG9" s="1">
        <v>0</v>
      </c>
      <c r="QH9" s="1">
        <v>27415</v>
      </c>
      <c r="QI9" s="1">
        <v>16985</v>
      </c>
      <c r="QJ9" s="1">
        <v>61902.5</v>
      </c>
      <c r="QK9" s="1">
        <v>2690058.6</v>
      </c>
      <c r="QL9" s="1">
        <v>568687.19999999995</v>
      </c>
      <c r="QM9" s="1">
        <v>0</v>
      </c>
      <c r="QN9" s="1">
        <v>115580</v>
      </c>
      <c r="QO9" s="1">
        <v>0</v>
      </c>
      <c r="QP9" s="1">
        <v>323775.25</v>
      </c>
      <c r="QQ9" s="1">
        <v>19642.599999999999</v>
      </c>
      <c r="QR9" s="1">
        <v>509556.85</v>
      </c>
      <c r="QS9" s="1">
        <v>467390.36</v>
      </c>
      <c r="QT9" s="1">
        <v>24613</v>
      </c>
      <c r="QU9" s="1">
        <v>0</v>
      </c>
      <c r="QV9" s="1">
        <v>315298</v>
      </c>
      <c r="QW9" s="1">
        <v>56520.84</v>
      </c>
      <c r="QX9" s="1">
        <v>20572</v>
      </c>
      <c r="QY9" s="1">
        <v>60827.53</v>
      </c>
      <c r="QZ9" s="1">
        <v>2236784.04</v>
      </c>
      <c r="RA9" s="1">
        <v>34094</v>
      </c>
      <c r="RB9" s="1">
        <v>115063.47</v>
      </c>
      <c r="RC9" s="1">
        <v>0</v>
      </c>
      <c r="RD9" s="1">
        <v>54500</v>
      </c>
      <c r="RE9" s="1">
        <v>2371618.5</v>
      </c>
      <c r="RF9" s="1">
        <v>13212</v>
      </c>
      <c r="RG9" s="1">
        <v>24519.55</v>
      </c>
      <c r="RH9" s="1">
        <v>50731</v>
      </c>
      <c r="RI9" s="1">
        <v>3739.34</v>
      </c>
      <c r="RJ9" s="1">
        <v>5033868.87</v>
      </c>
      <c r="RK9" s="1">
        <v>121158</v>
      </c>
      <c r="RL9" s="1">
        <v>145622</v>
      </c>
      <c r="RM9" s="1">
        <v>196520.9</v>
      </c>
      <c r="RN9" s="1">
        <v>299299.36</v>
      </c>
      <c r="RO9" s="1">
        <v>228144.36</v>
      </c>
      <c r="RP9" s="1">
        <v>89521</v>
      </c>
      <c r="RQ9" s="1">
        <v>967552.82</v>
      </c>
      <c r="RR9" s="1">
        <v>416078.98</v>
      </c>
      <c r="RS9" s="1">
        <v>119375.5</v>
      </c>
      <c r="RT9" s="1"/>
      <c r="RU9" s="1">
        <v>522412.5</v>
      </c>
      <c r="RV9" s="1">
        <v>0</v>
      </c>
      <c r="RW9" s="1">
        <v>27080.78</v>
      </c>
      <c r="RX9" s="1">
        <v>38225</v>
      </c>
      <c r="RY9" s="1">
        <v>10544</v>
      </c>
      <c r="RZ9" s="1">
        <v>2469.8000000000002</v>
      </c>
      <c r="SA9" s="1">
        <v>26883</v>
      </c>
      <c r="SB9" s="1">
        <v>16532</v>
      </c>
      <c r="SC9" s="1">
        <v>75911.070000000007</v>
      </c>
      <c r="SD9" s="1">
        <v>32143.75</v>
      </c>
      <c r="SE9" s="1">
        <v>27968.77</v>
      </c>
      <c r="SF9" s="1">
        <v>39907.61</v>
      </c>
      <c r="SG9" s="1">
        <v>33503</v>
      </c>
      <c r="SH9" s="1">
        <v>515789.5</v>
      </c>
      <c r="SI9" s="1">
        <v>34881.9</v>
      </c>
      <c r="SJ9" s="1">
        <v>10612</v>
      </c>
      <c r="SK9" s="1">
        <v>8070.5</v>
      </c>
      <c r="SL9" s="1">
        <v>16561.25</v>
      </c>
      <c r="SM9" s="1">
        <v>57213.5</v>
      </c>
      <c r="SN9" s="1">
        <v>31433.14</v>
      </c>
      <c r="SO9" s="1">
        <v>103007.25</v>
      </c>
      <c r="SP9" s="1">
        <v>19680</v>
      </c>
      <c r="SQ9" s="1">
        <v>28796.29</v>
      </c>
      <c r="SR9" s="1">
        <v>19800</v>
      </c>
      <c r="SS9" s="1">
        <v>42203</v>
      </c>
      <c r="ST9" s="1">
        <v>15978.5</v>
      </c>
      <c r="SU9" s="1">
        <v>75901.23</v>
      </c>
      <c r="SV9" s="1">
        <v>3609</v>
      </c>
      <c r="SW9" s="1">
        <v>579589.03</v>
      </c>
      <c r="SX9" s="1">
        <v>37944.879999999997</v>
      </c>
      <c r="SY9" s="1"/>
      <c r="SZ9" s="1">
        <v>11886.5</v>
      </c>
      <c r="TA9" s="1">
        <v>82215.87</v>
      </c>
      <c r="TB9" s="1">
        <v>16501</v>
      </c>
      <c r="TC9" s="1">
        <v>78659</v>
      </c>
      <c r="TD9" s="1">
        <v>31979</v>
      </c>
      <c r="TE9" s="1">
        <v>23542.15</v>
      </c>
      <c r="TF9" s="1"/>
      <c r="TG9" s="1">
        <v>514816.54</v>
      </c>
      <c r="TH9" s="1">
        <v>658454.5</v>
      </c>
      <c r="TI9" s="1">
        <v>247514.88</v>
      </c>
      <c r="TJ9" s="1">
        <v>125500</v>
      </c>
      <c r="TK9" s="1">
        <v>121589</v>
      </c>
      <c r="TL9" s="1"/>
      <c r="TM9" s="1">
        <v>0</v>
      </c>
      <c r="TN9" s="1">
        <v>0</v>
      </c>
      <c r="TO9" s="1">
        <v>10164.5</v>
      </c>
      <c r="TP9" s="1"/>
      <c r="TQ9" s="1">
        <v>0</v>
      </c>
      <c r="TR9" s="1">
        <v>46710</v>
      </c>
      <c r="TS9" s="1">
        <v>192476.33</v>
      </c>
      <c r="TT9" s="1">
        <v>0</v>
      </c>
      <c r="TU9" s="1"/>
      <c r="TV9" s="1">
        <v>242834</v>
      </c>
      <c r="TW9" s="1">
        <v>5579.84</v>
      </c>
      <c r="TX9" s="1">
        <v>17380</v>
      </c>
      <c r="TY9" s="1">
        <v>0</v>
      </c>
      <c r="TZ9" s="1">
        <v>20388</v>
      </c>
      <c r="UA9" s="1">
        <v>1585866.39</v>
      </c>
      <c r="UB9" s="1"/>
      <c r="UC9" s="1">
        <v>28693.279999999999</v>
      </c>
      <c r="UD9" s="1">
        <v>9000</v>
      </c>
      <c r="UE9" s="1">
        <v>93057.3</v>
      </c>
      <c r="UF9" s="1">
        <v>1287184</v>
      </c>
      <c r="UG9" s="1"/>
      <c r="UH9" s="1"/>
      <c r="UI9" s="1">
        <v>73871.75</v>
      </c>
      <c r="UJ9" s="1">
        <v>0</v>
      </c>
      <c r="UK9" s="1">
        <v>81733.98</v>
      </c>
      <c r="UL9" s="1">
        <v>0</v>
      </c>
      <c r="UM9" s="1">
        <v>5244.3</v>
      </c>
      <c r="UN9" s="1"/>
      <c r="UO9" s="1"/>
      <c r="UP9" s="1">
        <v>60068.74</v>
      </c>
      <c r="UQ9" s="1">
        <v>17242</v>
      </c>
      <c r="UR9" s="1">
        <v>74735.25</v>
      </c>
      <c r="US9" s="1">
        <v>254791</v>
      </c>
      <c r="UT9" s="1">
        <v>26771</v>
      </c>
      <c r="UU9" s="1">
        <v>363340</v>
      </c>
      <c r="UV9" s="1">
        <v>320264.5</v>
      </c>
      <c r="UW9" s="1">
        <v>550216.25</v>
      </c>
      <c r="UX9" s="1">
        <v>0</v>
      </c>
      <c r="UY9" s="1">
        <v>8520</v>
      </c>
      <c r="UZ9" s="1">
        <v>147069</v>
      </c>
      <c r="VA9" s="1">
        <v>460566</v>
      </c>
      <c r="VB9" s="1">
        <v>154120</v>
      </c>
      <c r="VC9" s="1">
        <v>16500</v>
      </c>
      <c r="VD9" s="1"/>
      <c r="VE9" s="1">
        <v>8100</v>
      </c>
      <c r="VF9" s="1">
        <v>16080</v>
      </c>
      <c r="VG9" s="1">
        <v>0</v>
      </c>
      <c r="VH9" s="1"/>
      <c r="VI9" s="1">
        <v>26642</v>
      </c>
      <c r="VJ9" s="1">
        <v>1459387.02</v>
      </c>
      <c r="VK9" s="1">
        <v>1650</v>
      </c>
      <c r="VL9" s="1">
        <v>245555.08</v>
      </c>
      <c r="VM9" s="1">
        <v>1013510</v>
      </c>
      <c r="VN9" s="1">
        <v>303053.48</v>
      </c>
      <c r="VO9" s="1">
        <v>6912.92</v>
      </c>
      <c r="VP9" s="1">
        <v>275323</v>
      </c>
      <c r="VQ9" s="1">
        <v>368384.75</v>
      </c>
      <c r="VR9" s="1">
        <v>1874332.09</v>
      </c>
      <c r="VS9" s="1">
        <v>354356.8</v>
      </c>
      <c r="VT9" s="1"/>
      <c r="VU9" s="1">
        <v>351887.25</v>
      </c>
      <c r="VV9" s="1">
        <v>25794.35</v>
      </c>
      <c r="VW9" s="1"/>
      <c r="VX9" s="1">
        <v>7236.05</v>
      </c>
      <c r="VY9" s="1">
        <v>1177768.25</v>
      </c>
      <c r="VZ9" s="1">
        <v>269016</v>
      </c>
      <c r="WA9" s="1">
        <v>26100</v>
      </c>
      <c r="WB9" s="1">
        <v>76364.350000000006</v>
      </c>
      <c r="WC9" s="1">
        <v>1166518</v>
      </c>
      <c r="WD9" s="1">
        <v>27493.75</v>
      </c>
      <c r="WE9" s="1">
        <v>5800</v>
      </c>
      <c r="WF9" s="1">
        <v>96348.75</v>
      </c>
      <c r="WG9" s="1">
        <v>579476.51</v>
      </c>
      <c r="WH9" s="1">
        <v>15156</v>
      </c>
      <c r="WI9" s="1">
        <v>4899772.22</v>
      </c>
      <c r="WJ9" s="1">
        <v>1103578</v>
      </c>
      <c r="WK9" s="1">
        <v>19100907.170000002</v>
      </c>
      <c r="WL9" s="1"/>
      <c r="WM9" s="1">
        <v>87107.75</v>
      </c>
      <c r="WN9" s="1">
        <v>16089.25</v>
      </c>
      <c r="WO9" s="1">
        <v>33711.25</v>
      </c>
      <c r="WP9" s="1">
        <v>4606681.25</v>
      </c>
      <c r="WQ9" s="1"/>
      <c r="WR9" s="1">
        <v>52914</v>
      </c>
      <c r="WS9" s="1">
        <v>9153</v>
      </c>
      <c r="WT9" s="1">
        <v>131866.44</v>
      </c>
      <c r="WU9" s="1">
        <v>90422.94</v>
      </c>
      <c r="WV9" s="1"/>
      <c r="WW9" s="1"/>
      <c r="WX9" s="1">
        <v>10310</v>
      </c>
      <c r="WY9" s="1">
        <v>1860675.41</v>
      </c>
      <c r="WZ9" s="1">
        <v>560615</v>
      </c>
      <c r="XA9" s="1">
        <v>16072</v>
      </c>
      <c r="XB9" s="1">
        <v>633559.59</v>
      </c>
      <c r="XC9" s="1">
        <v>27968</v>
      </c>
      <c r="XD9" s="1"/>
      <c r="XE9" s="1">
        <v>6760</v>
      </c>
      <c r="XF9" s="1">
        <v>871209.25</v>
      </c>
      <c r="XG9" s="1">
        <v>2786048.57</v>
      </c>
      <c r="XH9" s="1">
        <v>570895.19999999995</v>
      </c>
      <c r="XI9" s="1">
        <v>236378.5</v>
      </c>
      <c r="XJ9" s="1">
        <v>174280.6</v>
      </c>
      <c r="XK9" s="1">
        <v>45070</v>
      </c>
      <c r="XL9" s="1">
        <v>295133</v>
      </c>
      <c r="XM9" s="1">
        <v>89814.66</v>
      </c>
      <c r="XN9" s="1">
        <v>2160984.16</v>
      </c>
      <c r="XO9" s="1">
        <v>856914</v>
      </c>
      <c r="XP9" s="1">
        <v>64320.22</v>
      </c>
      <c r="XQ9" s="1">
        <v>13011.59</v>
      </c>
      <c r="XR9" s="1">
        <v>19728</v>
      </c>
      <c r="XS9" s="1">
        <v>1377961.13</v>
      </c>
      <c r="XT9" s="1">
        <v>0</v>
      </c>
      <c r="XU9" s="1">
        <v>1753280.5</v>
      </c>
      <c r="XV9" s="1"/>
      <c r="XW9" s="1">
        <v>1500</v>
      </c>
      <c r="XX9" s="1"/>
      <c r="XY9" s="1">
        <v>123766.43</v>
      </c>
      <c r="XZ9" s="1">
        <v>378667</v>
      </c>
      <c r="YA9" s="1">
        <v>32430.75</v>
      </c>
      <c r="YB9" s="1">
        <v>51617</v>
      </c>
      <c r="YC9" s="1"/>
      <c r="YD9" s="1"/>
      <c r="YE9" s="1"/>
      <c r="YF9" s="1">
        <v>18834</v>
      </c>
      <c r="YG9" s="1">
        <v>9159995.5099999998</v>
      </c>
      <c r="YH9" s="1">
        <v>95353.25</v>
      </c>
      <c r="YI9" s="1">
        <v>541698</v>
      </c>
      <c r="YJ9" s="1">
        <v>3251320</v>
      </c>
      <c r="YK9" s="1">
        <v>0</v>
      </c>
      <c r="YL9" s="1">
        <v>343920</v>
      </c>
      <c r="YM9" s="1"/>
      <c r="YN9" s="1">
        <v>35860</v>
      </c>
      <c r="YO9" s="1"/>
      <c r="YP9" s="1">
        <v>5060</v>
      </c>
      <c r="YQ9" s="1">
        <v>1110119.75</v>
      </c>
      <c r="YR9" s="1"/>
      <c r="YS9" s="1"/>
      <c r="YT9" s="1"/>
      <c r="YU9" s="1"/>
      <c r="YV9" s="1">
        <v>1480652.69</v>
      </c>
      <c r="YW9" s="1">
        <v>8246454.0800000001</v>
      </c>
      <c r="YX9" s="1">
        <v>253859</v>
      </c>
      <c r="YY9" s="1"/>
      <c r="YZ9" s="1">
        <v>13350.66</v>
      </c>
      <c r="ZA9" s="1">
        <v>15191</v>
      </c>
      <c r="ZB9" s="1">
        <v>57836.63</v>
      </c>
      <c r="ZC9" s="1">
        <v>44438.5</v>
      </c>
      <c r="ZD9" s="1">
        <v>0</v>
      </c>
      <c r="ZE9" s="1">
        <v>1765241.21</v>
      </c>
      <c r="ZF9" s="1">
        <v>607065.46</v>
      </c>
      <c r="ZG9" s="1">
        <v>0</v>
      </c>
      <c r="ZH9" s="1">
        <v>0</v>
      </c>
      <c r="ZI9" s="1">
        <v>2104711.34</v>
      </c>
      <c r="ZJ9" s="1">
        <v>0</v>
      </c>
      <c r="ZK9" s="1"/>
      <c r="ZL9" s="1">
        <v>14357.24</v>
      </c>
      <c r="ZM9" s="1"/>
      <c r="ZN9" s="1"/>
      <c r="ZO9" s="1">
        <v>555270.32999999996</v>
      </c>
      <c r="ZP9" s="1"/>
      <c r="ZQ9" s="1"/>
      <c r="ZR9" s="1">
        <v>151888</v>
      </c>
      <c r="ZS9" s="1">
        <v>81953</v>
      </c>
      <c r="ZT9" s="1">
        <v>0</v>
      </c>
      <c r="ZU9" s="1">
        <v>40719</v>
      </c>
      <c r="ZV9" s="1">
        <v>4000381.9</v>
      </c>
      <c r="ZW9" s="1">
        <v>1533474.89</v>
      </c>
      <c r="ZX9" s="1">
        <v>8092</v>
      </c>
      <c r="ZY9" s="1"/>
      <c r="ZZ9" s="1">
        <v>440698.54</v>
      </c>
      <c r="AAA9" s="1">
        <v>1055458.26</v>
      </c>
      <c r="AAB9" s="1">
        <v>24.29</v>
      </c>
      <c r="AAC9" s="1"/>
      <c r="AAD9" s="1"/>
      <c r="AAE9" s="1">
        <v>10780</v>
      </c>
      <c r="AAF9" s="1">
        <v>17181</v>
      </c>
      <c r="AAG9" s="1">
        <v>61451.68</v>
      </c>
      <c r="AAH9" s="1">
        <v>15426</v>
      </c>
      <c r="AAI9" s="1">
        <v>422793.52</v>
      </c>
      <c r="AAJ9" s="1">
        <v>2523008.21</v>
      </c>
      <c r="AAK9" s="1">
        <v>106258.75</v>
      </c>
      <c r="AAL9" s="1">
        <v>0</v>
      </c>
      <c r="AAM9" s="1"/>
      <c r="AAN9" s="1">
        <v>0</v>
      </c>
      <c r="AAO9" s="1">
        <v>993706.67</v>
      </c>
      <c r="AAP9" s="1">
        <v>570120.24</v>
      </c>
      <c r="AAQ9" s="1">
        <v>2975220.18</v>
      </c>
      <c r="AAR9" s="1">
        <v>1933440.34</v>
      </c>
      <c r="AAS9" s="1">
        <v>3100</v>
      </c>
      <c r="AAT9" s="1">
        <v>4846.57</v>
      </c>
      <c r="AAU9" s="1">
        <v>1384533.32</v>
      </c>
      <c r="AAV9" s="1"/>
      <c r="AAW9" s="1">
        <v>70984</v>
      </c>
      <c r="AAX9" s="1">
        <v>2446711.4700000002</v>
      </c>
      <c r="AAY9" s="1">
        <v>28942</v>
      </c>
      <c r="AAZ9" s="1">
        <v>80717</v>
      </c>
      <c r="ABA9" s="1"/>
      <c r="ABB9" s="1">
        <v>24441.5</v>
      </c>
      <c r="ABC9" s="1">
        <v>61512.75</v>
      </c>
      <c r="ABD9" s="1">
        <v>54428.98</v>
      </c>
      <c r="ABE9" s="1">
        <v>11420</v>
      </c>
      <c r="ABF9" s="1">
        <v>5796</v>
      </c>
      <c r="ABG9" s="1">
        <v>0</v>
      </c>
      <c r="ABH9" s="1">
        <v>57237.47</v>
      </c>
      <c r="ABI9" s="1">
        <v>2020</v>
      </c>
      <c r="ABJ9" s="1">
        <v>5900</v>
      </c>
      <c r="ABK9" s="1">
        <v>77625</v>
      </c>
      <c r="ABL9" s="1">
        <v>4148</v>
      </c>
      <c r="ABM9" s="1">
        <v>125421.35</v>
      </c>
      <c r="ABN9" s="1">
        <v>45155</v>
      </c>
      <c r="ABO9" s="1">
        <v>2170</v>
      </c>
      <c r="ABP9" s="1">
        <v>586691.42000000004</v>
      </c>
      <c r="ABQ9" s="1">
        <v>340580.33</v>
      </c>
      <c r="ABR9" s="1">
        <v>86224</v>
      </c>
      <c r="ABS9" s="1">
        <v>473683.87</v>
      </c>
      <c r="ABT9" s="1">
        <v>335610.59</v>
      </c>
      <c r="ABU9" s="1">
        <v>20398</v>
      </c>
      <c r="ABV9" s="1">
        <v>589514.5</v>
      </c>
      <c r="ABW9" s="1">
        <v>188049</v>
      </c>
      <c r="ABX9" s="1">
        <v>5896800.2000000002</v>
      </c>
      <c r="ABY9" s="1">
        <v>22711</v>
      </c>
      <c r="ABZ9" s="1">
        <v>0</v>
      </c>
      <c r="ACA9" s="1">
        <v>61732</v>
      </c>
      <c r="ACB9" s="1">
        <v>584861.25</v>
      </c>
      <c r="ACC9" s="1">
        <v>22100</v>
      </c>
      <c r="ACD9" s="1">
        <v>308834.25</v>
      </c>
      <c r="ACE9" s="1">
        <v>705924.48</v>
      </c>
      <c r="ACF9" s="1">
        <v>661201.69999999995</v>
      </c>
      <c r="ACG9" s="1">
        <v>5465</v>
      </c>
      <c r="ACH9" s="1"/>
      <c r="ACI9" s="1">
        <v>25884.25</v>
      </c>
      <c r="ACJ9" s="1">
        <v>4837.5</v>
      </c>
      <c r="ACK9" s="1"/>
      <c r="ACL9" s="1">
        <v>386861</v>
      </c>
      <c r="ACM9" s="1">
        <v>199746.4</v>
      </c>
      <c r="ACN9" s="1">
        <v>3346</v>
      </c>
      <c r="ACO9" s="1">
        <v>105542</v>
      </c>
      <c r="ACP9" s="1">
        <v>537347</v>
      </c>
      <c r="ACQ9" s="1">
        <v>107977.76</v>
      </c>
      <c r="ACR9" s="1">
        <v>35799</v>
      </c>
      <c r="ACS9" s="1">
        <v>764284.35</v>
      </c>
      <c r="ACT9" s="1">
        <v>127836</v>
      </c>
      <c r="ACU9" s="1">
        <v>847826.45</v>
      </c>
      <c r="ACV9" s="1">
        <v>5450</v>
      </c>
      <c r="ACW9" s="1">
        <v>7205</v>
      </c>
      <c r="ACX9" s="1">
        <v>16391868.130000001</v>
      </c>
      <c r="ACY9" s="1">
        <v>4694.6400000000003</v>
      </c>
      <c r="ACZ9" s="1">
        <v>3274326.48</v>
      </c>
      <c r="ADA9" s="1">
        <v>1595633.84</v>
      </c>
      <c r="ADB9" s="1">
        <v>1918708</v>
      </c>
      <c r="ADC9" s="1">
        <v>133195.09</v>
      </c>
      <c r="ADD9" s="1">
        <v>0</v>
      </c>
      <c r="ADE9" s="1">
        <v>22692.5</v>
      </c>
      <c r="ADF9" s="1">
        <v>764080</v>
      </c>
      <c r="ADG9" s="1">
        <v>1997169</v>
      </c>
      <c r="ADH9" s="1">
        <v>49808.79</v>
      </c>
      <c r="ADI9" s="1">
        <v>22371.19</v>
      </c>
      <c r="ADJ9" s="1">
        <v>76035</v>
      </c>
      <c r="ADK9" s="1">
        <v>3209212.8</v>
      </c>
      <c r="ADL9" s="1">
        <v>449582</v>
      </c>
      <c r="ADM9" s="1">
        <v>0</v>
      </c>
      <c r="ADN9" s="1">
        <v>29051.48</v>
      </c>
      <c r="ADO9" s="1">
        <v>4000</v>
      </c>
      <c r="ADP9" s="1"/>
      <c r="ADQ9" s="1">
        <v>14751</v>
      </c>
      <c r="ADR9" s="1">
        <v>11094.69</v>
      </c>
      <c r="ADS9" s="1">
        <v>311670.84999999998</v>
      </c>
      <c r="ADT9" s="1">
        <v>15113.09</v>
      </c>
      <c r="ADU9" s="1">
        <v>608609.67000000004</v>
      </c>
      <c r="ADV9" s="1">
        <v>20208</v>
      </c>
      <c r="ADW9" s="1">
        <v>5600</v>
      </c>
      <c r="ADX9" s="1">
        <v>150762</v>
      </c>
      <c r="ADY9" s="1">
        <v>324016</v>
      </c>
      <c r="ADZ9" s="1">
        <v>17413</v>
      </c>
      <c r="AEA9" s="1"/>
      <c r="AEB9" s="1">
        <v>2066447</v>
      </c>
      <c r="AEC9" s="1">
        <v>109453.39</v>
      </c>
      <c r="AED9" s="1">
        <v>7447.23</v>
      </c>
      <c r="AEE9" s="1">
        <v>9000</v>
      </c>
      <c r="AEF9" s="1">
        <v>1517433</v>
      </c>
      <c r="AEG9" s="1">
        <v>104925.57</v>
      </c>
      <c r="AEH9" s="1">
        <v>0</v>
      </c>
      <c r="AEI9" s="1">
        <v>90823.03</v>
      </c>
      <c r="AEJ9" s="1">
        <v>0</v>
      </c>
      <c r="AEK9" s="1">
        <v>6680</v>
      </c>
      <c r="AEL9" s="1">
        <v>10325.86</v>
      </c>
      <c r="AEM9" s="1">
        <v>267324</v>
      </c>
      <c r="AEN9" s="1">
        <v>93833</v>
      </c>
      <c r="AEO9" s="1"/>
      <c r="AEP9" s="1"/>
      <c r="AEQ9" s="1"/>
      <c r="AER9" s="1">
        <v>1151874.06</v>
      </c>
      <c r="AES9" s="1">
        <v>0</v>
      </c>
      <c r="AET9" s="1">
        <v>0</v>
      </c>
      <c r="AEU9" s="1">
        <v>8550</v>
      </c>
      <c r="AEV9" s="1">
        <v>1801366</v>
      </c>
      <c r="AEW9" s="1">
        <v>458285.25</v>
      </c>
      <c r="AEX9" s="1">
        <v>121287</v>
      </c>
      <c r="AEY9" s="1">
        <v>7517.88</v>
      </c>
      <c r="AEZ9" s="1"/>
      <c r="AFA9" s="1">
        <v>0</v>
      </c>
      <c r="AFB9" s="1">
        <v>210522</v>
      </c>
      <c r="AFC9" s="1">
        <v>81698.2</v>
      </c>
      <c r="AFD9" s="1">
        <v>80311.100000000006</v>
      </c>
      <c r="AFE9" s="1">
        <v>48167626.82</v>
      </c>
      <c r="AFF9" s="1">
        <v>703031.47</v>
      </c>
      <c r="AFG9" s="1">
        <v>0</v>
      </c>
      <c r="AFH9" s="1">
        <v>363250.74</v>
      </c>
      <c r="AFI9" s="1">
        <v>48738</v>
      </c>
      <c r="AFJ9" s="1">
        <v>452103.69</v>
      </c>
      <c r="AFK9" s="1">
        <v>152070</v>
      </c>
      <c r="AFL9" s="1">
        <v>21758.86</v>
      </c>
      <c r="AFM9" s="1">
        <v>180463.81</v>
      </c>
      <c r="AFN9" s="1"/>
      <c r="AFO9" s="1">
        <v>7472</v>
      </c>
      <c r="AFP9" s="1">
        <v>0</v>
      </c>
      <c r="AFQ9" s="1">
        <v>3000</v>
      </c>
      <c r="AFR9" s="1">
        <v>18626</v>
      </c>
      <c r="AFS9" s="1"/>
      <c r="AFT9" s="1"/>
      <c r="AFU9" s="1">
        <v>25657</v>
      </c>
      <c r="AFV9" s="1">
        <v>20000</v>
      </c>
      <c r="AFW9" s="1">
        <v>16370</v>
      </c>
      <c r="AFX9" s="1"/>
      <c r="AFY9" s="1">
        <v>15924</v>
      </c>
      <c r="AFZ9" s="1">
        <v>34383.760000000002</v>
      </c>
      <c r="AGA9" s="1"/>
      <c r="AGB9" s="1"/>
      <c r="AGC9" s="1"/>
      <c r="AGD9" s="1"/>
      <c r="AGE9" s="1"/>
      <c r="AGF9" s="1">
        <v>228573.5</v>
      </c>
      <c r="AGG9" s="1"/>
      <c r="AGH9" s="1">
        <v>60325.57</v>
      </c>
      <c r="AGI9" s="1">
        <v>263754.84999999998</v>
      </c>
      <c r="AGJ9" s="1">
        <v>204428.45</v>
      </c>
      <c r="AGK9" s="1"/>
      <c r="AGL9" s="1"/>
      <c r="AGM9" s="1">
        <v>0</v>
      </c>
      <c r="AGN9" s="1">
        <v>71054</v>
      </c>
      <c r="AGO9" s="1">
        <v>31119</v>
      </c>
      <c r="AGP9" s="1">
        <v>0</v>
      </c>
      <c r="AGQ9" s="1">
        <v>49710.29</v>
      </c>
      <c r="AGR9" s="1">
        <v>353628</v>
      </c>
      <c r="AGS9" s="1">
        <v>20746.5</v>
      </c>
      <c r="AGT9" s="1"/>
      <c r="AGU9" s="1">
        <v>2372966.5</v>
      </c>
      <c r="AGV9" s="1">
        <v>607774</v>
      </c>
      <c r="AGW9" s="1">
        <v>0</v>
      </c>
      <c r="AGX9" s="1">
        <v>9800</v>
      </c>
      <c r="AGY9" s="1"/>
      <c r="AGZ9" s="1">
        <v>29197</v>
      </c>
      <c r="AHA9" s="1">
        <v>97231.74</v>
      </c>
      <c r="AHB9" s="1">
        <v>4360425.43</v>
      </c>
      <c r="AHC9" s="1"/>
      <c r="AHD9" s="1">
        <v>2334</v>
      </c>
      <c r="AHE9" s="1">
        <v>621698</v>
      </c>
      <c r="AHF9" s="1">
        <v>392955.85</v>
      </c>
      <c r="AHG9" s="1">
        <v>0</v>
      </c>
      <c r="AHH9" s="1">
        <v>13232</v>
      </c>
      <c r="AHI9" s="1"/>
      <c r="AHJ9" s="1"/>
      <c r="AHK9" s="1"/>
      <c r="AHL9" s="1"/>
      <c r="AHM9" s="1">
        <v>21160</v>
      </c>
      <c r="AHN9" s="1">
        <v>4241452.84</v>
      </c>
      <c r="AHO9" s="1"/>
      <c r="AHP9" s="1">
        <v>3300</v>
      </c>
      <c r="AHQ9" s="1"/>
      <c r="AHR9" s="1"/>
      <c r="AHS9" s="1"/>
      <c r="AHT9" s="1"/>
      <c r="AHU9" s="1"/>
      <c r="AHV9" s="1">
        <v>0</v>
      </c>
      <c r="AHW9" s="1">
        <v>1744278980.559999</v>
      </c>
    </row>
    <row r="10" spans="1:907" x14ac:dyDescent="0.25">
      <c r="A10" t="s">
        <v>1918</v>
      </c>
      <c r="B10" t="s">
        <v>1988</v>
      </c>
      <c r="C10" t="s">
        <v>1989</v>
      </c>
      <c r="D10" s="1"/>
      <c r="E10" s="1"/>
      <c r="F10" s="1"/>
      <c r="G10" s="1">
        <v>856036.26</v>
      </c>
      <c r="H10" s="1"/>
      <c r="I10" s="1"/>
      <c r="J10" s="1"/>
      <c r="K10" s="1">
        <v>56873772</v>
      </c>
      <c r="L10" s="1">
        <v>761411.15</v>
      </c>
      <c r="M10" s="1">
        <v>2800</v>
      </c>
      <c r="N10" s="1">
        <v>9492538.5099999998</v>
      </c>
      <c r="O10" s="1">
        <v>0</v>
      </c>
      <c r="P10" s="1">
        <v>12086459</v>
      </c>
      <c r="Q10" s="1">
        <v>1146921.5</v>
      </c>
      <c r="R10" s="1">
        <v>0</v>
      </c>
      <c r="S10" s="1">
        <v>1931701</v>
      </c>
      <c r="T10" s="1">
        <v>4576987.9000000004</v>
      </c>
      <c r="U10" s="1">
        <v>7194933</v>
      </c>
      <c r="V10" s="1">
        <v>0</v>
      </c>
      <c r="W10" s="1">
        <v>5805648.75</v>
      </c>
      <c r="X10" s="1">
        <v>104589825.84</v>
      </c>
      <c r="Y10" s="1">
        <v>4306946.5</v>
      </c>
      <c r="Z10" s="1"/>
      <c r="AA10" s="1"/>
      <c r="AB10" s="1">
        <v>2974786.65</v>
      </c>
      <c r="AC10" s="1">
        <v>15476204.470000001</v>
      </c>
      <c r="AD10" s="1"/>
      <c r="AE10" s="1">
        <v>2972652</v>
      </c>
      <c r="AF10" s="1"/>
      <c r="AG10" s="1"/>
      <c r="AH10" s="1"/>
      <c r="AI10" s="1"/>
      <c r="AJ10" s="1"/>
      <c r="AK10" s="1"/>
      <c r="AL10" s="1">
        <v>0</v>
      </c>
      <c r="AM10" s="1"/>
      <c r="AN10" s="1"/>
      <c r="AO10" s="1"/>
      <c r="AP10" s="1"/>
      <c r="AQ10" s="1"/>
      <c r="AR10" s="1"/>
      <c r="AS10" s="1"/>
      <c r="AT10" s="1">
        <v>9398</v>
      </c>
      <c r="AU10" s="1">
        <v>0</v>
      </c>
      <c r="AV10" s="1"/>
      <c r="AW10" s="1">
        <v>703986.36</v>
      </c>
      <c r="AX10" s="1"/>
      <c r="AY10" s="1">
        <v>103394.5</v>
      </c>
      <c r="AZ10" s="1"/>
      <c r="BA10" s="1"/>
      <c r="BB10" s="1">
        <v>43449.5</v>
      </c>
      <c r="BC10" s="1">
        <v>580</v>
      </c>
      <c r="BD10" s="1">
        <v>142019.25</v>
      </c>
      <c r="BE10" s="1"/>
      <c r="BF10" s="1"/>
      <c r="BG10" s="1"/>
      <c r="BH10" s="1">
        <v>0</v>
      </c>
      <c r="BI10" s="1"/>
      <c r="BJ10" s="1"/>
      <c r="BK10" s="1"/>
      <c r="BL10" s="1">
        <v>3125512.08</v>
      </c>
      <c r="BM10" s="1"/>
      <c r="BN10" s="1">
        <v>229841</v>
      </c>
      <c r="BO10" s="1"/>
      <c r="BP10" s="1"/>
      <c r="BQ10" s="1"/>
      <c r="BR10" s="1"/>
      <c r="BS10" s="1">
        <v>13555.5</v>
      </c>
      <c r="BT10" s="1">
        <v>54714.23</v>
      </c>
      <c r="BU10" s="1"/>
      <c r="BV10" s="1"/>
      <c r="BW10" s="1"/>
      <c r="BX10" s="1"/>
      <c r="BY10" s="1"/>
      <c r="BZ10" s="1"/>
      <c r="CA10" s="1"/>
      <c r="CB10" s="1"/>
      <c r="CC10" s="1">
        <v>0</v>
      </c>
      <c r="CD10" s="1"/>
      <c r="CE10" s="1">
        <v>0</v>
      </c>
      <c r="CF10" s="1"/>
      <c r="CG10" s="1"/>
      <c r="CH10" s="1">
        <v>15749</v>
      </c>
      <c r="CI10" s="1">
        <v>121283.66</v>
      </c>
      <c r="CJ10" s="1">
        <v>2595618.6800000002</v>
      </c>
      <c r="CK10" s="1"/>
      <c r="CL10" s="1"/>
      <c r="CM10" s="1"/>
      <c r="CN10" s="1">
        <v>94269.5</v>
      </c>
      <c r="CO10" s="1"/>
      <c r="CP10" s="1">
        <v>15628</v>
      </c>
      <c r="CQ10" s="1">
        <v>16901.5</v>
      </c>
      <c r="CR10" s="1"/>
      <c r="CS10" s="1">
        <v>21160.5</v>
      </c>
      <c r="CT10" s="1"/>
      <c r="CU10" s="1">
        <v>21030</v>
      </c>
      <c r="CV10" s="1"/>
      <c r="CW10" s="1"/>
      <c r="CX10" s="1"/>
      <c r="CY10" s="1"/>
      <c r="CZ10" s="1"/>
      <c r="DA10" s="1"/>
      <c r="DB10" s="1"/>
      <c r="DC10" s="1">
        <v>1212717.8999999999</v>
      </c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>
        <v>901</v>
      </c>
      <c r="ED10" s="1"/>
      <c r="EE10" s="1"/>
      <c r="EF10" s="1"/>
      <c r="EG10" s="1"/>
      <c r="EH10" s="1"/>
      <c r="EI10" s="1"/>
      <c r="EJ10" s="1"/>
      <c r="EK10" s="1"/>
      <c r="EL10" s="1"/>
      <c r="EM10" s="1">
        <v>1000</v>
      </c>
      <c r="EN10" s="1"/>
      <c r="EO10" s="1"/>
      <c r="EP10" s="1"/>
      <c r="EQ10" s="1">
        <v>0</v>
      </c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>
        <v>5600</v>
      </c>
      <c r="GJ10" s="1"/>
      <c r="GK10" s="1"/>
      <c r="GL10" s="1">
        <v>2582</v>
      </c>
      <c r="GM10" s="1"/>
      <c r="GN10" s="1"/>
      <c r="GO10" s="1"/>
      <c r="GP10" s="1"/>
      <c r="GQ10" s="1"/>
      <c r="GR10" s="1"/>
      <c r="GS10" s="1"/>
      <c r="GT10" s="1">
        <v>90809</v>
      </c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>
        <v>0</v>
      </c>
      <c r="HS10" s="1"/>
      <c r="HT10" s="1">
        <v>32381</v>
      </c>
      <c r="HU10" s="1">
        <v>140286.42000000001</v>
      </c>
      <c r="HV10" s="1"/>
      <c r="HW10" s="1">
        <v>119918.75</v>
      </c>
      <c r="HX10" s="1"/>
      <c r="HY10" s="1"/>
      <c r="HZ10" s="1"/>
      <c r="IA10" s="1"/>
      <c r="IB10" s="1"/>
      <c r="IC10" s="1">
        <v>284300</v>
      </c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>
        <v>0</v>
      </c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>
        <v>1433612.05</v>
      </c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>
        <v>0</v>
      </c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>
        <v>317677.5</v>
      </c>
      <c r="LH10" s="1">
        <v>908753.8</v>
      </c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>
        <v>4639734.5</v>
      </c>
      <c r="MD10" s="1"/>
      <c r="ME10" s="1">
        <v>82243.73</v>
      </c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>
        <v>39243</v>
      </c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>
        <v>24760</v>
      </c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>
        <v>387351</v>
      </c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>
        <v>3775</v>
      </c>
      <c r="QQ10" s="1"/>
      <c r="QR10" s="1"/>
      <c r="QS10" s="1"/>
      <c r="QT10" s="1">
        <v>1181357.5</v>
      </c>
      <c r="QU10" s="1"/>
      <c r="QV10" s="1"/>
      <c r="QW10" s="1"/>
      <c r="QX10" s="1"/>
      <c r="QY10" s="1">
        <v>38035</v>
      </c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>
        <v>548115.75</v>
      </c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>
        <v>0</v>
      </c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>
        <v>26681</v>
      </c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>
        <v>595158.6</v>
      </c>
      <c r="VO10" s="1"/>
      <c r="VP10" s="1"/>
      <c r="VQ10" s="1"/>
      <c r="VR10" s="1"/>
      <c r="VS10" s="1">
        <v>89476.25</v>
      </c>
      <c r="VT10" s="1"/>
      <c r="VU10" s="1"/>
      <c r="VV10" s="1"/>
      <c r="VW10" s="1"/>
      <c r="VX10" s="1"/>
      <c r="VY10" s="1"/>
      <c r="VZ10" s="1"/>
      <c r="WA10" s="1">
        <v>254953.75</v>
      </c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>
        <v>707812.6</v>
      </c>
      <c r="WQ10" s="1"/>
      <c r="WR10" s="1"/>
      <c r="WS10" s="1"/>
      <c r="WT10" s="1"/>
      <c r="WU10" s="1">
        <v>0</v>
      </c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>
        <v>3503051.37</v>
      </c>
      <c r="XO10" s="1"/>
      <c r="XP10" s="1"/>
      <c r="XQ10" s="1"/>
      <c r="XR10" s="1">
        <v>650</v>
      </c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>
        <v>3849</v>
      </c>
      <c r="YH10" s="1"/>
      <c r="YI10" s="1"/>
      <c r="YJ10" s="1">
        <v>58979</v>
      </c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>
        <v>94526</v>
      </c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>
        <v>424489.6</v>
      </c>
      <c r="ADC10" s="1"/>
      <c r="ADD10" s="1"/>
      <c r="ADE10" s="1">
        <v>2279242.75</v>
      </c>
      <c r="ADF10" s="1">
        <v>338371.15</v>
      </c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>
        <v>0</v>
      </c>
      <c r="AEA10" s="1"/>
      <c r="AEB10" s="1">
        <v>242711</v>
      </c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>
        <v>1000</v>
      </c>
      <c r="AEW10" s="1"/>
      <c r="AEX10" s="1"/>
      <c r="AEY10" s="1">
        <v>61970</v>
      </c>
      <c r="AEZ10" s="1"/>
      <c r="AFA10" s="1"/>
      <c r="AFB10" s="1"/>
      <c r="AFC10" s="1"/>
      <c r="AFD10" s="1"/>
      <c r="AFE10" s="1">
        <v>350</v>
      </c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>
        <v>0</v>
      </c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>
        <v>258556142.76000005</v>
      </c>
    </row>
    <row r="11" spans="1:907" x14ac:dyDescent="0.25">
      <c r="A11" t="s">
        <v>1918</v>
      </c>
      <c r="B11" t="s">
        <v>1990</v>
      </c>
      <c r="C11" t="s">
        <v>1991</v>
      </c>
      <c r="D11" s="1"/>
      <c r="E11" s="1"/>
      <c r="F11" s="1">
        <v>1976809</v>
      </c>
      <c r="G11" s="1">
        <v>48963092.420000002</v>
      </c>
      <c r="H11" s="1">
        <v>0</v>
      </c>
      <c r="I11" s="1">
        <v>0</v>
      </c>
      <c r="J11" s="1">
        <v>15476880</v>
      </c>
      <c r="K11" s="1">
        <v>43683386.5</v>
      </c>
      <c r="L11" s="1">
        <v>108909.75</v>
      </c>
      <c r="M11" s="1">
        <v>3155116.25</v>
      </c>
      <c r="N11" s="1">
        <v>54325367</v>
      </c>
      <c r="O11" s="1">
        <v>18509699.960000001</v>
      </c>
      <c r="P11" s="1">
        <v>874173</v>
      </c>
      <c r="Q11" s="1">
        <v>0</v>
      </c>
      <c r="R11" s="1">
        <v>5352242</v>
      </c>
      <c r="S11" s="1">
        <v>34265993</v>
      </c>
      <c r="T11" s="1">
        <v>26434837.199999999</v>
      </c>
      <c r="U11" s="1">
        <v>0</v>
      </c>
      <c r="V11" s="1"/>
      <c r="W11" s="1">
        <v>96944873.5</v>
      </c>
      <c r="X11" s="1">
        <v>1006681.25</v>
      </c>
      <c r="Y11" s="1">
        <v>9693964.3300000001</v>
      </c>
      <c r="Z11" s="1">
        <v>190246289.63999999</v>
      </c>
      <c r="AA11" s="1"/>
      <c r="AB11" s="1">
        <v>28677172</v>
      </c>
      <c r="AC11" s="1">
        <v>15912423.189999999</v>
      </c>
      <c r="AD11" s="1">
        <v>48850350</v>
      </c>
      <c r="AE11" s="1">
        <v>9084770</v>
      </c>
      <c r="AF11" s="1">
        <v>9107055</v>
      </c>
      <c r="AG11" s="1"/>
      <c r="AH11" s="1">
        <v>4608494.71</v>
      </c>
      <c r="AI11" s="1">
        <v>23688544.25</v>
      </c>
      <c r="AJ11" s="1">
        <v>13764364.43</v>
      </c>
      <c r="AK11" s="1">
        <v>25139043.5</v>
      </c>
      <c r="AL11" s="1">
        <v>17166600</v>
      </c>
      <c r="AM11" s="1">
        <v>13164034</v>
      </c>
      <c r="AN11" s="1">
        <v>12305437.5</v>
      </c>
      <c r="AO11" s="1">
        <v>0</v>
      </c>
      <c r="AP11" s="1">
        <v>15919473</v>
      </c>
      <c r="AQ11" s="1">
        <v>9730494</v>
      </c>
      <c r="AR11" s="1"/>
      <c r="AS11" s="1">
        <v>14303263.25</v>
      </c>
      <c r="AT11" s="1">
        <v>78492506.5</v>
      </c>
      <c r="AU11" s="1">
        <v>0</v>
      </c>
      <c r="AV11" s="1">
        <v>83839274</v>
      </c>
      <c r="AW11" s="1">
        <v>7665658.5700000003</v>
      </c>
      <c r="AX11" s="1">
        <v>14122960</v>
      </c>
      <c r="AY11" s="1">
        <v>26568058</v>
      </c>
      <c r="AZ11" s="1">
        <v>4770250</v>
      </c>
      <c r="BA11" s="1">
        <v>21723254</v>
      </c>
      <c r="BB11" s="1">
        <v>92625774.790000007</v>
      </c>
      <c r="BC11" s="1">
        <v>50100</v>
      </c>
      <c r="BD11" s="1"/>
      <c r="BE11" s="1">
        <v>0</v>
      </c>
      <c r="BF11" s="1">
        <v>876700</v>
      </c>
      <c r="BG11" s="1">
        <v>33985430</v>
      </c>
      <c r="BH11" s="1">
        <v>40975.26</v>
      </c>
      <c r="BI11" s="1">
        <v>78500126</v>
      </c>
      <c r="BJ11" s="1">
        <v>19909134</v>
      </c>
      <c r="BK11" s="1">
        <v>2282860</v>
      </c>
      <c r="BL11" s="1">
        <v>21882150</v>
      </c>
      <c r="BM11" s="1">
        <v>61464950</v>
      </c>
      <c r="BN11" s="1">
        <v>16587081.800000001</v>
      </c>
      <c r="BO11" s="1">
        <v>19403292</v>
      </c>
      <c r="BP11" s="1">
        <v>76441248.090000004</v>
      </c>
      <c r="BQ11" s="1">
        <v>0</v>
      </c>
      <c r="BR11" s="1">
        <v>3741000</v>
      </c>
      <c r="BS11" s="1">
        <v>39293122</v>
      </c>
      <c r="BT11" s="1">
        <v>0</v>
      </c>
      <c r="BU11" s="1">
        <v>0</v>
      </c>
      <c r="BV11" s="1">
        <v>15855950</v>
      </c>
      <c r="BW11" s="1"/>
      <c r="BX11" s="1">
        <v>31660359.760000002</v>
      </c>
      <c r="BY11" s="1">
        <v>0</v>
      </c>
      <c r="BZ11" s="1">
        <v>25169187.449999999</v>
      </c>
      <c r="CA11" s="1">
        <v>0</v>
      </c>
      <c r="CB11" s="1">
        <v>51496131.170000002</v>
      </c>
      <c r="CC11" s="1">
        <v>122283840.25</v>
      </c>
      <c r="CD11" s="1">
        <v>42255182.5</v>
      </c>
      <c r="CE11" s="1">
        <v>75252</v>
      </c>
      <c r="CF11" s="1">
        <v>6024720</v>
      </c>
      <c r="CG11" s="1">
        <v>0</v>
      </c>
      <c r="CH11" s="1">
        <v>32044600</v>
      </c>
      <c r="CI11" s="1">
        <v>0</v>
      </c>
      <c r="CJ11" s="1">
        <v>0</v>
      </c>
      <c r="CK11" s="1"/>
      <c r="CL11" s="1">
        <v>10247239.5</v>
      </c>
      <c r="CM11" s="1">
        <v>70399191</v>
      </c>
      <c r="CN11" s="1">
        <v>0</v>
      </c>
      <c r="CO11" s="1">
        <v>27911660</v>
      </c>
      <c r="CP11" s="1">
        <v>51820955.850000001</v>
      </c>
      <c r="CQ11" s="1">
        <v>5535594</v>
      </c>
      <c r="CR11" s="1"/>
      <c r="CS11" s="1">
        <v>8341535.5</v>
      </c>
      <c r="CT11" s="1">
        <v>0</v>
      </c>
      <c r="CU11" s="1">
        <v>420856.3</v>
      </c>
      <c r="CV11" s="1"/>
      <c r="CW11" s="1">
        <v>22120</v>
      </c>
      <c r="CX11" s="1">
        <v>180425</v>
      </c>
      <c r="CY11" s="1"/>
      <c r="CZ11" s="1"/>
      <c r="DA11" s="1">
        <v>42803315.899999999</v>
      </c>
      <c r="DB11" s="1">
        <v>4218650</v>
      </c>
      <c r="DC11" s="1"/>
      <c r="DD11" s="1">
        <v>10207860</v>
      </c>
      <c r="DE11" s="1">
        <v>12419115.66</v>
      </c>
      <c r="DF11" s="1">
        <v>8582109</v>
      </c>
      <c r="DG11" s="1">
        <v>3792394.5</v>
      </c>
      <c r="DH11" s="1">
        <v>6032509.8499999996</v>
      </c>
      <c r="DI11" s="1">
        <v>1833581.5</v>
      </c>
      <c r="DJ11" s="1"/>
      <c r="DK11" s="1"/>
      <c r="DL11" s="1"/>
      <c r="DM11" s="1">
        <v>9179648.5</v>
      </c>
      <c r="DN11" s="1">
        <v>89174.5</v>
      </c>
      <c r="DO11" s="1"/>
      <c r="DP11" s="1">
        <v>1896522</v>
      </c>
      <c r="DQ11" s="1"/>
      <c r="DR11" s="1">
        <v>276477</v>
      </c>
      <c r="DS11" s="1">
        <v>8640</v>
      </c>
      <c r="DT11" s="1">
        <v>0</v>
      </c>
      <c r="DU11" s="1">
        <v>807962.25</v>
      </c>
      <c r="DV11" s="1"/>
      <c r="DW11" s="1"/>
      <c r="DX11" s="1">
        <v>1316323.48</v>
      </c>
      <c r="DY11" s="1"/>
      <c r="DZ11" s="1"/>
      <c r="EA11" s="1"/>
      <c r="EB11" s="1"/>
      <c r="EC11" s="1">
        <v>1789650.04</v>
      </c>
      <c r="ED11" s="1"/>
      <c r="EE11" s="1">
        <v>15104792</v>
      </c>
      <c r="EF11" s="1">
        <v>11764340</v>
      </c>
      <c r="EG11" s="1">
        <v>0</v>
      </c>
      <c r="EH11" s="1">
        <v>1105721.5</v>
      </c>
      <c r="EI11" s="1">
        <v>286085</v>
      </c>
      <c r="EJ11" s="1">
        <v>2613904.79</v>
      </c>
      <c r="EK11" s="1">
        <v>5396036</v>
      </c>
      <c r="EL11" s="1">
        <v>10250</v>
      </c>
      <c r="EM11" s="1">
        <v>145282.75</v>
      </c>
      <c r="EN11" s="1"/>
      <c r="EO11" s="1">
        <v>993502.43</v>
      </c>
      <c r="EP11" s="1">
        <v>9722950</v>
      </c>
      <c r="EQ11" s="1">
        <v>154520.56</v>
      </c>
      <c r="ER11" s="1">
        <v>716246</v>
      </c>
      <c r="ES11" s="1">
        <v>787080.75</v>
      </c>
      <c r="ET11" s="1">
        <v>2307266.5</v>
      </c>
      <c r="EU11" s="1">
        <v>1593501.65</v>
      </c>
      <c r="EV11" s="1">
        <v>406150</v>
      </c>
      <c r="EW11" s="1">
        <v>1922175</v>
      </c>
      <c r="EX11" s="1"/>
      <c r="EY11" s="1">
        <v>0</v>
      </c>
      <c r="EZ11" s="1">
        <v>3870</v>
      </c>
      <c r="FA11" s="1">
        <v>93200</v>
      </c>
      <c r="FB11" s="1">
        <v>960524</v>
      </c>
      <c r="FC11" s="1">
        <v>0</v>
      </c>
      <c r="FD11" s="1"/>
      <c r="FE11" s="1">
        <v>177394</v>
      </c>
      <c r="FF11" s="1"/>
      <c r="FG11" s="1">
        <v>23977721.75</v>
      </c>
      <c r="FH11" s="1"/>
      <c r="FI11" s="1"/>
      <c r="FJ11" s="1">
        <v>1749997</v>
      </c>
      <c r="FK11" s="1">
        <v>0</v>
      </c>
      <c r="FL11" s="1">
        <v>0</v>
      </c>
      <c r="FM11" s="1">
        <v>9348238.7300000004</v>
      </c>
      <c r="FN11" s="1"/>
      <c r="FO11" s="1">
        <v>8730124.6999999993</v>
      </c>
      <c r="FP11" s="1"/>
      <c r="FQ11" s="1">
        <v>0</v>
      </c>
      <c r="FR11" s="1"/>
      <c r="FS11" s="1">
        <v>3550267.62</v>
      </c>
      <c r="FT11" s="1">
        <v>481341</v>
      </c>
      <c r="FU11" s="1">
        <v>2078313.2</v>
      </c>
      <c r="FV11" s="1"/>
      <c r="FW11" s="1"/>
      <c r="FX11" s="1">
        <v>2279450</v>
      </c>
      <c r="FY11" s="1">
        <v>3815816</v>
      </c>
      <c r="FZ11" s="1">
        <v>5824955</v>
      </c>
      <c r="GA11" s="1">
        <v>7603900</v>
      </c>
      <c r="GB11" s="1">
        <v>5242051</v>
      </c>
      <c r="GC11" s="1">
        <v>2697318</v>
      </c>
      <c r="GD11" s="1">
        <v>9769333</v>
      </c>
      <c r="GE11" s="1">
        <v>45406132.109999999</v>
      </c>
      <c r="GF11" s="1">
        <v>16463660</v>
      </c>
      <c r="GG11" s="1">
        <v>190450</v>
      </c>
      <c r="GH11" s="1">
        <v>0</v>
      </c>
      <c r="GI11" s="1"/>
      <c r="GJ11" s="1">
        <v>9700100</v>
      </c>
      <c r="GK11" s="1">
        <v>855800</v>
      </c>
      <c r="GL11" s="1">
        <v>2070661.57</v>
      </c>
      <c r="GM11" s="1">
        <v>838966</v>
      </c>
      <c r="GN11" s="1">
        <v>11671697.85</v>
      </c>
      <c r="GO11" s="1"/>
      <c r="GP11" s="1"/>
      <c r="GQ11" s="1">
        <v>2471416.0299999998</v>
      </c>
      <c r="GR11" s="1">
        <v>102509868.5</v>
      </c>
      <c r="GS11" s="1">
        <v>33337791.25</v>
      </c>
      <c r="GT11" s="1">
        <v>7923253.4199999999</v>
      </c>
      <c r="GU11" s="1"/>
      <c r="GV11" s="1"/>
      <c r="GW11" s="1">
        <v>103045</v>
      </c>
      <c r="GX11" s="1">
        <v>0</v>
      </c>
      <c r="GY11" s="1">
        <v>291450.25</v>
      </c>
      <c r="GZ11" s="1"/>
      <c r="HA11" s="1"/>
      <c r="HB11" s="1">
        <v>18406733.5</v>
      </c>
      <c r="HC11" s="1"/>
      <c r="HD11" s="1"/>
      <c r="HE11" s="1">
        <v>3672954</v>
      </c>
      <c r="HF11" s="1">
        <v>579060</v>
      </c>
      <c r="HG11" s="1"/>
      <c r="HH11" s="1">
        <v>0</v>
      </c>
      <c r="HI11" s="1">
        <v>33587650</v>
      </c>
      <c r="HJ11" s="1">
        <v>799495</v>
      </c>
      <c r="HK11" s="1">
        <v>39509064.020000003</v>
      </c>
      <c r="HL11" s="1">
        <v>1845901.32</v>
      </c>
      <c r="HM11" s="1">
        <v>0</v>
      </c>
      <c r="HN11" s="1">
        <v>27346300</v>
      </c>
      <c r="HO11" s="1">
        <v>1042250.5</v>
      </c>
      <c r="HP11" s="1"/>
      <c r="HQ11" s="1">
        <v>0</v>
      </c>
      <c r="HR11" s="1">
        <v>1363742.54</v>
      </c>
      <c r="HS11" s="1"/>
      <c r="HT11" s="1">
        <v>482421.76000000001</v>
      </c>
      <c r="HU11" s="1">
        <v>44781660.329999998</v>
      </c>
      <c r="HV11" s="1">
        <v>17589698.129999999</v>
      </c>
      <c r="HW11" s="1">
        <v>11407258.5</v>
      </c>
      <c r="HX11" s="1">
        <v>0</v>
      </c>
      <c r="HY11" s="1">
        <v>1926</v>
      </c>
      <c r="HZ11" s="1"/>
      <c r="IA11" s="1">
        <v>4314472.57</v>
      </c>
      <c r="IB11" s="1"/>
      <c r="IC11" s="1">
        <v>355690</v>
      </c>
      <c r="ID11" s="1"/>
      <c r="IE11" s="1">
        <v>1525939.75</v>
      </c>
      <c r="IF11" s="1"/>
      <c r="IG11" s="1">
        <v>0</v>
      </c>
      <c r="IH11" s="1">
        <v>23256277.760000002</v>
      </c>
      <c r="II11" s="1"/>
      <c r="IJ11" s="1">
        <v>3750</v>
      </c>
      <c r="IK11" s="1">
        <v>3069608</v>
      </c>
      <c r="IL11" s="1">
        <v>13034125</v>
      </c>
      <c r="IM11" s="1"/>
      <c r="IN11" s="1">
        <v>3403098</v>
      </c>
      <c r="IO11" s="1">
        <v>4809215</v>
      </c>
      <c r="IP11" s="1">
        <v>0</v>
      </c>
      <c r="IQ11" s="1">
        <v>1820950</v>
      </c>
      <c r="IR11" s="1">
        <v>0</v>
      </c>
      <c r="IS11" s="1"/>
      <c r="IT11" s="1">
        <v>494450</v>
      </c>
      <c r="IU11" s="1">
        <v>27234832</v>
      </c>
      <c r="IV11" s="1">
        <v>1941200</v>
      </c>
      <c r="IW11" s="1">
        <v>11823185</v>
      </c>
      <c r="IX11" s="1">
        <v>0</v>
      </c>
      <c r="IY11" s="1"/>
      <c r="IZ11" s="1">
        <v>151656</v>
      </c>
      <c r="JA11" s="1"/>
      <c r="JB11" s="1">
        <v>209146</v>
      </c>
      <c r="JC11" s="1">
        <v>8297474.7199999997</v>
      </c>
      <c r="JD11" s="1">
        <v>25298722</v>
      </c>
      <c r="JE11" s="1">
        <v>1243235.74</v>
      </c>
      <c r="JF11" s="1">
        <v>1453623.8</v>
      </c>
      <c r="JG11" s="1">
        <v>3633756</v>
      </c>
      <c r="JH11" s="1">
        <v>277778</v>
      </c>
      <c r="JI11" s="1">
        <v>3726256.66</v>
      </c>
      <c r="JJ11" s="1">
        <v>0</v>
      </c>
      <c r="JK11" s="1">
        <v>0</v>
      </c>
      <c r="JL11" s="1"/>
      <c r="JM11" s="1">
        <v>45372</v>
      </c>
      <c r="JN11" s="1"/>
      <c r="JO11" s="1">
        <v>0</v>
      </c>
      <c r="JP11" s="1"/>
      <c r="JQ11" s="1"/>
      <c r="JR11" s="1">
        <v>0</v>
      </c>
      <c r="JS11" s="1"/>
      <c r="JT11" s="1"/>
      <c r="JU11" s="1"/>
      <c r="JV11" s="1">
        <v>5081.5</v>
      </c>
      <c r="JW11" s="1"/>
      <c r="JX11" s="1"/>
      <c r="JY11" s="1">
        <v>3318503.34</v>
      </c>
      <c r="JZ11" s="1"/>
      <c r="KA11" s="1"/>
      <c r="KB11" s="1">
        <v>2150600</v>
      </c>
      <c r="KC11" s="1">
        <v>15305962.43</v>
      </c>
      <c r="KD11" s="1">
        <v>20369685.25</v>
      </c>
      <c r="KE11" s="1">
        <v>58730861.329999998</v>
      </c>
      <c r="KF11" s="1">
        <v>0</v>
      </c>
      <c r="KG11" s="1"/>
      <c r="KH11" s="1">
        <v>0</v>
      </c>
      <c r="KI11" s="1">
        <v>25829413.68</v>
      </c>
      <c r="KJ11" s="1"/>
      <c r="KK11" s="1"/>
      <c r="KL11" s="1">
        <v>0</v>
      </c>
      <c r="KM11" s="1">
        <v>0</v>
      </c>
      <c r="KN11" s="1">
        <v>0</v>
      </c>
      <c r="KO11" s="1"/>
      <c r="KP11" s="1"/>
      <c r="KQ11" s="1"/>
      <c r="KR11" s="1"/>
      <c r="KS11" s="1">
        <v>891000</v>
      </c>
      <c r="KT11" s="1"/>
      <c r="KU11" s="1">
        <v>0</v>
      </c>
      <c r="KV11" s="1">
        <v>0</v>
      </c>
      <c r="KW11" s="1">
        <v>0</v>
      </c>
      <c r="KX11" s="1">
        <v>5393534</v>
      </c>
      <c r="KY11" s="1">
        <v>0</v>
      </c>
      <c r="KZ11" s="1">
        <v>21580267.199999999</v>
      </c>
      <c r="LA11" s="1">
        <v>0</v>
      </c>
      <c r="LB11" s="1">
        <v>2232866.25</v>
      </c>
      <c r="LC11" s="1">
        <v>10054070.25</v>
      </c>
      <c r="LD11" s="1">
        <v>8048000</v>
      </c>
      <c r="LE11" s="1">
        <v>3664382</v>
      </c>
      <c r="LF11" s="1">
        <v>4036825</v>
      </c>
      <c r="LG11" s="1">
        <v>0</v>
      </c>
      <c r="LH11" s="1">
        <v>15841592.23</v>
      </c>
      <c r="LI11" s="1">
        <v>10695282.76</v>
      </c>
      <c r="LJ11" s="1">
        <v>1245770</v>
      </c>
      <c r="LK11" s="1">
        <v>926971.25</v>
      </c>
      <c r="LL11" s="1">
        <v>24868696</v>
      </c>
      <c r="LM11" s="1">
        <v>2661695.25</v>
      </c>
      <c r="LN11" s="1"/>
      <c r="LO11" s="1">
        <v>3896696.75</v>
      </c>
      <c r="LP11" s="1"/>
      <c r="LQ11" s="1">
        <v>2052250.06</v>
      </c>
      <c r="LR11" s="1"/>
      <c r="LS11" s="1">
        <v>4261202.75</v>
      </c>
      <c r="LT11" s="1">
        <v>909899.5</v>
      </c>
      <c r="LU11" s="1">
        <v>11058900</v>
      </c>
      <c r="LV11" s="1">
        <v>5590285</v>
      </c>
      <c r="LW11" s="1">
        <v>245500</v>
      </c>
      <c r="LX11" s="1">
        <v>0</v>
      </c>
      <c r="LY11" s="1">
        <v>967363</v>
      </c>
      <c r="LZ11" s="1">
        <v>2071338.5</v>
      </c>
      <c r="MA11" s="1">
        <v>417399.95</v>
      </c>
      <c r="MB11" s="1">
        <v>16249011.699999999</v>
      </c>
      <c r="MC11" s="1">
        <v>2730940.84</v>
      </c>
      <c r="MD11" s="1">
        <v>1048823</v>
      </c>
      <c r="ME11" s="1">
        <v>11183347.9</v>
      </c>
      <c r="MF11" s="1">
        <v>1645552</v>
      </c>
      <c r="MG11" s="1"/>
      <c r="MH11" s="1">
        <v>886380.23</v>
      </c>
      <c r="MI11" s="1">
        <v>4407735.68</v>
      </c>
      <c r="MJ11" s="1">
        <v>7484700</v>
      </c>
      <c r="MK11" s="1">
        <v>14479447.050000001</v>
      </c>
      <c r="ML11" s="1">
        <v>36832940.5</v>
      </c>
      <c r="MM11" s="1">
        <v>156083.5</v>
      </c>
      <c r="MN11" s="1">
        <v>4266109</v>
      </c>
      <c r="MO11" s="1">
        <v>0</v>
      </c>
      <c r="MP11" s="1">
        <v>5441.5</v>
      </c>
      <c r="MQ11" s="1">
        <v>2978867.96</v>
      </c>
      <c r="MR11" s="1">
        <v>0</v>
      </c>
      <c r="MS11" s="1"/>
      <c r="MT11" s="1">
        <v>5655715</v>
      </c>
      <c r="MU11" s="1"/>
      <c r="MV11" s="1">
        <v>4862900</v>
      </c>
      <c r="MW11" s="1">
        <v>0</v>
      </c>
      <c r="MX11" s="1">
        <v>0</v>
      </c>
      <c r="MY11" s="1">
        <v>8500</v>
      </c>
      <c r="MZ11" s="1">
        <v>941400</v>
      </c>
      <c r="NA11" s="1"/>
      <c r="NB11" s="1">
        <v>32250</v>
      </c>
      <c r="NC11" s="1">
        <v>3694200</v>
      </c>
      <c r="ND11" s="1">
        <v>0</v>
      </c>
      <c r="NE11" s="1">
        <v>0</v>
      </c>
      <c r="NF11" s="1">
        <v>0</v>
      </c>
      <c r="NG11" s="1">
        <v>121750</v>
      </c>
      <c r="NH11" s="1">
        <v>2665100</v>
      </c>
      <c r="NI11" s="1">
        <v>0</v>
      </c>
      <c r="NJ11" s="1">
        <v>0</v>
      </c>
      <c r="NK11" s="1">
        <v>0</v>
      </c>
      <c r="NL11" s="1"/>
      <c r="NM11" s="1">
        <v>0</v>
      </c>
      <c r="NN11" s="1"/>
      <c r="NO11" s="1"/>
      <c r="NP11" s="1"/>
      <c r="NQ11" s="1"/>
      <c r="NR11" s="1"/>
      <c r="NS11" s="1">
        <v>16962373</v>
      </c>
      <c r="NT11" s="1">
        <v>0</v>
      </c>
      <c r="NU11" s="1"/>
      <c r="NV11" s="1">
        <v>0</v>
      </c>
      <c r="NW11" s="1">
        <v>0</v>
      </c>
      <c r="NX11" s="1">
        <v>0</v>
      </c>
      <c r="NY11" s="1">
        <v>0</v>
      </c>
      <c r="NZ11" s="1">
        <v>0</v>
      </c>
      <c r="OA11" s="1">
        <v>0</v>
      </c>
      <c r="OB11" s="1"/>
      <c r="OC11" s="1">
        <v>1021000</v>
      </c>
      <c r="OD11" s="1">
        <v>0</v>
      </c>
      <c r="OE11" s="1"/>
      <c r="OF11" s="1">
        <v>0</v>
      </c>
      <c r="OG11" s="1">
        <v>18094833.66</v>
      </c>
      <c r="OH11" s="1"/>
      <c r="OI11" s="1">
        <v>5739151.5199999996</v>
      </c>
      <c r="OJ11" s="1">
        <v>4596521</v>
      </c>
      <c r="OK11" s="1">
        <v>0</v>
      </c>
      <c r="OL11" s="1">
        <v>9668627.5</v>
      </c>
      <c r="OM11" s="1">
        <v>15721281.93</v>
      </c>
      <c r="ON11" s="1">
        <v>2762137.23</v>
      </c>
      <c r="OO11" s="1">
        <v>6706512</v>
      </c>
      <c r="OP11" s="1">
        <v>2005331</v>
      </c>
      <c r="OQ11" s="1">
        <v>11815428.23</v>
      </c>
      <c r="OR11" s="1">
        <v>44576689.75</v>
      </c>
      <c r="OS11" s="1">
        <v>27163190.75</v>
      </c>
      <c r="OT11" s="1">
        <v>4094166.7</v>
      </c>
      <c r="OU11" s="1">
        <v>0</v>
      </c>
      <c r="OV11" s="1">
        <v>19804162.850000001</v>
      </c>
      <c r="OW11" s="1">
        <v>53495292.43</v>
      </c>
      <c r="OX11" s="1">
        <v>2569141.25</v>
      </c>
      <c r="OY11" s="1">
        <v>92361</v>
      </c>
      <c r="OZ11" s="1">
        <v>0</v>
      </c>
      <c r="PA11" s="1">
        <v>3772500.04</v>
      </c>
      <c r="PB11" s="1">
        <v>179178.5</v>
      </c>
      <c r="PC11" s="1">
        <v>1051764</v>
      </c>
      <c r="PD11" s="1"/>
      <c r="PE11" s="1">
        <v>0</v>
      </c>
      <c r="PF11" s="1">
        <v>168017.85</v>
      </c>
      <c r="PG11" s="1">
        <v>0</v>
      </c>
      <c r="PH11" s="1">
        <v>15937765.220000001</v>
      </c>
      <c r="PI11" s="1"/>
      <c r="PJ11" s="1">
        <v>1181500.05</v>
      </c>
      <c r="PK11" s="1"/>
      <c r="PL11" s="1"/>
      <c r="PM11" s="1">
        <v>698034.25</v>
      </c>
      <c r="PN11" s="1">
        <v>990250</v>
      </c>
      <c r="PO11" s="1">
        <v>9206413.3300000001</v>
      </c>
      <c r="PP11" s="1">
        <v>7667217</v>
      </c>
      <c r="PQ11" s="1">
        <v>538004.5</v>
      </c>
      <c r="PR11" s="1">
        <v>7941492</v>
      </c>
      <c r="PS11" s="1">
        <v>177391</v>
      </c>
      <c r="PT11" s="1">
        <v>12358235</v>
      </c>
      <c r="PU11" s="1">
        <v>1750</v>
      </c>
      <c r="PV11" s="1">
        <v>1405699.4</v>
      </c>
      <c r="PW11" s="1">
        <v>98401</v>
      </c>
      <c r="PX11" s="1">
        <v>273021.24</v>
      </c>
      <c r="PY11" s="1">
        <v>13983885</v>
      </c>
      <c r="PZ11" s="1"/>
      <c r="QA11" s="1">
        <v>3400</v>
      </c>
      <c r="QB11" s="1">
        <v>462284.81</v>
      </c>
      <c r="QC11" s="1">
        <v>987</v>
      </c>
      <c r="QD11" s="1">
        <v>10051050</v>
      </c>
      <c r="QE11" s="1"/>
      <c r="QF11" s="1">
        <v>29100</v>
      </c>
      <c r="QG11" s="1">
        <v>0</v>
      </c>
      <c r="QH11" s="1"/>
      <c r="QI11" s="1">
        <v>0</v>
      </c>
      <c r="QJ11" s="1">
        <v>31727826.25</v>
      </c>
      <c r="QK11" s="1">
        <v>5562416</v>
      </c>
      <c r="QL11" s="1">
        <v>0</v>
      </c>
      <c r="QM11" s="1">
        <v>115858.2</v>
      </c>
      <c r="QN11" s="1">
        <v>16465179.859999999</v>
      </c>
      <c r="QO11" s="1">
        <v>13834752.130000001</v>
      </c>
      <c r="QP11" s="1"/>
      <c r="QQ11" s="1">
        <v>2138316</v>
      </c>
      <c r="QR11" s="1">
        <v>3425870</v>
      </c>
      <c r="QS11" s="1"/>
      <c r="QT11" s="1">
        <v>27714919</v>
      </c>
      <c r="QU11" s="1">
        <v>0</v>
      </c>
      <c r="QV11" s="1">
        <v>7733739.0199999996</v>
      </c>
      <c r="QW11" s="1"/>
      <c r="QX11" s="1">
        <v>12147714.5</v>
      </c>
      <c r="QY11" s="1">
        <v>6748903.0499999998</v>
      </c>
      <c r="QZ11" s="1">
        <v>74629576.930000007</v>
      </c>
      <c r="RA11" s="1">
        <v>8382050</v>
      </c>
      <c r="RB11" s="1">
        <v>13320597.84</v>
      </c>
      <c r="RC11" s="1"/>
      <c r="RD11" s="1"/>
      <c r="RE11" s="1">
        <v>26257345</v>
      </c>
      <c r="RF11" s="1">
        <v>4492905</v>
      </c>
      <c r="RG11" s="1">
        <v>45542.71</v>
      </c>
      <c r="RH11" s="1">
        <v>25650</v>
      </c>
      <c r="RI11" s="1">
        <v>3191029.09</v>
      </c>
      <c r="RJ11" s="1">
        <v>0</v>
      </c>
      <c r="RK11" s="1">
        <v>9246656.1300000008</v>
      </c>
      <c r="RL11" s="1">
        <v>15308028</v>
      </c>
      <c r="RM11" s="1">
        <v>1810543.5</v>
      </c>
      <c r="RN11" s="1">
        <v>646958</v>
      </c>
      <c r="RO11" s="1">
        <v>701619.25</v>
      </c>
      <c r="RP11" s="1">
        <v>0</v>
      </c>
      <c r="RQ11" s="1">
        <v>0</v>
      </c>
      <c r="RR11" s="1">
        <v>3173046.98</v>
      </c>
      <c r="RS11" s="1">
        <v>26771325.949999999</v>
      </c>
      <c r="RT11" s="1">
        <v>486700</v>
      </c>
      <c r="RU11" s="1"/>
      <c r="RV11" s="1">
        <v>0</v>
      </c>
      <c r="RW11" s="1"/>
      <c r="RX11" s="1">
        <v>2381650</v>
      </c>
      <c r="RY11" s="1"/>
      <c r="RZ11" s="1">
        <v>0</v>
      </c>
      <c r="SA11" s="1"/>
      <c r="SB11" s="1"/>
      <c r="SC11" s="1"/>
      <c r="SD11" s="1"/>
      <c r="SE11" s="1"/>
      <c r="SF11" s="1">
        <v>150239</v>
      </c>
      <c r="SG11" s="1">
        <v>15697220</v>
      </c>
      <c r="SH11" s="1">
        <v>16902039.219999999</v>
      </c>
      <c r="SI11" s="1">
        <v>10447761.289999999</v>
      </c>
      <c r="SJ11" s="1">
        <v>7793090.5</v>
      </c>
      <c r="SK11" s="1">
        <v>8806400.25</v>
      </c>
      <c r="SL11" s="1">
        <v>4348673</v>
      </c>
      <c r="SM11" s="1">
        <v>30394264.57</v>
      </c>
      <c r="SN11" s="1">
        <v>31079945.5</v>
      </c>
      <c r="SO11" s="1">
        <v>5183746.75</v>
      </c>
      <c r="SP11" s="1">
        <v>17350</v>
      </c>
      <c r="SQ11" s="1">
        <v>26802165</v>
      </c>
      <c r="SR11" s="1">
        <v>363504</v>
      </c>
      <c r="SS11" s="1">
        <v>6528591.8300000001</v>
      </c>
      <c r="ST11" s="1">
        <v>5014913.3</v>
      </c>
      <c r="SU11" s="1">
        <v>5317029.71</v>
      </c>
      <c r="SV11" s="1">
        <v>3493500</v>
      </c>
      <c r="SW11" s="1">
        <v>471817.5</v>
      </c>
      <c r="SX11" s="1">
        <v>14347448</v>
      </c>
      <c r="SY11" s="1">
        <v>0</v>
      </c>
      <c r="SZ11" s="1">
        <v>3642800</v>
      </c>
      <c r="TA11" s="1">
        <v>601838.02</v>
      </c>
      <c r="TB11" s="1">
        <v>0</v>
      </c>
      <c r="TC11" s="1">
        <v>1652856</v>
      </c>
      <c r="TD11" s="1">
        <v>1505101</v>
      </c>
      <c r="TE11" s="1">
        <v>0</v>
      </c>
      <c r="TF11" s="1">
        <v>0</v>
      </c>
      <c r="TG11" s="1">
        <v>9473565.0099999998</v>
      </c>
      <c r="TH11" s="1">
        <v>0</v>
      </c>
      <c r="TI11" s="1">
        <v>1483048.75</v>
      </c>
      <c r="TJ11" s="1">
        <v>0</v>
      </c>
      <c r="TK11" s="1">
        <v>0</v>
      </c>
      <c r="TL11" s="1"/>
      <c r="TM11" s="1">
        <v>0</v>
      </c>
      <c r="TN11" s="1">
        <v>0</v>
      </c>
      <c r="TO11" s="1">
        <v>1045255</v>
      </c>
      <c r="TP11" s="1">
        <v>0</v>
      </c>
      <c r="TQ11" s="1"/>
      <c r="TR11" s="1">
        <v>11687511</v>
      </c>
      <c r="TS11" s="1"/>
      <c r="TT11" s="1"/>
      <c r="TU11" s="1">
        <v>0</v>
      </c>
      <c r="TV11" s="1">
        <v>5100</v>
      </c>
      <c r="TW11" s="1"/>
      <c r="TX11" s="1">
        <v>2254284</v>
      </c>
      <c r="TY11" s="1"/>
      <c r="TZ11" s="1">
        <v>0</v>
      </c>
      <c r="UA11" s="1">
        <v>347563</v>
      </c>
      <c r="UB11" s="1">
        <v>0</v>
      </c>
      <c r="UC11" s="1">
        <v>58141.8</v>
      </c>
      <c r="UD11" s="1">
        <v>3257322</v>
      </c>
      <c r="UE11" s="1">
        <v>19318807.859999999</v>
      </c>
      <c r="UF11" s="1">
        <v>1314050</v>
      </c>
      <c r="UG11" s="1">
        <v>15576800</v>
      </c>
      <c r="UH11" s="1"/>
      <c r="UI11" s="1">
        <v>3368587</v>
      </c>
      <c r="UJ11" s="1"/>
      <c r="UK11" s="1"/>
      <c r="UL11" s="1">
        <v>2204927.5</v>
      </c>
      <c r="UM11" s="1">
        <v>572029</v>
      </c>
      <c r="UN11" s="1">
        <v>0</v>
      </c>
      <c r="UO11" s="1">
        <v>3125850</v>
      </c>
      <c r="UP11" s="1"/>
      <c r="UQ11" s="1"/>
      <c r="UR11" s="1">
        <v>3320265.75</v>
      </c>
      <c r="US11" s="1">
        <v>4863456.2</v>
      </c>
      <c r="UT11" s="1">
        <v>0</v>
      </c>
      <c r="UU11" s="1">
        <v>367415</v>
      </c>
      <c r="UV11" s="1"/>
      <c r="UW11" s="1">
        <v>0</v>
      </c>
      <c r="UX11" s="1">
        <v>8970253.6799999997</v>
      </c>
      <c r="UY11" s="1">
        <v>1311700.5</v>
      </c>
      <c r="UZ11" s="1">
        <v>34903630</v>
      </c>
      <c r="VA11" s="1"/>
      <c r="VB11" s="1"/>
      <c r="VC11" s="1"/>
      <c r="VD11" s="1"/>
      <c r="VE11" s="1">
        <v>0</v>
      </c>
      <c r="VF11" s="1">
        <v>3881345</v>
      </c>
      <c r="VG11" s="1">
        <v>17711750.27</v>
      </c>
      <c r="VH11" s="1"/>
      <c r="VI11" s="1">
        <v>16993560</v>
      </c>
      <c r="VJ11" s="1">
        <v>0</v>
      </c>
      <c r="VK11" s="1">
        <v>11054929.75</v>
      </c>
      <c r="VL11" s="1">
        <v>375624.92</v>
      </c>
      <c r="VM11" s="1">
        <v>952</v>
      </c>
      <c r="VN11" s="1">
        <v>0</v>
      </c>
      <c r="VO11" s="1">
        <v>15776149.4</v>
      </c>
      <c r="VP11" s="1">
        <v>19103421</v>
      </c>
      <c r="VQ11" s="1">
        <v>2385578.5</v>
      </c>
      <c r="VR11" s="1">
        <v>21018</v>
      </c>
      <c r="VS11" s="1">
        <v>7148800</v>
      </c>
      <c r="VT11" s="1">
        <v>119837.75</v>
      </c>
      <c r="VU11" s="1">
        <v>73150702.010000005</v>
      </c>
      <c r="VV11" s="1">
        <v>20167220.039999999</v>
      </c>
      <c r="VW11" s="1">
        <v>42193266</v>
      </c>
      <c r="VX11" s="1">
        <v>21660603</v>
      </c>
      <c r="VY11" s="1">
        <v>127454811.25</v>
      </c>
      <c r="VZ11" s="1">
        <v>17706.5</v>
      </c>
      <c r="WA11" s="1">
        <v>12555612.25</v>
      </c>
      <c r="WB11" s="1">
        <v>284664</v>
      </c>
      <c r="WC11" s="1"/>
      <c r="WD11" s="1">
        <v>17726554.25</v>
      </c>
      <c r="WE11" s="1">
        <v>11728082.949999999</v>
      </c>
      <c r="WF11" s="1">
        <v>356860</v>
      </c>
      <c r="WG11" s="1">
        <v>54165</v>
      </c>
      <c r="WH11" s="1">
        <v>6577208</v>
      </c>
      <c r="WI11" s="1">
        <v>2277820</v>
      </c>
      <c r="WJ11" s="1">
        <v>2704395.25</v>
      </c>
      <c r="WK11" s="1">
        <v>4470367.0999999996</v>
      </c>
      <c r="WL11" s="1">
        <v>128326</v>
      </c>
      <c r="WM11" s="1">
        <v>47050.75</v>
      </c>
      <c r="WN11" s="1">
        <v>37073370.649999999</v>
      </c>
      <c r="WO11" s="1">
        <v>31100</v>
      </c>
      <c r="WP11" s="1">
        <v>37204556</v>
      </c>
      <c r="WQ11" s="1">
        <v>5836409</v>
      </c>
      <c r="WR11" s="1">
        <v>0</v>
      </c>
      <c r="WS11" s="1">
        <v>1417775</v>
      </c>
      <c r="WT11" s="1">
        <v>2967669</v>
      </c>
      <c r="WU11" s="1">
        <v>0</v>
      </c>
      <c r="WV11" s="1">
        <v>64170</v>
      </c>
      <c r="WW11" s="1">
        <v>173976.25</v>
      </c>
      <c r="WX11" s="1"/>
      <c r="WY11" s="1">
        <v>150780</v>
      </c>
      <c r="WZ11" s="1"/>
      <c r="XA11" s="1"/>
      <c r="XB11" s="1"/>
      <c r="XC11" s="1">
        <v>0</v>
      </c>
      <c r="XD11" s="1"/>
      <c r="XE11" s="1">
        <v>193992</v>
      </c>
      <c r="XF11" s="1">
        <v>20240700</v>
      </c>
      <c r="XG11" s="1"/>
      <c r="XH11" s="1">
        <v>5089815</v>
      </c>
      <c r="XI11" s="1">
        <v>18541503.82</v>
      </c>
      <c r="XJ11" s="1"/>
      <c r="XK11" s="1">
        <v>0</v>
      </c>
      <c r="XL11" s="1">
        <v>5205700</v>
      </c>
      <c r="XM11" s="1">
        <v>2184756</v>
      </c>
      <c r="XN11" s="1">
        <v>780322</v>
      </c>
      <c r="XO11" s="1">
        <v>136068</v>
      </c>
      <c r="XP11" s="1">
        <v>0</v>
      </c>
      <c r="XQ11" s="1">
        <v>0</v>
      </c>
      <c r="XR11" s="1"/>
      <c r="XS11" s="1">
        <v>84800</v>
      </c>
      <c r="XT11" s="1">
        <v>254998.04</v>
      </c>
      <c r="XU11" s="1"/>
      <c r="XV11" s="1">
        <v>7156000</v>
      </c>
      <c r="XW11" s="1">
        <v>32485550.5</v>
      </c>
      <c r="XX11" s="1"/>
      <c r="XY11" s="1"/>
      <c r="XZ11" s="1"/>
      <c r="YA11" s="1"/>
      <c r="YB11" s="1"/>
      <c r="YC11" s="1"/>
      <c r="YD11" s="1"/>
      <c r="YE11" s="1">
        <v>1089947</v>
      </c>
      <c r="YF11" s="1">
        <v>14785225</v>
      </c>
      <c r="YG11" s="1">
        <v>12294136.25</v>
      </c>
      <c r="YH11" s="1"/>
      <c r="YI11" s="1">
        <v>3727838</v>
      </c>
      <c r="YJ11" s="1">
        <v>19523917.600000001</v>
      </c>
      <c r="YK11" s="1">
        <v>13526773</v>
      </c>
      <c r="YL11" s="1">
        <v>266550</v>
      </c>
      <c r="YM11" s="1">
        <v>15171300.24</v>
      </c>
      <c r="YN11" s="1">
        <v>1503650</v>
      </c>
      <c r="YO11" s="1"/>
      <c r="YP11" s="1">
        <v>7860480.2999999998</v>
      </c>
      <c r="YQ11" s="1"/>
      <c r="YR11" s="1"/>
      <c r="YS11" s="1"/>
      <c r="YT11" s="1"/>
      <c r="YU11" s="1">
        <v>17662645.199999999</v>
      </c>
      <c r="YV11" s="1"/>
      <c r="YW11" s="1"/>
      <c r="YX11" s="1"/>
      <c r="YY11" s="1">
        <v>9281650</v>
      </c>
      <c r="YZ11" s="1"/>
      <c r="ZA11" s="1">
        <v>4222775</v>
      </c>
      <c r="ZB11" s="1"/>
      <c r="ZC11" s="1"/>
      <c r="ZD11" s="1">
        <v>6488124</v>
      </c>
      <c r="ZE11" s="1">
        <v>14964936.609999999</v>
      </c>
      <c r="ZF11" s="1"/>
      <c r="ZG11" s="1"/>
      <c r="ZH11" s="1"/>
      <c r="ZI11" s="1"/>
      <c r="ZJ11" s="1"/>
      <c r="ZK11" s="1"/>
      <c r="ZL11" s="1"/>
      <c r="ZM11" s="1"/>
      <c r="ZN11" s="1">
        <v>0</v>
      </c>
      <c r="ZO11" s="1">
        <v>1476250.69</v>
      </c>
      <c r="ZP11" s="1"/>
      <c r="ZQ11" s="1"/>
      <c r="ZR11" s="1">
        <v>11360562</v>
      </c>
      <c r="ZS11" s="1"/>
      <c r="ZT11" s="1">
        <v>64352132</v>
      </c>
      <c r="ZU11" s="1">
        <v>0</v>
      </c>
      <c r="ZV11" s="1">
        <v>8268234.4000000004</v>
      </c>
      <c r="ZW11" s="1">
        <v>12671065.5</v>
      </c>
      <c r="ZX11" s="1">
        <v>0</v>
      </c>
      <c r="ZY11" s="1">
        <v>10682470</v>
      </c>
      <c r="ZZ11" s="1">
        <v>300000</v>
      </c>
      <c r="AAA11" s="1">
        <v>1361050</v>
      </c>
      <c r="AAB11" s="1">
        <v>65151.99</v>
      </c>
      <c r="AAC11" s="1">
        <v>4276178.75</v>
      </c>
      <c r="AAD11" s="1"/>
      <c r="AAE11" s="1">
        <v>45555215.75</v>
      </c>
      <c r="AAF11" s="1"/>
      <c r="AAG11" s="1">
        <v>0</v>
      </c>
      <c r="AAH11" s="1"/>
      <c r="AAI11" s="1">
        <v>26704729.579999998</v>
      </c>
      <c r="AAJ11" s="1">
        <v>5153317.74</v>
      </c>
      <c r="AAK11" s="1">
        <v>555428.5</v>
      </c>
      <c r="AAL11" s="1">
        <v>0</v>
      </c>
      <c r="AAM11" s="1">
        <v>67400</v>
      </c>
      <c r="AAN11" s="1"/>
      <c r="AAO11" s="1">
        <v>1233289.8999999999</v>
      </c>
      <c r="AAP11" s="1">
        <v>62986332.280000001</v>
      </c>
      <c r="AAQ11" s="1">
        <v>-3819591.2</v>
      </c>
      <c r="AAR11" s="1">
        <v>34430</v>
      </c>
      <c r="AAS11" s="1"/>
      <c r="AAT11" s="1">
        <v>2797741.75</v>
      </c>
      <c r="AAU11" s="1">
        <v>25505616.57</v>
      </c>
      <c r="AAV11" s="1">
        <v>617037</v>
      </c>
      <c r="AAW11" s="1">
        <v>685200</v>
      </c>
      <c r="AAX11" s="1">
        <v>8816799.4900000002</v>
      </c>
      <c r="AAY11" s="1">
        <v>73100</v>
      </c>
      <c r="AAZ11" s="1">
        <v>146199</v>
      </c>
      <c r="ABA11" s="1">
        <v>952000</v>
      </c>
      <c r="ABB11" s="1">
        <v>614750</v>
      </c>
      <c r="ABC11" s="1">
        <v>9800</v>
      </c>
      <c r="ABD11" s="1">
        <v>1334771</v>
      </c>
      <c r="ABE11" s="1">
        <v>2516878</v>
      </c>
      <c r="ABF11" s="1">
        <v>1049100.33</v>
      </c>
      <c r="ABG11" s="1">
        <v>350700</v>
      </c>
      <c r="ABH11" s="1">
        <v>357050</v>
      </c>
      <c r="ABI11" s="1">
        <v>2232653.3199999998</v>
      </c>
      <c r="ABJ11" s="1">
        <v>93600</v>
      </c>
      <c r="ABK11" s="1">
        <v>11761253</v>
      </c>
      <c r="ABL11" s="1"/>
      <c r="ABM11" s="1">
        <v>1745000</v>
      </c>
      <c r="ABN11" s="1">
        <v>6788350</v>
      </c>
      <c r="ABO11" s="1">
        <v>0</v>
      </c>
      <c r="ABP11" s="1">
        <v>2773093.55</v>
      </c>
      <c r="ABQ11" s="1">
        <v>32900</v>
      </c>
      <c r="ABR11" s="1">
        <v>10687630</v>
      </c>
      <c r="ABS11" s="1">
        <v>11346804.439999999</v>
      </c>
      <c r="ABT11" s="1">
        <v>13301397.5</v>
      </c>
      <c r="ABU11" s="1">
        <v>11200</v>
      </c>
      <c r="ABV11" s="1">
        <v>3488508.25</v>
      </c>
      <c r="ABW11" s="1">
        <v>98784508.099999994</v>
      </c>
      <c r="ABX11" s="1">
        <v>40461777.299999997</v>
      </c>
      <c r="ABY11" s="1">
        <v>18537091</v>
      </c>
      <c r="ABZ11" s="1">
        <v>97432613.450000003</v>
      </c>
      <c r="ACA11" s="1">
        <v>63748115.25</v>
      </c>
      <c r="ACB11" s="1">
        <v>8227237.2199999997</v>
      </c>
      <c r="ACC11" s="1"/>
      <c r="ACD11" s="1"/>
      <c r="ACE11" s="1">
        <v>28493779.75</v>
      </c>
      <c r="ACF11" s="1">
        <v>388543.45</v>
      </c>
      <c r="ACG11" s="1">
        <v>6800</v>
      </c>
      <c r="ACH11" s="1">
        <v>1670049.2</v>
      </c>
      <c r="ACI11" s="1">
        <v>0</v>
      </c>
      <c r="ACJ11" s="1">
        <v>648172.59</v>
      </c>
      <c r="ACK11" s="1"/>
      <c r="ACL11" s="1"/>
      <c r="ACM11" s="1">
        <v>0</v>
      </c>
      <c r="ACN11" s="1">
        <v>2764650.5</v>
      </c>
      <c r="ACO11" s="1">
        <v>0</v>
      </c>
      <c r="ACP11" s="1">
        <v>0</v>
      </c>
      <c r="ACQ11" s="1">
        <v>16900</v>
      </c>
      <c r="ACR11" s="1">
        <v>2230050</v>
      </c>
      <c r="ACS11" s="1"/>
      <c r="ACT11" s="1"/>
      <c r="ACU11" s="1">
        <v>1299816.9099999999</v>
      </c>
      <c r="ACV11" s="1">
        <v>189650</v>
      </c>
      <c r="ACW11" s="1">
        <v>1974634</v>
      </c>
      <c r="ACX11" s="1">
        <v>107282</v>
      </c>
      <c r="ACY11" s="1">
        <v>6268510</v>
      </c>
      <c r="ACZ11" s="1">
        <v>8905</v>
      </c>
      <c r="ADA11" s="1">
        <v>4395250</v>
      </c>
      <c r="ADB11" s="1"/>
      <c r="ADC11" s="1">
        <v>2937809</v>
      </c>
      <c r="ADD11" s="1">
        <v>6015099</v>
      </c>
      <c r="ADE11" s="1">
        <v>0</v>
      </c>
      <c r="ADF11" s="1"/>
      <c r="ADG11" s="1">
        <v>22947020</v>
      </c>
      <c r="ADH11" s="1">
        <v>821450</v>
      </c>
      <c r="ADI11" s="1">
        <v>9992721</v>
      </c>
      <c r="ADJ11" s="1">
        <v>30501960</v>
      </c>
      <c r="ADK11" s="1">
        <v>0</v>
      </c>
      <c r="ADL11" s="1">
        <v>6892855.75</v>
      </c>
      <c r="ADM11" s="1"/>
      <c r="ADN11" s="1">
        <v>353096.5</v>
      </c>
      <c r="ADO11" s="1"/>
      <c r="ADP11" s="1"/>
      <c r="ADQ11" s="1"/>
      <c r="ADR11" s="1">
        <v>2054620</v>
      </c>
      <c r="ADS11" s="1">
        <v>2100</v>
      </c>
      <c r="ADT11" s="1"/>
      <c r="ADU11" s="1">
        <v>73429</v>
      </c>
      <c r="ADV11" s="1"/>
      <c r="ADW11" s="1">
        <v>753250</v>
      </c>
      <c r="ADX11" s="1">
        <v>3693120</v>
      </c>
      <c r="ADY11" s="1"/>
      <c r="ADZ11" s="1"/>
      <c r="AEA11" s="1"/>
      <c r="AEB11" s="1">
        <v>54901</v>
      </c>
      <c r="AEC11" s="1">
        <v>240223.5</v>
      </c>
      <c r="AED11" s="1">
        <v>0</v>
      </c>
      <c r="AEE11" s="1">
        <v>1074550</v>
      </c>
      <c r="AEF11" s="1">
        <v>3807162</v>
      </c>
      <c r="AEG11" s="1">
        <v>623793</v>
      </c>
      <c r="AEH11" s="1">
        <v>9517954.2799999993</v>
      </c>
      <c r="AEI11" s="1">
        <v>3902883.42</v>
      </c>
      <c r="AEJ11" s="1"/>
      <c r="AEK11" s="1">
        <v>1013004.77</v>
      </c>
      <c r="AEL11" s="1">
        <v>2860</v>
      </c>
      <c r="AEM11" s="1">
        <v>15221440.77</v>
      </c>
      <c r="AEN11" s="1">
        <v>0</v>
      </c>
      <c r="AEO11" s="1"/>
      <c r="AEP11" s="1"/>
      <c r="AEQ11" s="1"/>
      <c r="AER11" s="1">
        <v>0</v>
      </c>
      <c r="AES11" s="1">
        <v>0</v>
      </c>
      <c r="AET11" s="1">
        <v>398871.07</v>
      </c>
      <c r="AEU11" s="1"/>
      <c r="AEV11" s="1">
        <v>973508.35</v>
      </c>
      <c r="AEW11" s="1"/>
      <c r="AEX11" s="1">
        <v>259431</v>
      </c>
      <c r="AEY11" s="1">
        <v>11425637.6</v>
      </c>
      <c r="AEZ11" s="1">
        <v>371041.75</v>
      </c>
      <c r="AFA11" s="1">
        <v>3091227</v>
      </c>
      <c r="AFB11" s="1">
        <v>22650.91</v>
      </c>
      <c r="AFC11" s="1"/>
      <c r="AFD11" s="1">
        <v>18584371.109999999</v>
      </c>
      <c r="AFE11" s="1">
        <v>7528082.75</v>
      </c>
      <c r="AFF11" s="1">
        <v>5920842</v>
      </c>
      <c r="AFG11" s="1"/>
      <c r="AFH11" s="1">
        <v>1004658</v>
      </c>
      <c r="AFI11" s="1">
        <v>0</v>
      </c>
      <c r="AFJ11" s="1"/>
      <c r="AFK11" s="1">
        <v>11901919.75</v>
      </c>
      <c r="AFL11" s="1"/>
      <c r="AFM11" s="1"/>
      <c r="AFN11" s="1">
        <v>16750</v>
      </c>
      <c r="AFO11" s="1"/>
      <c r="AFP11" s="1">
        <v>306313.5</v>
      </c>
      <c r="AFQ11" s="1">
        <v>5244383.5</v>
      </c>
      <c r="AFR11" s="1">
        <v>776100</v>
      </c>
      <c r="AFS11" s="1"/>
      <c r="AFT11" s="1"/>
      <c r="AFU11" s="1">
        <v>83000</v>
      </c>
      <c r="AFV11" s="1">
        <v>2533375.06</v>
      </c>
      <c r="AFW11" s="1">
        <v>157802</v>
      </c>
      <c r="AFX11" s="1"/>
      <c r="AFY11" s="1">
        <v>0</v>
      </c>
      <c r="AFZ11" s="1">
        <v>167707</v>
      </c>
      <c r="AGA11" s="1">
        <v>129320</v>
      </c>
      <c r="AGB11" s="1">
        <v>31678</v>
      </c>
      <c r="AGC11" s="1">
        <v>3087775.75</v>
      </c>
      <c r="AGD11" s="1">
        <v>2000000</v>
      </c>
      <c r="AGE11" s="1"/>
      <c r="AGF11" s="1">
        <v>281982</v>
      </c>
      <c r="AGG11" s="1">
        <v>3787498</v>
      </c>
      <c r="AGH11" s="1">
        <v>3183054.25</v>
      </c>
      <c r="AGI11" s="1">
        <v>3169291</v>
      </c>
      <c r="AGJ11" s="1">
        <v>20369640.5</v>
      </c>
      <c r="AGK11" s="1"/>
      <c r="AGL11" s="1">
        <v>170650</v>
      </c>
      <c r="AGM11" s="1">
        <v>833032</v>
      </c>
      <c r="AGN11" s="1">
        <v>0</v>
      </c>
      <c r="AGO11" s="1"/>
      <c r="AGP11" s="1">
        <v>0</v>
      </c>
      <c r="AGQ11" s="1">
        <v>0</v>
      </c>
      <c r="AGR11" s="1">
        <v>9521322.5</v>
      </c>
      <c r="AGS11" s="1">
        <v>1705801</v>
      </c>
      <c r="AGT11" s="1">
        <v>9221908.6600000001</v>
      </c>
      <c r="AGU11" s="1">
        <v>10750014.5</v>
      </c>
      <c r="AGV11" s="1">
        <v>2189250</v>
      </c>
      <c r="AGW11" s="1"/>
      <c r="AGX11" s="1">
        <v>3987213.5</v>
      </c>
      <c r="AGY11" s="1">
        <v>54857.25</v>
      </c>
      <c r="AGZ11" s="1">
        <v>428558</v>
      </c>
      <c r="AHA11" s="1">
        <v>14253711.01</v>
      </c>
      <c r="AHB11" s="1">
        <v>15623689.75</v>
      </c>
      <c r="AHC11" s="1"/>
      <c r="AHD11" s="1">
        <v>0</v>
      </c>
      <c r="AHE11" s="1">
        <v>1203706</v>
      </c>
      <c r="AHF11" s="1"/>
      <c r="AHG11" s="1">
        <v>17091180</v>
      </c>
      <c r="AHH11" s="1"/>
      <c r="AHI11" s="1"/>
      <c r="AHJ11" s="1"/>
      <c r="AHK11" s="1">
        <v>0</v>
      </c>
      <c r="AHL11" s="1"/>
      <c r="AHM11" s="1"/>
      <c r="AHN11" s="1">
        <v>247400.91</v>
      </c>
      <c r="AHO11" s="1">
        <v>0</v>
      </c>
      <c r="AHP11" s="1">
        <v>2021110</v>
      </c>
      <c r="AHQ11" s="1">
        <v>-2118300</v>
      </c>
      <c r="AHR11" s="1">
        <v>6374271.5</v>
      </c>
      <c r="AHS11" s="1">
        <v>664979</v>
      </c>
      <c r="AHT11" s="1">
        <v>5756069.5</v>
      </c>
      <c r="AHU11" s="1"/>
      <c r="AHV11" s="1"/>
      <c r="AHW11" s="1">
        <v>6047480621.6899977</v>
      </c>
    </row>
    <row r="12" spans="1:907" x14ac:dyDescent="0.25">
      <c r="A12" t="s">
        <v>1918</v>
      </c>
      <c r="B12" t="s">
        <v>1992</v>
      </c>
      <c r="C12" t="s">
        <v>1993</v>
      </c>
      <c r="D12" s="1"/>
      <c r="E12" s="1">
        <v>739312.08</v>
      </c>
      <c r="F12" s="1">
        <v>3485571.2</v>
      </c>
      <c r="G12" s="1">
        <v>55038659.549999997</v>
      </c>
      <c r="H12" s="1">
        <v>0</v>
      </c>
      <c r="I12" s="1"/>
      <c r="J12" s="1">
        <v>18383034.129999999</v>
      </c>
      <c r="K12" s="1">
        <v>31625432.57</v>
      </c>
      <c r="L12" s="1">
        <v>11199860.99</v>
      </c>
      <c r="M12" s="1">
        <v>139878476.65000001</v>
      </c>
      <c r="N12" s="1">
        <v>167997845</v>
      </c>
      <c r="O12" s="1">
        <v>7348076.0499999998</v>
      </c>
      <c r="P12" s="1">
        <v>196586713.41</v>
      </c>
      <c r="Q12" s="1">
        <v>0</v>
      </c>
      <c r="R12" s="1">
        <v>4100</v>
      </c>
      <c r="S12" s="1">
        <v>7286271.0999999996</v>
      </c>
      <c r="T12" s="1">
        <v>32445490.690000001</v>
      </c>
      <c r="U12" s="1">
        <v>0</v>
      </c>
      <c r="V12" s="1"/>
      <c r="W12" s="1">
        <v>122617538.23</v>
      </c>
      <c r="X12" s="1">
        <v>35192589.060000002</v>
      </c>
      <c r="Y12" s="1">
        <v>9918702.8499999996</v>
      </c>
      <c r="Z12" s="1">
        <v>82801368.349999994</v>
      </c>
      <c r="AA12" s="1"/>
      <c r="AB12" s="1">
        <v>43345940.990000002</v>
      </c>
      <c r="AC12" s="1">
        <v>271922160.75</v>
      </c>
      <c r="AD12" s="1">
        <v>2597182.2999999998</v>
      </c>
      <c r="AE12" s="1">
        <v>8647811.9700000007</v>
      </c>
      <c r="AF12" s="1">
        <v>38433617</v>
      </c>
      <c r="AG12" s="1"/>
      <c r="AH12" s="1">
        <v>225501376.40000001</v>
      </c>
      <c r="AI12" s="1">
        <v>9774309.0700000003</v>
      </c>
      <c r="AJ12" s="1">
        <v>74904488.150000006</v>
      </c>
      <c r="AK12" s="1">
        <v>40375602.130000003</v>
      </c>
      <c r="AL12" s="1">
        <v>4869164.25</v>
      </c>
      <c r="AM12" s="1">
        <v>12210680.5</v>
      </c>
      <c r="AN12" s="1">
        <v>2807032.58</v>
      </c>
      <c r="AO12" s="1"/>
      <c r="AP12" s="1"/>
      <c r="AQ12" s="1">
        <v>21074.080000000002</v>
      </c>
      <c r="AR12" s="1"/>
      <c r="AS12" s="1">
        <v>12211086.439999999</v>
      </c>
      <c r="AT12" s="1">
        <v>31155547.390000001</v>
      </c>
      <c r="AU12" s="1"/>
      <c r="AV12" s="1">
        <v>23139650</v>
      </c>
      <c r="AW12" s="1">
        <v>33708861</v>
      </c>
      <c r="AX12" s="1">
        <v>13225571.25</v>
      </c>
      <c r="AY12" s="1">
        <v>17662920.280000001</v>
      </c>
      <c r="AZ12" s="1">
        <v>92150</v>
      </c>
      <c r="BA12" s="1">
        <v>34734929.75</v>
      </c>
      <c r="BB12" s="1">
        <v>245553719.11000001</v>
      </c>
      <c r="BC12" s="1">
        <v>737904.48</v>
      </c>
      <c r="BD12" s="1"/>
      <c r="BE12" s="1">
        <v>0</v>
      </c>
      <c r="BF12" s="1">
        <v>2717002.6</v>
      </c>
      <c r="BG12" s="1">
        <v>7094540.7699999996</v>
      </c>
      <c r="BH12" s="1"/>
      <c r="BI12" s="1">
        <v>2420230.5499999998</v>
      </c>
      <c r="BJ12" s="1">
        <v>93826.84</v>
      </c>
      <c r="BK12" s="1">
        <v>196255.3</v>
      </c>
      <c r="BL12" s="1">
        <v>1942310.65</v>
      </c>
      <c r="BM12" s="1">
        <v>0</v>
      </c>
      <c r="BN12" s="1">
        <v>4117368.59</v>
      </c>
      <c r="BO12" s="1">
        <v>4660642.84</v>
      </c>
      <c r="BP12" s="1">
        <v>39162276.590000004</v>
      </c>
      <c r="BQ12" s="1">
        <v>0</v>
      </c>
      <c r="BR12" s="1">
        <v>6385261.7999999998</v>
      </c>
      <c r="BS12" s="1">
        <v>6869417.6100000003</v>
      </c>
      <c r="BT12" s="1">
        <v>0</v>
      </c>
      <c r="BU12" s="1">
        <v>0</v>
      </c>
      <c r="BV12" s="1">
        <v>10672421.02</v>
      </c>
      <c r="BW12" s="1">
        <v>0</v>
      </c>
      <c r="BX12" s="1">
        <v>20249654.059999999</v>
      </c>
      <c r="BY12" s="1">
        <v>3655448.02</v>
      </c>
      <c r="BZ12" s="1">
        <v>32935562.030000001</v>
      </c>
      <c r="CA12" s="1">
        <v>0</v>
      </c>
      <c r="CB12" s="1">
        <v>38942652.740000002</v>
      </c>
      <c r="CC12" s="1"/>
      <c r="CD12" s="1">
        <v>7713120.3700000001</v>
      </c>
      <c r="CE12" s="1">
        <v>49125521.939999998</v>
      </c>
      <c r="CF12" s="1">
        <v>7954489.5499999998</v>
      </c>
      <c r="CG12" s="1">
        <v>0</v>
      </c>
      <c r="CH12" s="1"/>
      <c r="CI12" s="1">
        <v>0</v>
      </c>
      <c r="CJ12" s="1">
        <v>0</v>
      </c>
      <c r="CK12" s="1"/>
      <c r="CL12" s="1">
        <v>4326620.62</v>
      </c>
      <c r="CM12" s="1">
        <v>40600590.020000003</v>
      </c>
      <c r="CN12" s="1">
        <v>0</v>
      </c>
      <c r="CO12" s="1">
        <v>34939133.200000003</v>
      </c>
      <c r="CP12" s="1">
        <v>9462958.8000000007</v>
      </c>
      <c r="CQ12" s="1">
        <v>36654171.75</v>
      </c>
      <c r="CR12" s="1">
        <v>5700</v>
      </c>
      <c r="CS12" s="1">
        <v>42127916.890000001</v>
      </c>
      <c r="CT12" s="1">
        <v>0</v>
      </c>
      <c r="CU12" s="1"/>
      <c r="CV12" s="1"/>
      <c r="CW12" s="1">
        <v>5251212</v>
      </c>
      <c r="CX12" s="1">
        <v>9968893.3300000001</v>
      </c>
      <c r="CY12" s="1"/>
      <c r="CZ12" s="1"/>
      <c r="DA12" s="1">
        <v>84142546.049999997</v>
      </c>
      <c r="DB12" s="1">
        <v>27497570</v>
      </c>
      <c r="DC12" s="1"/>
      <c r="DD12" s="1">
        <v>4342641.2300000004</v>
      </c>
      <c r="DE12" s="1">
        <v>187738</v>
      </c>
      <c r="DF12" s="1">
        <v>28814985.370000001</v>
      </c>
      <c r="DG12" s="1">
        <v>175040</v>
      </c>
      <c r="DH12" s="1">
        <v>105000</v>
      </c>
      <c r="DI12" s="1">
        <v>2255000</v>
      </c>
      <c r="DJ12" s="1">
        <v>0</v>
      </c>
      <c r="DK12" s="1"/>
      <c r="DL12" s="1">
        <v>8217550</v>
      </c>
      <c r="DM12" s="1">
        <v>28509.5</v>
      </c>
      <c r="DN12" s="1">
        <v>5023192.51</v>
      </c>
      <c r="DO12" s="1"/>
      <c r="DP12" s="1">
        <v>21283.5</v>
      </c>
      <c r="DQ12" s="1">
        <v>17257726.670000002</v>
      </c>
      <c r="DR12" s="1"/>
      <c r="DS12" s="1">
        <v>359557</v>
      </c>
      <c r="DT12" s="1">
        <v>4000998.72</v>
      </c>
      <c r="DU12" s="1">
        <v>2723698.5</v>
      </c>
      <c r="DV12" s="1">
        <v>1899008.38</v>
      </c>
      <c r="DW12" s="1"/>
      <c r="DX12" s="1">
        <v>505622.48</v>
      </c>
      <c r="DY12" s="1">
        <v>8287871.8499999996</v>
      </c>
      <c r="DZ12" s="1">
        <v>8202379.7599999998</v>
      </c>
      <c r="EA12" s="1">
        <v>13039084.32</v>
      </c>
      <c r="EB12" s="1">
        <v>17103061.09</v>
      </c>
      <c r="EC12" s="1">
        <v>1479288.88</v>
      </c>
      <c r="ED12" s="1">
        <v>13280275.359999999</v>
      </c>
      <c r="EE12" s="1">
        <v>4146906</v>
      </c>
      <c r="EF12" s="1">
        <v>1464504</v>
      </c>
      <c r="EG12" s="1">
        <v>0</v>
      </c>
      <c r="EH12" s="1">
        <v>10052313.5</v>
      </c>
      <c r="EI12" s="1">
        <v>2475072.5</v>
      </c>
      <c r="EJ12" s="1">
        <v>3862.13</v>
      </c>
      <c r="EK12" s="1">
        <v>17415484.309999999</v>
      </c>
      <c r="EL12" s="1">
        <v>327082.67</v>
      </c>
      <c r="EM12" s="1">
        <v>3521420.91</v>
      </c>
      <c r="EN12" s="1"/>
      <c r="EO12" s="1">
        <v>3682852.12</v>
      </c>
      <c r="EP12" s="1">
        <v>0</v>
      </c>
      <c r="EQ12" s="1">
        <v>2339773.21</v>
      </c>
      <c r="ER12" s="1">
        <v>219549</v>
      </c>
      <c r="ES12" s="1">
        <v>558951.44999999995</v>
      </c>
      <c r="ET12" s="1">
        <v>2597216.7599999998</v>
      </c>
      <c r="EU12" s="1">
        <v>4267242.2</v>
      </c>
      <c r="EV12" s="1"/>
      <c r="EW12" s="1">
        <v>0</v>
      </c>
      <c r="EX12" s="1"/>
      <c r="EY12" s="1">
        <v>0</v>
      </c>
      <c r="EZ12" s="1"/>
      <c r="FA12" s="1">
        <v>0</v>
      </c>
      <c r="FB12" s="1">
        <v>0</v>
      </c>
      <c r="FC12" s="1">
        <v>0</v>
      </c>
      <c r="FD12" s="1"/>
      <c r="FE12" s="1">
        <v>42839</v>
      </c>
      <c r="FF12" s="1"/>
      <c r="FG12" s="1">
        <v>58285</v>
      </c>
      <c r="FH12" s="1"/>
      <c r="FI12" s="1"/>
      <c r="FJ12" s="1">
        <v>9258083</v>
      </c>
      <c r="FK12" s="1">
        <v>620118.11</v>
      </c>
      <c r="FL12" s="1">
        <v>1413304.67</v>
      </c>
      <c r="FM12" s="1">
        <v>56384756.600000001</v>
      </c>
      <c r="FN12" s="1"/>
      <c r="FO12" s="1">
        <v>2265568.59</v>
      </c>
      <c r="FP12" s="1">
        <v>1161289.23</v>
      </c>
      <c r="FQ12" s="1">
        <v>0</v>
      </c>
      <c r="FR12" s="1"/>
      <c r="FS12" s="1">
        <v>2117251.5499999998</v>
      </c>
      <c r="FT12" s="1">
        <v>7339766</v>
      </c>
      <c r="FU12" s="1">
        <v>3445804.51</v>
      </c>
      <c r="FV12" s="1"/>
      <c r="FW12" s="1"/>
      <c r="FX12" s="1">
        <v>445113.65</v>
      </c>
      <c r="FY12" s="1">
        <v>114798.83</v>
      </c>
      <c r="FZ12" s="1">
        <v>384628.34</v>
      </c>
      <c r="GA12" s="1">
        <v>1145755.27</v>
      </c>
      <c r="GB12" s="1">
        <v>8085689.6799999997</v>
      </c>
      <c r="GC12" s="1"/>
      <c r="GD12" s="1">
        <v>817380.23</v>
      </c>
      <c r="GE12" s="1">
        <v>538485</v>
      </c>
      <c r="GF12" s="1">
        <v>546108.06999999995</v>
      </c>
      <c r="GG12" s="1">
        <v>171358.58</v>
      </c>
      <c r="GH12" s="1">
        <v>0</v>
      </c>
      <c r="GI12" s="1"/>
      <c r="GJ12" s="1">
        <v>2193565.2200000002</v>
      </c>
      <c r="GK12" s="1">
        <v>446520</v>
      </c>
      <c r="GL12" s="1">
        <v>3728804.81</v>
      </c>
      <c r="GM12" s="1"/>
      <c r="GN12" s="1">
        <v>240858.46</v>
      </c>
      <c r="GO12" s="1"/>
      <c r="GP12" s="1"/>
      <c r="GQ12" s="1">
        <v>481197</v>
      </c>
      <c r="GR12" s="1">
        <v>36672436.93</v>
      </c>
      <c r="GS12" s="1"/>
      <c r="GT12" s="1">
        <v>305616.76</v>
      </c>
      <c r="GU12" s="1"/>
      <c r="GV12" s="1"/>
      <c r="GW12" s="1">
        <v>7078844.1399999997</v>
      </c>
      <c r="GX12" s="1"/>
      <c r="GY12" s="1">
        <v>446440.28</v>
      </c>
      <c r="GZ12" s="1">
        <v>1716605</v>
      </c>
      <c r="HA12" s="1"/>
      <c r="HB12" s="1">
        <v>11201228.49</v>
      </c>
      <c r="HC12" s="1"/>
      <c r="HD12" s="1"/>
      <c r="HE12" s="1">
        <v>9551539.2200000007</v>
      </c>
      <c r="HF12" s="1">
        <v>1175552</v>
      </c>
      <c r="HG12" s="1">
        <v>5822490.6900000004</v>
      </c>
      <c r="HH12" s="1"/>
      <c r="HI12" s="1">
        <v>2890680.57</v>
      </c>
      <c r="HJ12" s="1">
        <v>234850</v>
      </c>
      <c r="HK12" s="1">
        <v>6340112.9000000004</v>
      </c>
      <c r="HL12" s="1"/>
      <c r="HM12" s="1">
        <v>0</v>
      </c>
      <c r="HN12" s="1">
        <v>6554490.0600000005</v>
      </c>
      <c r="HO12" s="1">
        <v>1967766.2</v>
      </c>
      <c r="HP12" s="1"/>
      <c r="HQ12" s="1">
        <v>0</v>
      </c>
      <c r="HR12" s="1">
        <v>4072688</v>
      </c>
      <c r="HS12" s="1">
        <v>0</v>
      </c>
      <c r="HT12" s="1">
        <v>11758629.380000001</v>
      </c>
      <c r="HU12" s="1">
        <v>17428343.84</v>
      </c>
      <c r="HV12" s="1">
        <v>15920539.01</v>
      </c>
      <c r="HW12" s="1">
        <v>13195007.23</v>
      </c>
      <c r="HX12" s="1"/>
      <c r="HY12" s="1">
        <v>630498.28</v>
      </c>
      <c r="HZ12" s="1">
        <v>823431.02</v>
      </c>
      <c r="IA12" s="1">
        <v>2212210.09</v>
      </c>
      <c r="IB12" s="1"/>
      <c r="IC12" s="1">
        <v>257199.41</v>
      </c>
      <c r="ID12" s="1">
        <v>0</v>
      </c>
      <c r="IE12" s="1">
        <v>7419060.5999999996</v>
      </c>
      <c r="IF12" s="1">
        <v>748962</v>
      </c>
      <c r="IG12" s="1">
        <v>27710359.02</v>
      </c>
      <c r="IH12" s="1">
        <v>372210.67</v>
      </c>
      <c r="II12" s="1">
        <v>31414472</v>
      </c>
      <c r="IJ12" s="1">
        <v>4167041.25</v>
      </c>
      <c r="IK12" s="1">
        <v>7962337.2999999998</v>
      </c>
      <c r="IL12" s="1">
        <v>13551170.17</v>
      </c>
      <c r="IM12" s="1">
        <v>430230.16</v>
      </c>
      <c r="IN12" s="1">
        <v>2535464</v>
      </c>
      <c r="IO12" s="1">
        <v>3055171.18</v>
      </c>
      <c r="IP12" s="1">
        <v>2769438.24</v>
      </c>
      <c r="IQ12" s="1">
        <v>440494.63</v>
      </c>
      <c r="IR12" s="1">
        <v>0</v>
      </c>
      <c r="IS12" s="1">
        <v>0</v>
      </c>
      <c r="IT12" s="1">
        <v>3277627</v>
      </c>
      <c r="IU12" s="1">
        <v>234714.62</v>
      </c>
      <c r="IV12" s="1">
        <v>824658.75</v>
      </c>
      <c r="IW12" s="1">
        <v>2602363</v>
      </c>
      <c r="IX12" s="1">
        <v>0</v>
      </c>
      <c r="IY12" s="1">
        <v>7563602</v>
      </c>
      <c r="IZ12" s="1">
        <v>0</v>
      </c>
      <c r="JA12" s="1">
        <v>0</v>
      </c>
      <c r="JB12" s="1">
        <v>2318717</v>
      </c>
      <c r="JC12" s="1">
        <v>0</v>
      </c>
      <c r="JD12" s="1">
        <v>3844943.75</v>
      </c>
      <c r="JE12" s="1">
        <v>1974682.73</v>
      </c>
      <c r="JF12" s="1">
        <v>508499.03</v>
      </c>
      <c r="JG12" s="1">
        <v>38957942.890000001</v>
      </c>
      <c r="JH12" s="1">
        <v>0</v>
      </c>
      <c r="JI12" s="1">
        <v>128527</v>
      </c>
      <c r="JJ12" s="1">
        <v>0</v>
      </c>
      <c r="JK12" s="1">
        <v>0</v>
      </c>
      <c r="JL12" s="1"/>
      <c r="JM12" s="1">
        <v>1925094.75</v>
      </c>
      <c r="JN12" s="1"/>
      <c r="JO12" s="1"/>
      <c r="JP12" s="1">
        <v>563137.1</v>
      </c>
      <c r="JQ12" s="1"/>
      <c r="JR12" s="1">
        <v>5702908</v>
      </c>
      <c r="JS12" s="1">
        <v>42465.03</v>
      </c>
      <c r="JT12" s="1"/>
      <c r="JU12" s="1"/>
      <c r="JV12" s="1"/>
      <c r="JW12" s="1"/>
      <c r="JX12" s="1"/>
      <c r="JY12" s="1">
        <v>284628.53000000003</v>
      </c>
      <c r="JZ12" s="1"/>
      <c r="KA12" s="1">
        <v>0</v>
      </c>
      <c r="KB12" s="1">
        <v>0</v>
      </c>
      <c r="KC12" s="1">
        <v>6222947.4299999997</v>
      </c>
      <c r="KD12" s="1">
        <v>11308701.289999999</v>
      </c>
      <c r="KE12" s="1">
        <v>6264810.8099999996</v>
      </c>
      <c r="KF12" s="1">
        <v>0</v>
      </c>
      <c r="KG12" s="1">
        <v>0</v>
      </c>
      <c r="KH12" s="1">
        <v>0</v>
      </c>
      <c r="KI12" s="1">
        <v>0</v>
      </c>
      <c r="KJ12" s="1">
        <v>0</v>
      </c>
      <c r="KK12" s="1">
        <v>0</v>
      </c>
      <c r="KL12" s="1">
        <v>0</v>
      </c>
      <c r="KM12" s="1">
        <v>0</v>
      </c>
      <c r="KN12" s="1">
        <v>0</v>
      </c>
      <c r="KO12" s="1">
        <v>4583655.59</v>
      </c>
      <c r="KP12" s="1">
        <v>0</v>
      </c>
      <c r="KQ12" s="1"/>
      <c r="KR12" s="1"/>
      <c r="KS12" s="1"/>
      <c r="KT12" s="1">
        <v>4734.5</v>
      </c>
      <c r="KU12" s="1">
        <v>0</v>
      </c>
      <c r="KV12" s="1">
        <v>0</v>
      </c>
      <c r="KW12" s="1">
        <v>0</v>
      </c>
      <c r="KX12" s="1">
        <v>1053827</v>
      </c>
      <c r="KY12" s="1">
        <v>0</v>
      </c>
      <c r="KZ12" s="1">
        <v>1080013.3799999999</v>
      </c>
      <c r="LA12" s="1">
        <v>0</v>
      </c>
      <c r="LB12" s="1">
        <v>4266453.41</v>
      </c>
      <c r="LC12" s="1">
        <v>676271.08</v>
      </c>
      <c r="LD12" s="1">
        <v>4628348.6399999997</v>
      </c>
      <c r="LE12" s="1"/>
      <c r="LF12" s="1">
        <v>31574778.989999998</v>
      </c>
      <c r="LG12" s="1">
        <v>0</v>
      </c>
      <c r="LH12" s="1">
        <v>4858941.99</v>
      </c>
      <c r="LI12" s="1"/>
      <c r="LJ12" s="1">
        <v>25460650.27</v>
      </c>
      <c r="LK12" s="1">
        <v>3655276.32</v>
      </c>
      <c r="LL12" s="1">
        <v>88806027.5</v>
      </c>
      <c r="LM12" s="1">
        <v>2386626.16</v>
      </c>
      <c r="LN12" s="1"/>
      <c r="LO12" s="1">
        <v>3299887.63</v>
      </c>
      <c r="LP12" s="1"/>
      <c r="LQ12" s="1">
        <v>465313.31</v>
      </c>
      <c r="LR12" s="1"/>
      <c r="LS12" s="1">
        <v>0</v>
      </c>
      <c r="LT12" s="1">
        <v>53000</v>
      </c>
      <c r="LU12" s="1">
        <v>339357.35</v>
      </c>
      <c r="LV12" s="1">
        <v>152811</v>
      </c>
      <c r="LW12" s="1">
        <v>2300</v>
      </c>
      <c r="LX12" s="1">
        <v>0</v>
      </c>
      <c r="LY12" s="1">
        <v>2246863.5099999998</v>
      </c>
      <c r="LZ12" s="1">
        <v>5761534.2000000002</v>
      </c>
      <c r="MA12" s="1">
        <v>268235.3</v>
      </c>
      <c r="MB12" s="1">
        <v>3761811</v>
      </c>
      <c r="MC12" s="1">
        <v>6693375.4299999997</v>
      </c>
      <c r="MD12" s="1">
        <v>5745596.2699999996</v>
      </c>
      <c r="ME12" s="1">
        <v>1145304.1100000001</v>
      </c>
      <c r="MF12" s="1">
        <v>323116</v>
      </c>
      <c r="MG12" s="1"/>
      <c r="MH12" s="1">
        <v>175936</v>
      </c>
      <c r="MI12" s="1">
        <v>37623855.329999998</v>
      </c>
      <c r="MJ12" s="1">
        <v>492534.25</v>
      </c>
      <c r="MK12" s="1">
        <v>6080832.79</v>
      </c>
      <c r="ML12" s="1">
        <v>1137017.92</v>
      </c>
      <c r="MM12" s="1">
        <v>1356592.52</v>
      </c>
      <c r="MN12" s="1">
        <v>745811.55</v>
      </c>
      <c r="MO12" s="1"/>
      <c r="MP12" s="1">
        <v>248963.23</v>
      </c>
      <c r="MQ12" s="1">
        <v>1832818.84</v>
      </c>
      <c r="MR12" s="1">
        <v>0</v>
      </c>
      <c r="MS12" s="1">
        <v>0</v>
      </c>
      <c r="MT12" s="1">
        <v>3300</v>
      </c>
      <c r="MU12" s="1">
        <v>4920985.91</v>
      </c>
      <c r="MV12" s="1">
        <v>0</v>
      </c>
      <c r="MW12" s="1">
        <v>0</v>
      </c>
      <c r="MX12" s="1">
        <v>0</v>
      </c>
      <c r="MY12" s="1">
        <v>0</v>
      </c>
      <c r="MZ12" s="1">
        <v>1751355.99</v>
      </c>
      <c r="NA12" s="1">
        <v>0</v>
      </c>
      <c r="NB12" s="1">
        <v>0</v>
      </c>
      <c r="NC12" s="1">
        <v>31231.9</v>
      </c>
      <c r="ND12" s="1">
        <v>0</v>
      </c>
      <c r="NE12" s="1">
        <v>3240192.74</v>
      </c>
      <c r="NF12" s="1">
        <v>0</v>
      </c>
      <c r="NG12" s="1">
        <v>1631189.17</v>
      </c>
      <c r="NH12" s="1">
        <v>741284.11</v>
      </c>
      <c r="NI12" s="1">
        <v>0</v>
      </c>
      <c r="NJ12" s="1">
        <v>0</v>
      </c>
      <c r="NK12" s="1">
        <v>0</v>
      </c>
      <c r="NL12" s="1">
        <v>0</v>
      </c>
      <c r="NM12" s="1">
        <v>0</v>
      </c>
      <c r="NN12" s="1">
        <v>816924.4</v>
      </c>
      <c r="NO12" s="1">
        <v>230830.23</v>
      </c>
      <c r="NP12" s="1">
        <v>8271.1299999999992</v>
      </c>
      <c r="NQ12" s="1">
        <v>2186778.17</v>
      </c>
      <c r="NR12" s="1">
        <v>0</v>
      </c>
      <c r="NS12" s="1">
        <v>0</v>
      </c>
      <c r="NT12" s="1">
        <v>0</v>
      </c>
      <c r="NU12" s="1">
        <v>1481775.75</v>
      </c>
      <c r="NV12" s="1">
        <v>1015748</v>
      </c>
      <c r="NW12" s="1">
        <v>0</v>
      </c>
      <c r="NX12" s="1">
        <v>0</v>
      </c>
      <c r="NY12" s="1">
        <v>911723.11</v>
      </c>
      <c r="NZ12" s="1">
        <v>0</v>
      </c>
      <c r="OA12" s="1">
        <v>0</v>
      </c>
      <c r="OB12" s="1">
        <v>0</v>
      </c>
      <c r="OC12" s="1">
        <v>3913952.95</v>
      </c>
      <c r="OD12" s="1">
        <v>709235.59</v>
      </c>
      <c r="OE12" s="1"/>
      <c r="OF12" s="1"/>
      <c r="OG12" s="1"/>
      <c r="OH12" s="1"/>
      <c r="OI12" s="1">
        <v>5963736.0999999996</v>
      </c>
      <c r="OJ12" s="1">
        <v>0</v>
      </c>
      <c r="OK12" s="1">
        <v>0</v>
      </c>
      <c r="OL12" s="1">
        <v>2634784.4500000002</v>
      </c>
      <c r="OM12" s="1"/>
      <c r="ON12" s="1">
        <v>12959909.1</v>
      </c>
      <c r="OO12" s="1">
        <v>0</v>
      </c>
      <c r="OP12" s="1">
        <v>5753555.4900000002</v>
      </c>
      <c r="OQ12" s="1">
        <v>589771.27</v>
      </c>
      <c r="OR12" s="1">
        <v>14320527.289999999</v>
      </c>
      <c r="OS12" s="1">
        <v>4874145.4800000004</v>
      </c>
      <c r="OT12" s="1">
        <v>5205963.51</v>
      </c>
      <c r="OU12" s="1">
        <v>0</v>
      </c>
      <c r="OV12" s="1">
        <v>2932902.97</v>
      </c>
      <c r="OW12" s="1">
        <v>30517799.539999999</v>
      </c>
      <c r="OX12" s="1">
        <v>405027.78</v>
      </c>
      <c r="OY12" s="1">
        <v>394892.82</v>
      </c>
      <c r="OZ12" s="1">
        <v>0</v>
      </c>
      <c r="PA12" s="1">
        <v>430301.5</v>
      </c>
      <c r="PB12" s="1">
        <v>6218</v>
      </c>
      <c r="PC12" s="1">
        <v>21418266.43</v>
      </c>
      <c r="PD12" s="1"/>
      <c r="PE12" s="1"/>
      <c r="PF12" s="1">
        <v>1977539.03</v>
      </c>
      <c r="PG12" s="1">
        <v>0</v>
      </c>
      <c r="PH12" s="1">
        <v>15288541.98</v>
      </c>
      <c r="PI12" s="1">
        <v>559564</v>
      </c>
      <c r="PJ12" s="1">
        <v>3158638.93</v>
      </c>
      <c r="PK12" s="1"/>
      <c r="PL12" s="1">
        <v>0</v>
      </c>
      <c r="PM12" s="1"/>
      <c r="PN12" s="1">
        <v>1026471.71</v>
      </c>
      <c r="PO12" s="1">
        <v>2284504.39</v>
      </c>
      <c r="PP12" s="1">
        <v>5905335.7800000003</v>
      </c>
      <c r="PQ12" s="1">
        <v>53710.65</v>
      </c>
      <c r="PR12" s="1">
        <v>0</v>
      </c>
      <c r="PS12" s="1">
        <v>240982</v>
      </c>
      <c r="PT12" s="1">
        <v>300</v>
      </c>
      <c r="PU12" s="1">
        <v>5721.82</v>
      </c>
      <c r="PV12" s="1">
        <v>0</v>
      </c>
      <c r="PW12" s="1">
        <v>8256342.8899999997</v>
      </c>
      <c r="PX12" s="1">
        <v>19727.39</v>
      </c>
      <c r="PY12" s="1">
        <v>876307.11</v>
      </c>
      <c r="PZ12" s="1">
        <v>0</v>
      </c>
      <c r="QA12" s="1">
        <v>0</v>
      </c>
      <c r="QB12" s="1"/>
      <c r="QC12" s="1">
        <v>0</v>
      </c>
      <c r="QD12" s="1">
        <v>3802121.38</v>
      </c>
      <c r="QE12" s="1">
        <v>1775960.75</v>
      </c>
      <c r="QF12" s="1">
        <v>155963.5</v>
      </c>
      <c r="QG12" s="1">
        <v>0</v>
      </c>
      <c r="QH12" s="1">
        <v>1928109</v>
      </c>
      <c r="QI12" s="1">
        <v>1272281.46</v>
      </c>
      <c r="QJ12" s="1">
        <v>157487.75</v>
      </c>
      <c r="QK12" s="1">
        <v>398756.8</v>
      </c>
      <c r="QL12" s="1">
        <v>0</v>
      </c>
      <c r="QM12" s="1">
        <v>355450</v>
      </c>
      <c r="QN12" s="1">
        <v>3206139.08</v>
      </c>
      <c r="QO12" s="1">
        <v>502220.51</v>
      </c>
      <c r="QP12" s="1"/>
      <c r="QQ12" s="1">
        <v>1166933.4099999999</v>
      </c>
      <c r="QR12" s="1">
        <v>619617.4</v>
      </c>
      <c r="QS12" s="1"/>
      <c r="QT12" s="1">
        <v>5175867.68</v>
      </c>
      <c r="QU12" s="1"/>
      <c r="QV12" s="1">
        <v>1780836</v>
      </c>
      <c r="QW12" s="1"/>
      <c r="QX12" s="1">
        <v>14759484.27</v>
      </c>
      <c r="QY12" s="1">
        <v>160600</v>
      </c>
      <c r="QZ12" s="1">
        <v>15193446.26</v>
      </c>
      <c r="RA12" s="1">
        <v>1634186.93</v>
      </c>
      <c r="RB12" s="1"/>
      <c r="RC12" s="1">
        <v>8182666.6699999999</v>
      </c>
      <c r="RD12" s="1"/>
      <c r="RE12" s="1">
        <v>5011378.91</v>
      </c>
      <c r="RF12" s="1"/>
      <c r="RG12" s="1">
        <v>4181.58</v>
      </c>
      <c r="RH12" s="1">
        <v>1860806</v>
      </c>
      <c r="RI12" s="1">
        <v>197726.5</v>
      </c>
      <c r="RJ12" s="1"/>
      <c r="RK12" s="1">
        <v>681047.99</v>
      </c>
      <c r="RL12" s="1">
        <v>165474</v>
      </c>
      <c r="RM12" s="1">
        <v>9771</v>
      </c>
      <c r="RN12" s="1">
        <v>5957</v>
      </c>
      <c r="RO12" s="1">
        <v>228357.15</v>
      </c>
      <c r="RP12" s="1">
        <v>441589.22</v>
      </c>
      <c r="RQ12" s="1">
        <v>0</v>
      </c>
      <c r="RR12" s="1"/>
      <c r="RS12" s="1">
        <v>1623767.24</v>
      </c>
      <c r="RT12" s="1">
        <v>0</v>
      </c>
      <c r="RU12" s="1">
        <v>143218.1</v>
      </c>
      <c r="RV12" s="1">
        <v>0</v>
      </c>
      <c r="RW12" s="1"/>
      <c r="RX12" s="1">
        <v>282752.21000000002</v>
      </c>
      <c r="RY12" s="1"/>
      <c r="RZ12" s="1">
        <v>0</v>
      </c>
      <c r="SA12" s="1"/>
      <c r="SB12" s="1"/>
      <c r="SC12" s="1"/>
      <c r="SD12" s="1">
        <v>68920.86</v>
      </c>
      <c r="SE12" s="1"/>
      <c r="SF12" s="1">
        <v>350851.46</v>
      </c>
      <c r="SG12" s="1">
        <v>5207444</v>
      </c>
      <c r="SH12" s="1">
        <v>2632069.5</v>
      </c>
      <c r="SI12" s="1">
        <v>3441710.22</v>
      </c>
      <c r="SJ12" s="1">
        <v>801418</v>
      </c>
      <c r="SK12" s="1">
        <v>56339.5</v>
      </c>
      <c r="SL12" s="1">
        <v>5179331.8899999997</v>
      </c>
      <c r="SM12" s="1">
        <v>810230.98</v>
      </c>
      <c r="SN12" s="1">
        <v>7774354.7199999997</v>
      </c>
      <c r="SO12" s="1">
        <v>0</v>
      </c>
      <c r="SP12" s="1">
        <v>3640755</v>
      </c>
      <c r="SQ12" s="1">
        <v>319230.74</v>
      </c>
      <c r="SR12" s="1"/>
      <c r="SS12" s="1"/>
      <c r="ST12" s="1">
        <v>784028.59</v>
      </c>
      <c r="SU12" s="1">
        <v>211264.39</v>
      </c>
      <c r="SV12" s="1">
        <v>86267.14</v>
      </c>
      <c r="SW12" s="1">
        <v>3835493.6</v>
      </c>
      <c r="SX12" s="1">
        <v>439504.27</v>
      </c>
      <c r="SY12" s="1">
        <v>0</v>
      </c>
      <c r="SZ12" s="1">
        <v>469231.14</v>
      </c>
      <c r="TA12" s="1">
        <v>821139.77</v>
      </c>
      <c r="TB12" s="1">
        <v>0</v>
      </c>
      <c r="TC12" s="1">
        <v>455325.72</v>
      </c>
      <c r="TD12" s="1">
        <v>154863.79999999999</v>
      </c>
      <c r="TE12" s="1">
        <v>206086.55</v>
      </c>
      <c r="TF12" s="1">
        <v>0</v>
      </c>
      <c r="TG12" s="1">
        <v>51828.74</v>
      </c>
      <c r="TH12" s="1">
        <v>0</v>
      </c>
      <c r="TI12" s="1">
        <v>2565005.62</v>
      </c>
      <c r="TJ12" s="1">
        <v>0</v>
      </c>
      <c r="TK12" s="1">
        <v>0</v>
      </c>
      <c r="TL12" s="1"/>
      <c r="TM12" s="1"/>
      <c r="TN12" s="1">
        <v>8031307.5800000001</v>
      </c>
      <c r="TO12" s="1">
        <v>0</v>
      </c>
      <c r="TP12" s="1">
        <v>0</v>
      </c>
      <c r="TQ12" s="1"/>
      <c r="TR12" s="1"/>
      <c r="TS12" s="1">
        <v>0</v>
      </c>
      <c r="TT12" s="1">
        <v>941902.98</v>
      </c>
      <c r="TU12" s="1">
        <v>10861104.75</v>
      </c>
      <c r="TV12" s="1"/>
      <c r="TW12" s="1"/>
      <c r="TX12" s="1">
        <v>837962.91</v>
      </c>
      <c r="TY12" s="1">
        <v>0</v>
      </c>
      <c r="TZ12" s="1">
        <v>0</v>
      </c>
      <c r="UA12" s="1"/>
      <c r="UB12" s="1">
        <v>0</v>
      </c>
      <c r="UC12" s="1">
        <v>561629.06999999995</v>
      </c>
      <c r="UD12" s="1">
        <v>241155</v>
      </c>
      <c r="UE12" s="1">
        <v>840672.31</v>
      </c>
      <c r="UF12" s="1">
        <v>18477</v>
      </c>
      <c r="UG12" s="1">
        <v>1309760.46</v>
      </c>
      <c r="UH12" s="1"/>
      <c r="UI12" s="1">
        <v>1141012.75</v>
      </c>
      <c r="UJ12" s="1">
        <v>0</v>
      </c>
      <c r="UK12" s="1"/>
      <c r="UL12" s="1">
        <v>663472.5</v>
      </c>
      <c r="UM12" s="1">
        <v>1481366.65</v>
      </c>
      <c r="UN12" s="1">
        <v>0</v>
      </c>
      <c r="UO12" s="1">
        <v>0</v>
      </c>
      <c r="UP12" s="1"/>
      <c r="UQ12" s="1"/>
      <c r="UR12" s="1">
        <v>0</v>
      </c>
      <c r="US12" s="1">
        <v>64240</v>
      </c>
      <c r="UT12" s="1"/>
      <c r="UU12" s="1">
        <v>11164</v>
      </c>
      <c r="UV12" s="1">
        <v>0</v>
      </c>
      <c r="UW12" s="1">
        <v>0</v>
      </c>
      <c r="UX12" s="1">
        <v>119520</v>
      </c>
      <c r="UY12" s="1">
        <v>203571</v>
      </c>
      <c r="UZ12" s="1">
        <v>2038620</v>
      </c>
      <c r="VA12" s="1"/>
      <c r="VB12" s="1">
        <v>2520610</v>
      </c>
      <c r="VC12" s="1">
        <v>5540685.7699999996</v>
      </c>
      <c r="VD12" s="1">
        <v>612417</v>
      </c>
      <c r="VE12" s="1">
        <v>0</v>
      </c>
      <c r="VF12" s="1">
        <v>1224912</v>
      </c>
      <c r="VG12" s="1">
        <v>0</v>
      </c>
      <c r="VH12" s="1">
        <v>0</v>
      </c>
      <c r="VI12" s="1">
        <v>4961293.38</v>
      </c>
      <c r="VJ12" s="1">
        <v>37845.32</v>
      </c>
      <c r="VK12" s="1">
        <v>16700</v>
      </c>
      <c r="VL12" s="1">
        <v>537415.11</v>
      </c>
      <c r="VM12" s="1"/>
      <c r="VN12" s="1">
        <v>0</v>
      </c>
      <c r="VO12" s="1">
        <v>2078117.55</v>
      </c>
      <c r="VP12" s="1">
        <v>396392.59</v>
      </c>
      <c r="VQ12" s="1">
        <v>1919816</v>
      </c>
      <c r="VR12" s="1">
        <v>272254.53999999998</v>
      </c>
      <c r="VS12" s="1">
        <v>85365.86</v>
      </c>
      <c r="VT12" s="1"/>
      <c r="VU12" s="1">
        <v>1985862.34</v>
      </c>
      <c r="VV12" s="1">
        <v>1376598.5</v>
      </c>
      <c r="VW12" s="1">
        <v>97080</v>
      </c>
      <c r="VX12" s="1">
        <v>1200101.47</v>
      </c>
      <c r="VY12" s="1">
        <v>70481817.269999996</v>
      </c>
      <c r="VZ12" s="1">
        <v>700361.68</v>
      </c>
      <c r="WA12" s="1">
        <v>1410642.25</v>
      </c>
      <c r="WB12" s="1">
        <v>826376.75</v>
      </c>
      <c r="WC12" s="1"/>
      <c r="WD12" s="1">
        <v>1116524.75</v>
      </c>
      <c r="WE12" s="1">
        <v>2405631.13</v>
      </c>
      <c r="WF12" s="1">
        <v>379548</v>
      </c>
      <c r="WG12" s="1">
        <v>742273.25</v>
      </c>
      <c r="WH12" s="1">
        <v>478525</v>
      </c>
      <c r="WI12" s="1">
        <v>4218522.8600000003</v>
      </c>
      <c r="WJ12" s="1">
        <v>7068778.6500000004</v>
      </c>
      <c r="WK12" s="1">
        <v>591092.68000000005</v>
      </c>
      <c r="WL12" s="1">
        <v>8943621.7599999998</v>
      </c>
      <c r="WM12" s="1">
        <v>7236094.79</v>
      </c>
      <c r="WN12" s="1">
        <v>937899.45</v>
      </c>
      <c r="WO12" s="1">
        <v>990074.8</v>
      </c>
      <c r="WP12" s="1">
        <v>435647.63</v>
      </c>
      <c r="WQ12" s="1">
        <v>5919577.2699999996</v>
      </c>
      <c r="WR12" s="1"/>
      <c r="WS12" s="1">
        <v>26160618.109999999</v>
      </c>
      <c r="WT12" s="1">
        <v>561983.71</v>
      </c>
      <c r="WU12" s="1">
        <v>13612487.25</v>
      </c>
      <c r="WV12" s="1">
        <v>6788300.9699999997</v>
      </c>
      <c r="WW12" s="1">
        <v>655905.75</v>
      </c>
      <c r="WX12" s="1"/>
      <c r="WY12" s="1">
        <v>9539158.3100000005</v>
      </c>
      <c r="WZ12" s="1">
        <v>5563175.5</v>
      </c>
      <c r="XA12" s="1"/>
      <c r="XB12" s="1">
        <v>3154571.47</v>
      </c>
      <c r="XC12" s="1">
        <v>360084</v>
      </c>
      <c r="XD12" s="1">
        <v>0</v>
      </c>
      <c r="XE12" s="1">
        <v>48950</v>
      </c>
      <c r="XF12" s="1">
        <v>2996708.62</v>
      </c>
      <c r="XG12" s="1">
        <v>7013179</v>
      </c>
      <c r="XH12" s="1">
        <v>2968535.3</v>
      </c>
      <c r="XI12" s="1">
        <v>944495.75</v>
      </c>
      <c r="XJ12" s="1">
        <v>6950015.9000000004</v>
      </c>
      <c r="XK12" s="1">
        <v>0</v>
      </c>
      <c r="XL12" s="1">
        <v>7386480.9000000004</v>
      </c>
      <c r="XM12" s="1">
        <v>1075586</v>
      </c>
      <c r="XN12" s="1">
        <v>166665.25</v>
      </c>
      <c r="XO12" s="1">
        <v>5531895</v>
      </c>
      <c r="XP12" s="1">
        <v>0</v>
      </c>
      <c r="XQ12" s="1">
        <v>0</v>
      </c>
      <c r="XR12" s="1"/>
      <c r="XS12" s="1">
        <v>463100</v>
      </c>
      <c r="XT12" s="1">
        <v>5377186.8300000001</v>
      </c>
      <c r="XU12" s="1">
        <v>0</v>
      </c>
      <c r="XV12" s="1">
        <v>10520247.42</v>
      </c>
      <c r="XW12" s="1">
        <v>1847084.18</v>
      </c>
      <c r="XX12" s="1">
        <v>8842178.2200000007</v>
      </c>
      <c r="XY12" s="1">
        <v>411295.89</v>
      </c>
      <c r="XZ12" s="1"/>
      <c r="YA12" s="1">
        <v>332920</v>
      </c>
      <c r="YB12" s="1">
        <v>826933</v>
      </c>
      <c r="YC12" s="1"/>
      <c r="YD12" s="1"/>
      <c r="YE12" s="1">
        <v>1517897.49</v>
      </c>
      <c r="YF12" s="1">
        <v>1274653.51</v>
      </c>
      <c r="YG12" s="1">
        <v>33066738.780000001</v>
      </c>
      <c r="YH12" s="1">
        <v>172234</v>
      </c>
      <c r="YI12" s="1">
        <v>31159026.34</v>
      </c>
      <c r="YJ12" s="1">
        <v>45592215.439999998</v>
      </c>
      <c r="YK12" s="1">
        <v>2050725.17</v>
      </c>
      <c r="YL12" s="1">
        <v>467767</v>
      </c>
      <c r="YM12" s="1">
        <v>2596335.9700000002</v>
      </c>
      <c r="YN12" s="1"/>
      <c r="YO12" s="1">
        <v>0</v>
      </c>
      <c r="YP12" s="1">
        <v>0</v>
      </c>
      <c r="YQ12" s="1"/>
      <c r="YR12" s="1"/>
      <c r="YS12" s="1"/>
      <c r="YT12" s="1"/>
      <c r="YU12" s="1">
        <v>537918.12</v>
      </c>
      <c r="YV12" s="1"/>
      <c r="YW12" s="1"/>
      <c r="YX12" s="1"/>
      <c r="YY12" s="1">
        <v>12378097.710000001</v>
      </c>
      <c r="YZ12" s="1"/>
      <c r="ZA12" s="1"/>
      <c r="ZB12" s="1"/>
      <c r="ZC12" s="1"/>
      <c r="ZD12" s="1">
        <v>2265625.42</v>
      </c>
      <c r="ZE12" s="1">
        <v>11847591.140000001</v>
      </c>
      <c r="ZF12" s="1">
        <v>9723418.2200000007</v>
      </c>
      <c r="ZG12" s="1">
        <v>0</v>
      </c>
      <c r="ZH12" s="1">
        <v>0</v>
      </c>
      <c r="ZI12" s="1"/>
      <c r="ZJ12" s="1">
        <v>0</v>
      </c>
      <c r="ZK12" s="1"/>
      <c r="ZL12" s="1"/>
      <c r="ZM12" s="1"/>
      <c r="ZN12" s="1"/>
      <c r="ZO12" s="1">
        <v>11429331.23</v>
      </c>
      <c r="ZP12" s="1"/>
      <c r="ZQ12" s="1"/>
      <c r="ZR12" s="1">
        <v>542372</v>
      </c>
      <c r="ZS12" s="1">
        <v>39757.5</v>
      </c>
      <c r="ZT12" s="1">
        <v>0</v>
      </c>
      <c r="ZU12" s="1">
        <v>0</v>
      </c>
      <c r="ZV12" s="1">
        <v>4513600.4400000004</v>
      </c>
      <c r="ZW12" s="1">
        <v>43965996.689999998</v>
      </c>
      <c r="ZX12" s="1">
        <v>32759710.800000001</v>
      </c>
      <c r="ZY12" s="1">
        <v>0</v>
      </c>
      <c r="ZZ12" s="1">
        <v>4094611.02</v>
      </c>
      <c r="AAA12" s="1">
        <v>31806046.66</v>
      </c>
      <c r="AAB12" s="1">
        <v>0</v>
      </c>
      <c r="AAC12" s="1">
        <v>42436446.409999996</v>
      </c>
      <c r="AAD12" s="1">
        <v>168885.5</v>
      </c>
      <c r="AAE12" s="1">
        <v>5021863.25</v>
      </c>
      <c r="AAF12" s="1">
        <v>9819785.9100000001</v>
      </c>
      <c r="AAG12" s="1">
        <v>0</v>
      </c>
      <c r="AAH12" s="1"/>
      <c r="AAI12" s="1">
        <v>4769966.92</v>
      </c>
      <c r="AAJ12" s="1">
        <v>2156240.9900000002</v>
      </c>
      <c r="AAK12" s="1">
        <v>5681949.1299999999</v>
      </c>
      <c r="AAL12" s="1">
        <v>14087956.18</v>
      </c>
      <c r="AAM12" s="1"/>
      <c r="AAN12" s="1"/>
      <c r="AAO12" s="1">
        <v>448871.75</v>
      </c>
      <c r="AAP12" s="1">
        <v>38461177.420000002</v>
      </c>
      <c r="AAQ12" s="1">
        <v>10633170.630000001</v>
      </c>
      <c r="AAR12" s="1">
        <v>6044.5</v>
      </c>
      <c r="AAS12" s="1"/>
      <c r="AAT12" s="1">
        <v>408854.13</v>
      </c>
      <c r="AAU12" s="1">
        <v>1488842.3</v>
      </c>
      <c r="AAV12" s="1">
        <v>1025997.05</v>
      </c>
      <c r="AAW12" s="1">
        <v>0</v>
      </c>
      <c r="AAX12" s="1">
        <v>0</v>
      </c>
      <c r="AAY12" s="1">
        <v>290296.68</v>
      </c>
      <c r="AAZ12" s="1">
        <v>444590</v>
      </c>
      <c r="ABA12" s="1">
        <v>1311054.95</v>
      </c>
      <c r="ABB12" s="1">
        <v>497105.81</v>
      </c>
      <c r="ABC12" s="1">
        <v>424584.96000000002</v>
      </c>
      <c r="ABD12" s="1">
        <v>185492.56</v>
      </c>
      <c r="ABE12" s="1">
        <v>20599.5</v>
      </c>
      <c r="ABF12" s="1">
        <v>609444.73</v>
      </c>
      <c r="ABG12" s="1">
        <v>2734822.24</v>
      </c>
      <c r="ABH12" s="1">
        <v>321288.42</v>
      </c>
      <c r="ABI12" s="1">
        <v>6251776.3399999999</v>
      </c>
      <c r="ABJ12" s="1">
        <v>575359.48</v>
      </c>
      <c r="ABK12" s="1">
        <v>1400731</v>
      </c>
      <c r="ABL12" s="1">
        <v>60503.64</v>
      </c>
      <c r="ABM12" s="1">
        <v>984000</v>
      </c>
      <c r="ABN12" s="1">
        <v>6181350</v>
      </c>
      <c r="ABO12" s="1">
        <v>0</v>
      </c>
      <c r="ABP12" s="1">
        <v>4039501.98</v>
      </c>
      <c r="ABQ12" s="1">
        <v>10956980.289999999</v>
      </c>
      <c r="ABR12" s="1">
        <v>231487.75</v>
      </c>
      <c r="ABS12" s="1">
        <v>1571803.42</v>
      </c>
      <c r="ABT12" s="1">
        <v>956270.84</v>
      </c>
      <c r="ABU12" s="1">
        <v>10893210.060000001</v>
      </c>
      <c r="ABV12" s="1">
        <v>1980160.76</v>
      </c>
      <c r="ABW12" s="1">
        <v>4373878.95</v>
      </c>
      <c r="ABX12" s="1">
        <v>1598694.82</v>
      </c>
      <c r="ABY12" s="1">
        <v>654502.32999999996</v>
      </c>
      <c r="ABZ12" s="1">
        <v>27369994.539999999</v>
      </c>
      <c r="ACA12" s="1">
        <v>1562792.16</v>
      </c>
      <c r="ACB12" s="1">
        <v>4268666</v>
      </c>
      <c r="ACC12" s="1"/>
      <c r="ACD12" s="1"/>
      <c r="ACE12" s="1">
        <v>3355862.42</v>
      </c>
      <c r="ACF12" s="1">
        <v>2401431.44</v>
      </c>
      <c r="ACG12" s="1">
        <v>5749472.5099999998</v>
      </c>
      <c r="ACH12" s="1">
        <v>627848.52</v>
      </c>
      <c r="ACI12" s="1">
        <v>289980</v>
      </c>
      <c r="ACJ12" s="1">
        <v>18805710.800000001</v>
      </c>
      <c r="ACK12" s="1">
        <v>0</v>
      </c>
      <c r="ACL12" s="1">
        <v>0</v>
      </c>
      <c r="ACM12" s="1">
        <v>0</v>
      </c>
      <c r="ACN12" s="1">
        <v>27922.47</v>
      </c>
      <c r="ACO12" s="1">
        <v>529668.13</v>
      </c>
      <c r="ACP12" s="1"/>
      <c r="ACQ12" s="1">
        <v>0</v>
      </c>
      <c r="ACR12" s="1">
        <v>787392.76</v>
      </c>
      <c r="ACS12" s="1">
        <v>2520120.3199999998</v>
      </c>
      <c r="ACT12" s="1">
        <v>4299647.0199999996</v>
      </c>
      <c r="ACU12" s="1">
        <v>19718709.989999998</v>
      </c>
      <c r="ACV12" s="1">
        <v>3007245.71</v>
      </c>
      <c r="ACW12" s="1">
        <v>105924.9</v>
      </c>
      <c r="ACX12" s="1">
        <v>1654039.61</v>
      </c>
      <c r="ACY12" s="1">
        <v>1070454.54</v>
      </c>
      <c r="ACZ12" s="1">
        <v>47089929.810000002</v>
      </c>
      <c r="ADA12" s="1">
        <v>15521344.84</v>
      </c>
      <c r="ADB12" s="1"/>
      <c r="ADC12" s="1">
        <v>21841.5</v>
      </c>
      <c r="ADD12" s="1">
        <v>19195.25</v>
      </c>
      <c r="ADE12" s="1">
        <v>19470.46</v>
      </c>
      <c r="ADF12" s="1"/>
      <c r="ADG12" s="1">
        <v>609122.61</v>
      </c>
      <c r="ADH12" s="1">
        <v>11665806.43</v>
      </c>
      <c r="ADI12" s="1">
        <v>257072.97</v>
      </c>
      <c r="ADJ12" s="1">
        <v>277055.03000000003</v>
      </c>
      <c r="ADK12" s="1"/>
      <c r="ADL12" s="1">
        <v>6926929</v>
      </c>
      <c r="ADM12" s="1">
        <v>14557.5</v>
      </c>
      <c r="ADN12" s="1">
        <v>7178706.4199999999</v>
      </c>
      <c r="ADO12" s="1">
        <v>22328909.5</v>
      </c>
      <c r="ADP12" s="1"/>
      <c r="ADQ12" s="1">
        <v>3513247.29</v>
      </c>
      <c r="ADR12" s="1">
        <v>8905847.1899999995</v>
      </c>
      <c r="ADS12" s="1">
        <v>8862818.5700000003</v>
      </c>
      <c r="ADT12" s="1">
        <v>482813</v>
      </c>
      <c r="ADU12" s="1">
        <v>3417207.88</v>
      </c>
      <c r="ADV12" s="1">
        <v>10249719</v>
      </c>
      <c r="ADW12" s="1">
        <v>70272.34</v>
      </c>
      <c r="ADX12" s="1">
        <v>2536768.5099999998</v>
      </c>
      <c r="ADY12" s="1"/>
      <c r="ADZ12" s="1">
        <v>2009008.6</v>
      </c>
      <c r="AEA12" s="1"/>
      <c r="AEB12" s="1">
        <v>5407477.0700000003</v>
      </c>
      <c r="AEC12" s="1">
        <v>14773925.92</v>
      </c>
      <c r="AED12" s="1">
        <v>0</v>
      </c>
      <c r="AEE12" s="1">
        <v>635147.89</v>
      </c>
      <c r="AEF12" s="1">
        <v>2016178.44</v>
      </c>
      <c r="AEG12" s="1">
        <v>1127037.45</v>
      </c>
      <c r="AEH12" s="1">
        <v>0</v>
      </c>
      <c r="AEI12" s="1">
        <v>620630.82999999996</v>
      </c>
      <c r="AEJ12" s="1">
        <v>0</v>
      </c>
      <c r="AEK12" s="1">
        <v>331882.84000000003</v>
      </c>
      <c r="AEL12" s="1">
        <v>542912.54</v>
      </c>
      <c r="AEM12" s="1">
        <v>8616929.5</v>
      </c>
      <c r="AEN12" s="1"/>
      <c r="AEO12" s="1"/>
      <c r="AEP12" s="1"/>
      <c r="AEQ12" s="1"/>
      <c r="AER12" s="1">
        <v>0</v>
      </c>
      <c r="AES12" s="1">
        <v>3423952.73</v>
      </c>
      <c r="AET12" s="1">
        <v>1268339.58</v>
      </c>
      <c r="AEU12" s="1">
        <v>1076940</v>
      </c>
      <c r="AEV12" s="1">
        <v>3965910.65</v>
      </c>
      <c r="AEW12" s="1"/>
      <c r="AEX12" s="1">
        <v>815823.22</v>
      </c>
      <c r="AEY12" s="1">
        <v>503919.81</v>
      </c>
      <c r="AEZ12" s="1">
        <v>6115959.1299999999</v>
      </c>
      <c r="AFA12" s="1">
        <v>121494.61</v>
      </c>
      <c r="AFB12" s="1">
        <v>166420.62</v>
      </c>
      <c r="AFC12" s="1"/>
      <c r="AFD12" s="1">
        <v>6607751.8399999999</v>
      </c>
      <c r="AFE12" s="1">
        <v>7539417.5099999998</v>
      </c>
      <c r="AFF12" s="1">
        <v>26393612</v>
      </c>
      <c r="AFG12" s="1">
        <v>0</v>
      </c>
      <c r="AFH12" s="1">
        <v>2029057.13</v>
      </c>
      <c r="AFI12" s="1"/>
      <c r="AFJ12" s="1"/>
      <c r="AFK12" s="1">
        <v>9060497.6300000008</v>
      </c>
      <c r="AFL12" s="1">
        <v>2265543.44</v>
      </c>
      <c r="AFM12" s="1"/>
      <c r="AFN12" s="1"/>
      <c r="AFO12" s="1">
        <v>0</v>
      </c>
      <c r="AFP12" s="1">
        <v>0</v>
      </c>
      <c r="AFQ12" s="1">
        <v>10230065.699999999</v>
      </c>
      <c r="AFR12" s="1">
        <v>663168</v>
      </c>
      <c r="AFS12" s="1"/>
      <c r="AFT12" s="1">
        <v>0</v>
      </c>
      <c r="AFU12" s="1">
        <v>56286</v>
      </c>
      <c r="AFV12" s="1">
        <v>767666.43</v>
      </c>
      <c r="AFW12" s="1">
        <v>73053</v>
      </c>
      <c r="AFX12" s="1">
        <v>8541989.0800000001</v>
      </c>
      <c r="AFY12" s="1">
        <v>2294958.98</v>
      </c>
      <c r="AFZ12" s="1">
        <v>9204.4599999999991</v>
      </c>
      <c r="AGA12" s="1"/>
      <c r="AGB12" s="1">
        <v>0</v>
      </c>
      <c r="AGC12" s="1"/>
      <c r="AGD12" s="1"/>
      <c r="AGE12" s="1"/>
      <c r="AGF12" s="1">
        <v>1496895</v>
      </c>
      <c r="AGG12" s="1"/>
      <c r="AGH12" s="1">
        <v>6608330.5800000001</v>
      </c>
      <c r="AGI12" s="1">
        <v>342767</v>
      </c>
      <c r="AGJ12" s="1">
        <v>6500238.8300000001</v>
      </c>
      <c r="AGK12" s="1"/>
      <c r="AGL12" s="1">
        <v>0</v>
      </c>
      <c r="AGM12" s="1">
        <v>178907.4</v>
      </c>
      <c r="AGN12" s="1">
        <v>0</v>
      </c>
      <c r="AGO12" s="1">
        <v>1255637.25</v>
      </c>
      <c r="AGP12" s="1">
        <v>0</v>
      </c>
      <c r="AGQ12" s="1">
        <v>0</v>
      </c>
      <c r="AGR12" s="1">
        <v>4344209.5</v>
      </c>
      <c r="AGS12" s="1">
        <v>0</v>
      </c>
      <c r="AGT12" s="1">
        <v>0</v>
      </c>
      <c r="AGU12" s="1">
        <v>3368410.58</v>
      </c>
      <c r="AGV12" s="1">
        <v>114482.37</v>
      </c>
      <c r="AGW12" s="1"/>
      <c r="AGX12" s="1">
        <v>0</v>
      </c>
      <c r="AGY12" s="1"/>
      <c r="AGZ12" s="1">
        <v>352804.36</v>
      </c>
      <c r="AHA12" s="1">
        <v>7407737.5099999998</v>
      </c>
      <c r="AHB12" s="1">
        <v>410634.66</v>
      </c>
      <c r="AHC12" s="1">
        <v>163375</v>
      </c>
      <c r="AHD12" s="1">
        <v>100508.65</v>
      </c>
      <c r="AHE12" s="1">
        <v>13153129.25</v>
      </c>
      <c r="AHF12" s="1"/>
      <c r="AHG12" s="1">
        <v>2374889.92</v>
      </c>
      <c r="AHH12" s="1"/>
      <c r="AHI12" s="1"/>
      <c r="AHJ12" s="1"/>
      <c r="AHK12" s="1"/>
      <c r="AHL12" s="1"/>
      <c r="AHM12" s="1"/>
      <c r="AHN12" s="1">
        <v>242950.34</v>
      </c>
      <c r="AHO12" s="1">
        <v>0</v>
      </c>
      <c r="AHP12" s="1">
        <v>0</v>
      </c>
      <c r="AHQ12" s="1"/>
      <c r="AHR12" s="1"/>
      <c r="AHS12" s="1"/>
      <c r="AHT12" s="1"/>
      <c r="AHU12" s="1"/>
      <c r="AHV12" s="1"/>
      <c r="AHW12" s="1">
        <v>5004962348.5899992</v>
      </c>
    </row>
    <row r="13" spans="1:907" x14ac:dyDescent="0.25">
      <c r="A13" t="s">
        <v>1919</v>
      </c>
      <c r="B13" t="s">
        <v>1994</v>
      </c>
      <c r="C13" t="s">
        <v>1995</v>
      </c>
      <c r="D13" s="1">
        <v>-19288.57</v>
      </c>
      <c r="E13" s="1">
        <v>1838068.12</v>
      </c>
      <c r="F13" s="1">
        <v>1560670.21</v>
      </c>
      <c r="G13" s="1">
        <v>4794169.62</v>
      </c>
      <c r="H13" s="1">
        <v>45212680.039999999</v>
      </c>
      <c r="I13" s="1">
        <v>49047218.259999998</v>
      </c>
      <c r="J13" s="1">
        <v>74415968.539999992</v>
      </c>
      <c r="K13" s="1">
        <v>17139179.32</v>
      </c>
      <c r="L13" s="1">
        <v>48647198.649999999</v>
      </c>
      <c r="M13" s="1">
        <v>24399266.27</v>
      </c>
      <c r="N13" s="1">
        <v>16460806.050000001</v>
      </c>
      <c r="O13" s="1">
        <v>11148774.359999999</v>
      </c>
      <c r="P13" s="1">
        <v>14238267.48</v>
      </c>
      <c r="Q13" s="1">
        <v>10394756.289999999</v>
      </c>
      <c r="R13" s="1">
        <v>8191568.4000000004</v>
      </c>
      <c r="S13" s="1">
        <v>5800000</v>
      </c>
      <c r="T13" s="1">
        <v>15868746.960000001</v>
      </c>
      <c r="U13" s="1">
        <v>5337860</v>
      </c>
      <c r="V13" s="1">
        <v>3990000</v>
      </c>
      <c r="W13" s="1">
        <v>3997968.25</v>
      </c>
      <c r="X13" s="1">
        <v>25385377.859999999</v>
      </c>
      <c r="Y13" s="1">
        <v>34074666.530000001</v>
      </c>
      <c r="Z13" s="1">
        <v>16390360</v>
      </c>
      <c r="AA13" s="1">
        <v>96980674.340000004</v>
      </c>
      <c r="AB13" s="1">
        <v>5696352.7199999997</v>
      </c>
      <c r="AC13" s="1">
        <v>21448473.329999998</v>
      </c>
      <c r="AD13" s="1">
        <v>5255331.1500000004</v>
      </c>
      <c r="AE13" s="1">
        <v>1263000</v>
      </c>
      <c r="AF13" s="1">
        <v>3282986.34</v>
      </c>
      <c r="AG13" s="1">
        <v>3962319.11</v>
      </c>
      <c r="AH13" s="1">
        <v>7335390.1699999999</v>
      </c>
      <c r="AI13" s="1">
        <v>6408149.46</v>
      </c>
      <c r="AJ13" s="1">
        <v>8500428.25</v>
      </c>
      <c r="AK13" s="1">
        <v>12034272.550000001</v>
      </c>
      <c r="AL13" s="1">
        <v>4203261</v>
      </c>
      <c r="AM13" s="1">
        <v>470509.2</v>
      </c>
      <c r="AN13" s="1">
        <v>166278.42000000001</v>
      </c>
      <c r="AO13" s="1">
        <v>1860000</v>
      </c>
      <c r="AP13" s="1">
        <v>12777267.08</v>
      </c>
      <c r="AQ13" s="1">
        <v>1012660</v>
      </c>
      <c r="AR13" s="1">
        <v>14643266.439999999</v>
      </c>
      <c r="AS13" s="1">
        <v>11152989.49</v>
      </c>
      <c r="AT13" s="1">
        <v>8266959.0800000001</v>
      </c>
      <c r="AU13" s="1">
        <v>9050234.25</v>
      </c>
      <c r="AV13" s="1">
        <v>9885281.25</v>
      </c>
      <c r="AW13" s="1">
        <v>2559250.84</v>
      </c>
      <c r="AX13" s="1">
        <v>9020311.1600000001</v>
      </c>
      <c r="AY13" s="1">
        <v>2222594.25</v>
      </c>
      <c r="AZ13" s="1">
        <v>2086461.85</v>
      </c>
      <c r="BA13" s="1">
        <v>3411079.93</v>
      </c>
      <c r="BB13" s="1">
        <v>8628477.7799999993</v>
      </c>
      <c r="BC13" s="1">
        <v>9814265.9000000004</v>
      </c>
      <c r="BD13" s="1">
        <v>4441752.92</v>
      </c>
      <c r="BE13" s="1">
        <v>10207082.4</v>
      </c>
      <c r="BF13" s="1">
        <v>9566440.3800000008</v>
      </c>
      <c r="BG13" s="1">
        <v>4910868.4800000004</v>
      </c>
      <c r="BH13" s="1">
        <v>15216661.85</v>
      </c>
      <c r="BI13" s="1">
        <v>1568954.33</v>
      </c>
      <c r="BJ13" s="1">
        <v>685989.27</v>
      </c>
      <c r="BK13" s="1">
        <v>4093708.89</v>
      </c>
      <c r="BL13" s="1">
        <v>2991357.03</v>
      </c>
      <c r="BM13" s="1">
        <v>863617.55</v>
      </c>
      <c r="BN13" s="1">
        <v>758314.53</v>
      </c>
      <c r="BO13" s="1">
        <v>1035992.6</v>
      </c>
      <c r="BP13" s="1">
        <v>4234225.42</v>
      </c>
      <c r="BQ13" s="1">
        <v>5230631.72</v>
      </c>
      <c r="BR13" s="1">
        <v>3173801.49</v>
      </c>
      <c r="BS13" s="1">
        <v>1453499.52</v>
      </c>
      <c r="BT13" s="1">
        <v>2531655.88</v>
      </c>
      <c r="BU13" s="1">
        <v>1792152.35</v>
      </c>
      <c r="BV13" s="1">
        <v>17665824.629999999</v>
      </c>
      <c r="BW13" s="1">
        <v>0</v>
      </c>
      <c r="BX13" s="1">
        <v>14582900.189999999</v>
      </c>
      <c r="BY13" s="1">
        <v>22545163.690000001</v>
      </c>
      <c r="BZ13" s="1">
        <v>13140554.42</v>
      </c>
      <c r="CA13" s="1">
        <v>3202427.34</v>
      </c>
      <c r="CB13" s="1">
        <v>422463.12</v>
      </c>
      <c r="CC13" s="1">
        <v>11866563.67</v>
      </c>
      <c r="CD13" s="1">
        <v>3068145.12</v>
      </c>
      <c r="CE13" s="1">
        <v>18765983.079999998</v>
      </c>
      <c r="CF13" s="1">
        <v>3605462.08</v>
      </c>
      <c r="CG13" s="1">
        <v>5058693.5</v>
      </c>
      <c r="CH13" s="1">
        <v>1037214.81</v>
      </c>
      <c r="CI13" s="1">
        <v>4498993.7300000004</v>
      </c>
      <c r="CJ13" s="1">
        <v>13989485.85</v>
      </c>
      <c r="CK13" s="1">
        <v>1466187.27</v>
      </c>
      <c r="CL13" s="1">
        <v>6149372.7000000002</v>
      </c>
      <c r="CM13" s="1">
        <v>7061361.6900000004</v>
      </c>
      <c r="CN13" s="1">
        <v>5236423.32</v>
      </c>
      <c r="CO13" s="1">
        <v>9048688</v>
      </c>
      <c r="CP13" s="1">
        <v>1621732</v>
      </c>
      <c r="CQ13" s="1">
        <v>5047837</v>
      </c>
      <c r="CR13" s="1">
        <v>74237.98</v>
      </c>
      <c r="CS13" s="1">
        <v>1617521.14</v>
      </c>
      <c r="CT13" s="1">
        <v>46593.35</v>
      </c>
      <c r="CU13" s="1">
        <v>0</v>
      </c>
      <c r="CV13" s="1">
        <v>0</v>
      </c>
      <c r="CW13" s="1">
        <v>271379</v>
      </c>
      <c r="CX13" s="1">
        <v>564072.75</v>
      </c>
      <c r="CY13" s="1">
        <v>481280</v>
      </c>
      <c r="CZ13" s="1">
        <v>324951</v>
      </c>
      <c r="DA13" s="1">
        <v>1019760.1</v>
      </c>
      <c r="DB13" s="1">
        <v>2515192.06</v>
      </c>
      <c r="DC13" s="1">
        <v>1214083</v>
      </c>
      <c r="DD13" s="1">
        <v>168123.54</v>
      </c>
      <c r="DE13" s="1">
        <v>1360703.79</v>
      </c>
      <c r="DF13" s="1">
        <v>141576.94</v>
      </c>
      <c r="DG13" s="1">
        <v>381508.25</v>
      </c>
      <c r="DH13" s="1">
        <v>11119040.550000001</v>
      </c>
      <c r="DI13" s="1">
        <v>446896.63</v>
      </c>
      <c r="DJ13" s="1">
        <v>418527.44</v>
      </c>
      <c r="DK13" s="1">
        <v>440665.77</v>
      </c>
      <c r="DL13" s="1">
        <v>1041634.9</v>
      </c>
      <c r="DM13" s="1">
        <v>863076.69</v>
      </c>
      <c r="DN13" s="1">
        <v>210270.8</v>
      </c>
      <c r="DO13" s="1">
        <v>925435.76</v>
      </c>
      <c r="DP13" s="1">
        <v>687247.31</v>
      </c>
      <c r="DQ13" s="1">
        <v>495406.66</v>
      </c>
      <c r="DR13" s="1">
        <v>813607.5</v>
      </c>
      <c r="DS13" s="1">
        <v>136116.85</v>
      </c>
      <c r="DT13" s="1">
        <v>2625749.2400000002</v>
      </c>
      <c r="DU13" s="1">
        <v>107684.75</v>
      </c>
      <c r="DV13" s="1">
        <v>1084979</v>
      </c>
      <c r="DW13" s="1">
        <v>446395</v>
      </c>
      <c r="DX13" s="1">
        <v>164261.12</v>
      </c>
      <c r="DY13" s="1">
        <v>402276.14</v>
      </c>
      <c r="DZ13" s="1">
        <v>4066849.1</v>
      </c>
      <c r="EA13" s="1">
        <v>1027127.24</v>
      </c>
      <c r="EB13" s="1">
        <v>476262</v>
      </c>
      <c r="EC13" s="1">
        <v>2380850.52</v>
      </c>
      <c r="ED13" s="1">
        <v>406718.11</v>
      </c>
      <c r="EE13" s="1">
        <v>3917107</v>
      </c>
      <c r="EF13" s="1">
        <v>1090857.3400000001</v>
      </c>
      <c r="EG13" s="1">
        <v>11330417.5</v>
      </c>
      <c r="EH13" s="1">
        <v>1230238.04</v>
      </c>
      <c r="EI13" s="1">
        <v>578537.84</v>
      </c>
      <c r="EJ13" s="1">
        <v>794932.49</v>
      </c>
      <c r="EK13" s="1">
        <v>307293.61</v>
      </c>
      <c r="EL13" s="1">
        <v>1413566.73</v>
      </c>
      <c r="EM13" s="1">
        <v>1702364</v>
      </c>
      <c r="EN13" s="1">
        <v>211744.34</v>
      </c>
      <c r="EO13" s="1">
        <v>373816</v>
      </c>
      <c r="EP13" s="1">
        <v>308992</v>
      </c>
      <c r="EQ13" s="1">
        <v>149237.19</v>
      </c>
      <c r="ER13" s="1">
        <v>739771.04</v>
      </c>
      <c r="ES13" s="1">
        <v>75487.789999999994</v>
      </c>
      <c r="ET13" s="1">
        <v>189478.58</v>
      </c>
      <c r="EU13" s="1">
        <v>244217.16</v>
      </c>
      <c r="EV13" s="1">
        <v>168046.86</v>
      </c>
      <c r="EW13" s="1">
        <v>19079406.920000002</v>
      </c>
      <c r="EX13" s="1">
        <v>4138005.61</v>
      </c>
      <c r="EY13" s="1">
        <v>13972808.659999998</v>
      </c>
      <c r="EZ13" s="1">
        <v>926991.62</v>
      </c>
      <c r="FA13" s="1">
        <v>6820070</v>
      </c>
      <c r="FB13" s="1">
        <v>616361</v>
      </c>
      <c r="FC13" s="1">
        <v>1386531.93</v>
      </c>
      <c r="FD13" s="1">
        <v>1885001</v>
      </c>
      <c r="FE13" s="1">
        <v>6690837.0599999996</v>
      </c>
      <c r="FF13" s="1">
        <v>6784834.0099999998</v>
      </c>
      <c r="FG13" s="1">
        <v>13182036.25</v>
      </c>
      <c r="FH13" s="1">
        <v>2405858.25</v>
      </c>
      <c r="FI13" s="1">
        <v>6622625.8899999997</v>
      </c>
      <c r="FJ13" s="1">
        <v>108708.6</v>
      </c>
      <c r="FK13" s="1">
        <v>6755790.8700000001</v>
      </c>
      <c r="FL13" s="1">
        <v>9507257.6999999993</v>
      </c>
      <c r="FM13" s="1">
        <v>1798604.75</v>
      </c>
      <c r="FN13" s="1">
        <v>23144.47</v>
      </c>
      <c r="FO13" s="1">
        <v>366949.49</v>
      </c>
      <c r="FP13" s="1">
        <v>3539396.03</v>
      </c>
      <c r="FQ13" s="1">
        <v>28908304.309999999</v>
      </c>
      <c r="FR13" s="1">
        <v>3310849.76</v>
      </c>
      <c r="FS13" s="1">
        <v>21124740.98</v>
      </c>
      <c r="FT13" s="1">
        <v>4731897</v>
      </c>
      <c r="FU13" s="1">
        <v>6694293.8899999997</v>
      </c>
      <c r="FV13" s="1">
        <v>16491531.91</v>
      </c>
      <c r="FW13" s="1">
        <v>1984851.04</v>
      </c>
      <c r="FX13" s="1">
        <v>737461.7</v>
      </c>
      <c r="FY13" s="1">
        <v>290368.01</v>
      </c>
      <c r="FZ13" s="1">
        <v>203187</v>
      </c>
      <c r="GA13" s="1">
        <v>436130.99</v>
      </c>
      <c r="GB13" s="1">
        <v>411621.74</v>
      </c>
      <c r="GC13" s="1">
        <v>382652.5</v>
      </c>
      <c r="GD13" s="1">
        <v>477254.58</v>
      </c>
      <c r="GE13" s="1">
        <v>539974.37</v>
      </c>
      <c r="GF13" s="1">
        <v>249309.1</v>
      </c>
      <c r="GG13" s="1">
        <v>636165.56000000006</v>
      </c>
      <c r="GH13" s="1">
        <v>326211.90999999997</v>
      </c>
      <c r="GI13" s="1">
        <v>513020.51</v>
      </c>
      <c r="GJ13" s="1">
        <v>231477</v>
      </c>
      <c r="GK13" s="1">
        <v>39416.080000000002</v>
      </c>
      <c r="GL13" s="1">
        <v>106496</v>
      </c>
      <c r="GM13" s="1">
        <v>224990.5</v>
      </c>
      <c r="GN13" s="1">
        <v>3479845.77</v>
      </c>
      <c r="GO13" s="1">
        <v>6037277.2400000002</v>
      </c>
      <c r="GP13" s="1">
        <v>170003.66</v>
      </c>
      <c r="GQ13" s="1">
        <v>4327187.16</v>
      </c>
      <c r="GR13" s="1">
        <v>6540470.25</v>
      </c>
      <c r="GS13" s="1">
        <v>3209823.8</v>
      </c>
      <c r="GT13" s="1">
        <v>6468873.5199999996</v>
      </c>
      <c r="GU13" s="1">
        <v>26411779.670000002</v>
      </c>
      <c r="GV13" s="1">
        <v>4113840.8200000003</v>
      </c>
      <c r="GW13" s="1">
        <v>3458871.77</v>
      </c>
      <c r="GX13" s="1">
        <v>1866382.51</v>
      </c>
      <c r="GY13" s="1">
        <v>6675850.0099999998</v>
      </c>
      <c r="GZ13" s="1">
        <v>2427621.98</v>
      </c>
      <c r="HA13" s="1">
        <v>473707.75</v>
      </c>
      <c r="HB13" s="1">
        <v>1724387.05</v>
      </c>
      <c r="HC13" s="1">
        <v>1636462.93</v>
      </c>
      <c r="HD13" s="1">
        <v>939874</v>
      </c>
      <c r="HE13" s="1">
        <v>997969.26</v>
      </c>
      <c r="HF13" s="1">
        <v>573155.37</v>
      </c>
      <c r="HG13" s="1">
        <v>3344479.05</v>
      </c>
      <c r="HH13" s="1">
        <v>11816978.1</v>
      </c>
      <c r="HI13" s="1">
        <v>2057471.5</v>
      </c>
      <c r="HJ13" s="1">
        <v>957544</v>
      </c>
      <c r="HK13" s="1">
        <v>2411962.79</v>
      </c>
      <c r="HL13" s="1">
        <v>14930.53</v>
      </c>
      <c r="HM13" s="1">
        <v>830787</v>
      </c>
      <c r="HN13" s="1">
        <v>3724799.86</v>
      </c>
      <c r="HO13" s="1">
        <v>782820</v>
      </c>
      <c r="HP13" s="1">
        <v>1285971.51</v>
      </c>
      <c r="HQ13" s="1">
        <v>1619503</v>
      </c>
      <c r="HR13" s="1">
        <v>840673</v>
      </c>
      <c r="HS13" s="1">
        <v>2157544</v>
      </c>
      <c r="HT13" s="1">
        <v>521680.5</v>
      </c>
      <c r="HU13" s="1">
        <v>715230.21</v>
      </c>
      <c r="HV13" s="1">
        <v>5293550.47</v>
      </c>
      <c r="HW13" s="1">
        <v>630744.44999999995</v>
      </c>
      <c r="HX13" s="1">
        <v>1371236</v>
      </c>
      <c r="HY13" s="1">
        <v>17312842.899999999</v>
      </c>
      <c r="HZ13" s="1">
        <v>655400</v>
      </c>
      <c r="IA13" s="1">
        <v>1796224.65</v>
      </c>
      <c r="IB13" s="1">
        <v>3082506.25</v>
      </c>
      <c r="IC13" s="1">
        <v>3492776.92</v>
      </c>
      <c r="ID13" s="1">
        <v>376727</v>
      </c>
      <c r="IE13" s="1">
        <v>1106972.97</v>
      </c>
      <c r="IF13" s="1">
        <v>399519.63</v>
      </c>
      <c r="IG13" s="1">
        <v>327150</v>
      </c>
      <c r="IH13" s="1">
        <v>204900</v>
      </c>
      <c r="II13" s="1">
        <v>2814435</v>
      </c>
      <c r="IJ13" s="1">
        <v>526987.51</v>
      </c>
      <c r="IK13" s="1">
        <v>241050</v>
      </c>
      <c r="IL13" s="1">
        <v>942000</v>
      </c>
      <c r="IM13" s="1">
        <v>586939.25</v>
      </c>
      <c r="IN13" s="1">
        <v>271800</v>
      </c>
      <c r="IO13" s="1">
        <v>590487.30000000005</v>
      </c>
      <c r="IP13" s="1">
        <v>525600</v>
      </c>
      <c r="IQ13" s="1">
        <v>211650</v>
      </c>
      <c r="IR13" s="1">
        <v>352992</v>
      </c>
      <c r="IS13" s="1">
        <v>456255.5</v>
      </c>
      <c r="IT13" s="1">
        <v>189043</v>
      </c>
      <c r="IU13" s="1">
        <v>214800</v>
      </c>
      <c r="IV13" s="1">
        <v>504302.25</v>
      </c>
      <c r="IW13" s="1">
        <v>236550</v>
      </c>
      <c r="IX13" s="1">
        <v>87900</v>
      </c>
      <c r="IY13" s="1">
        <v>235650</v>
      </c>
      <c r="IZ13" s="1">
        <v>474568</v>
      </c>
      <c r="JA13" s="1">
        <v>1549685.15</v>
      </c>
      <c r="JB13" s="1">
        <v>704388.75</v>
      </c>
      <c r="JC13" s="1">
        <v>4037019.12</v>
      </c>
      <c r="JD13" s="1">
        <v>631544.37</v>
      </c>
      <c r="JE13" s="1">
        <v>2589631.0099999998</v>
      </c>
      <c r="JF13" s="1">
        <v>579568.04</v>
      </c>
      <c r="JG13" s="1">
        <v>1313554.25</v>
      </c>
      <c r="JH13" s="1">
        <v>1500653.5</v>
      </c>
      <c r="JI13" s="1">
        <v>902842.5</v>
      </c>
      <c r="JJ13" s="1">
        <v>668148.1</v>
      </c>
      <c r="JK13" s="1">
        <v>369499.75</v>
      </c>
      <c r="JL13" s="1">
        <v>214593.4</v>
      </c>
      <c r="JM13" s="1">
        <v>822026</v>
      </c>
      <c r="JN13" s="1">
        <v>1660721.9</v>
      </c>
      <c r="JO13" s="1">
        <v>1153416.68</v>
      </c>
      <c r="JP13" s="1">
        <v>142698.245</v>
      </c>
      <c r="JQ13" s="1">
        <v>222422.41</v>
      </c>
      <c r="JR13" s="1">
        <v>283816</v>
      </c>
      <c r="JS13" s="1">
        <v>857698.5</v>
      </c>
      <c r="JT13" s="1">
        <v>1223223.1499999999</v>
      </c>
      <c r="JU13" s="1">
        <v>64197.45</v>
      </c>
      <c r="JV13" s="1">
        <v>168190.54</v>
      </c>
      <c r="JW13" s="1">
        <v>149414.35</v>
      </c>
      <c r="JX13" s="1">
        <v>849871.39</v>
      </c>
      <c r="JY13" s="1">
        <v>201972.45</v>
      </c>
      <c r="JZ13" s="1">
        <v>140956.54999999999</v>
      </c>
      <c r="KA13" s="1">
        <v>178919.74</v>
      </c>
      <c r="KB13" s="1">
        <v>100914.9</v>
      </c>
      <c r="KC13" s="1">
        <v>477974.3</v>
      </c>
      <c r="KD13" s="1">
        <v>1665813.84</v>
      </c>
      <c r="KE13" s="1">
        <v>3018468.53</v>
      </c>
      <c r="KF13" s="1">
        <v>1309933.75</v>
      </c>
      <c r="KG13" s="1">
        <v>387226.5</v>
      </c>
      <c r="KH13" s="1">
        <v>458175.19</v>
      </c>
      <c r="KI13" s="1">
        <v>671789.25</v>
      </c>
      <c r="KJ13" s="1">
        <v>4387684.18</v>
      </c>
      <c r="KK13" s="1">
        <v>472025.52</v>
      </c>
      <c r="KL13" s="1">
        <v>2074382</v>
      </c>
      <c r="KM13" s="1">
        <v>3508163.41</v>
      </c>
      <c r="KN13" s="1">
        <v>3551104</v>
      </c>
      <c r="KO13" s="1">
        <v>483390.65</v>
      </c>
      <c r="KP13" s="1">
        <v>1266134.8500000001</v>
      </c>
      <c r="KQ13" s="1">
        <v>1399201.05</v>
      </c>
      <c r="KR13" s="1">
        <v>478660.91</v>
      </c>
      <c r="KS13" s="1">
        <v>2234496.1</v>
      </c>
      <c r="KT13" s="1">
        <v>422761.87</v>
      </c>
      <c r="KU13" s="1">
        <v>346560.75</v>
      </c>
      <c r="KV13" s="1">
        <v>577838.26</v>
      </c>
      <c r="KW13" s="1">
        <v>575695.25</v>
      </c>
      <c r="KX13" s="1">
        <v>651581.37</v>
      </c>
      <c r="KY13" s="1">
        <v>543143.5</v>
      </c>
      <c r="KZ13" s="1">
        <v>268516.8</v>
      </c>
      <c r="LA13" s="1">
        <v>197625.92</v>
      </c>
      <c r="LB13" s="1">
        <v>1946846.43</v>
      </c>
      <c r="LC13" s="1">
        <v>3574586.15</v>
      </c>
      <c r="LD13" s="1">
        <v>1705168.9</v>
      </c>
      <c r="LE13" s="1">
        <v>3446984.13</v>
      </c>
      <c r="LF13" s="1">
        <v>2138760.15</v>
      </c>
      <c r="LG13" s="1">
        <v>924447.14</v>
      </c>
      <c r="LH13" s="1">
        <v>638736.9</v>
      </c>
      <c r="LI13" s="1">
        <v>3011739.62</v>
      </c>
      <c r="LJ13" s="1">
        <v>2802152.84</v>
      </c>
      <c r="LK13" s="1">
        <v>161166.25</v>
      </c>
      <c r="LL13" s="1">
        <v>8168272.25</v>
      </c>
      <c r="LM13" s="1">
        <v>315370.05</v>
      </c>
      <c r="LN13" s="1">
        <v>519587</v>
      </c>
      <c r="LO13" s="1">
        <v>934471.79</v>
      </c>
      <c r="LP13" s="1">
        <v>686489</v>
      </c>
      <c r="LQ13" s="1">
        <v>1171398.25</v>
      </c>
      <c r="LR13" s="1">
        <v>571661.96</v>
      </c>
      <c r="LS13" s="1">
        <v>559412</v>
      </c>
      <c r="LT13" s="1">
        <v>723915.77</v>
      </c>
      <c r="LU13" s="1">
        <v>2668595.75</v>
      </c>
      <c r="LV13" s="1">
        <v>118827</v>
      </c>
      <c r="LW13" s="1">
        <v>87385</v>
      </c>
      <c r="LX13" s="1">
        <v>243874.77</v>
      </c>
      <c r="LY13" s="1">
        <v>73299</v>
      </c>
      <c r="LZ13" s="1">
        <v>4645319.13</v>
      </c>
      <c r="MA13" s="1">
        <v>174450.53</v>
      </c>
      <c r="MB13" s="1">
        <v>823354.44</v>
      </c>
      <c r="MC13" s="1">
        <v>47239911.880000003</v>
      </c>
      <c r="MD13" s="1">
        <v>506374.88</v>
      </c>
      <c r="ME13" s="1">
        <v>10489869.890000001</v>
      </c>
      <c r="MF13" s="1">
        <v>725722.16</v>
      </c>
      <c r="MG13" s="1">
        <v>2424598.0499999998</v>
      </c>
      <c r="MH13" s="1">
        <v>686139.05</v>
      </c>
      <c r="MI13" s="1">
        <v>3282255.68</v>
      </c>
      <c r="MJ13" s="1">
        <v>335198.5</v>
      </c>
      <c r="MK13" s="1">
        <v>698810.75</v>
      </c>
      <c r="ML13" s="1">
        <v>466189.5</v>
      </c>
      <c r="MM13" s="1">
        <v>4264372.1100000003</v>
      </c>
      <c r="MN13" s="1">
        <v>383638.64</v>
      </c>
      <c r="MO13" s="1">
        <v>576899.25</v>
      </c>
      <c r="MP13" s="1">
        <v>611545.18999999994</v>
      </c>
      <c r="MQ13" s="1">
        <v>656540.14</v>
      </c>
      <c r="MR13" s="1">
        <v>245196</v>
      </c>
      <c r="MS13" s="1">
        <v>294187</v>
      </c>
      <c r="MT13" s="1">
        <v>1711434</v>
      </c>
      <c r="MU13" s="1">
        <v>65440</v>
      </c>
      <c r="MV13" s="1">
        <v>188972</v>
      </c>
      <c r="MW13" s="1">
        <v>583550</v>
      </c>
      <c r="MX13" s="1">
        <v>100486</v>
      </c>
      <c r="MY13" s="1">
        <v>168860</v>
      </c>
      <c r="MZ13" s="1">
        <v>167588</v>
      </c>
      <c r="NA13" s="1">
        <v>25918.67</v>
      </c>
      <c r="NB13" s="1">
        <v>346883</v>
      </c>
      <c r="NC13" s="1">
        <v>155204</v>
      </c>
      <c r="ND13" s="1">
        <v>453201</v>
      </c>
      <c r="NE13" s="1">
        <v>84408</v>
      </c>
      <c r="NF13" s="1">
        <v>155303</v>
      </c>
      <c r="NG13" s="1">
        <v>70822</v>
      </c>
      <c r="NH13" s="1">
        <v>97421</v>
      </c>
      <c r="NI13" s="1">
        <v>98297.1</v>
      </c>
      <c r="NJ13" s="1">
        <v>209314.29</v>
      </c>
      <c r="NK13" s="1">
        <v>142595.35</v>
      </c>
      <c r="NL13" s="1">
        <v>65773.440000000002</v>
      </c>
      <c r="NM13" s="1">
        <v>97757.29</v>
      </c>
      <c r="NN13" s="1">
        <v>148218.20000000001</v>
      </c>
      <c r="NO13" s="1">
        <v>1135286.8999999999</v>
      </c>
      <c r="NP13" s="1">
        <v>273280</v>
      </c>
      <c r="NQ13" s="1">
        <v>94819.839999999997</v>
      </c>
      <c r="NR13" s="1">
        <v>175043.28</v>
      </c>
      <c r="NS13" s="1">
        <v>805975.36</v>
      </c>
      <c r="NT13" s="1">
        <v>174266.4</v>
      </c>
      <c r="NU13" s="1">
        <v>695824.67</v>
      </c>
      <c r="NV13" s="1">
        <v>101558.05</v>
      </c>
      <c r="NW13" s="1">
        <v>169428.2</v>
      </c>
      <c r="NX13" s="1">
        <v>78843.09</v>
      </c>
      <c r="NY13" s="1">
        <v>0</v>
      </c>
      <c r="NZ13" s="1">
        <v>210518.88</v>
      </c>
      <c r="OA13" s="1">
        <v>109706.72</v>
      </c>
      <c r="OB13" s="1">
        <v>127180.25</v>
      </c>
      <c r="OC13" s="1">
        <v>38160.519999999997</v>
      </c>
      <c r="OD13" s="1">
        <v>135701.25</v>
      </c>
      <c r="OE13" s="1">
        <v>1004678</v>
      </c>
      <c r="OF13" s="1">
        <v>572639.47</v>
      </c>
      <c r="OG13" s="1">
        <v>901785.39</v>
      </c>
      <c r="OH13" s="1">
        <v>1305238.53</v>
      </c>
      <c r="OI13" s="1">
        <v>459519.35</v>
      </c>
      <c r="OJ13" s="1">
        <v>1001358.4</v>
      </c>
      <c r="OK13" s="1">
        <v>656878.36</v>
      </c>
      <c r="OL13" s="1">
        <v>27506.35</v>
      </c>
      <c r="OM13" s="1">
        <v>290439</v>
      </c>
      <c r="ON13" s="1">
        <v>3525547.9</v>
      </c>
      <c r="OO13" s="1">
        <v>1431463.7</v>
      </c>
      <c r="OP13" s="1">
        <v>1851901.38</v>
      </c>
      <c r="OQ13" s="1">
        <v>1334607.75</v>
      </c>
      <c r="OR13" s="1">
        <v>1286540.54</v>
      </c>
      <c r="OS13" s="1">
        <v>3262006.44</v>
      </c>
      <c r="OT13" s="1">
        <v>449739.25</v>
      </c>
      <c r="OU13" s="1">
        <v>617339.06999999995</v>
      </c>
      <c r="OV13" s="1">
        <v>2084879.07</v>
      </c>
      <c r="OW13" s="1">
        <v>1170776.8999999999</v>
      </c>
      <c r="OX13" s="1">
        <v>440404.12</v>
      </c>
      <c r="OY13" s="1">
        <v>833896</v>
      </c>
      <c r="OZ13" s="1">
        <v>2022930.39</v>
      </c>
      <c r="PA13" s="1">
        <v>612189.9</v>
      </c>
      <c r="PB13" s="1">
        <v>525645.23</v>
      </c>
      <c r="PC13" s="1">
        <v>1148413.5</v>
      </c>
      <c r="PD13" s="1">
        <v>431007.5</v>
      </c>
      <c r="PE13" s="1">
        <v>560293.31999999995</v>
      </c>
      <c r="PF13" s="1">
        <v>238782.25</v>
      </c>
      <c r="PG13" s="1">
        <v>112233.09</v>
      </c>
      <c r="PH13" s="1">
        <v>713053.07</v>
      </c>
      <c r="PI13" s="1">
        <v>265759</v>
      </c>
      <c r="PJ13" s="1">
        <v>193247.5</v>
      </c>
      <c r="PK13" s="1">
        <v>205853.56</v>
      </c>
      <c r="PL13" s="1">
        <v>199312.72</v>
      </c>
      <c r="PM13" s="1">
        <v>412790.5</v>
      </c>
      <c r="PN13" s="1">
        <v>852928</v>
      </c>
      <c r="PO13" s="1">
        <v>264028.65000000002</v>
      </c>
      <c r="PP13" s="1">
        <v>156242.29</v>
      </c>
      <c r="PQ13" s="1">
        <v>100561.3</v>
      </c>
      <c r="PR13" s="1">
        <v>641526.28</v>
      </c>
      <c r="PS13" s="1">
        <v>577528.9</v>
      </c>
      <c r="PT13" s="1">
        <v>180071.9</v>
      </c>
      <c r="PU13" s="1">
        <v>65001.4</v>
      </c>
      <c r="PV13" s="1">
        <v>2143487.2000000002</v>
      </c>
      <c r="PW13" s="1">
        <v>333789.74</v>
      </c>
      <c r="PX13" s="1">
        <v>293025.36</v>
      </c>
      <c r="PY13" s="1">
        <v>433829.88</v>
      </c>
      <c r="PZ13" s="1">
        <v>101681.01</v>
      </c>
      <c r="QA13" s="1">
        <v>172999.3</v>
      </c>
      <c r="QB13" s="1">
        <v>306226.55</v>
      </c>
      <c r="QC13" s="1">
        <v>41558.639999999999</v>
      </c>
      <c r="QD13" s="1">
        <v>233634.32</v>
      </c>
      <c r="QE13" s="1">
        <v>1419967.84</v>
      </c>
      <c r="QF13" s="1">
        <v>796277.01</v>
      </c>
      <c r="QG13" s="1">
        <v>644266.93000000005</v>
      </c>
      <c r="QH13" s="1">
        <v>247830.54</v>
      </c>
      <c r="QI13" s="1">
        <v>2745624.72</v>
      </c>
      <c r="QJ13" s="1">
        <v>377150.39</v>
      </c>
      <c r="QK13" s="1">
        <v>1200324.44</v>
      </c>
      <c r="QL13" s="1">
        <v>532976.61</v>
      </c>
      <c r="QM13" s="1">
        <v>535308.99</v>
      </c>
      <c r="QN13" s="1">
        <v>498353.2</v>
      </c>
      <c r="QO13" s="1">
        <v>251754.89</v>
      </c>
      <c r="QP13" s="1">
        <v>1975416.6</v>
      </c>
      <c r="QQ13" s="1">
        <v>2418301.1800000002</v>
      </c>
      <c r="QR13" s="1">
        <v>520815.72</v>
      </c>
      <c r="QS13" s="1">
        <v>461084.15</v>
      </c>
      <c r="QT13" s="1">
        <v>1009908</v>
      </c>
      <c r="QU13" s="1">
        <v>130108.7</v>
      </c>
      <c r="QV13" s="1">
        <v>1173227.57</v>
      </c>
      <c r="QW13" s="1">
        <v>709032.93</v>
      </c>
      <c r="QX13" s="1">
        <v>1855351.08</v>
      </c>
      <c r="QY13" s="1">
        <v>348493.25</v>
      </c>
      <c r="QZ13" s="1">
        <v>2776176.2</v>
      </c>
      <c r="RA13" s="1">
        <v>368319.67</v>
      </c>
      <c r="RB13" s="1">
        <v>1553139.46</v>
      </c>
      <c r="RC13" s="1">
        <v>1983306</v>
      </c>
      <c r="RD13" s="1">
        <v>354749</v>
      </c>
      <c r="RE13" s="1">
        <v>768736.82</v>
      </c>
      <c r="RF13" s="1">
        <v>865447</v>
      </c>
      <c r="RG13" s="1">
        <v>1737361.15</v>
      </c>
      <c r="RH13" s="1">
        <v>625919.53</v>
      </c>
      <c r="RI13" s="1">
        <v>181977.3</v>
      </c>
      <c r="RJ13" s="1">
        <v>624868.43000000005</v>
      </c>
      <c r="RK13" s="1">
        <v>189700.55</v>
      </c>
      <c r="RL13" s="1">
        <v>744257</v>
      </c>
      <c r="RM13" s="1">
        <v>253768.23</v>
      </c>
      <c r="RN13" s="1">
        <v>557262.44999999995</v>
      </c>
      <c r="RO13" s="1">
        <v>1090318.56</v>
      </c>
      <c r="RP13" s="1">
        <v>482440.41</v>
      </c>
      <c r="RQ13" s="1">
        <v>712081.76</v>
      </c>
      <c r="RR13" s="1">
        <v>215072.95</v>
      </c>
      <c r="RS13" s="1">
        <v>741247.5</v>
      </c>
      <c r="RT13" s="1">
        <v>130455.54</v>
      </c>
      <c r="RU13" s="1">
        <v>302777.5</v>
      </c>
      <c r="RV13" s="1">
        <v>471663.97</v>
      </c>
      <c r="RW13" s="1">
        <v>95697.62</v>
      </c>
      <c r="RX13" s="1">
        <v>149555.88</v>
      </c>
      <c r="RY13" s="1">
        <v>309730.5</v>
      </c>
      <c r="RZ13" s="1">
        <v>87850.5</v>
      </c>
      <c r="SA13" s="1">
        <v>252611.5</v>
      </c>
      <c r="SB13" s="1">
        <v>61375.5</v>
      </c>
      <c r="SC13" s="1">
        <v>111492.75</v>
      </c>
      <c r="SD13" s="1">
        <v>104493.75</v>
      </c>
      <c r="SE13" s="1">
        <v>305870.25</v>
      </c>
      <c r="SF13" s="1">
        <v>100396.87</v>
      </c>
      <c r="SG13" s="1">
        <v>2590262</v>
      </c>
      <c r="SH13" s="1">
        <v>886164.47</v>
      </c>
      <c r="SI13" s="1">
        <v>1033611.39</v>
      </c>
      <c r="SJ13" s="1">
        <v>414325.31</v>
      </c>
      <c r="SK13" s="1">
        <v>79726.960000000006</v>
      </c>
      <c r="SL13" s="1">
        <v>998878.82</v>
      </c>
      <c r="SM13" s="1">
        <v>8979134.7300000004</v>
      </c>
      <c r="SN13" s="1">
        <v>1677983.91</v>
      </c>
      <c r="SO13" s="1">
        <v>98484.72</v>
      </c>
      <c r="SP13" s="1">
        <v>115369.24</v>
      </c>
      <c r="SQ13" s="1">
        <v>319954.34000000003</v>
      </c>
      <c r="SR13" s="1">
        <v>75787.91</v>
      </c>
      <c r="SS13" s="1">
        <v>27317.81</v>
      </c>
      <c r="ST13" s="1">
        <v>37236.81</v>
      </c>
      <c r="SU13" s="1">
        <v>11200</v>
      </c>
      <c r="SV13" s="1">
        <v>10900</v>
      </c>
      <c r="SW13" s="1">
        <v>82825.399999999994</v>
      </c>
      <c r="SX13" s="1">
        <v>43300</v>
      </c>
      <c r="SY13" s="1">
        <v>47700</v>
      </c>
      <c r="SZ13" s="1">
        <v>62900</v>
      </c>
      <c r="TA13" s="1">
        <v>27700</v>
      </c>
      <c r="TB13" s="1">
        <v>16105</v>
      </c>
      <c r="TC13" s="1">
        <v>59317.75</v>
      </c>
      <c r="TD13" s="1">
        <v>11902.54</v>
      </c>
      <c r="TE13" s="1">
        <v>8600</v>
      </c>
      <c r="TF13" s="1">
        <v>66900</v>
      </c>
      <c r="TG13" s="1">
        <v>54600</v>
      </c>
      <c r="TH13" s="1">
        <v>178995</v>
      </c>
      <c r="TI13" s="1">
        <v>62850</v>
      </c>
      <c r="TJ13" s="1">
        <v>0</v>
      </c>
      <c r="TK13" s="1">
        <v>327580</v>
      </c>
      <c r="TL13" s="1">
        <v>7126351.21</v>
      </c>
      <c r="TM13" s="1">
        <v>165220</v>
      </c>
      <c r="TN13" s="1">
        <v>229020</v>
      </c>
      <c r="TO13" s="1">
        <v>146964.25</v>
      </c>
      <c r="TP13" s="1">
        <v>297660</v>
      </c>
      <c r="TQ13" s="1">
        <v>341727</v>
      </c>
      <c r="TR13" s="1">
        <v>202620</v>
      </c>
      <c r="TS13" s="1">
        <v>387640</v>
      </c>
      <c r="TT13" s="1">
        <v>324717.78999999998</v>
      </c>
      <c r="TU13" s="1">
        <v>123390.3</v>
      </c>
      <c r="TV13" s="1">
        <v>3085896.79</v>
      </c>
      <c r="TW13" s="1">
        <v>348540</v>
      </c>
      <c r="TX13" s="1">
        <v>99010.49</v>
      </c>
      <c r="TY13" s="1">
        <v>1489175.49</v>
      </c>
      <c r="TZ13" s="1">
        <v>813737</v>
      </c>
      <c r="UA13" s="1">
        <v>2533284</v>
      </c>
      <c r="UB13" s="1">
        <v>972095.56</v>
      </c>
      <c r="UC13" s="1">
        <v>128577.93</v>
      </c>
      <c r="UD13" s="1">
        <v>291653</v>
      </c>
      <c r="UE13" s="1">
        <v>229047.23</v>
      </c>
      <c r="UF13" s="1">
        <v>110000</v>
      </c>
      <c r="UG13" s="1">
        <v>255665.41</v>
      </c>
      <c r="UH13" s="1">
        <v>268911.93</v>
      </c>
      <c r="UI13" s="1">
        <v>114096.36</v>
      </c>
      <c r="UJ13" s="1">
        <v>405754</v>
      </c>
      <c r="UK13" s="1">
        <v>214825.14</v>
      </c>
      <c r="UL13" s="1">
        <v>298921.90999999997</v>
      </c>
      <c r="UM13" s="1">
        <v>538133.75</v>
      </c>
      <c r="UN13" s="1">
        <v>916283.76</v>
      </c>
      <c r="UO13" s="1">
        <v>237978.04</v>
      </c>
      <c r="UP13" s="1">
        <v>517868.66</v>
      </c>
      <c r="UQ13" s="1">
        <v>143082</v>
      </c>
      <c r="UR13" s="1">
        <v>294793.17</v>
      </c>
      <c r="US13" s="1">
        <v>1914499.97</v>
      </c>
      <c r="UT13" s="1">
        <v>80127.649999999994</v>
      </c>
      <c r="UU13" s="1">
        <v>699992.62</v>
      </c>
      <c r="UV13" s="1">
        <v>186751.98</v>
      </c>
      <c r="UW13" s="1">
        <v>122340.75</v>
      </c>
      <c r="UX13" s="1">
        <v>175541.8</v>
      </c>
      <c r="UY13" s="1">
        <v>79260.02</v>
      </c>
      <c r="UZ13" s="1">
        <v>573501.77</v>
      </c>
      <c r="VA13" s="1">
        <v>488812.14</v>
      </c>
      <c r="VB13" s="1">
        <v>575936.22</v>
      </c>
      <c r="VC13" s="1">
        <v>297538.05</v>
      </c>
      <c r="VD13" s="1">
        <v>448061.17</v>
      </c>
      <c r="VE13" s="1">
        <v>268127.75</v>
      </c>
      <c r="VF13" s="1">
        <v>110050</v>
      </c>
      <c r="VG13" s="1">
        <v>737932.14</v>
      </c>
      <c r="VH13" s="1">
        <v>728742.28</v>
      </c>
      <c r="VI13" s="1">
        <v>376891.22</v>
      </c>
      <c r="VJ13" s="1">
        <v>219342.91</v>
      </c>
      <c r="VK13" s="1">
        <v>170401.77</v>
      </c>
      <c r="VL13" s="1">
        <v>2452184.08</v>
      </c>
      <c r="VM13" s="1">
        <v>119246.79</v>
      </c>
      <c r="VN13" s="1">
        <v>263944.11</v>
      </c>
      <c r="VO13" s="1">
        <v>112476.57</v>
      </c>
      <c r="VP13" s="1">
        <v>478510.5</v>
      </c>
      <c r="VQ13" s="1">
        <v>1169619.5</v>
      </c>
      <c r="VR13" s="1">
        <v>112629.3</v>
      </c>
      <c r="VS13" s="1">
        <v>705019.43</v>
      </c>
      <c r="VT13" s="1">
        <v>483340.4</v>
      </c>
      <c r="VU13" s="1">
        <v>120201.1</v>
      </c>
      <c r="VV13" s="1">
        <v>331870.88</v>
      </c>
      <c r="VW13" s="1">
        <v>97323.95</v>
      </c>
      <c r="VX13" s="1">
        <v>391017.34</v>
      </c>
      <c r="VY13" s="1">
        <v>2149012.0099999998</v>
      </c>
      <c r="VZ13" s="1">
        <v>577707</v>
      </c>
      <c r="WA13" s="1">
        <v>128776.23</v>
      </c>
      <c r="WB13" s="1">
        <v>136733.53</v>
      </c>
      <c r="WC13" s="1">
        <v>1055296.6200000001</v>
      </c>
      <c r="WD13" s="1">
        <v>146095.17000000001</v>
      </c>
      <c r="WE13" s="1">
        <v>180234.54</v>
      </c>
      <c r="WF13" s="1">
        <v>422309</v>
      </c>
      <c r="WG13" s="1">
        <v>345324.71</v>
      </c>
      <c r="WH13" s="1">
        <v>2321929.73</v>
      </c>
      <c r="WI13" s="1">
        <v>2532946</v>
      </c>
      <c r="WJ13" s="1">
        <v>1201174.75</v>
      </c>
      <c r="WK13" s="1">
        <v>2461404.21</v>
      </c>
      <c r="WL13" s="1">
        <v>934701.31</v>
      </c>
      <c r="WM13" s="1">
        <v>137815.32999999999</v>
      </c>
      <c r="WN13" s="1">
        <v>424158.26</v>
      </c>
      <c r="WO13" s="1">
        <v>321146.09999999998</v>
      </c>
      <c r="WP13" s="1">
        <v>3400823.02</v>
      </c>
      <c r="WQ13" s="1">
        <v>1781948.01</v>
      </c>
      <c r="WR13" s="1">
        <v>573608.71</v>
      </c>
      <c r="WS13" s="1">
        <v>1021480</v>
      </c>
      <c r="WT13" s="1">
        <v>1938848.76</v>
      </c>
      <c r="WU13" s="1">
        <v>2001020.34</v>
      </c>
      <c r="WV13" s="1">
        <v>406297.25</v>
      </c>
      <c r="WW13" s="1">
        <v>1574284.25</v>
      </c>
      <c r="WX13" s="1">
        <v>240705.62</v>
      </c>
      <c r="WY13" s="1">
        <v>3975633</v>
      </c>
      <c r="WZ13" s="1">
        <v>2039461.47</v>
      </c>
      <c r="XA13" s="1">
        <v>649166</v>
      </c>
      <c r="XB13" s="1">
        <v>1812672</v>
      </c>
      <c r="XC13" s="1">
        <v>430573.39</v>
      </c>
      <c r="XD13" s="1">
        <v>1879179.15</v>
      </c>
      <c r="XE13" s="1">
        <v>133057</v>
      </c>
      <c r="XF13" s="1">
        <v>1612686</v>
      </c>
      <c r="XG13" s="1">
        <v>3689608.7</v>
      </c>
      <c r="XH13" s="1">
        <v>576030.26</v>
      </c>
      <c r="XI13" s="1">
        <v>223924.41</v>
      </c>
      <c r="XJ13" s="1">
        <v>2579778.1</v>
      </c>
      <c r="XK13" s="1">
        <v>3062179.32</v>
      </c>
      <c r="XL13" s="1">
        <v>871496</v>
      </c>
      <c r="XM13" s="1">
        <v>990676.84</v>
      </c>
      <c r="XN13" s="1">
        <v>11328119.630000001</v>
      </c>
      <c r="XO13" s="1">
        <v>3680792.38</v>
      </c>
      <c r="XP13" s="1">
        <v>1857051.68</v>
      </c>
      <c r="XQ13" s="1">
        <v>2765780</v>
      </c>
      <c r="XR13" s="1">
        <v>4272611.5</v>
      </c>
      <c r="XS13" s="1">
        <v>1748680.37</v>
      </c>
      <c r="XT13" s="1">
        <v>4989008.4400000004</v>
      </c>
      <c r="XU13" s="1">
        <v>6916486.6299999999</v>
      </c>
      <c r="XV13" s="1">
        <v>247516.56</v>
      </c>
      <c r="XW13" s="1">
        <v>350966.5</v>
      </c>
      <c r="XX13" s="1">
        <v>8196499.75</v>
      </c>
      <c r="XY13" s="1">
        <v>187128.21</v>
      </c>
      <c r="XZ13" s="1">
        <v>8751837</v>
      </c>
      <c r="YA13" s="1">
        <v>2291091.5</v>
      </c>
      <c r="YB13" s="1">
        <v>3162152.3</v>
      </c>
      <c r="YC13" s="1">
        <v>5128771.9800000004</v>
      </c>
      <c r="YD13" s="1">
        <v>4156140.54</v>
      </c>
      <c r="YE13" s="1">
        <v>4396866.25</v>
      </c>
      <c r="YF13" s="1">
        <v>1442962.31</v>
      </c>
      <c r="YG13" s="1">
        <v>3387177</v>
      </c>
      <c r="YH13" s="1">
        <v>85384.67</v>
      </c>
      <c r="YI13" s="1">
        <v>1455515.86</v>
      </c>
      <c r="YJ13" s="1">
        <v>18266851.260000002</v>
      </c>
      <c r="YK13" s="1">
        <v>828374.33</v>
      </c>
      <c r="YL13" s="1">
        <v>1100636.73</v>
      </c>
      <c r="YM13" s="1">
        <v>94140</v>
      </c>
      <c r="YN13" s="1">
        <v>1968418</v>
      </c>
      <c r="YO13" s="1">
        <v>2511609.8199999998</v>
      </c>
      <c r="YP13" s="1">
        <v>117144</v>
      </c>
      <c r="YQ13" s="1">
        <v>1128915.25</v>
      </c>
      <c r="YR13" s="1">
        <v>1376210</v>
      </c>
      <c r="YS13" s="1">
        <v>0</v>
      </c>
      <c r="YT13" s="1">
        <v>3062415</v>
      </c>
      <c r="YU13" s="1">
        <v>1865802.3</v>
      </c>
      <c r="YV13" s="1">
        <v>12372555.85</v>
      </c>
      <c r="YW13" s="1">
        <v>5161115.18</v>
      </c>
      <c r="YX13" s="1">
        <v>685524.01</v>
      </c>
      <c r="YY13" s="1">
        <v>1497888</v>
      </c>
      <c r="YZ13" s="1">
        <v>1273111.1299999999</v>
      </c>
      <c r="ZA13" s="1">
        <v>1406598.75</v>
      </c>
      <c r="ZB13" s="1">
        <v>1417549.82</v>
      </c>
      <c r="ZC13" s="1">
        <v>1472328.6</v>
      </c>
      <c r="ZD13" s="1">
        <v>757664</v>
      </c>
      <c r="ZE13" s="1">
        <v>1119402.55</v>
      </c>
      <c r="ZF13" s="1">
        <v>1060334.96</v>
      </c>
      <c r="ZG13" s="1">
        <v>0</v>
      </c>
      <c r="ZH13" s="1">
        <v>956817</v>
      </c>
      <c r="ZI13" s="1">
        <v>554081.67000000004</v>
      </c>
      <c r="ZJ13" s="1">
        <v>885394</v>
      </c>
      <c r="ZK13" s="1">
        <v>129877.15</v>
      </c>
      <c r="ZL13" s="1">
        <v>269433.90999999997</v>
      </c>
      <c r="ZM13" s="1">
        <v>193268</v>
      </c>
      <c r="ZN13" s="1">
        <v>1580102.84</v>
      </c>
      <c r="ZO13" s="1">
        <v>1067520.1499999999</v>
      </c>
      <c r="ZP13" s="1">
        <v>0</v>
      </c>
      <c r="ZQ13" s="1">
        <v>1052260.1599999999</v>
      </c>
      <c r="ZR13" s="1">
        <v>1198177.5</v>
      </c>
      <c r="ZS13" s="1">
        <v>5734388.0300000003</v>
      </c>
      <c r="ZT13" s="1">
        <v>1733461.9</v>
      </c>
      <c r="ZU13" s="1">
        <v>217180.23</v>
      </c>
      <c r="ZV13" s="1">
        <v>4290727.34</v>
      </c>
      <c r="ZW13" s="1">
        <v>2131383.34</v>
      </c>
      <c r="ZX13" s="1">
        <v>456455.39</v>
      </c>
      <c r="ZY13" s="1">
        <v>540883.57999999996</v>
      </c>
      <c r="ZZ13" s="1">
        <v>2325883.69</v>
      </c>
      <c r="AAA13" s="1">
        <v>574673</v>
      </c>
      <c r="AAB13" s="1">
        <v>1687855.1</v>
      </c>
      <c r="AAC13" s="1">
        <v>2847526.13</v>
      </c>
      <c r="AAD13" s="1">
        <v>531650.93999999994</v>
      </c>
      <c r="AAE13" s="1">
        <v>322316.75</v>
      </c>
      <c r="AAF13" s="1">
        <v>567650.9</v>
      </c>
      <c r="AAG13" s="1">
        <v>2383835.31</v>
      </c>
      <c r="AAH13" s="1">
        <v>270732.12</v>
      </c>
      <c r="AAI13" s="1">
        <v>436949.18</v>
      </c>
      <c r="AAJ13" s="1">
        <v>0</v>
      </c>
      <c r="AAK13" s="1">
        <v>417785.63</v>
      </c>
      <c r="AAL13" s="1">
        <v>1961732.99</v>
      </c>
      <c r="AAM13" s="1">
        <v>2079380.48</v>
      </c>
      <c r="AAN13" s="1">
        <v>681657.95</v>
      </c>
      <c r="AAO13" s="1">
        <v>852453.04</v>
      </c>
      <c r="AAP13" s="1">
        <v>3890618.75</v>
      </c>
      <c r="AAQ13" s="1">
        <v>2858541.87</v>
      </c>
      <c r="AAR13" s="1">
        <v>1566166.06</v>
      </c>
      <c r="AAS13" s="1">
        <v>245183.5</v>
      </c>
      <c r="AAT13" s="1">
        <v>6410883.3099999996</v>
      </c>
      <c r="AAU13" s="1">
        <v>1521042.23</v>
      </c>
      <c r="AAV13" s="1">
        <v>197532</v>
      </c>
      <c r="AAW13" s="1">
        <v>752800</v>
      </c>
      <c r="AAX13" s="1">
        <v>406150</v>
      </c>
      <c r="AAY13" s="1">
        <v>515140.23</v>
      </c>
      <c r="AAZ13" s="1">
        <v>229272</v>
      </c>
      <c r="ABA13" s="1">
        <v>349595.98</v>
      </c>
      <c r="ABB13" s="1">
        <v>19202</v>
      </c>
      <c r="ABC13" s="1">
        <v>1321294.8899999999</v>
      </c>
      <c r="ABD13" s="1">
        <v>969164.75</v>
      </c>
      <c r="ABE13" s="1">
        <v>448158</v>
      </c>
      <c r="ABF13" s="1">
        <v>901629.75</v>
      </c>
      <c r="ABG13" s="1">
        <v>546455.99</v>
      </c>
      <c r="ABH13" s="1">
        <v>443535</v>
      </c>
      <c r="ABI13" s="1">
        <v>22683</v>
      </c>
      <c r="ABJ13" s="1">
        <v>489359.5</v>
      </c>
      <c r="ABK13" s="1">
        <v>0</v>
      </c>
      <c r="ABL13" s="1">
        <v>0</v>
      </c>
      <c r="ABM13" s="1">
        <v>0</v>
      </c>
      <c r="ABN13" s="1">
        <v>0</v>
      </c>
      <c r="ABO13" s="1">
        <v>0</v>
      </c>
      <c r="ABP13" s="1">
        <v>967593.08</v>
      </c>
      <c r="ABQ13" s="1">
        <v>602158</v>
      </c>
      <c r="ABR13" s="1">
        <v>276938</v>
      </c>
      <c r="ABS13" s="1">
        <v>786096.5</v>
      </c>
      <c r="ABT13" s="1">
        <v>1246466</v>
      </c>
      <c r="ABU13" s="1">
        <v>194051.25</v>
      </c>
      <c r="ABV13" s="1">
        <v>545306.25</v>
      </c>
      <c r="ABW13" s="1">
        <v>463487.35</v>
      </c>
      <c r="ABX13" s="1">
        <v>481141.21</v>
      </c>
      <c r="ABY13" s="1">
        <v>373289.24</v>
      </c>
      <c r="ABZ13" s="1">
        <v>18700718.25</v>
      </c>
      <c r="ACA13" s="1">
        <v>85707.6</v>
      </c>
      <c r="ACB13" s="1">
        <v>173534.75</v>
      </c>
      <c r="ACC13" s="1">
        <v>424265.75</v>
      </c>
      <c r="ACD13" s="1">
        <v>130766.7</v>
      </c>
      <c r="ACE13" s="1">
        <v>254670.78</v>
      </c>
      <c r="ACF13" s="1">
        <v>261194.95</v>
      </c>
      <c r="ACG13" s="1">
        <v>263718.09999999998</v>
      </c>
      <c r="ACH13" s="1">
        <v>338743.71</v>
      </c>
      <c r="ACI13" s="1">
        <v>81055</v>
      </c>
      <c r="ACJ13" s="1">
        <v>104662.3</v>
      </c>
      <c r="ACK13" s="1">
        <v>46465.45</v>
      </c>
      <c r="ACL13" s="1">
        <v>347075.18</v>
      </c>
      <c r="ACM13" s="1">
        <v>239536.34</v>
      </c>
      <c r="ACN13" s="1">
        <v>616786.16</v>
      </c>
      <c r="ACO13" s="1">
        <v>92238</v>
      </c>
      <c r="ACP13" s="1">
        <v>83848.25</v>
      </c>
      <c r="ACQ13" s="1">
        <v>146781</v>
      </c>
      <c r="ACR13" s="1">
        <v>513554.56</v>
      </c>
      <c r="ACS13" s="1">
        <v>243140</v>
      </c>
      <c r="ACT13" s="1">
        <v>267342.25</v>
      </c>
      <c r="ACU13" s="1">
        <v>579981.87</v>
      </c>
      <c r="ACV13" s="1">
        <v>64335.54</v>
      </c>
      <c r="ACW13" s="1">
        <v>109336.71</v>
      </c>
      <c r="ACX13" s="1">
        <v>130439.57</v>
      </c>
      <c r="ACY13" s="1">
        <v>99222.720000000001</v>
      </c>
      <c r="ACZ13" s="1">
        <v>2145219.5</v>
      </c>
      <c r="ADA13" s="1">
        <v>1118270.73</v>
      </c>
      <c r="ADB13" s="1">
        <v>2614900.9900000002</v>
      </c>
      <c r="ADC13" s="1">
        <v>85668.62</v>
      </c>
      <c r="ADD13" s="1">
        <v>376358.02</v>
      </c>
      <c r="ADE13" s="1">
        <v>243091.12</v>
      </c>
      <c r="ADF13" s="1">
        <v>564327.04</v>
      </c>
      <c r="ADG13" s="1">
        <v>326274.09000000003</v>
      </c>
      <c r="ADH13" s="1">
        <v>1225388.44</v>
      </c>
      <c r="ADI13" s="1">
        <v>106450.58</v>
      </c>
      <c r="ADJ13" s="1">
        <v>504700</v>
      </c>
      <c r="ADK13" s="1">
        <v>2680932.71</v>
      </c>
      <c r="ADL13" s="1">
        <v>486215.66</v>
      </c>
      <c r="ADM13" s="1">
        <v>608451.35</v>
      </c>
      <c r="ADN13" s="1">
        <v>1289900</v>
      </c>
      <c r="ADO13" s="1">
        <v>3441559.16</v>
      </c>
      <c r="ADP13" s="1">
        <v>1464341.64</v>
      </c>
      <c r="ADQ13" s="1">
        <v>166259.4</v>
      </c>
      <c r="ADR13" s="1">
        <v>58051.6</v>
      </c>
      <c r="ADS13" s="1">
        <v>83244.479999999996</v>
      </c>
      <c r="ADT13" s="1">
        <v>1548553.25</v>
      </c>
      <c r="ADU13" s="1">
        <v>645921.23</v>
      </c>
      <c r="ADV13" s="1">
        <v>342150</v>
      </c>
      <c r="ADW13" s="1">
        <v>4300</v>
      </c>
      <c r="ADX13" s="1">
        <v>152501.24</v>
      </c>
      <c r="ADY13" s="1">
        <v>798709</v>
      </c>
      <c r="ADZ13" s="1">
        <v>228732.2</v>
      </c>
      <c r="AEA13" s="1">
        <v>959395</v>
      </c>
      <c r="AEB13" s="1">
        <v>2083529.58</v>
      </c>
      <c r="AEC13" s="1">
        <v>731669.74</v>
      </c>
      <c r="AED13" s="1">
        <v>8945.7000000000007</v>
      </c>
      <c r="AEE13" s="1">
        <v>402044</v>
      </c>
      <c r="AEF13" s="1">
        <v>501728.05</v>
      </c>
      <c r="AEG13" s="1">
        <v>266056</v>
      </c>
      <c r="AEH13" s="1">
        <v>2039982.45</v>
      </c>
      <c r="AEI13" s="1">
        <v>1032044.22</v>
      </c>
      <c r="AEJ13" s="1">
        <v>394862.87</v>
      </c>
      <c r="AEK13" s="1">
        <v>105539.8</v>
      </c>
      <c r="AEL13" s="1">
        <v>122133.5</v>
      </c>
      <c r="AEM13" s="1">
        <v>2950543.1</v>
      </c>
      <c r="AEN13" s="1">
        <v>104686</v>
      </c>
      <c r="AEO13" s="1">
        <v>43939.75</v>
      </c>
      <c r="AEP13" s="1">
        <v>1020910.09</v>
      </c>
      <c r="AEQ13" s="1">
        <v>679427.93</v>
      </c>
      <c r="AER13" s="1">
        <v>477094.5</v>
      </c>
      <c r="AES13" s="1">
        <v>219058</v>
      </c>
      <c r="AET13" s="1">
        <v>204195.06</v>
      </c>
      <c r="AEU13" s="1">
        <v>77838</v>
      </c>
      <c r="AEV13" s="1">
        <v>4910953.5</v>
      </c>
      <c r="AEW13" s="1">
        <v>446484.9</v>
      </c>
      <c r="AEX13" s="1">
        <v>706796</v>
      </c>
      <c r="AEY13" s="1">
        <v>31869</v>
      </c>
      <c r="AEZ13" s="1">
        <v>228153.14</v>
      </c>
      <c r="AFA13" s="1">
        <v>82327</v>
      </c>
      <c r="AFB13" s="1">
        <v>538936.61</v>
      </c>
      <c r="AFC13" s="1">
        <v>607399.31999999995</v>
      </c>
      <c r="AFD13" s="1">
        <v>404608.14</v>
      </c>
      <c r="AFE13" s="1">
        <v>12857740.439999999</v>
      </c>
      <c r="AFF13" s="1">
        <v>8977875.5899999999</v>
      </c>
      <c r="AFG13" s="1">
        <v>767676</v>
      </c>
      <c r="AFH13" s="1">
        <v>313560.40000000002</v>
      </c>
      <c r="AFI13" s="1">
        <v>18616.099999999999</v>
      </c>
      <c r="AFJ13" s="1">
        <v>3087549.81</v>
      </c>
      <c r="AFK13" s="1">
        <v>241337.52</v>
      </c>
      <c r="AFL13" s="1">
        <v>1197276.45</v>
      </c>
      <c r="AFM13" s="1">
        <v>131803.21</v>
      </c>
      <c r="AFN13" s="1">
        <v>30599.52</v>
      </c>
      <c r="AFO13" s="1">
        <v>305381</v>
      </c>
      <c r="AFP13" s="1">
        <v>170436</v>
      </c>
      <c r="AFQ13" s="1">
        <v>249168.49</v>
      </c>
      <c r="AFR13" s="1">
        <v>172252</v>
      </c>
      <c r="AFS13" s="1">
        <v>0</v>
      </c>
      <c r="AFT13" s="1">
        <v>626342.07999999996</v>
      </c>
      <c r="AFU13" s="1">
        <v>332250.90000000002</v>
      </c>
      <c r="AFV13" s="1">
        <v>412315</v>
      </c>
      <c r="AFW13" s="1">
        <v>311406.59999999998</v>
      </c>
      <c r="AFX13" s="1">
        <v>1371770.67</v>
      </c>
      <c r="AFY13" s="1">
        <v>473804</v>
      </c>
      <c r="AFZ13" s="1">
        <v>49192.66</v>
      </c>
      <c r="AGA13" s="1">
        <v>66557</v>
      </c>
      <c r="AGB13" s="1">
        <v>493515.5</v>
      </c>
      <c r="AGC13" s="1">
        <v>146086.53</v>
      </c>
      <c r="AGD13" s="1">
        <v>46996.68</v>
      </c>
      <c r="AGE13" s="1">
        <v>92209.39</v>
      </c>
      <c r="AGF13" s="1">
        <v>621052.35</v>
      </c>
      <c r="AGG13" s="1">
        <v>917645.51</v>
      </c>
      <c r="AGH13" s="1">
        <v>988087.95</v>
      </c>
      <c r="AGI13" s="1">
        <v>5281810.2</v>
      </c>
      <c r="AGJ13" s="1">
        <v>428536.78</v>
      </c>
      <c r="AGK13" s="1">
        <v>392651.85</v>
      </c>
      <c r="AGL13" s="1">
        <v>283145.67</v>
      </c>
      <c r="AGM13" s="1">
        <v>129882.5</v>
      </c>
      <c r="AGN13" s="1">
        <v>145098.75</v>
      </c>
      <c r="AGO13" s="1">
        <v>240300</v>
      </c>
      <c r="AGP13" s="1">
        <v>40093.22</v>
      </c>
      <c r="AGQ13" s="1">
        <v>168929.9</v>
      </c>
      <c r="AGR13" s="1">
        <v>0</v>
      </c>
      <c r="AGS13" s="1">
        <v>91191.89</v>
      </c>
      <c r="AGT13" s="1">
        <v>0</v>
      </c>
      <c r="AGU13" s="1">
        <v>479588.51</v>
      </c>
      <c r="AGV13" s="1">
        <v>358369.52</v>
      </c>
      <c r="AGW13" s="1">
        <v>72708.710000000006</v>
      </c>
      <c r="AGX13" s="1">
        <v>99231.5</v>
      </c>
      <c r="AGY13" s="1">
        <v>164076.60999999999</v>
      </c>
      <c r="AGZ13" s="1">
        <v>276193.15999999997</v>
      </c>
      <c r="AHA13" s="1">
        <v>2410505.3600000003</v>
      </c>
      <c r="AHB13" s="1">
        <v>1497460.35</v>
      </c>
      <c r="AHC13" s="1">
        <v>528598.03</v>
      </c>
      <c r="AHD13" s="1">
        <v>114819.46</v>
      </c>
      <c r="AHE13" s="1">
        <v>141226.25</v>
      </c>
      <c r="AHF13" s="1">
        <v>141325.04</v>
      </c>
      <c r="AHG13" s="1">
        <v>1004806.5</v>
      </c>
      <c r="AHH13" s="1">
        <v>1298848.25</v>
      </c>
      <c r="AHI13" s="1"/>
      <c r="AHJ13" s="1">
        <v>1647881.11</v>
      </c>
      <c r="AHK13" s="1">
        <v>42600</v>
      </c>
      <c r="AHL13" s="1">
        <v>47894.84</v>
      </c>
      <c r="AHM13" s="1">
        <v>32189.55</v>
      </c>
      <c r="AHN13" s="1">
        <v>297240.3</v>
      </c>
      <c r="AHO13" s="1">
        <v>551528.4</v>
      </c>
      <c r="AHP13" s="1"/>
      <c r="AHQ13" s="1">
        <v>440891</v>
      </c>
      <c r="AHR13" s="1">
        <v>169980.08</v>
      </c>
      <c r="AHS13" s="1">
        <v>820366.21</v>
      </c>
      <c r="AHT13" s="1">
        <v>139419.82999999999</v>
      </c>
      <c r="AHU13" s="1">
        <v>688796.45</v>
      </c>
      <c r="AHV13" s="1">
        <v>536603</v>
      </c>
      <c r="AHW13" s="1">
        <v>2095424071.9350019</v>
      </c>
    </row>
    <row r="14" spans="1:907" x14ac:dyDescent="0.25">
      <c r="A14" t="s">
        <v>1919</v>
      </c>
      <c r="B14" t="s">
        <v>1996</v>
      </c>
      <c r="C14" t="s">
        <v>1997</v>
      </c>
      <c r="D14" s="1"/>
      <c r="E14" s="1">
        <v>1936197.26</v>
      </c>
      <c r="F14" s="1">
        <v>3889767.79</v>
      </c>
      <c r="G14" s="1">
        <v>4526813.76</v>
      </c>
      <c r="H14" s="1">
        <v>83331269.310000002</v>
      </c>
      <c r="I14" s="1">
        <v>40082738.100000001</v>
      </c>
      <c r="J14" s="1">
        <v>156409415.94999999</v>
      </c>
      <c r="K14" s="1">
        <v>14022964.9</v>
      </c>
      <c r="L14" s="1">
        <v>34243357.25</v>
      </c>
      <c r="M14" s="1">
        <v>50005621.280000001</v>
      </c>
      <c r="N14" s="1">
        <v>14171391.02</v>
      </c>
      <c r="O14" s="1">
        <v>8940403.6699999999</v>
      </c>
      <c r="P14" s="1">
        <v>13449545.82</v>
      </c>
      <c r="Q14" s="1">
        <v>12308929.92</v>
      </c>
      <c r="R14" s="1">
        <v>9294825.4199999999</v>
      </c>
      <c r="S14" s="1">
        <v>5200000</v>
      </c>
      <c r="T14" s="1">
        <v>13642180.119999999</v>
      </c>
      <c r="U14" s="1">
        <v>5876965.96</v>
      </c>
      <c r="V14" s="1">
        <v>3780000</v>
      </c>
      <c r="W14" s="1">
        <v>3646594.36</v>
      </c>
      <c r="X14" s="1">
        <v>21879747.239999998</v>
      </c>
      <c r="Y14" s="1">
        <v>33644617.939999998</v>
      </c>
      <c r="Z14" s="1">
        <v>52500082</v>
      </c>
      <c r="AA14" s="1">
        <v>92933778.480000004</v>
      </c>
      <c r="AB14" s="1">
        <v>6944135.8200000003</v>
      </c>
      <c r="AC14" s="1">
        <v>18593538.969999999</v>
      </c>
      <c r="AD14" s="1">
        <v>2231621.5499999998</v>
      </c>
      <c r="AE14" s="1">
        <v>737000</v>
      </c>
      <c r="AF14" s="1">
        <v>2003231.31</v>
      </c>
      <c r="AG14" s="1">
        <v>3962319.12</v>
      </c>
      <c r="AH14" s="1">
        <v>6193430.0199999996</v>
      </c>
      <c r="AI14" s="1">
        <v>6327084.6399999997</v>
      </c>
      <c r="AJ14" s="1">
        <v>8712538.3200000003</v>
      </c>
      <c r="AK14" s="1">
        <v>12615557.08</v>
      </c>
      <c r="AL14" s="1">
        <v>6918991.5999999996</v>
      </c>
      <c r="AM14" s="1">
        <v>470509.22</v>
      </c>
      <c r="AN14" s="1">
        <v>166278.42000000001</v>
      </c>
      <c r="AO14" s="1">
        <v>2250000</v>
      </c>
      <c r="AP14" s="1">
        <v>8518178.0700000003</v>
      </c>
      <c r="AQ14" s="1">
        <v>1172890</v>
      </c>
      <c r="AR14" s="1">
        <v>11980854.380000001</v>
      </c>
      <c r="AS14" s="1">
        <v>11608409.07</v>
      </c>
      <c r="AT14" s="1">
        <v>13190721.57</v>
      </c>
      <c r="AU14" s="1">
        <v>13436700.43</v>
      </c>
      <c r="AV14" s="1">
        <v>8000332.2300000004</v>
      </c>
      <c r="AW14" s="1">
        <v>3992365.22</v>
      </c>
      <c r="AX14" s="1">
        <v>5959881.5300000003</v>
      </c>
      <c r="AY14" s="1">
        <v>226246.5</v>
      </c>
      <c r="AZ14" s="1">
        <v>2377989.35</v>
      </c>
      <c r="BA14" s="1">
        <v>4101710.39</v>
      </c>
      <c r="BB14" s="1">
        <v>7698766.7000000002</v>
      </c>
      <c r="BC14" s="1">
        <v>28791656.239999998</v>
      </c>
      <c r="BD14" s="1">
        <v>1899147.86</v>
      </c>
      <c r="BE14" s="1">
        <v>8351247.9400000004</v>
      </c>
      <c r="BF14" s="1">
        <v>6197365.8899999997</v>
      </c>
      <c r="BG14" s="1">
        <v>5512828.8600000003</v>
      </c>
      <c r="BH14" s="1">
        <v>12529254.35</v>
      </c>
      <c r="BI14" s="1">
        <v>3784504.74</v>
      </c>
      <c r="BJ14" s="1">
        <v>725111.85</v>
      </c>
      <c r="BK14" s="1">
        <v>2151112.2599999998</v>
      </c>
      <c r="BL14" s="1">
        <v>4697128.9000000004</v>
      </c>
      <c r="BM14" s="1">
        <v>431699.1</v>
      </c>
      <c r="BN14" s="1">
        <v>926828.87</v>
      </c>
      <c r="BO14" s="1">
        <v>1050998.49</v>
      </c>
      <c r="BP14" s="1">
        <v>2595297.64</v>
      </c>
      <c r="BQ14" s="1">
        <v>7391488.9100000001</v>
      </c>
      <c r="BR14" s="1">
        <v>3101442.46</v>
      </c>
      <c r="BS14" s="1">
        <v>722497.24</v>
      </c>
      <c r="BT14" s="1">
        <v>1360496.81</v>
      </c>
      <c r="BU14" s="1">
        <v>13919741.41</v>
      </c>
      <c r="BV14" s="1">
        <v>11303172.34</v>
      </c>
      <c r="BW14" s="1">
        <v>0</v>
      </c>
      <c r="BX14" s="1">
        <v>13353697.75</v>
      </c>
      <c r="BY14" s="1">
        <v>4470014.92</v>
      </c>
      <c r="BZ14" s="1">
        <v>13140554.42</v>
      </c>
      <c r="CA14" s="1">
        <v>11186310.23</v>
      </c>
      <c r="CB14" s="1">
        <v>215629.6</v>
      </c>
      <c r="CC14" s="1">
        <v>44253965.229999997</v>
      </c>
      <c r="CD14" s="1">
        <v>5934261.46</v>
      </c>
      <c r="CE14" s="1">
        <v>35897005.090000004</v>
      </c>
      <c r="CF14" s="1">
        <v>4134825.11</v>
      </c>
      <c r="CG14" s="1">
        <v>4365840.3</v>
      </c>
      <c r="CH14" s="1">
        <v>923902.99</v>
      </c>
      <c r="CI14" s="1">
        <v>1259859.47</v>
      </c>
      <c r="CJ14" s="1">
        <v>12316127.189999999</v>
      </c>
      <c r="CK14" s="1">
        <v>1259093.33</v>
      </c>
      <c r="CL14" s="1">
        <v>3572918.5</v>
      </c>
      <c r="CM14" s="1">
        <v>6203713.0199999996</v>
      </c>
      <c r="CN14" s="1">
        <v>385471.83</v>
      </c>
      <c r="CO14" s="1">
        <v>20788036</v>
      </c>
      <c r="CP14" s="1">
        <v>1326872</v>
      </c>
      <c r="CQ14" s="1">
        <v>3268479</v>
      </c>
      <c r="CR14" s="1">
        <v>47699.49</v>
      </c>
      <c r="CS14" s="1">
        <v>657531.86</v>
      </c>
      <c r="CT14" s="1">
        <v>75339.73</v>
      </c>
      <c r="CU14" s="1">
        <v>0</v>
      </c>
      <c r="CV14" s="1">
        <v>0</v>
      </c>
      <c r="CW14" s="1">
        <v>10503</v>
      </c>
      <c r="CX14" s="1">
        <v>300061.25</v>
      </c>
      <c r="CY14" s="1">
        <v>2958.75</v>
      </c>
      <c r="CZ14" s="1">
        <v>6438644</v>
      </c>
      <c r="DA14" s="1">
        <v>158600.75</v>
      </c>
      <c r="DB14" s="1">
        <v>584069.75</v>
      </c>
      <c r="DC14" s="1">
        <v>188650</v>
      </c>
      <c r="DD14" s="1"/>
      <c r="DE14" s="1">
        <v>1630788</v>
      </c>
      <c r="DF14" s="1">
        <v>30185</v>
      </c>
      <c r="DG14" s="1">
        <v>81084</v>
      </c>
      <c r="DH14" s="1">
        <v>58056.25</v>
      </c>
      <c r="DI14" s="1">
        <v>433594.06</v>
      </c>
      <c r="DJ14" s="1">
        <v>0</v>
      </c>
      <c r="DK14" s="1">
        <v>3766.5</v>
      </c>
      <c r="DL14" s="1">
        <v>4965557.51</v>
      </c>
      <c r="DM14" s="1">
        <v>1295790.5</v>
      </c>
      <c r="DN14" s="1">
        <v>35315.5</v>
      </c>
      <c r="DO14" s="1">
        <v>1154609.7</v>
      </c>
      <c r="DP14" s="1">
        <v>125273.75</v>
      </c>
      <c r="DQ14" s="1">
        <v>162835.25</v>
      </c>
      <c r="DR14" s="1">
        <v>3067728.4</v>
      </c>
      <c r="DS14" s="1">
        <v>761269</v>
      </c>
      <c r="DT14" s="1">
        <v>87214.49</v>
      </c>
      <c r="DU14" s="1">
        <v>55528.5</v>
      </c>
      <c r="DV14" s="1">
        <v>122096.47</v>
      </c>
      <c r="DW14" s="1">
        <v>2483746.77</v>
      </c>
      <c r="DX14" s="1">
        <v>443904.7</v>
      </c>
      <c r="DY14" s="1">
        <v>27935.4</v>
      </c>
      <c r="DZ14" s="1">
        <v>298377.5</v>
      </c>
      <c r="EA14" s="1">
        <v>106592.75</v>
      </c>
      <c r="EB14" s="1">
        <v>104137.63</v>
      </c>
      <c r="EC14" s="1">
        <v>4172627.69</v>
      </c>
      <c r="ED14" s="1">
        <v>39282.559999999998</v>
      </c>
      <c r="EE14" s="1">
        <v>453253</v>
      </c>
      <c r="EF14" s="1">
        <v>851691.91</v>
      </c>
      <c r="EG14" s="1">
        <v>2042261.82</v>
      </c>
      <c r="EH14" s="1">
        <v>272589</v>
      </c>
      <c r="EI14" s="1">
        <v>73996.960000000006</v>
      </c>
      <c r="EJ14" s="1">
        <v>1012971.5700000001</v>
      </c>
      <c r="EK14" s="1">
        <v>2195104.2000000002</v>
      </c>
      <c r="EL14" s="1">
        <v>370649.76</v>
      </c>
      <c r="EM14" s="1">
        <v>35996.25</v>
      </c>
      <c r="EN14" s="1">
        <v>41836</v>
      </c>
      <c r="EO14" s="1">
        <v>36796.5</v>
      </c>
      <c r="EP14" s="1">
        <v>34749</v>
      </c>
      <c r="EQ14" s="1">
        <v>14346.5</v>
      </c>
      <c r="ER14" s="1">
        <v>169418.41</v>
      </c>
      <c r="ES14" s="1">
        <v>26763.64</v>
      </c>
      <c r="ET14" s="1">
        <v>27156.68</v>
      </c>
      <c r="EU14" s="1">
        <v>46886.9</v>
      </c>
      <c r="EV14" s="1">
        <v>28858.18</v>
      </c>
      <c r="EW14" s="1">
        <v>35569263.399999999</v>
      </c>
      <c r="EX14" s="1">
        <v>723511</v>
      </c>
      <c r="EY14" s="1">
        <v>5618277.3700000001</v>
      </c>
      <c r="EZ14" s="1">
        <v>1805109.78</v>
      </c>
      <c r="FA14" s="1">
        <v>2528190</v>
      </c>
      <c r="FB14" s="1">
        <v>48120</v>
      </c>
      <c r="FC14" s="1">
        <v>222584</v>
      </c>
      <c r="FD14" s="1">
        <v>202428</v>
      </c>
      <c r="FE14" s="1">
        <v>1249709.77</v>
      </c>
      <c r="FF14" s="1">
        <v>1763257.09</v>
      </c>
      <c r="FG14" s="1">
        <v>12045281</v>
      </c>
      <c r="FH14" s="1">
        <v>719917.5</v>
      </c>
      <c r="FI14" s="1">
        <v>1973758.8</v>
      </c>
      <c r="FJ14" s="1">
        <v>71235.94</v>
      </c>
      <c r="FK14" s="1">
        <v>6969526.9900000002</v>
      </c>
      <c r="FL14" s="1">
        <v>3918656.86</v>
      </c>
      <c r="FM14" s="1">
        <v>861009.75</v>
      </c>
      <c r="FN14" s="1"/>
      <c r="FO14" s="1">
        <v>7030.75</v>
      </c>
      <c r="FP14" s="1">
        <v>14581495.689999999</v>
      </c>
      <c r="FQ14" s="1">
        <v>26668902.539999999</v>
      </c>
      <c r="FR14" s="1">
        <v>874274.47</v>
      </c>
      <c r="FS14" s="1">
        <v>23863700.329999998</v>
      </c>
      <c r="FT14" s="1">
        <v>801903</v>
      </c>
      <c r="FU14" s="1">
        <v>12746298.720000001</v>
      </c>
      <c r="FV14" s="1">
        <v>96539580.390000001</v>
      </c>
      <c r="FW14" s="1">
        <v>5482505.5599999996</v>
      </c>
      <c r="FX14" s="1">
        <v>358985.15</v>
      </c>
      <c r="FY14" s="1">
        <v>22253.5</v>
      </c>
      <c r="FZ14" s="1">
        <v>197677.6</v>
      </c>
      <c r="GA14" s="1">
        <v>295375.94</v>
      </c>
      <c r="GB14" s="1">
        <v>229389.81</v>
      </c>
      <c r="GC14" s="1">
        <v>54752.3</v>
      </c>
      <c r="GD14" s="1">
        <v>238304</v>
      </c>
      <c r="GE14" s="1">
        <v>377527.53</v>
      </c>
      <c r="GF14" s="1">
        <v>141407.04000000001</v>
      </c>
      <c r="GG14" s="1">
        <v>394289.65</v>
      </c>
      <c r="GH14" s="1">
        <v>186103.14</v>
      </c>
      <c r="GI14" s="1">
        <v>124777.42</v>
      </c>
      <c r="GJ14" s="1">
        <v>83691.25</v>
      </c>
      <c r="GK14" s="1">
        <v>993</v>
      </c>
      <c r="GL14" s="1">
        <v>17000</v>
      </c>
      <c r="GM14" s="1">
        <v>0</v>
      </c>
      <c r="GN14" s="1">
        <v>21805850.609999999</v>
      </c>
      <c r="GO14" s="1">
        <v>9424236.3599999994</v>
      </c>
      <c r="GP14" s="1">
        <v>46148.01</v>
      </c>
      <c r="GQ14" s="1">
        <v>209972.63</v>
      </c>
      <c r="GR14" s="1">
        <v>9178503.5399999991</v>
      </c>
      <c r="GS14" s="1">
        <v>16269384.02</v>
      </c>
      <c r="GT14" s="1">
        <v>1343480.93</v>
      </c>
      <c r="GU14" s="1">
        <v>66304782.659999996</v>
      </c>
      <c r="GV14" s="1">
        <v>3408165.3600000003</v>
      </c>
      <c r="GW14" s="1">
        <v>67462.41</v>
      </c>
      <c r="GX14" s="1">
        <v>952493</v>
      </c>
      <c r="GY14" s="1">
        <v>656368.19999999995</v>
      </c>
      <c r="GZ14" s="1">
        <v>437701.94</v>
      </c>
      <c r="HA14" s="1">
        <v>62894.25</v>
      </c>
      <c r="HB14" s="1">
        <v>400859.75</v>
      </c>
      <c r="HC14" s="1">
        <v>156469.28</v>
      </c>
      <c r="HD14" s="1">
        <v>2068435.55</v>
      </c>
      <c r="HE14" s="1">
        <v>496057.93</v>
      </c>
      <c r="HF14" s="1">
        <v>560619.98</v>
      </c>
      <c r="HG14" s="1">
        <v>918744.29999999993</v>
      </c>
      <c r="HH14" s="1">
        <v>5278728.5999999996</v>
      </c>
      <c r="HI14" s="1">
        <v>1082470.3</v>
      </c>
      <c r="HJ14" s="1">
        <v>171126</v>
      </c>
      <c r="HK14" s="1">
        <v>873208.54</v>
      </c>
      <c r="HL14" s="1">
        <v>25240.92</v>
      </c>
      <c r="HM14" s="1">
        <v>488054</v>
      </c>
      <c r="HN14" s="1">
        <v>2348224</v>
      </c>
      <c r="HO14" s="1">
        <v>932453.52</v>
      </c>
      <c r="HP14" s="1">
        <v>323544.15999999997</v>
      </c>
      <c r="HQ14" s="1">
        <v>699338</v>
      </c>
      <c r="HR14" s="1">
        <v>323069</v>
      </c>
      <c r="HS14" s="1">
        <v>1961955.6</v>
      </c>
      <c r="HT14" s="1">
        <v>197327</v>
      </c>
      <c r="HU14" s="1">
        <v>2883139.83</v>
      </c>
      <c r="HV14" s="1">
        <v>3461582.73</v>
      </c>
      <c r="HW14" s="1">
        <v>231471.75</v>
      </c>
      <c r="HX14" s="1">
        <v>370159</v>
      </c>
      <c r="HY14" s="1">
        <v>5258555.41</v>
      </c>
      <c r="HZ14" s="1">
        <v>845086.37</v>
      </c>
      <c r="IA14" s="1">
        <v>941884.11999999988</v>
      </c>
      <c r="IB14" s="1">
        <v>3725680.45</v>
      </c>
      <c r="IC14" s="1">
        <v>3223952.89</v>
      </c>
      <c r="ID14" s="1">
        <v>253928</v>
      </c>
      <c r="IE14" s="1">
        <v>3054835.06</v>
      </c>
      <c r="IF14" s="1">
        <v>137810.35999999999</v>
      </c>
      <c r="IG14" s="1">
        <v>360648</v>
      </c>
      <c r="IH14" s="1">
        <v>106113.25</v>
      </c>
      <c r="II14" s="1">
        <v>2180000</v>
      </c>
      <c r="IJ14" s="1">
        <v>383248.43</v>
      </c>
      <c r="IK14" s="1">
        <v>264409.51</v>
      </c>
      <c r="IL14" s="1">
        <v>1206683.75</v>
      </c>
      <c r="IM14" s="1">
        <v>163000</v>
      </c>
      <c r="IN14" s="1">
        <v>244000</v>
      </c>
      <c r="IO14" s="1">
        <v>472000</v>
      </c>
      <c r="IP14" s="1">
        <v>488000</v>
      </c>
      <c r="IQ14" s="1">
        <v>105187</v>
      </c>
      <c r="IR14" s="1">
        <v>154917</v>
      </c>
      <c r="IS14" s="1">
        <v>120000</v>
      </c>
      <c r="IT14" s="1">
        <v>60000</v>
      </c>
      <c r="IU14" s="1">
        <v>69418.5</v>
      </c>
      <c r="IV14" s="1">
        <v>43278</v>
      </c>
      <c r="IW14" s="1">
        <v>101617</v>
      </c>
      <c r="IX14" s="1">
        <v>112000</v>
      </c>
      <c r="IY14" s="1">
        <v>151161</v>
      </c>
      <c r="IZ14" s="1">
        <v>218723</v>
      </c>
      <c r="JA14" s="1">
        <v>2126047.35</v>
      </c>
      <c r="JB14" s="1">
        <v>483366</v>
      </c>
      <c r="JC14" s="1">
        <v>1334608.26</v>
      </c>
      <c r="JD14" s="1">
        <v>4200616.2699999996</v>
      </c>
      <c r="JE14" s="1">
        <v>2621222.4</v>
      </c>
      <c r="JF14" s="1">
        <v>584238.65</v>
      </c>
      <c r="JG14" s="1">
        <v>1250784.25</v>
      </c>
      <c r="JH14" s="1">
        <v>1914577</v>
      </c>
      <c r="JI14" s="1">
        <v>1132199.46</v>
      </c>
      <c r="JJ14" s="1">
        <v>3582825.75</v>
      </c>
      <c r="JK14" s="1">
        <v>93358.5</v>
      </c>
      <c r="JL14" s="1">
        <v>66250</v>
      </c>
      <c r="JM14" s="1">
        <v>773201.5</v>
      </c>
      <c r="JN14" s="1">
        <v>3205919.55</v>
      </c>
      <c r="JO14" s="1">
        <v>355028.81</v>
      </c>
      <c r="JP14" s="1">
        <v>253552.25</v>
      </c>
      <c r="JQ14" s="1">
        <v>443240.25</v>
      </c>
      <c r="JR14" s="1">
        <v>112254</v>
      </c>
      <c r="JS14" s="1">
        <v>390843</v>
      </c>
      <c r="JT14" s="1">
        <v>644580.17000000004</v>
      </c>
      <c r="JU14" s="1">
        <v>155610.31</v>
      </c>
      <c r="JV14" s="1">
        <v>125792.5</v>
      </c>
      <c r="JW14" s="1">
        <v>301965</v>
      </c>
      <c r="JX14" s="1">
        <v>851050.99</v>
      </c>
      <c r="JY14" s="1">
        <v>54444.5</v>
      </c>
      <c r="JZ14" s="1">
        <v>255933.19</v>
      </c>
      <c r="KA14" s="1">
        <v>133552</v>
      </c>
      <c r="KB14" s="1">
        <v>118783.5</v>
      </c>
      <c r="KC14" s="1">
        <v>2085988.8</v>
      </c>
      <c r="KD14" s="1">
        <v>235768.64</v>
      </c>
      <c r="KE14" s="1">
        <v>7740380</v>
      </c>
      <c r="KF14" s="1">
        <v>551544</v>
      </c>
      <c r="KG14" s="1">
        <v>64334.5</v>
      </c>
      <c r="KH14" s="1">
        <v>577014.18000000005</v>
      </c>
      <c r="KI14" s="1">
        <v>150735.75</v>
      </c>
      <c r="KJ14" s="1">
        <v>4309355.83</v>
      </c>
      <c r="KK14" s="1">
        <v>170730.7</v>
      </c>
      <c r="KL14" s="1">
        <v>1470684</v>
      </c>
      <c r="KM14" s="1">
        <v>2039527.14</v>
      </c>
      <c r="KN14" s="1">
        <v>13040235</v>
      </c>
      <c r="KO14" s="1">
        <v>173686.3</v>
      </c>
      <c r="KP14" s="1">
        <v>193411.6</v>
      </c>
      <c r="KQ14" s="1">
        <v>488790.25</v>
      </c>
      <c r="KR14" s="1">
        <v>254523.4</v>
      </c>
      <c r="KS14" s="1">
        <v>1730709.01</v>
      </c>
      <c r="KT14" s="1">
        <v>54854.6</v>
      </c>
      <c r="KU14" s="1">
        <v>96148.25</v>
      </c>
      <c r="KV14" s="1">
        <v>138561.29999999999</v>
      </c>
      <c r="KW14" s="1">
        <v>123343.5</v>
      </c>
      <c r="KX14" s="1">
        <v>194690.01</v>
      </c>
      <c r="KY14" s="1">
        <v>120853.5</v>
      </c>
      <c r="KZ14" s="1">
        <v>77714.44</v>
      </c>
      <c r="LA14" s="1">
        <v>104975.37</v>
      </c>
      <c r="LB14" s="1">
        <v>348567.64</v>
      </c>
      <c r="LC14" s="1">
        <v>1224166.6000000001</v>
      </c>
      <c r="LD14" s="1">
        <v>449851.88</v>
      </c>
      <c r="LE14" s="1">
        <v>938493.62</v>
      </c>
      <c r="LF14" s="1">
        <v>4160658.8</v>
      </c>
      <c r="LG14" s="1">
        <v>152435.48000000001</v>
      </c>
      <c r="LH14" s="1">
        <v>327335</v>
      </c>
      <c r="LI14" s="1">
        <v>1521062.67</v>
      </c>
      <c r="LJ14" s="1">
        <v>2379753.84</v>
      </c>
      <c r="LK14" s="1">
        <v>45997.5</v>
      </c>
      <c r="LL14" s="1">
        <v>41918809.289999999</v>
      </c>
      <c r="LM14" s="1">
        <v>275921.84000000003</v>
      </c>
      <c r="LN14" s="1">
        <v>81266</v>
      </c>
      <c r="LO14" s="1">
        <v>452238.5</v>
      </c>
      <c r="LP14" s="1">
        <v>303645.75</v>
      </c>
      <c r="LQ14" s="1">
        <v>355758.79</v>
      </c>
      <c r="LR14" s="1">
        <v>229529.5</v>
      </c>
      <c r="LS14" s="1">
        <v>213702.75</v>
      </c>
      <c r="LT14" s="1">
        <v>109555.97</v>
      </c>
      <c r="LU14" s="1">
        <v>262423</v>
      </c>
      <c r="LV14" s="1">
        <v>70464</v>
      </c>
      <c r="LW14" s="1">
        <v>76355</v>
      </c>
      <c r="LX14" s="1">
        <v>165239.9</v>
      </c>
      <c r="LY14" s="1">
        <v>85741</v>
      </c>
      <c r="LZ14" s="1">
        <v>818336.88</v>
      </c>
      <c r="MA14" s="1">
        <v>109745.72</v>
      </c>
      <c r="MB14" s="1">
        <v>550012.61</v>
      </c>
      <c r="MC14" s="1">
        <v>19439674.300000001</v>
      </c>
      <c r="MD14" s="1">
        <v>217238</v>
      </c>
      <c r="ME14" s="1">
        <v>12873612.99</v>
      </c>
      <c r="MF14" s="1">
        <v>1961150.77</v>
      </c>
      <c r="MG14" s="1">
        <v>808514.17</v>
      </c>
      <c r="MH14" s="1">
        <v>444525.54</v>
      </c>
      <c r="MI14" s="1">
        <v>3780300.35</v>
      </c>
      <c r="MJ14" s="1">
        <v>193752</v>
      </c>
      <c r="MK14" s="1">
        <v>51575</v>
      </c>
      <c r="ML14" s="1">
        <v>106479.25</v>
      </c>
      <c r="MM14" s="1">
        <v>7349957.5199999996</v>
      </c>
      <c r="MN14" s="1">
        <v>90447.08</v>
      </c>
      <c r="MO14" s="1">
        <v>254732.27</v>
      </c>
      <c r="MP14" s="1">
        <v>138379.44</v>
      </c>
      <c r="MQ14" s="1">
        <v>79335.63</v>
      </c>
      <c r="MR14" s="1">
        <v>150916</v>
      </c>
      <c r="MS14" s="1">
        <v>197606.72</v>
      </c>
      <c r="MT14" s="1">
        <v>923960</v>
      </c>
      <c r="MU14" s="1"/>
      <c r="MV14" s="1">
        <v>57149.5</v>
      </c>
      <c r="MW14" s="1">
        <v>713864.25</v>
      </c>
      <c r="MX14" s="1">
        <v>98640.5</v>
      </c>
      <c r="MY14" s="1">
        <v>57971</v>
      </c>
      <c r="MZ14" s="1">
        <v>75414</v>
      </c>
      <c r="NA14" s="1">
        <v>17051.34</v>
      </c>
      <c r="NB14" s="1">
        <v>242927</v>
      </c>
      <c r="NC14" s="1">
        <v>111983</v>
      </c>
      <c r="ND14" s="1">
        <v>233958.5</v>
      </c>
      <c r="NE14" s="1">
        <v>32954</v>
      </c>
      <c r="NF14" s="1">
        <v>58035</v>
      </c>
      <c r="NG14" s="1">
        <v>50715</v>
      </c>
      <c r="NH14" s="1">
        <v>43343</v>
      </c>
      <c r="NI14" s="1">
        <v>101538.22</v>
      </c>
      <c r="NJ14" s="1">
        <v>238620</v>
      </c>
      <c r="NK14" s="1">
        <v>100551.3</v>
      </c>
      <c r="NL14" s="1">
        <v>17760.419999999998</v>
      </c>
      <c r="NM14" s="1">
        <v>68180.479999999996</v>
      </c>
      <c r="NN14" s="1">
        <v>114723.1</v>
      </c>
      <c r="NO14" s="1">
        <v>615681.56999999995</v>
      </c>
      <c r="NP14" s="1">
        <v>198920</v>
      </c>
      <c r="NQ14" s="1">
        <v>58574.25</v>
      </c>
      <c r="NR14" s="1">
        <v>70213.240000000005</v>
      </c>
      <c r="NS14" s="1">
        <v>801983.38</v>
      </c>
      <c r="NT14" s="1">
        <v>63372.78</v>
      </c>
      <c r="NU14" s="1">
        <v>633795.03</v>
      </c>
      <c r="NV14" s="1">
        <v>62286.5</v>
      </c>
      <c r="NW14" s="1">
        <v>100755.36</v>
      </c>
      <c r="NX14" s="1">
        <v>28107.78</v>
      </c>
      <c r="NY14" s="1">
        <v>413621.28</v>
      </c>
      <c r="NZ14" s="1">
        <v>19087.939999999999</v>
      </c>
      <c r="OA14" s="1">
        <v>20735.88</v>
      </c>
      <c r="OB14" s="1">
        <v>24814.18</v>
      </c>
      <c r="OC14" s="1">
        <v>2908.99</v>
      </c>
      <c r="OD14" s="1">
        <v>51848.28</v>
      </c>
      <c r="OE14" s="1">
        <v>2896252.44</v>
      </c>
      <c r="OF14" s="1">
        <v>192234.22</v>
      </c>
      <c r="OG14" s="1">
        <v>560350.6</v>
      </c>
      <c r="OH14" s="1">
        <v>1136259.58</v>
      </c>
      <c r="OI14" s="1">
        <v>161997.13</v>
      </c>
      <c r="OJ14" s="1">
        <v>720781.35</v>
      </c>
      <c r="OK14" s="1">
        <v>599090</v>
      </c>
      <c r="OL14" s="1">
        <v>425923.35</v>
      </c>
      <c r="OM14" s="1">
        <v>270729</v>
      </c>
      <c r="ON14" s="1">
        <v>2072794</v>
      </c>
      <c r="OO14" s="1">
        <v>667281.22</v>
      </c>
      <c r="OP14" s="1">
        <v>204294.14</v>
      </c>
      <c r="OQ14" s="1">
        <v>433089.75</v>
      </c>
      <c r="OR14" s="1">
        <v>175196.75</v>
      </c>
      <c r="OS14" s="1">
        <v>1859468.64</v>
      </c>
      <c r="OT14" s="1">
        <v>165775</v>
      </c>
      <c r="OU14" s="1">
        <v>356332.37</v>
      </c>
      <c r="OV14" s="1">
        <v>563980.66</v>
      </c>
      <c r="OW14" s="1">
        <v>313873.46000000002</v>
      </c>
      <c r="OX14" s="1">
        <v>62836.41</v>
      </c>
      <c r="OY14" s="1">
        <v>610892.5</v>
      </c>
      <c r="OZ14" s="1">
        <v>322682.43</v>
      </c>
      <c r="PA14" s="1">
        <v>42551.79</v>
      </c>
      <c r="PB14" s="1">
        <v>1123522.48</v>
      </c>
      <c r="PC14" s="1">
        <v>181981.5</v>
      </c>
      <c r="PD14" s="1">
        <v>86527</v>
      </c>
      <c r="PE14" s="1">
        <v>306791.8</v>
      </c>
      <c r="PF14" s="1">
        <v>56886.65</v>
      </c>
      <c r="PG14" s="1">
        <v>93376.5</v>
      </c>
      <c r="PH14" s="1">
        <v>1035661.82</v>
      </c>
      <c r="PI14" s="1">
        <v>41040.5</v>
      </c>
      <c r="PJ14" s="1">
        <v>114407</v>
      </c>
      <c r="PK14" s="1">
        <v>49000.15</v>
      </c>
      <c r="PL14" s="1">
        <v>87388.78</v>
      </c>
      <c r="PM14" s="1">
        <v>2254809.25</v>
      </c>
      <c r="PN14" s="1">
        <v>534327.69999999995</v>
      </c>
      <c r="PO14" s="1">
        <v>61348.75</v>
      </c>
      <c r="PP14" s="1">
        <v>83149.7</v>
      </c>
      <c r="PQ14" s="1">
        <v>69108.210000000006</v>
      </c>
      <c r="PR14" s="1">
        <v>172783.44</v>
      </c>
      <c r="PS14" s="1">
        <v>486643.35</v>
      </c>
      <c r="PT14" s="1">
        <v>88568.07</v>
      </c>
      <c r="PU14" s="1">
        <v>51060.33</v>
      </c>
      <c r="PV14" s="1">
        <v>2280347.04</v>
      </c>
      <c r="PW14" s="1">
        <v>193540.79</v>
      </c>
      <c r="PX14" s="1">
        <v>102379.15</v>
      </c>
      <c r="PY14" s="1">
        <v>282891.76</v>
      </c>
      <c r="PZ14" s="1">
        <v>31245.599999999999</v>
      </c>
      <c r="QA14" s="1">
        <v>95850.18</v>
      </c>
      <c r="QB14" s="1">
        <v>179716.77</v>
      </c>
      <c r="QC14" s="1">
        <v>17702.599999999999</v>
      </c>
      <c r="QD14" s="1">
        <v>97798.28</v>
      </c>
      <c r="QE14" s="1">
        <v>592670.93999999994</v>
      </c>
      <c r="QF14" s="1">
        <v>179306.26</v>
      </c>
      <c r="QG14" s="1">
        <v>112371.25</v>
      </c>
      <c r="QH14" s="1">
        <v>46131.25</v>
      </c>
      <c r="QI14" s="1">
        <v>707262.41</v>
      </c>
      <c r="QJ14" s="1">
        <v>81452.63</v>
      </c>
      <c r="QK14" s="1">
        <v>418531.65</v>
      </c>
      <c r="QL14" s="1">
        <v>81050.03</v>
      </c>
      <c r="QM14" s="1">
        <v>172478.4</v>
      </c>
      <c r="QN14" s="1">
        <v>71540.45</v>
      </c>
      <c r="QO14" s="1">
        <v>197570.34</v>
      </c>
      <c r="QP14" s="1">
        <v>506173.42</v>
      </c>
      <c r="QQ14" s="1">
        <v>205403.44</v>
      </c>
      <c r="QR14" s="1">
        <v>137905.60999999999</v>
      </c>
      <c r="QS14" s="1">
        <v>144687.91</v>
      </c>
      <c r="QT14" s="1">
        <v>1836630</v>
      </c>
      <c r="QU14" s="1">
        <v>57794.02</v>
      </c>
      <c r="QV14" s="1">
        <v>287094.75</v>
      </c>
      <c r="QW14" s="1">
        <v>342817</v>
      </c>
      <c r="QX14" s="1">
        <v>13141213.880000001</v>
      </c>
      <c r="QY14" s="1">
        <v>124241.45</v>
      </c>
      <c r="QZ14" s="1">
        <v>937228.02</v>
      </c>
      <c r="RA14" s="1">
        <v>234984.19</v>
      </c>
      <c r="RB14" s="1">
        <v>621854.17000000004</v>
      </c>
      <c r="RC14" s="1">
        <v>1849095.61</v>
      </c>
      <c r="RD14" s="1">
        <v>65409</v>
      </c>
      <c r="RE14" s="1">
        <v>228649.54</v>
      </c>
      <c r="RF14" s="1">
        <v>636319.75</v>
      </c>
      <c r="RG14" s="1">
        <v>1123151.8799999999</v>
      </c>
      <c r="RH14" s="1">
        <v>90173.85</v>
      </c>
      <c r="RI14" s="1">
        <v>24232.77</v>
      </c>
      <c r="RJ14" s="1">
        <v>121193.52</v>
      </c>
      <c r="RK14" s="1">
        <v>45481.62</v>
      </c>
      <c r="RL14" s="1">
        <v>199594.25</v>
      </c>
      <c r="RM14" s="1">
        <v>138114.74</v>
      </c>
      <c r="RN14" s="1">
        <v>8952.81</v>
      </c>
      <c r="RO14" s="1">
        <v>132122.6</v>
      </c>
      <c r="RP14" s="1">
        <v>66219.5</v>
      </c>
      <c r="RQ14" s="1">
        <v>391382.43</v>
      </c>
      <c r="RR14" s="1">
        <v>29242</v>
      </c>
      <c r="RS14" s="1">
        <v>173438.3</v>
      </c>
      <c r="RT14" s="1">
        <v>38494.800000000003</v>
      </c>
      <c r="RU14" s="1">
        <v>134870.94</v>
      </c>
      <c r="RV14" s="1">
        <v>568341.80000000005</v>
      </c>
      <c r="RW14" s="1">
        <v>15433.42</v>
      </c>
      <c r="RX14" s="1">
        <v>73069.67</v>
      </c>
      <c r="RY14" s="1">
        <v>42724.639999999999</v>
      </c>
      <c r="RZ14" s="1">
        <v>20066.88</v>
      </c>
      <c r="SA14" s="1">
        <v>269437.36</v>
      </c>
      <c r="SB14" s="1">
        <v>3191.45</v>
      </c>
      <c r="SC14" s="1">
        <v>34295.050000000003</v>
      </c>
      <c r="SD14" s="1">
        <v>80817.64</v>
      </c>
      <c r="SE14" s="1">
        <v>45287.26</v>
      </c>
      <c r="SF14" s="1">
        <v>2734.89</v>
      </c>
      <c r="SG14" s="1">
        <v>3945152.8</v>
      </c>
      <c r="SH14" s="1">
        <v>601941.43000000005</v>
      </c>
      <c r="SI14" s="1">
        <v>233391.68</v>
      </c>
      <c r="SJ14" s="1">
        <v>81127.13</v>
      </c>
      <c r="SK14" s="1">
        <v>26932.49</v>
      </c>
      <c r="SL14" s="1">
        <v>310834.09999999998</v>
      </c>
      <c r="SM14" s="1">
        <v>792475.35</v>
      </c>
      <c r="SN14" s="1">
        <v>2423812.15</v>
      </c>
      <c r="SO14" s="1">
        <v>21357.51</v>
      </c>
      <c r="SP14" s="1">
        <v>7185.17</v>
      </c>
      <c r="SQ14" s="1">
        <v>65384.19</v>
      </c>
      <c r="SR14" s="1">
        <v>2961.8</v>
      </c>
      <c r="SS14" s="1">
        <v>2475.15</v>
      </c>
      <c r="ST14" s="1">
        <v>4062.44</v>
      </c>
      <c r="SU14" s="1">
        <v>5781.6</v>
      </c>
      <c r="SV14" s="1">
        <v>18000</v>
      </c>
      <c r="SW14" s="1">
        <v>16301.4</v>
      </c>
      <c r="SX14" s="1">
        <v>12000</v>
      </c>
      <c r="SY14" s="1">
        <v>19704</v>
      </c>
      <c r="SZ14" s="1">
        <v>52622.400000000001</v>
      </c>
      <c r="TA14" s="1">
        <v>4800</v>
      </c>
      <c r="TB14" s="1">
        <v>11570.5</v>
      </c>
      <c r="TC14" s="1">
        <v>11661</v>
      </c>
      <c r="TD14" s="1">
        <v>45248.49</v>
      </c>
      <c r="TE14" s="1">
        <v>8476.5</v>
      </c>
      <c r="TF14" s="1">
        <v>21643.3</v>
      </c>
      <c r="TG14" s="1">
        <v>27333.9</v>
      </c>
      <c r="TH14" s="1">
        <v>29512.25</v>
      </c>
      <c r="TI14" s="1">
        <v>53098</v>
      </c>
      <c r="TJ14" s="1">
        <v>13500</v>
      </c>
      <c r="TK14" s="1">
        <v>290416.5</v>
      </c>
      <c r="TL14" s="1">
        <v>3553810.95</v>
      </c>
      <c r="TM14" s="1">
        <v>190087.99</v>
      </c>
      <c r="TN14" s="1">
        <v>290893</v>
      </c>
      <c r="TO14" s="1">
        <v>86472.87</v>
      </c>
      <c r="TP14" s="1">
        <v>189568.5</v>
      </c>
      <c r="TQ14" s="1">
        <v>252764.26</v>
      </c>
      <c r="TR14" s="1">
        <v>305838.5</v>
      </c>
      <c r="TS14" s="1">
        <v>1019311.92</v>
      </c>
      <c r="TT14" s="1">
        <v>103722.5</v>
      </c>
      <c r="TU14" s="1">
        <v>89643.69</v>
      </c>
      <c r="TV14" s="1">
        <v>386544.16</v>
      </c>
      <c r="TW14" s="1">
        <v>289096.74</v>
      </c>
      <c r="TX14" s="1">
        <v>94345.01</v>
      </c>
      <c r="TY14" s="1">
        <v>265506.52</v>
      </c>
      <c r="TZ14" s="1">
        <v>211653</v>
      </c>
      <c r="UA14" s="1">
        <v>1105725.5</v>
      </c>
      <c r="UB14" s="1">
        <v>248400.42</v>
      </c>
      <c r="UC14" s="1">
        <v>17463.900000000001</v>
      </c>
      <c r="UD14" s="1">
        <v>650173</v>
      </c>
      <c r="UE14" s="1">
        <v>0</v>
      </c>
      <c r="UF14" s="1">
        <v>120000</v>
      </c>
      <c r="UG14" s="1">
        <v>14000.12</v>
      </c>
      <c r="UH14" s="1">
        <v>75402.67</v>
      </c>
      <c r="UI14" s="1">
        <v>35582.6</v>
      </c>
      <c r="UJ14" s="1">
        <v>78158</v>
      </c>
      <c r="UK14" s="1">
        <v>97367.25</v>
      </c>
      <c r="UL14" s="1">
        <v>76302.62</v>
      </c>
      <c r="UM14" s="1">
        <v>158257.75</v>
      </c>
      <c r="UN14" s="1">
        <v>49642.43</v>
      </c>
      <c r="UO14" s="1">
        <v>43511.75</v>
      </c>
      <c r="UP14" s="1">
        <v>89992.5</v>
      </c>
      <c r="UQ14" s="1">
        <v>66837</v>
      </c>
      <c r="UR14" s="1">
        <v>29699.77</v>
      </c>
      <c r="US14" s="1">
        <v>1467850.16</v>
      </c>
      <c r="UT14" s="1">
        <v>291609.25</v>
      </c>
      <c r="UU14" s="1">
        <v>1100909.1399999999</v>
      </c>
      <c r="UV14" s="1">
        <v>54989.41</v>
      </c>
      <c r="UW14" s="1">
        <v>24513.25</v>
      </c>
      <c r="UX14" s="1">
        <v>20229.310000000001</v>
      </c>
      <c r="UY14" s="1">
        <v>11935.63</v>
      </c>
      <c r="UZ14" s="1">
        <v>170002.78</v>
      </c>
      <c r="VA14" s="1">
        <v>240503.15</v>
      </c>
      <c r="VB14" s="1">
        <v>45288.02</v>
      </c>
      <c r="VC14" s="1">
        <v>61385.57</v>
      </c>
      <c r="VD14" s="1">
        <v>37445.64</v>
      </c>
      <c r="VE14" s="1">
        <v>10668.02</v>
      </c>
      <c r="VF14" s="1">
        <v>60984</v>
      </c>
      <c r="VG14" s="1">
        <v>144704.51999999999</v>
      </c>
      <c r="VH14" s="1">
        <v>176868</v>
      </c>
      <c r="VI14" s="1">
        <v>127510.2</v>
      </c>
      <c r="VJ14" s="1">
        <v>186824.53</v>
      </c>
      <c r="VK14" s="1">
        <v>110215.72</v>
      </c>
      <c r="VL14" s="1">
        <v>1705062.3999999999</v>
      </c>
      <c r="VM14" s="1">
        <v>38377.760000000002</v>
      </c>
      <c r="VN14" s="1">
        <v>33289.78</v>
      </c>
      <c r="VO14" s="1">
        <v>20172.509999999998</v>
      </c>
      <c r="VP14" s="1">
        <v>197652.75</v>
      </c>
      <c r="VQ14" s="1">
        <v>93199.43</v>
      </c>
      <c r="VR14" s="1">
        <v>174333.89</v>
      </c>
      <c r="VS14" s="1">
        <v>286442.56</v>
      </c>
      <c r="VT14" s="1">
        <v>178039.27</v>
      </c>
      <c r="VU14" s="1">
        <v>1277936.25</v>
      </c>
      <c r="VV14" s="1">
        <v>705228.92</v>
      </c>
      <c r="VW14" s="1">
        <v>1034.78</v>
      </c>
      <c r="VX14" s="1">
        <v>93669.75</v>
      </c>
      <c r="VY14" s="1">
        <v>2760880.5</v>
      </c>
      <c r="VZ14" s="1">
        <v>160053.9</v>
      </c>
      <c r="WA14" s="1">
        <v>288202.83</v>
      </c>
      <c r="WB14" s="1">
        <v>87969.34</v>
      </c>
      <c r="WC14" s="1">
        <v>225636.88</v>
      </c>
      <c r="WD14" s="1">
        <v>27827.65</v>
      </c>
      <c r="WE14" s="1">
        <v>71008.7</v>
      </c>
      <c r="WF14" s="1">
        <v>115826.5</v>
      </c>
      <c r="WG14" s="1">
        <v>319828.3</v>
      </c>
      <c r="WH14" s="1">
        <v>3806805.42</v>
      </c>
      <c r="WI14" s="1">
        <v>1710878</v>
      </c>
      <c r="WJ14" s="1">
        <v>54637.3</v>
      </c>
      <c r="WK14" s="1">
        <v>6233403.1900000004</v>
      </c>
      <c r="WL14" s="1">
        <v>406005.52</v>
      </c>
      <c r="WM14" s="1">
        <v>101236.75</v>
      </c>
      <c r="WN14" s="1">
        <v>46014.31</v>
      </c>
      <c r="WO14" s="1">
        <v>56885.85</v>
      </c>
      <c r="WP14" s="1">
        <v>1814471.89</v>
      </c>
      <c r="WQ14" s="1">
        <v>7306277.4000000004</v>
      </c>
      <c r="WR14" s="1">
        <v>14982309.23</v>
      </c>
      <c r="WS14" s="1">
        <v>10444798.220000001</v>
      </c>
      <c r="WT14" s="1">
        <v>532176.69999999995</v>
      </c>
      <c r="WU14" s="1">
        <v>703714.04</v>
      </c>
      <c r="WV14" s="1">
        <v>134538.73000000001</v>
      </c>
      <c r="WW14" s="1">
        <v>202174</v>
      </c>
      <c r="WX14" s="1">
        <v>60760.75</v>
      </c>
      <c r="WY14" s="1">
        <v>1852770</v>
      </c>
      <c r="WZ14" s="1">
        <v>305188</v>
      </c>
      <c r="XA14" s="1">
        <v>166138</v>
      </c>
      <c r="XB14" s="1">
        <v>203346</v>
      </c>
      <c r="XC14" s="1">
        <v>110596</v>
      </c>
      <c r="XD14" s="1">
        <v>312874.40000000002</v>
      </c>
      <c r="XE14" s="1">
        <v>54475.34</v>
      </c>
      <c r="XF14" s="1">
        <v>2597273.75</v>
      </c>
      <c r="XG14" s="1">
        <v>984880</v>
      </c>
      <c r="XH14" s="1">
        <v>172359</v>
      </c>
      <c r="XI14" s="1">
        <v>11475832.07</v>
      </c>
      <c r="XJ14" s="1">
        <v>389035.5</v>
      </c>
      <c r="XK14" s="1">
        <v>249368.75</v>
      </c>
      <c r="XL14" s="1">
        <v>243376.5</v>
      </c>
      <c r="XM14" s="1">
        <v>378893.79</v>
      </c>
      <c r="XN14" s="1">
        <v>9996037.9400000013</v>
      </c>
      <c r="XO14" s="1">
        <v>1145205</v>
      </c>
      <c r="XP14" s="1">
        <v>1338295.54</v>
      </c>
      <c r="XQ14" s="1">
        <v>229605</v>
      </c>
      <c r="XR14" s="1">
        <v>417698.5</v>
      </c>
      <c r="XS14" s="1">
        <v>792743.49</v>
      </c>
      <c r="XT14" s="1">
        <v>425077.19</v>
      </c>
      <c r="XU14" s="1">
        <v>3659912.51</v>
      </c>
      <c r="XV14" s="1">
        <v>23965.49</v>
      </c>
      <c r="XW14" s="1">
        <v>72963.5</v>
      </c>
      <c r="XX14" s="1">
        <v>218731.5</v>
      </c>
      <c r="XY14" s="1">
        <v>495422.87</v>
      </c>
      <c r="XZ14" s="1">
        <v>3580005.75</v>
      </c>
      <c r="YA14" s="1">
        <v>836248.23</v>
      </c>
      <c r="YB14" s="1">
        <v>692194.71</v>
      </c>
      <c r="YC14" s="1">
        <v>4980901.92</v>
      </c>
      <c r="YD14" s="1">
        <v>7315673.5599999996</v>
      </c>
      <c r="YE14" s="1">
        <v>1023704.05</v>
      </c>
      <c r="YF14" s="1">
        <v>435892</v>
      </c>
      <c r="YG14" s="1">
        <v>3173361.75</v>
      </c>
      <c r="YH14" s="1">
        <v>90340.78</v>
      </c>
      <c r="YI14" s="1">
        <v>78854.820000000007</v>
      </c>
      <c r="YJ14" s="1">
        <v>16538662.960000001</v>
      </c>
      <c r="YK14" s="1">
        <v>323528</v>
      </c>
      <c r="YL14" s="1">
        <v>1235312.6000000001</v>
      </c>
      <c r="YM14" s="1">
        <v>9905</v>
      </c>
      <c r="YN14" s="1">
        <v>388061.05</v>
      </c>
      <c r="YO14" s="1">
        <v>3341457.75</v>
      </c>
      <c r="YP14" s="1">
        <v>47032</v>
      </c>
      <c r="YQ14" s="1">
        <v>212155.75</v>
      </c>
      <c r="YR14" s="1">
        <v>488690</v>
      </c>
      <c r="YS14" s="1">
        <v>0</v>
      </c>
      <c r="YT14" s="1">
        <v>1407561.25</v>
      </c>
      <c r="YU14" s="1">
        <v>469314.83</v>
      </c>
      <c r="YV14" s="1">
        <v>5208008.37</v>
      </c>
      <c r="YW14" s="1">
        <v>7913174.25</v>
      </c>
      <c r="YX14" s="1">
        <v>17350.62</v>
      </c>
      <c r="YY14" s="1">
        <v>2277061</v>
      </c>
      <c r="YZ14" s="1">
        <v>335670</v>
      </c>
      <c r="ZA14" s="1">
        <v>542117.25</v>
      </c>
      <c r="ZB14" s="1">
        <v>237122.92</v>
      </c>
      <c r="ZC14" s="1">
        <v>980088.53</v>
      </c>
      <c r="ZD14" s="1">
        <v>534991</v>
      </c>
      <c r="ZE14" s="1">
        <v>118676.85</v>
      </c>
      <c r="ZF14" s="1">
        <v>169205.32</v>
      </c>
      <c r="ZG14" s="1">
        <v>0</v>
      </c>
      <c r="ZH14" s="1">
        <v>231354</v>
      </c>
      <c r="ZI14" s="1">
        <v>4238854.03</v>
      </c>
      <c r="ZJ14" s="1">
        <v>1198295</v>
      </c>
      <c r="ZK14" s="1">
        <v>110978.2</v>
      </c>
      <c r="ZL14" s="1">
        <v>121669.75</v>
      </c>
      <c r="ZM14" s="1">
        <v>4791</v>
      </c>
      <c r="ZN14" s="1"/>
      <c r="ZO14" s="1">
        <v>308230.48</v>
      </c>
      <c r="ZP14" s="1">
        <v>0</v>
      </c>
      <c r="ZQ14" s="1">
        <v>80278.05</v>
      </c>
      <c r="ZR14" s="1">
        <v>601999</v>
      </c>
      <c r="ZS14" s="1">
        <v>2853508.15</v>
      </c>
      <c r="ZT14" s="1">
        <v>763921.8</v>
      </c>
      <c r="ZU14" s="1">
        <v>259796.44</v>
      </c>
      <c r="ZV14" s="1">
        <v>5384734.5999999996</v>
      </c>
      <c r="ZW14" s="1">
        <v>634258.59</v>
      </c>
      <c r="ZX14" s="1">
        <v>91433.45</v>
      </c>
      <c r="ZY14" s="1">
        <v>2845646.3</v>
      </c>
      <c r="ZZ14" s="1">
        <v>856669</v>
      </c>
      <c r="AAA14" s="1">
        <v>120194</v>
      </c>
      <c r="AAB14" s="1">
        <v>53276.3</v>
      </c>
      <c r="AAC14" s="1">
        <v>3728911.77</v>
      </c>
      <c r="AAD14" s="1">
        <v>6419418.29</v>
      </c>
      <c r="AAE14" s="1">
        <v>57849.5</v>
      </c>
      <c r="AAF14" s="1">
        <v>5904202.5</v>
      </c>
      <c r="AAG14" s="1">
        <v>1604757.63</v>
      </c>
      <c r="AAH14" s="1">
        <v>52170.25</v>
      </c>
      <c r="AAI14" s="1">
        <v>51957.4</v>
      </c>
      <c r="AAJ14" s="1">
        <v>0</v>
      </c>
      <c r="AAK14" s="1">
        <v>354812.25</v>
      </c>
      <c r="AAL14" s="1">
        <v>1419482.59</v>
      </c>
      <c r="AAM14" s="1">
        <v>548137.18999999994</v>
      </c>
      <c r="AAN14" s="1">
        <v>298871.55</v>
      </c>
      <c r="AAO14" s="1">
        <v>645275.92000000004</v>
      </c>
      <c r="AAP14" s="1">
        <v>2638852.21</v>
      </c>
      <c r="AAQ14" s="1">
        <v>1866595.07</v>
      </c>
      <c r="AAR14" s="1">
        <v>1730622.65</v>
      </c>
      <c r="AAS14" s="1">
        <v>216269.01</v>
      </c>
      <c r="AAT14" s="1">
        <v>6252435.6900000004</v>
      </c>
      <c r="AAU14" s="1">
        <v>559949.1</v>
      </c>
      <c r="AAV14" s="1">
        <v>42688</v>
      </c>
      <c r="AAW14" s="1">
        <v>123124</v>
      </c>
      <c r="AAX14" s="1">
        <v>556744.79</v>
      </c>
      <c r="AAY14" s="1">
        <v>159454.13</v>
      </c>
      <c r="AAZ14" s="1">
        <v>30488</v>
      </c>
      <c r="ABA14" s="1">
        <v>48759</v>
      </c>
      <c r="ABB14" s="1">
        <v>8083</v>
      </c>
      <c r="ABC14" s="1">
        <v>379165.99</v>
      </c>
      <c r="ABD14" s="1">
        <v>226759.04000000001</v>
      </c>
      <c r="ABE14" s="1">
        <v>114708.5</v>
      </c>
      <c r="ABF14" s="1">
        <v>64846</v>
      </c>
      <c r="ABG14" s="1">
        <v>44503.62</v>
      </c>
      <c r="ABH14" s="1">
        <v>118715.16</v>
      </c>
      <c r="ABI14" s="1">
        <v>1836</v>
      </c>
      <c r="ABJ14" s="1">
        <v>25503.4</v>
      </c>
      <c r="ABK14" s="1">
        <v>0</v>
      </c>
      <c r="ABL14" s="1">
        <v>0</v>
      </c>
      <c r="ABM14" s="1">
        <v>0</v>
      </c>
      <c r="ABN14" s="1">
        <v>0</v>
      </c>
      <c r="ABO14" s="1">
        <v>0</v>
      </c>
      <c r="ABP14" s="1">
        <v>291379.19</v>
      </c>
      <c r="ABQ14" s="1">
        <v>154166</v>
      </c>
      <c r="ABR14" s="1">
        <v>1465928.75</v>
      </c>
      <c r="ABS14" s="1">
        <v>399486.5</v>
      </c>
      <c r="ABT14" s="1">
        <v>3599677.58</v>
      </c>
      <c r="ABU14" s="1">
        <v>37828.5</v>
      </c>
      <c r="ABV14" s="1">
        <v>136519.5</v>
      </c>
      <c r="ABW14" s="1">
        <v>298580.47999999998</v>
      </c>
      <c r="ABX14" s="1">
        <v>333040.95</v>
      </c>
      <c r="ABY14" s="1">
        <v>365774.15</v>
      </c>
      <c r="ABZ14" s="1">
        <v>884948.25</v>
      </c>
      <c r="ACA14" s="1">
        <v>0</v>
      </c>
      <c r="ACB14" s="1">
        <v>120310.5</v>
      </c>
      <c r="ACC14" s="1">
        <v>200527.15</v>
      </c>
      <c r="ACD14" s="1">
        <v>43117</v>
      </c>
      <c r="ACE14" s="1">
        <v>171651</v>
      </c>
      <c r="ACF14" s="1">
        <v>105941.25</v>
      </c>
      <c r="ACG14" s="1">
        <v>122673.2</v>
      </c>
      <c r="ACH14" s="1">
        <v>40129.5</v>
      </c>
      <c r="ACI14" s="1">
        <v>4378.1000000000004</v>
      </c>
      <c r="ACJ14" s="1">
        <v>38575.82</v>
      </c>
      <c r="ACK14" s="1"/>
      <c r="ACL14" s="1">
        <v>222264.81</v>
      </c>
      <c r="ACM14" s="1">
        <v>38351.75</v>
      </c>
      <c r="ACN14" s="1">
        <v>139870.54999999999</v>
      </c>
      <c r="ACO14" s="1">
        <v>33408</v>
      </c>
      <c r="ACP14" s="1">
        <v>18576</v>
      </c>
      <c r="ACQ14" s="1">
        <v>118386.43</v>
      </c>
      <c r="ACR14" s="1">
        <v>399065.13</v>
      </c>
      <c r="ACS14" s="1">
        <v>154549</v>
      </c>
      <c r="ACT14" s="1">
        <v>94140.6</v>
      </c>
      <c r="ACU14" s="1">
        <v>464156.66</v>
      </c>
      <c r="ACV14" s="1">
        <v>50506.21</v>
      </c>
      <c r="ACW14" s="1">
        <v>36542.160000000003</v>
      </c>
      <c r="ACX14" s="1">
        <v>0</v>
      </c>
      <c r="ACY14" s="1">
        <v>100232.49</v>
      </c>
      <c r="ACZ14" s="1">
        <v>5092156.45</v>
      </c>
      <c r="ADA14" s="1">
        <v>975392.36</v>
      </c>
      <c r="ADB14" s="1">
        <v>6302786.5199999996</v>
      </c>
      <c r="ADC14" s="1">
        <v>51795.15</v>
      </c>
      <c r="ADD14" s="1">
        <v>180601</v>
      </c>
      <c r="ADE14" s="1">
        <v>298298.92</v>
      </c>
      <c r="ADF14" s="1">
        <v>447297.38</v>
      </c>
      <c r="ADG14" s="1">
        <v>266951.53000000003</v>
      </c>
      <c r="ADH14" s="1">
        <v>1327078</v>
      </c>
      <c r="ADI14" s="1">
        <v>16250.72</v>
      </c>
      <c r="ADJ14" s="1">
        <v>162000</v>
      </c>
      <c r="ADK14" s="1">
        <v>275509.88</v>
      </c>
      <c r="ADL14" s="1">
        <v>584658.89</v>
      </c>
      <c r="ADM14" s="1">
        <v>761663.1</v>
      </c>
      <c r="ADN14" s="1">
        <v>340358.5</v>
      </c>
      <c r="ADO14" s="1">
        <v>331593.92</v>
      </c>
      <c r="ADP14" s="1">
        <v>9020026.6500000004</v>
      </c>
      <c r="ADQ14" s="1">
        <v>45833.1</v>
      </c>
      <c r="ADR14" s="1">
        <v>47857.41</v>
      </c>
      <c r="ADS14" s="1">
        <v>58095</v>
      </c>
      <c r="ADT14" s="1">
        <v>156521.5</v>
      </c>
      <c r="ADU14" s="1">
        <v>117747.84</v>
      </c>
      <c r="ADV14" s="1">
        <v>257505</v>
      </c>
      <c r="ADW14" s="1">
        <v>9565.9500000000007</v>
      </c>
      <c r="ADX14" s="1">
        <v>37715.29</v>
      </c>
      <c r="ADY14" s="1">
        <v>238129</v>
      </c>
      <c r="ADZ14" s="1">
        <v>35566.75</v>
      </c>
      <c r="AEA14" s="1">
        <v>160024</v>
      </c>
      <c r="AEB14" s="1">
        <v>923932.37</v>
      </c>
      <c r="AEC14" s="1">
        <v>209712.88</v>
      </c>
      <c r="AED14" s="1">
        <v>345</v>
      </c>
      <c r="AEE14" s="1">
        <v>89570.5</v>
      </c>
      <c r="AEF14" s="1">
        <v>3406174.76</v>
      </c>
      <c r="AEG14" s="1">
        <v>84876</v>
      </c>
      <c r="AEH14" s="1">
        <v>91281.4</v>
      </c>
      <c r="AEI14" s="1">
        <v>0</v>
      </c>
      <c r="AEJ14" s="1">
        <v>50843</v>
      </c>
      <c r="AEK14" s="1">
        <v>19541.5</v>
      </c>
      <c r="AEL14" s="1">
        <v>96442</v>
      </c>
      <c r="AEM14" s="1">
        <v>1492979.1</v>
      </c>
      <c r="AEN14" s="1">
        <v>27480</v>
      </c>
      <c r="AEO14" s="1"/>
      <c r="AEP14" s="1"/>
      <c r="AEQ14" s="1">
        <v>389884.76</v>
      </c>
      <c r="AER14" s="1">
        <v>683844.82</v>
      </c>
      <c r="AES14" s="1">
        <v>220291.61</v>
      </c>
      <c r="AET14" s="1">
        <v>86760.1</v>
      </c>
      <c r="AEU14" s="1">
        <v>50084</v>
      </c>
      <c r="AEV14" s="1">
        <v>7331444.75</v>
      </c>
      <c r="AEW14" s="1">
        <v>1964922.05</v>
      </c>
      <c r="AEX14" s="1">
        <v>704332.46</v>
      </c>
      <c r="AEY14" s="1">
        <v>73917.009999999995</v>
      </c>
      <c r="AEZ14" s="1">
        <v>138705.1</v>
      </c>
      <c r="AFA14" s="1">
        <v>19410</v>
      </c>
      <c r="AFB14" s="1">
        <v>485467</v>
      </c>
      <c r="AFC14" s="1">
        <v>83194.62</v>
      </c>
      <c r="AFD14" s="1">
        <v>3632</v>
      </c>
      <c r="AFE14" s="1">
        <v>4034363.57</v>
      </c>
      <c r="AFF14" s="1">
        <v>2270183.75</v>
      </c>
      <c r="AFG14" s="1">
        <v>311968.5</v>
      </c>
      <c r="AFH14" s="1">
        <v>119713</v>
      </c>
      <c r="AFI14" s="1">
        <v>18876.37</v>
      </c>
      <c r="AFJ14" s="1">
        <v>3993889.92</v>
      </c>
      <c r="AFK14" s="1">
        <v>837759.5</v>
      </c>
      <c r="AFL14" s="1">
        <v>1340520.8700000001</v>
      </c>
      <c r="AFM14" s="1">
        <v>72157</v>
      </c>
      <c r="AFN14" s="1"/>
      <c r="AFO14" s="1">
        <v>112088</v>
      </c>
      <c r="AFP14" s="1">
        <v>52399.5</v>
      </c>
      <c r="AFQ14" s="1">
        <v>10957.42</v>
      </c>
      <c r="AFR14" s="1">
        <v>73936</v>
      </c>
      <c r="AFS14" s="1">
        <v>3198.97</v>
      </c>
      <c r="AFT14" s="1">
        <v>1210579.08</v>
      </c>
      <c r="AFU14" s="1">
        <v>776047.83</v>
      </c>
      <c r="AFV14" s="1">
        <v>453226.5</v>
      </c>
      <c r="AFW14" s="1">
        <v>481296.45</v>
      </c>
      <c r="AFX14" s="1">
        <v>311920.5</v>
      </c>
      <c r="AFY14" s="1">
        <v>78393.5</v>
      </c>
      <c r="AFZ14" s="1">
        <v>14387.7</v>
      </c>
      <c r="AGA14" s="1"/>
      <c r="AGB14" s="1">
        <v>141910.5</v>
      </c>
      <c r="AGC14" s="1"/>
      <c r="AGD14" s="1"/>
      <c r="AGE14" s="1"/>
      <c r="AGF14" s="1">
        <v>258839.87</v>
      </c>
      <c r="AGG14" s="1"/>
      <c r="AGH14" s="1">
        <v>402318.65</v>
      </c>
      <c r="AGI14" s="1">
        <v>6604421.4000000004</v>
      </c>
      <c r="AGJ14" s="1">
        <v>397145.75</v>
      </c>
      <c r="AGK14" s="1">
        <v>617764</v>
      </c>
      <c r="AGL14" s="1">
        <v>80450.22</v>
      </c>
      <c r="AGM14" s="1">
        <v>41658</v>
      </c>
      <c r="AGN14" s="1">
        <v>98461.04</v>
      </c>
      <c r="AGO14" s="1">
        <v>220000</v>
      </c>
      <c r="AGP14" s="1">
        <v>984233.46</v>
      </c>
      <c r="AGQ14" s="1">
        <v>418156.04</v>
      </c>
      <c r="AGR14" s="1">
        <v>0</v>
      </c>
      <c r="AGS14" s="1">
        <v>16037</v>
      </c>
      <c r="AGT14" s="1"/>
      <c r="AGU14" s="1">
        <v>212634.74</v>
      </c>
      <c r="AGV14" s="1">
        <v>62511.040000000001</v>
      </c>
      <c r="AGW14" s="1">
        <v>41645.480000000003</v>
      </c>
      <c r="AGX14" s="1">
        <v>32603.7</v>
      </c>
      <c r="AGY14" s="1"/>
      <c r="AGZ14" s="1">
        <v>48335.89</v>
      </c>
      <c r="AHA14" s="1">
        <v>64733.02</v>
      </c>
      <c r="AHB14" s="1">
        <v>2983547.46</v>
      </c>
      <c r="AHC14" s="1">
        <v>787485.73</v>
      </c>
      <c r="AHD14" s="1">
        <v>29973.68</v>
      </c>
      <c r="AHE14" s="1">
        <v>186725.14</v>
      </c>
      <c r="AHF14" s="1">
        <v>-421194.5</v>
      </c>
      <c r="AHG14" s="1">
        <v>109197</v>
      </c>
      <c r="AHH14" s="1">
        <v>1973144</v>
      </c>
      <c r="AHI14" s="1"/>
      <c r="AHJ14" s="1">
        <v>0</v>
      </c>
      <c r="AHK14" s="1"/>
      <c r="AHL14" s="1"/>
      <c r="AHM14" s="1">
        <v>10843</v>
      </c>
      <c r="AHN14" s="1">
        <v>295894.53000000003</v>
      </c>
      <c r="AHO14" s="1">
        <v>17930.5</v>
      </c>
      <c r="AHP14" s="1">
        <v>59451</v>
      </c>
      <c r="AHQ14" s="1"/>
      <c r="AHR14" s="1"/>
      <c r="AHS14" s="1"/>
      <c r="AHT14" s="1"/>
      <c r="AHU14" s="1"/>
      <c r="AHV14" s="1">
        <v>166413</v>
      </c>
      <c r="AHW14" s="1">
        <v>2196362693.9000025</v>
      </c>
    </row>
    <row r="15" spans="1:907" x14ac:dyDescent="0.25">
      <c r="A15" t="s">
        <v>1920</v>
      </c>
      <c r="B15" t="s">
        <v>1998</v>
      </c>
      <c r="C15" t="s">
        <v>1999</v>
      </c>
      <c r="D15" s="1"/>
      <c r="E15" s="1"/>
      <c r="F15" s="1">
        <v>9190</v>
      </c>
      <c r="G15" s="1"/>
      <c r="H15" s="1">
        <v>1019050.5</v>
      </c>
      <c r="I15" s="1">
        <v>2676927.7999999998</v>
      </c>
      <c r="J15" s="1"/>
      <c r="K15" s="1">
        <v>762590</v>
      </c>
      <c r="L15" s="1">
        <v>377770</v>
      </c>
      <c r="M15" s="1">
        <v>1054039</v>
      </c>
      <c r="N15" s="1">
        <v>114680</v>
      </c>
      <c r="O15" s="1">
        <v>201765</v>
      </c>
      <c r="P15" s="1">
        <v>190805</v>
      </c>
      <c r="Q15" s="1">
        <v>304840</v>
      </c>
      <c r="R15" s="1">
        <v>209110</v>
      </c>
      <c r="S15" s="1">
        <v>1148273</v>
      </c>
      <c r="T15" s="1">
        <v>174100</v>
      </c>
      <c r="U15" s="1">
        <v>817213</v>
      </c>
      <c r="V15" s="1">
        <v>243700</v>
      </c>
      <c r="W15" s="1">
        <v>544130</v>
      </c>
      <c r="X15" s="1">
        <v>385967</v>
      </c>
      <c r="Y15" s="1">
        <v>595060</v>
      </c>
      <c r="Z15" s="1"/>
      <c r="AA15" s="1">
        <v>1053900</v>
      </c>
      <c r="AB15" s="1"/>
      <c r="AC15" s="1"/>
      <c r="AD15" s="1">
        <v>632040</v>
      </c>
      <c r="AE15" s="1">
        <v>11680</v>
      </c>
      <c r="AF15" s="1"/>
      <c r="AG15" s="1"/>
      <c r="AH15" s="1">
        <v>182500</v>
      </c>
      <c r="AI15" s="1"/>
      <c r="AJ15" s="1">
        <v>165176.75</v>
      </c>
      <c r="AK15" s="1">
        <v>11530</v>
      </c>
      <c r="AL15" s="1">
        <v>55522</v>
      </c>
      <c r="AM15" s="1">
        <v>921465</v>
      </c>
      <c r="AN15" s="1">
        <v>93410</v>
      </c>
      <c r="AO15" s="1">
        <v>300140</v>
      </c>
      <c r="AP15" s="1"/>
      <c r="AQ15" s="1">
        <v>114664</v>
      </c>
      <c r="AR15" s="1"/>
      <c r="AS15" s="1"/>
      <c r="AT15" s="1">
        <v>734875</v>
      </c>
      <c r="AU15" s="1"/>
      <c r="AV15" s="1">
        <v>123561</v>
      </c>
      <c r="AW15" s="1">
        <v>352870</v>
      </c>
      <c r="AX15" s="1">
        <v>499421</v>
      </c>
      <c r="AY15" s="1">
        <v>1418890</v>
      </c>
      <c r="AZ15" s="1">
        <v>1707536</v>
      </c>
      <c r="BA15" s="1">
        <v>1120490.75</v>
      </c>
      <c r="BB15" s="1">
        <v>7490554.25</v>
      </c>
      <c r="BC15" s="1">
        <v>2084315</v>
      </c>
      <c r="BD15" s="1">
        <v>83275</v>
      </c>
      <c r="BE15" s="1">
        <v>723525</v>
      </c>
      <c r="BF15" s="1">
        <v>509980</v>
      </c>
      <c r="BG15" s="1">
        <v>710620</v>
      </c>
      <c r="BH15" s="1">
        <v>6396389</v>
      </c>
      <c r="BI15" s="1">
        <v>120830</v>
      </c>
      <c r="BJ15" s="1">
        <v>226090</v>
      </c>
      <c r="BK15" s="1">
        <v>141630</v>
      </c>
      <c r="BL15" s="1">
        <v>311795</v>
      </c>
      <c r="BM15" s="1">
        <v>46170</v>
      </c>
      <c r="BN15" s="1">
        <v>487593.5</v>
      </c>
      <c r="BO15" s="1">
        <v>845815</v>
      </c>
      <c r="BP15" s="1">
        <v>967892</v>
      </c>
      <c r="BQ15" s="1">
        <v>348198</v>
      </c>
      <c r="BR15" s="1">
        <v>507870</v>
      </c>
      <c r="BS15" s="1">
        <v>118940</v>
      </c>
      <c r="BT15" s="1">
        <v>191160</v>
      </c>
      <c r="BU15" s="1">
        <v>51160</v>
      </c>
      <c r="BV15" s="1">
        <v>1362420</v>
      </c>
      <c r="BW15" s="1">
        <v>46095</v>
      </c>
      <c r="BX15" s="1"/>
      <c r="BY15" s="1"/>
      <c r="BZ15" s="1">
        <v>161800</v>
      </c>
      <c r="CA15" s="1">
        <v>52970</v>
      </c>
      <c r="CB15" s="1"/>
      <c r="CC15" s="1">
        <v>72270</v>
      </c>
      <c r="CD15" s="1">
        <v>261450</v>
      </c>
      <c r="CE15" s="1">
        <v>820311</v>
      </c>
      <c r="CF15" s="1">
        <v>775180</v>
      </c>
      <c r="CG15" s="1">
        <v>462340</v>
      </c>
      <c r="CH15" s="1">
        <v>50830</v>
      </c>
      <c r="CI15" s="1">
        <v>30400</v>
      </c>
      <c r="CJ15" s="1"/>
      <c r="CK15" s="1"/>
      <c r="CL15" s="1">
        <v>116540</v>
      </c>
      <c r="CM15" s="1">
        <v>54320</v>
      </c>
      <c r="CN15" s="1">
        <v>639290</v>
      </c>
      <c r="CO15" s="1">
        <v>165760</v>
      </c>
      <c r="CP15" s="1">
        <v>0</v>
      </c>
      <c r="CQ15" s="1"/>
      <c r="CR15" s="1">
        <v>3890</v>
      </c>
      <c r="CS15" s="1">
        <v>69040</v>
      </c>
      <c r="CT15" s="1">
        <v>25570</v>
      </c>
      <c r="CU15" s="1">
        <v>0</v>
      </c>
      <c r="CV15" s="1">
        <v>63030</v>
      </c>
      <c r="CW15" s="1">
        <v>1720</v>
      </c>
      <c r="CX15" s="1">
        <v>14980</v>
      </c>
      <c r="CY15" s="1"/>
      <c r="CZ15" s="1"/>
      <c r="DA15" s="1">
        <v>3420</v>
      </c>
      <c r="DB15" s="1"/>
      <c r="DC15" s="1"/>
      <c r="DD15" s="1"/>
      <c r="DE15" s="1"/>
      <c r="DF15" s="1">
        <v>99800</v>
      </c>
      <c r="DG15" s="1"/>
      <c r="DH15" s="1">
        <v>93184</v>
      </c>
      <c r="DI15" s="1">
        <v>12435</v>
      </c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>
        <v>0</v>
      </c>
      <c r="DV15" s="1">
        <v>49790</v>
      </c>
      <c r="DW15" s="1"/>
      <c r="DX15" s="1">
        <v>0</v>
      </c>
      <c r="DY15" s="1">
        <v>0</v>
      </c>
      <c r="DZ15" s="1"/>
      <c r="EA15" s="1"/>
      <c r="EB15" s="1"/>
      <c r="EC15" s="1"/>
      <c r="ED15" s="1"/>
      <c r="EE15" s="1">
        <v>81730</v>
      </c>
      <c r="EF15" s="1">
        <v>78990</v>
      </c>
      <c r="EG15" s="1"/>
      <c r="EH15" s="1"/>
      <c r="EI15" s="1"/>
      <c r="EJ15" s="1"/>
      <c r="EK15" s="1">
        <v>43320</v>
      </c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>
        <v>4690</v>
      </c>
      <c r="EZ15" s="1"/>
      <c r="FA15" s="1"/>
      <c r="FB15" s="1"/>
      <c r="FC15" s="1">
        <v>0</v>
      </c>
      <c r="FD15" s="1"/>
      <c r="FE15" s="1"/>
      <c r="FF15" s="1"/>
      <c r="FG15" s="1">
        <v>0</v>
      </c>
      <c r="FH15" s="1"/>
      <c r="FI15" s="1"/>
      <c r="FJ15" s="1">
        <v>44490</v>
      </c>
      <c r="FK15" s="1"/>
      <c r="FL15" s="1"/>
      <c r="FM15" s="1">
        <v>67340</v>
      </c>
      <c r="FN15" s="1"/>
      <c r="FO15" s="1"/>
      <c r="FP15" s="1">
        <v>0</v>
      </c>
      <c r="FQ15" s="1">
        <v>0</v>
      </c>
      <c r="FR15" s="1"/>
      <c r="FS15" s="1"/>
      <c r="FT15" s="1"/>
      <c r="FU15" s="1"/>
      <c r="FV15" s="1"/>
      <c r="FW15" s="1">
        <v>109606.5</v>
      </c>
      <c r="FX15" s="1"/>
      <c r="FY15" s="1">
        <v>30380</v>
      </c>
      <c r="FZ15" s="1">
        <v>87578</v>
      </c>
      <c r="GA15" s="1"/>
      <c r="GB15" s="1">
        <v>15470</v>
      </c>
      <c r="GC15" s="1">
        <v>92883</v>
      </c>
      <c r="GD15" s="1"/>
      <c r="GE15" s="1"/>
      <c r="GF15" s="1">
        <v>130</v>
      </c>
      <c r="GG15" s="1">
        <v>79006</v>
      </c>
      <c r="GH15" s="1">
        <v>2670</v>
      </c>
      <c r="GI15" s="1"/>
      <c r="GJ15" s="1"/>
      <c r="GK15" s="1">
        <v>27430</v>
      </c>
      <c r="GL15" s="1"/>
      <c r="GM15" s="1"/>
      <c r="GN15" s="1">
        <v>11279.25</v>
      </c>
      <c r="GO15" s="1"/>
      <c r="GP15" s="1"/>
      <c r="GQ15" s="1">
        <v>36715</v>
      </c>
      <c r="GR15" s="1">
        <v>157525</v>
      </c>
      <c r="GS15" s="1">
        <v>3760</v>
      </c>
      <c r="GT15" s="1">
        <v>186375</v>
      </c>
      <c r="GU15" s="1"/>
      <c r="GV15" s="1">
        <v>0</v>
      </c>
      <c r="GW15" s="1"/>
      <c r="GX15" s="1"/>
      <c r="GY15" s="1"/>
      <c r="GZ15" s="1">
        <v>36520</v>
      </c>
      <c r="HA15" s="1"/>
      <c r="HB15" s="1">
        <v>94790</v>
      </c>
      <c r="HC15" s="1"/>
      <c r="HD15" s="1">
        <v>173995.5</v>
      </c>
      <c r="HE15" s="1">
        <v>99220</v>
      </c>
      <c r="HF15" s="1">
        <v>151380</v>
      </c>
      <c r="HG15" s="1">
        <v>52150</v>
      </c>
      <c r="HH15" s="1">
        <v>113340</v>
      </c>
      <c r="HI15" s="1"/>
      <c r="HJ15" s="1">
        <v>231920</v>
      </c>
      <c r="HK15" s="1"/>
      <c r="HL15" s="1">
        <v>61240</v>
      </c>
      <c r="HM15" s="1">
        <v>21124.2</v>
      </c>
      <c r="HN15" s="1">
        <v>149220</v>
      </c>
      <c r="HO15" s="1">
        <v>152805</v>
      </c>
      <c r="HP15" s="1"/>
      <c r="HQ15" s="1">
        <v>195869</v>
      </c>
      <c r="HR15" s="1">
        <v>6360</v>
      </c>
      <c r="HS15" s="1"/>
      <c r="HT15" s="1">
        <v>19545</v>
      </c>
      <c r="HU15" s="1">
        <v>122557</v>
      </c>
      <c r="HV15" s="1">
        <v>686251</v>
      </c>
      <c r="HW15" s="1"/>
      <c r="HX15" s="1"/>
      <c r="HY15" s="1"/>
      <c r="HZ15" s="1">
        <v>20250</v>
      </c>
      <c r="IA15" s="1">
        <v>102780</v>
      </c>
      <c r="IB15" s="1">
        <v>8310</v>
      </c>
      <c r="IC15" s="1"/>
      <c r="ID15" s="1"/>
      <c r="IE15" s="1"/>
      <c r="IF15" s="1"/>
      <c r="IG15" s="1">
        <v>81780</v>
      </c>
      <c r="IH15" s="1">
        <v>6600</v>
      </c>
      <c r="II15" s="1"/>
      <c r="IJ15" s="1">
        <v>0</v>
      </c>
      <c r="IK15" s="1"/>
      <c r="IL15" s="1">
        <v>18960</v>
      </c>
      <c r="IM15" s="1">
        <v>6430</v>
      </c>
      <c r="IN15" s="1">
        <v>27660</v>
      </c>
      <c r="IO15" s="1"/>
      <c r="IP15" s="1"/>
      <c r="IQ15" s="1">
        <v>0</v>
      </c>
      <c r="IR15" s="1"/>
      <c r="IS15" s="1"/>
      <c r="IT15" s="1"/>
      <c r="IU15" s="1">
        <v>16750</v>
      </c>
      <c r="IV15" s="1"/>
      <c r="IW15" s="1">
        <v>63750</v>
      </c>
      <c r="IX15" s="1"/>
      <c r="IY15" s="1"/>
      <c r="IZ15" s="1">
        <v>0</v>
      </c>
      <c r="JA15" s="1">
        <v>44870</v>
      </c>
      <c r="JB15" s="1">
        <v>41784.5</v>
      </c>
      <c r="JC15" s="1">
        <v>998725</v>
      </c>
      <c r="JD15" s="1">
        <v>547829</v>
      </c>
      <c r="JE15" s="1">
        <v>804320</v>
      </c>
      <c r="JF15" s="1"/>
      <c r="JG15" s="1">
        <v>7440</v>
      </c>
      <c r="JH15" s="1">
        <v>40539</v>
      </c>
      <c r="JI15" s="1">
        <v>19400</v>
      </c>
      <c r="JJ15" s="1">
        <v>4560</v>
      </c>
      <c r="JK15" s="1">
        <v>5940</v>
      </c>
      <c r="JL15" s="1"/>
      <c r="JM15" s="1"/>
      <c r="JN15" s="1"/>
      <c r="JO15" s="1">
        <v>38100</v>
      </c>
      <c r="JP15" s="1"/>
      <c r="JQ15" s="1">
        <v>0</v>
      </c>
      <c r="JR15" s="1"/>
      <c r="JS15" s="1"/>
      <c r="JT15" s="1"/>
      <c r="JU15" s="1">
        <v>82727.5</v>
      </c>
      <c r="JV15" s="1"/>
      <c r="JW15" s="1"/>
      <c r="JX15" s="1"/>
      <c r="JY15" s="1"/>
      <c r="JZ15" s="1"/>
      <c r="KA15" s="1"/>
      <c r="KB15" s="1"/>
      <c r="KC15" s="1">
        <v>96180</v>
      </c>
      <c r="KD15" s="1">
        <v>4615</v>
      </c>
      <c r="KE15" s="1"/>
      <c r="KF15" s="1"/>
      <c r="KG15" s="1"/>
      <c r="KH15" s="1">
        <v>16260</v>
      </c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>
        <v>2200</v>
      </c>
      <c r="KT15" s="1"/>
      <c r="KU15" s="1">
        <v>965</v>
      </c>
      <c r="KV15" s="1"/>
      <c r="KW15" s="1">
        <v>0</v>
      </c>
      <c r="KX15" s="1"/>
      <c r="KY15" s="1">
        <v>50720</v>
      </c>
      <c r="KZ15" s="1">
        <v>2910</v>
      </c>
      <c r="LA15" s="1">
        <v>2320</v>
      </c>
      <c r="LB15" s="1"/>
      <c r="LC15" s="1">
        <v>10440</v>
      </c>
      <c r="LD15" s="1"/>
      <c r="LE15" s="1">
        <v>527190.80000000005</v>
      </c>
      <c r="LF15" s="1"/>
      <c r="LG15" s="1">
        <v>0</v>
      </c>
      <c r="LH15" s="1">
        <v>180074.5</v>
      </c>
      <c r="LI15" s="1"/>
      <c r="LJ15" s="1">
        <v>135010</v>
      </c>
      <c r="LK15" s="1"/>
      <c r="LL15" s="1">
        <v>142747.5</v>
      </c>
      <c r="LM15" s="1"/>
      <c r="LN15" s="1">
        <v>76620</v>
      </c>
      <c r="LO15" s="1"/>
      <c r="LP15" s="1"/>
      <c r="LQ15" s="1"/>
      <c r="LR15" s="1">
        <v>109370</v>
      </c>
      <c r="LS15" s="1">
        <v>78126</v>
      </c>
      <c r="LT15" s="1">
        <v>187108.5</v>
      </c>
      <c r="LU15" s="1">
        <v>200968</v>
      </c>
      <c r="LV15" s="1">
        <v>105191</v>
      </c>
      <c r="LW15" s="1">
        <v>48440</v>
      </c>
      <c r="LX15" s="1">
        <v>23120</v>
      </c>
      <c r="LY15" s="1">
        <v>255139</v>
      </c>
      <c r="LZ15" s="1"/>
      <c r="MA15" s="1"/>
      <c r="MB15" s="1"/>
      <c r="MC15" s="1">
        <v>0</v>
      </c>
      <c r="MD15" s="1">
        <v>28490</v>
      </c>
      <c r="ME15" s="1">
        <v>388616.25</v>
      </c>
      <c r="MF15" s="1">
        <v>354013</v>
      </c>
      <c r="MG15" s="1"/>
      <c r="MH15" s="1"/>
      <c r="MI15" s="1">
        <v>133479.5</v>
      </c>
      <c r="MJ15" s="1">
        <v>0</v>
      </c>
      <c r="MK15" s="1"/>
      <c r="ML15" s="1"/>
      <c r="MM15" s="1"/>
      <c r="MN15" s="1">
        <v>112705</v>
      </c>
      <c r="MO15" s="1"/>
      <c r="MP15" s="1">
        <v>3780</v>
      </c>
      <c r="MQ15" s="1">
        <v>0</v>
      </c>
      <c r="MR15" s="1"/>
      <c r="MS15" s="1"/>
      <c r="MT15" s="1"/>
      <c r="MU15" s="1"/>
      <c r="MV15" s="1">
        <v>10490</v>
      </c>
      <c r="MW15" s="1">
        <v>434055</v>
      </c>
      <c r="MX15" s="1"/>
      <c r="MY15" s="1"/>
      <c r="MZ15" s="1"/>
      <c r="NA15" s="1"/>
      <c r="NB15" s="1">
        <v>96570</v>
      </c>
      <c r="NC15" s="1">
        <v>13959</v>
      </c>
      <c r="ND15" s="1">
        <v>125010</v>
      </c>
      <c r="NE15" s="1"/>
      <c r="NF15" s="1">
        <v>0</v>
      </c>
      <c r="NG15" s="1"/>
      <c r="NH15" s="1"/>
      <c r="NI15" s="1">
        <v>780</v>
      </c>
      <c r="NJ15" s="1">
        <v>57840</v>
      </c>
      <c r="NK15" s="1">
        <v>132010</v>
      </c>
      <c r="NL15" s="1"/>
      <c r="NM15" s="1">
        <v>49640</v>
      </c>
      <c r="NN15" s="1">
        <v>610400</v>
      </c>
      <c r="NO15" s="1">
        <v>204020</v>
      </c>
      <c r="NP15" s="1">
        <v>47755</v>
      </c>
      <c r="NQ15" s="1">
        <v>17710</v>
      </c>
      <c r="NR15" s="1">
        <v>61115</v>
      </c>
      <c r="NS15" s="1">
        <v>145347</v>
      </c>
      <c r="NT15" s="1">
        <v>49670</v>
      </c>
      <c r="NU15" s="1">
        <v>145604.5</v>
      </c>
      <c r="NV15" s="1">
        <v>41700</v>
      </c>
      <c r="NW15" s="1">
        <v>0</v>
      </c>
      <c r="NX15" s="1">
        <v>36525</v>
      </c>
      <c r="NY15" s="1">
        <v>49675</v>
      </c>
      <c r="NZ15" s="1">
        <v>117151</v>
      </c>
      <c r="OA15" s="1">
        <v>85446</v>
      </c>
      <c r="OB15" s="1">
        <v>0</v>
      </c>
      <c r="OC15" s="1"/>
      <c r="OD15" s="1">
        <v>4820</v>
      </c>
      <c r="OE15" s="1">
        <v>52980</v>
      </c>
      <c r="OF15" s="1">
        <v>53540</v>
      </c>
      <c r="OG15" s="1"/>
      <c r="OH15" s="1">
        <v>133996.5</v>
      </c>
      <c r="OI15" s="1">
        <v>111132</v>
      </c>
      <c r="OJ15" s="1">
        <v>322981.18</v>
      </c>
      <c r="OK15" s="1">
        <v>6200</v>
      </c>
      <c r="OL15" s="1">
        <v>34641</v>
      </c>
      <c r="OM15" s="1"/>
      <c r="ON15" s="1"/>
      <c r="OO15" s="1">
        <v>75429</v>
      </c>
      <c r="OP15" s="1">
        <v>10400</v>
      </c>
      <c r="OQ15" s="1">
        <v>111783.5</v>
      </c>
      <c r="OR15" s="1">
        <v>157013.5</v>
      </c>
      <c r="OS15" s="1">
        <v>39860</v>
      </c>
      <c r="OT15" s="1"/>
      <c r="OU15" s="1">
        <v>14370</v>
      </c>
      <c r="OV15" s="1"/>
      <c r="OW15" s="1"/>
      <c r="OX15" s="1"/>
      <c r="OY15" s="1">
        <v>260</v>
      </c>
      <c r="OZ15" s="1">
        <v>222215.5</v>
      </c>
      <c r="PA15" s="1"/>
      <c r="PB15" s="1">
        <v>900</v>
      </c>
      <c r="PC15" s="1">
        <v>39290</v>
      </c>
      <c r="PD15" s="1"/>
      <c r="PE15" s="1">
        <v>41684</v>
      </c>
      <c r="PF15" s="1">
        <v>10700</v>
      </c>
      <c r="PG15" s="1">
        <v>26250</v>
      </c>
      <c r="PH15" s="1">
        <v>232290.5</v>
      </c>
      <c r="PI15" s="1"/>
      <c r="PJ15" s="1">
        <v>77793</v>
      </c>
      <c r="PK15" s="1">
        <v>7030</v>
      </c>
      <c r="PL15" s="1">
        <v>89370</v>
      </c>
      <c r="PM15" s="1">
        <v>143742</v>
      </c>
      <c r="PN15" s="1">
        <v>0</v>
      </c>
      <c r="PO15" s="1">
        <v>0</v>
      </c>
      <c r="PP15" s="1">
        <v>0</v>
      </c>
      <c r="PQ15" s="1">
        <v>6700</v>
      </c>
      <c r="PR15" s="1">
        <v>500</v>
      </c>
      <c r="PS15" s="1">
        <v>0</v>
      </c>
      <c r="PT15" s="1">
        <v>77110</v>
      </c>
      <c r="PU15" s="1"/>
      <c r="PV15" s="1">
        <v>253120</v>
      </c>
      <c r="PW15" s="1"/>
      <c r="PX15" s="1">
        <v>45830</v>
      </c>
      <c r="PY15" s="1">
        <v>24810</v>
      </c>
      <c r="PZ15" s="1">
        <v>12085</v>
      </c>
      <c r="QA15" s="1">
        <v>86455</v>
      </c>
      <c r="QB15" s="1">
        <v>57520</v>
      </c>
      <c r="QC15" s="1"/>
      <c r="QD15" s="1"/>
      <c r="QE15" s="1"/>
      <c r="QF15" s="1">
        <v>3910</v>
      </c>
      <c r="QG15" s="1"/>
      <c r="QH15" s="1"/>
      <c r="QI15" s="1"/>
      <c r="QJ15" s="1"/>
      <c r="QK15" s="1">
        <v>92740</v>
      </c>
      <c r="QL15" s="1"/>
      <c r="QM15" s="1">
        <v>17206</v>
      </c>
      <c r="QN15" s="1"/>
      <c r="QO15" s="1"/>
      <c r="QP15" s="1"/>
      <c r="QQ15" s="1">
        <v>4590</v>
      </c>
      <c r="QR15" s="1"/>
      <c r="QS15" s="1">
        <v>49820</v>
      </c>
      <c r="QT15" s="1"/>
      <c r="QU15" s="1"/>
      <c r="QV15" s="1">
        <v>69689</v>
      </c>
      <c r="QW15" s="1">
        <v>8418</v>
      </c>
      <c r="QX15" s="1">
        <v>0</v>
      </c>
      <c r="QY15" s="1"/>
      <c r="QZ15" s="1">
        <v>1369730</v>
      </c>
      <c r="RA15" s="1">
        <v>22980</v>
      </c>
      <c r="RB15" s="1"/>
      <c r="RC15" s="1">
        <v>453845</v>
      </c>
      <c r="RD15" s="1"/>
      <c r="RE15" s="1">
        <v>0</v>
      </c>
      <c r="RF15" s="1"/>
      <c r="RG15" s="1">
        <v>120752</v>
      </c>
      <c r="RH15" s="1"/>
      <c r="RI15" s="1"/>
      <c r="RJ15" s="1">
        <v>142300</v>
      </c>
      <c r="RK15" s="1"/>
      <c r="RL15" s="1">
        <v>66005</v>
      </c>
      <c r="RM15" s="1"/>
      <c r="RN15" s="1">
        <v>56262</v>
      </c>
      <c r="RO15" s="1"/>
      <c r="RP15" s="1">
        <v>21760</v>
      </c>
      <c r="RQ15" s="1">
        <v>45530</v>
      </c>
      <c r="RR15" s="1">
        <v>27730</v>
      </c>
      <c r="RS15" s="1">
        <v>6380</v>
      </c>
      <c r="RT15" s="1">
        <v>0</v>
      </c>
      <c r="RU15" s="1">
        <v>0</v>
      </c>
      <c r="RV15" s="1">
        <v>354757</v>
      </c>
      <c r="RW15" s="1">
        <v>52670</v>
      </c>
      <c r="RX15" s="1">
        <v>0</v>
      </c>
      <c r="RY15" s="1">
        <v>4350</v>
      </c>
      <c r="RZ15" s="1"/>
      <c r="SA15" s="1"/>
      <c r="SB15" s="1"/>
      <c r="SC15" s="1">
        <v>0</v>
      </c>
      <c r="SD15" s="1">
        <v>39060</v>
      </c>
      <c r="SE15" s="1"/>
      <c r="SF15" s="1">
        <v>12180</v>
      </c>
      <c r="SG15" s="1">
        <v>133720</v>
      </c>
      <c r="SH15" s="1"/>
      <c r="SI15" s="1">
        <v>0</v>
      </c>
      <c r="SJ15" s="1"/>
      <c r="SK15" s="1">
        <v>70270</v>
      </c>
      <c r="SL15" s="1">
        <v>196000</v>
      </c>
      <c r="SM15" s="1">
        <v>44040</v>
      </c>
      <c r="SN15" s="1"/>
      <c r="SO15" s="1">
        <v>0</v>
      </c>
      <c r="SP15" s="1">
        <v>0</v>
      </c>
      <c r="SQ15" s="1">
        <v>150027</v>
      </c>
      <c r="SR15" s="1"/>
      <c r="SS15" s="1">
        <v>0</v>
      </c>
      <c r="ST15" s="1">
        <v>36920</v>
      </c>
      <c r="SU15" s="1"/>
      <c r="SV15" s="1"/>
      <c r="SW15" s="1"/>
      <c r="SX15" s="1">
        <v>0</v>
      </c>
      <c r="SY15" s="1">
        <v>7240</v>
      </c>
      <c r="SZ15" s="1">
        <v>57119</v>
      </c>
      <c r="TA15" s="1">
        <v>79789</v>
      </c>
      <c r="TB15" s="1"/>
      <c r="TC15" s="1">
        <v>0</v>
      </c>
      <c r="TD15" s="1">
        <v>0</v>
      </c>
      <c r="TE15" s="1"/>
      <c r="TF15" s="1">
        <v>56600</v>
      </c>
      <c r="TG15" s="1"/>
      <c r="TH15" s="1">
        <v>15780</v>
      </c>
      <c r="TI15" s="1">
        <v>27090</v>
      </c>
      <c r="TJ15" s="1">
        <v>11120</v>
      </c>
      <c r="TK15" s="1">
        <v>244665</v>
      </c>
      <c r="TL15" s="1"/>
      <c r="TM15" s="1"/>
      <c r="TN15" s="1">
        <v>0</v>
      </c>
      <c r="TO15" s="1"/>
      <c r="TP15" s="1"/>
      <c r="TQ15" s="1"/>
      <c r="TR15" s="1">
        <v>0</v>
      </c>
      <c r="TS15" s="1"/>
      <c r="TT15" s="1"/>
      <c r="TU15" s="1">
        <v>147899</v>
      </c>
      <c r="TV15" s="1"/>
      <c r="TW15" s="1"/>
      <c r="TX15" s="1">
        <v>14810</v>
      </c>
      <c r="TY15" s="1">
        <v>0</v>
      </c>
      <c r="TZ15" s="1">
        <v>23540</v>
      </c>
      <c r="UA15" s="1"/>
      <c r="UB15" s="1"/>
      <c r="UC15" s="1">
        <v>89410</v>
      </c>
      <c r="UD15" s="1">
        <v>4650</v>
      </c>
      <c r="UE15" s="1"/>
      <c r="UF15" s="1"/>
      <c r="UG15" s="1"/>
      <c r="UH15" s="1">
        <v>29520</v>
      </c>
      <c r="UI15" s="1"/>
      <c r="UJ15" s="1">
        <v>0</v>
      </c>
      <c r="UK15" s="1">
        <v>32005</v>
      </c>
      <c r="UL15" s="1">
        <v>37120</v>
      </c>
      <c r="UM15" s="1">
        <v>25605</v>
      </c>
      <c r="UN15" s="1">
        <v>139840</v>
      </c>
      <c r="UO15" s="1"/>
      <c r="UP15" s="1"/>
      <c r="UQ15" s="1">
        <v>57920</v>
      </c>
      <c r="UR15" s="1"/>
      <c r="US15" s="1">
        <v>462925</v>
      </c>
      <c r="UT15" s="1">
        <v>0</v>
      </c>
      <c r="UU15" s="1">
        <v>980</v>
      </c>
      <c r="UV15" s="1"/>
      <c r="UW15" s="1">
        <v>0</v>
      </c>
      <c r="UX15" s="1"/>
      <c r="UY15" s="1">
        <v>0</v>
      </c>
      <c r="UZ15" s="1">
        <v>230457</v>
      </c>
      <c r="VA15" s="1"/>
      <c r="VB15" s="1"/>
      <c r="VC15" s="1">
        <v>139270</v>
      </c>
      <c r="VD15" s="1"/>
      <c r="VE15" s="1"/>
      <c r="VF15" s="1">
        <v>7230</v>
      </c>
      <c r="VG15" s="1"/>
      <c r="VH15" s="1">
        <v>38220</v>
      </c>
      <c r="VI15" s="1"/>
      <c r="VJ15" s="1">
        <v>2020</v>
      </c>
      <c r="VK15" s="1">
        <v>30690</v>
      </c>
      <c r="VL15" s="1">
        <v>52035</v>
      </c>
      <c r="VM15" s="1">
        <v>66470</v>
      </c>
      <c r="VN15" s="1">
        <v>23020</v>
      </c>
      <c r="VO15" s="1">
        <v>42370</v>
      </c>
      <c r="VP15" s="1">
        <v>13090</v>
      </c>
      <c r="VQ15" s="1">
        <v>111200</v>
      </c>
      <c r="VR15" s="1">
        <v>138524.75</v>
      </c>
      <c r="VS15" s="1">
        <v>0</v>
      </c>
      <c r="VT15" s="1"/>
      <c r="VU15" s="1">
        <v>33838</v>
      </c>
      <c r="VV15" s="1">
        <v>254950</v>
      </c>
      <c r="VW15" s="1">
        <v>205350</v>
      </c>
      <c r="VX15" s="1">
        <v>65720</v>
      </c>
      <c r="VY15" s="1">
        <v>610206.75</v>
      </c>
      <c r="VZ15" s="1"/>
      <c r="WA15" s="1">
        <v>57870</v>
      </c>
      <c r="WB15" s="1">
        <v>11380</v>
      </c>
      <c r="WC15" s="1">
        <v>4210</v>
      </c>
      <c r="WD15" s="1">
        <v>76520</v>
      </c>
      <c r="WE15" s="1">
        <v>0</v>
      </c>
      <c r="WF15" s="1"/>
      <c r="WG15" s="1">
        <v>5080</v>
      </c>
      <c r="WH15" s="1">
        <v>0</v>
      </c>
      <c r="WI15" s="1"/>
      <c r="WJ15" s="1">
        <v>237582.5</v>
      </c>
      <c r="WK15" s="1"/>
      <c r="WL15" s="1"/>
      <c r="WM15" s="1">
        <v>2390</v>
      </c>
      <c r="WN15" s="1">
        <v>950</v>
      </c>
      <c r="WO15" s="1"/>
      <c r="WP15" s="1"/>
      <c r="WQ15" s="1"/>
      <c r="WR15" s="1"/>
      <c r="WS15" s="1"/>
      <c r="WT15" s="1"/>
      <c r="WU15" s="1"/>
      <c r="WV15" s="1"/>
      <c r="WW15" s="1"/>
      <c r="WX15" s="1">
        <v>5620</v>
      </c>
      <c r="WY15" s="1">
        <v>15080</v>
      </c>
      <c r="WZ15" s="1"/>
      <c r="XA15" s="1"/>
      <c r="XB15" s="1">
        <v>59537</v>
      </c>
      <c r="XC15" s="1"/>
      <c r="XD15" s="1"/>
      <c r="XE15" s="1"/>
      <c r="XF15" s="1"/>
      <c r="XG15" s="1"/>
      <c r="XH15" s="1"/>
      <c r="XI15" s="1">
        <v>136300</v>
      </c>
      <c r="XJ15" s="1"/>
      <c r="XK15" s="1"/>
      <c r="XL15" s="1">
        <v>47130</v>
      </c>
      <c r="XM15" s="1"/>
      <c r="XN15" s="1"/>
      <c r="XO15" s="1"/>
      <c r="XP15" s="1"/>
      <c r="XQ15" s="1"/>
      <c r="XR15" s="1"/>
      <c r="XS15" s="1"/>
      <c r="XT15" s="1">
        <v>4361</v>
      </c>
      <c r="XU15" s="1"/>
      <c r="XV15" s="1"/>
      <c r="XW15" s="1">
        <v>11420</v>
      </c>
      <c r="XX15" s="1"/>
      <c r="XY15" s="1"/>
      <c r="XZ15" s="1"/>
      <c r="YA15" s="1"/>
      <c r="YB15" s="1"/>
      <c r="YC15" s="1"/>
      <c r="YD15" s="1">
        <v>84025</v>
      </c>
      <c r="YE15" s="1"/>
      <c r="YF15" s="1"/>
      <c r="YG15" s="1">
        <v>99680</v>
      </c>
      <c r="YH15" s="1">
        <v>0</v>
      </c>
      <c r="YI15" s="1"/>
      <c r="YJ15" s="1">
        <v>108525</v>
      </c>
      <c r="YK15" s="1"/>
      <c r="YL15" s="1"/>
      <c r="YM15" s="1"/>
      <c r="YN15" s="1"/>
      <c r="YO15" s="1"/>
      <c r="YP15" s="1">
        <v>25880</v>
      </c>
      <c r="YQ15" s="1"/>
      <c r="YR15" s="1"/>
      <c r="YS15" s="1">
        <v>232510</v>
      </c>
      <c r="YT15" s="1"/>
      <c r="YU15" s="1"/>
      <c r="YV15" s="1"/>
      <c r="YW15" s="1">
        <v>11680</v>
      </c>
      <c r="YX15" s="1"/>
      <c r="YY15" s="1">
        <v>97020</v>
      </c>
      <c r="YZ15" s="1"/>
      <c r="ZA15" s="1">
        <v>46721.5</v>
      </c>
      <c r="ZB15" s="1"/>
      <c r="ZC15" s="1"/>
      <c r="ZD15" s="1">
        <v>0</v>
      </c>
      <c r="ZE15" s="1"/>
      <c r="ZF15" s="1">
        <v>95626</v>
      </c>
      <c r="ZG15" s="1">
        <v>85720</v>
      </c>
      <c r="ZH15" s="1"/>
      <c r="ZI15" s="1"/>
      <c r="ZJ15" s="1">
        <v>55890</v>
      </c>
      <c r="ZK15" s="1"/>
      <c r="ZL15" s="1"/>
      <c r="ZM15" s="1"/>
      <c r="ZN15" s="1"/>
      <c r="ZO15" s="1"/>
      <c r="ZP15" s="1">
        <v>43300</v>
      </c>
      <c r="ZQ15" s="1">
        <v>64810</v>
      </c>
      <c r="ZR15" s="1">
        <v>106350</v>
      </c>
      <c r="ZS15" s="1"/>
      <c r="ZT15" s="1"/>
      <c r="ZU15" s="1">
        <v>4100</v>
      </c>
      <c r="ZV15" s="1">
        <v>253974</v>
      </c>
      <c r="ZW15" s="1"/>
      <c r="ZX15" s="1">
        <v>51550</v>
      </c>
      <c r="ZY15" s="1"/>
      <c r="ZZ15" s="1"/>
      <c r="AAA15" s="1"/>
      <c r="AAB15" s="1">
        <v>19505</v>
      </c>
      <c r="AAC15" s="1">
        <v>228366.5</v>
      </c>
      <c r="AAD15" s="1">
        <v>77603</v>
      </c>
      <c r="AAE15" s="1">
        <v>375042</v>
      </c>
      <c r="AAF15" s="1">
        <v>0</v>
      </c>
      <c r="AAG15" s="1">
        <v>392736</v>
      </c>
      <c r="AAH15" s="1">
        <v>73448.5</v>
      </c>
      <c r="AAI15" s="1"/>
      <c r="AAJ15" s="1">
        <v>37670</v>
      </c>
      <c r="AAK15" s="1"/>
      <c r="AAL15" s="1">
        <v>67535</v>
      </c>
      <c r="AAM15" s="1">
        <v>0</v>
      </c>
      <c r="AAN15" s="1"/>
      <c r="AAO15" s="1"/>
      <c r="AAP15" s="1">
        <v>127230</v>
      </c>
      <c r="AAQ15" s="1">
        <v>-36875</v>
      </c>
      <c r="AAR15" s="1"/>
      <c r="AAS15" s="1">
        <v>0</v>
      </c>
      <c r="AAT15" s="1"/>
      <c r="AAU15" s="1">
        <v>86821</v>
      </c>
      <c r="AAV15" s="1"/>
      <c r="AAW15" s="1">
        <v>474260</v>
      </c>
      <c r="AAX15" s="1">
        <v>220171</v>
      </c>
      <c r="AAY15" s="1"/>
      <c r="AAZ15" s="1"/>
      <c r="ABA15" s="1"/>
      <c r="ABB15" s="1"/>
      <c r="ABC15" s="1"/>
      <c r="ABD15" s="1">
        <v>69340</v>
      </c>
      <c r="ABE15" s="1"/>
      <c r="ABF15" s="1"/>
      <c r="ABG15" s="1">
        <v>0</v>
      </c>
      <c r="ABH15" s="1"/>
      <c r="ABI15" s="1">
        <v>297015</v>
      </c>
      <c r="ABJ15" s="1"/>
      <c r="ABK15" s="1">
        <v>54380</v>
      </c>
      <c r="ABL15" s="1">
        <v>0</v>
      </c>
      <c r="ABM15" s="1"/>
      <c r="ABN15" s="1"/>
      <c r="ABO15" s="1">
        <v>24800</v>
      </c>
      <c r="ABP15" s="1">
        <v>103520</v>
      </c>
      <c r="ABQ15" s="1">
        <v>44440</v>
      </c>
      <c r="ABR15" s="1">
        <v>40810</v>
      </c>
      <c r="ABS15" s="1">
        <v>880</v>
      </c>
      <c r="ABT15" s="1">
        <v>90460</v>
      </c>
      <c r="ABU15" s="1"/>
      <c r="ABV15" s="1">
        <v>102143</v>
      </c>
      <c r="ABW15" s="1"/>
      <c r="ABX15" s="1"/>
      <c r="ABY15" s="1">
        <v>0</v>
      </c>
      <c r="ABZ15" s="1">
        <v>60285</v>
      </c>
      <c r="ACA15" s="1"/>
      <c r="ACB15" s="1"/>
      <c r="ACC15" s="1"/>
      <c r="ACD15" s="1"/>
      <c r="ACE15" s="1"/>
      <c r="ACF15" s="1">
        <v>112410</v>
      </c>
      <c r="ACG15" s="1"/>
      <c r="ACH15" s="1"/>
      <c r="ACI15" s="1">
        <v>42770</v>
      </c>
      <c r="ACJ15" s="1"/>
      <c r="ACK15" s="1">
        <v>23090</v>
      </c>
      <c r="ACL15" s="1"/>
      <c r="ACM15" s="1"/>
      <c r="ACN15" s="1"/>
      <c r="ACO15" s="1"/>
      <c r="ACP15" s="1"/>
      <c r="ACQ15" s="1"/>
      <c r="ACR15" s="1"/>
      <c r="ACS15" s="1"/>
      <c r="ACT15" s="1">
        <v>178390</v>
      </c>
      <c r="ACU15" s="1"/>
      <c r="ACV15" s="1"/>
      <c r="ACW15" s="1"/>
      <c r="ACX15" s="1">
        <v>40850</v>
      </c>
      <c r="ACY15" s="1">
        <v>3020</v>
      </c>
      <c r="ACZ15" s="1"/>
      <c r="ADA15" s="1">
        <v>53409</v>
      </c>
      <c r="ADB15" s="1">
        <v>54890</v>
      </c>
      <c r="ADC15" s="1">
        <v>650</v>
      </c>
      <c r="ADD15" s="1">
        <v>92220</v>
      </c>
      <c r="ADE15" s="1">
        <v>1270415</v>
      </c>
      <c r="ADF15" s="1">
        <v>479203</v>
      </c>
      <c r="ADG15" s="1">
        <v>47830</v>
      </c>
      <c r="ADH15" s="1">
        <v>15980</v>
      </c>
      <c r="ADI15" s="1">
        <v>10420</v>
      </c>
      <c r="ADJ15" s="1">
        <v>128890</v>
      </c>
      <c r="ADK15" s="1"/>
      <c r="ADL15" s="1">
        <v>14130</v>
      </c>
      <c r="ADM15" s="1">
        <v>51530</v>
      </c>
      <c r="ADN15" s="1">
        <v>215528</v>
      </c>
      <c r="ADO15" s="1">
        <v>22100</v>
      </c>
      <c r="ADP15" s="1"/>
      <c r="ADQ15" s="1"/>
      <c r="ADR15" s="1"/>
      <c r="ADS15" s="1"/>
      <c r="ADT15" s="1"/>
      <c r="ADU15" s="1"/>
      <c r="ADV15" s="1"/>
      <c r="ADW15" s="1">
        <v>14170</v>
      </c>
      <c r="ADX15" s="1"/>
      <c r="ADY15" s="1"/>
      <c r="ADZ15" s="1"/>
      <c r="AEA15" s="1"/>
      <c r="AEB15" s="1">
        <v>101730</v>
      </c>
      <c r="AEC15" s="1"/>
      <c r="AED15" s="1"/>
      <c r="AEE15" s="1">
        <v>12730</v>
      </c>
      <c r="AEF15" s="1"/>
      <c r="AEG15" s="1"/>
      <c r="AEH15" s="1"/>
      <c r="AEI15" s="1">
        <v>47823</v>
      </c>
      <c r="AEJ15" s="1">
        <v>0</v>
      </c>
      <c r="AEK15" s="1">
        <v>62190</v>
      </c>
      <c r="AEL15" s="1"/>
      <c r="AEM15" s="1">
        <v>24060</v>
      </c>
      <c r="AEN15" s="1"/>
      <c r="AEO15" s="1"/>
      <c r="AEP15" s="1"/>
      <c r="AEQ15" s="1"/>
      <c r="AER15" s="1">
        <v>73642</v>
      </c>
      <c r="AES15" s="1">
        <v>0</v>
      </c>
      <c r="AET15" s="1">
        <v>0</v>
      </c>
      <c r="AEU15" s="1"/>
      <c r="AEV15" s="1">
        <v>6860</v>
      </c>
      <c r="AEW15" s="1">
        <v>25100</v>
      </c>
      <c r="AEX15" s="1"/>
      <c r="AEY15" s="1"/>
      <c r="AEZ15" s="1">
        <v>94170</v>
      </c>
      <c r="AFA15" s="1"/>
      <c r="AFB15" s="1"/>
      <c r="AFC15" s="1"/>
      <c r="AFD15" s="1">
        <v>32590</v>
      </c>
      <c r="AFE15" s="1">
        <v>197528</v>
      </c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>
        <v>15250</v>
      </c>
      <c r="AFR15" s="1">
        <v>17250</v>
      </c>
      <c r="AFS15" s="1"/>
      <c r="AFT15" s="1">
        <v>0</v>
      </c>
      <c r="AFU15" s="1">
        <v>181458.5</v>
      </c>
      <c r="AFV15" s="1">
        <v>59677.75</v>
      </c>
      <c r="AFW15" s="1">
        <v>24010</v>
      </c>
      <c r="AFX15" s="1"/>
      <c r="AFY15" s="1"/>
      <c r="AFZ15" s="1">
        <v>0</v>
      </c>
      <c r="AGA15" s="1"/>
      <c r="AGB15" s="1"/>
      <c r="AGC15" s="1"/>
      <c r="AGD15" s="1">
        <v>23620</v>
      </c>
      <c r="AGE15" s="1"/>
      <c r="AGF15" s="1"/>
      <c r="AGG15" s="1"/>
      <c r="AGH15" s="1"/>
      <c r="AGI15" s="1">
        <v>0</v>
      </c>
      <c r="AGJ15" s="1">
        <v>0</v>
      </c>
      <c r="AGK15" s="1"/>
      <c r="AGL15" s="1"/>
      <c r="AGM15" s="1"/>
      <c r="AGN15" s="1"/>
      <c r="AGO15" s="1"/>
      <c r="AGP15" s="1">
        <v>23855</v>
      </c>
      <c r="AGQ15" s="1"/>
      <c r="AGR15" s="1"/>
      <c r="AGS15" s="1"/>
      <c r="AGT15" s="1">
        <v>0</v>
      </c>
      <c r="AGU15" s="1">
        <v>31550</v>
      </c>
      <c r="AGV15" s="1"/>
      <c r="AGW15" s="1">
        <v>44445</v>
      </c>
      <c r="AGX15" s="1">
        <v>42455</v>
      </c>
      <c r="AGY15" s="1"/>
      <c r="AGZ15" s="1">
        <v>50180</v>
      </c>
      <c r="AHA15" s="1">
        <v>87590</v>
      </c>
      <c r="AHB15" s="1"/>
      <c r="AHC15" s="1"/>
      <c r="AHD15" s="1">
        <v>53500</v>
      </c>
      <c r="AHE15" s="1"/>
      <c r="AHF15" s="1">
        <v>39710</v>
      </c>
      <c r="AHG15" s="1"/>
      <c r="AHH15" s="1">
        <v>0</v>
      </c>
      <c r="AHI15" s="1"/>
      <c r="AHJ15" s="1"/>
      <c r="AHK15" s="1"/>
      <c r="AHL15" s="1"/>
      <c r="AHM15" s="1"/>
      <c r="AHN15" s="1">
        <v>53609</v>
      </c>
      <c r="AHO15" s="1"/>
      <c r="AHP15" s="1"/>
      <c r="AHQ15" s="1"/>
      <c r="AHR15" s="1">
        <v>38754.5</v>
      </c>
      <c r="AHS15" s="1">
        <v>160110</v>
      </c>
      <c r="AHT15" s="1">
        <v>0</v>
      </c>
      <c r="AHU15" s="1"/>
      <c r="AHV15" s="1"/>
      <c r="AHW15" s="1">
        <v>80090401.479999989</v>
      </c>
    </row>
    <row r="16" spans="1:907" x14ac:dyDescent="0.25">
      <c r="A16" t="s">
        <v>1920</v>
      </c>
      <c r="B16" t="s">
        <v>2000</v>
      </c>
      <c r="C16" t="s">
        <v>2001</v>
      </c>
      <c r="D16" s="1"/>
      <c r="E16" s="1">
        <v>2370485.19</v>
      </c>
      <c r="F16" s="1">
        <v>591969.42000000004</v>
      </c>
      <c r="G16" s="1">
        <v>29562107.100000001</v>
      </c>
      <c r="H16" s="1">
        <v>119365452.36</v>
      </c>
      <c r="I16" s="1">
        <v>76950207.5</v>
      </c>
      <c r="J16" s="1">
        <v>17364629.780000001</v>
      </c>
      <c r="K16" s="1">
        <v>25032597.850000001</v>
      </c>
      <c r="L16" s="1">
        <v>41079996.130000003</v>
      </c>
      <c r="M16" s="1">
        <v>211531056.83000001</v>
      </c>
      <c r="N16" s="1">
        <v>36025236.600000001</v>
      </c>
      <c r="O16" s="1">
        <v>32468947.359999999</v>
      </c>
      <c r="P16" s="1">
        <v>27666742.879999999</v>
      </c>
      <c r="Q16" s="1">
        <v>119476314.81</v>
      </c>
      <c r="R16" s="1">
        <v>65626616.5</v>
      </c>
      <c r="S16" s="1">
        <v>47771383.5</v>
      </c>
      <c r="T16" s="1">
        <v>29647351.539999999</v>
      </c>
      <c r="U16" s="1">
        <v>47746774.100000001</v>
      </c>
      <c r="V16" s="1">
        <v>98979509.379999995</v>
      </c>
      <c r="W16" s="1">
        <v>26578513.050000001</v>
      </c>
      <c r="X16" s="1">
        <v>391218637.79000002</v>
      </c>
      <c r="Y16" s="1">
        <v>52392392.840000004</v>
      </c>
      <c r="Z16" s="1">
        <v>3817741</v>
      </c>
      <c r="AA16" s="1">
        <v>94588887.670000002</v>
      </c>
      <c r="AB16" s="1">
        <v>31689893.719999999</v>
      </c>
      <c r="AC16" s="1">
        <v>26294112.68</v>
      </c>
      <c r="AD16" s="1">
        <v>24180838.949999999</v>
      </c>
      <c r="AE16" s="1">
        <v>25369172</v>
      </c>
      <c r="AF16" s="1">
        <v>8069593.8499999996</v>
      </c>
      <c r="AG16" s="1">
        <v>54092717.75</v>
      </c>
      <c r="AH16" s="1">
        <v>6528762.4000000004</v>
      </c>
      <c r="AI16" s="1">
        <v>2754916.17</v>
      </c>
      <c r="AJ16" s="1">
        <v>13459309.199999999</v>
      </c>
      <c r="AK16" s="1">
        <v>30562802.030000001</v>
      </c>
      <c r="AL16" s="1">
        <v>1414941</v>
      </c>
      <c r="AM16" s="1">
        <v>24956402.66</v>
      </c>
      <c r="AN16" s="1">
        <v>6661521</v>
      </c>
      <c r="AO16" s="1">
        <v>15935949.25</v>
      </c>
      <c r="AP16" s="1">
        <v>10413215.119999999</v>
      </c>
      <c r="AQ16" s="1">
        <v>9412180.6500000004</v>
      </c>
      <c r="AR16" s="1">
        <v>38013147.75</v>
      </c>
      <c r="AS16" s="1">
        <v>11500831.539999999</v>
      </c>
      <c r="AT16" s="1">
        <v>4329137.67</v>
      </c>
      <c r="AU16" s="1">
        <v>20634455.25</v>
      </c>
      <c r="AV16" s="1">
        <v>7567810.0899999999</v>
      </c>
      <c r="AW16" s="1">
        <v>21371951.800000001</v>
      </c>
      <c r="AX16" s="1">
        <v>29956743.18</v>
      </c>
      <c r="AY16" s="1">
        <v>21023323.5</v>
      </c>
      <c r="AZ16" s="1">
        <v>21044561.420000002</v>
      </c>
      <c r="BA16" s="1">
        <v>14692019.689999999</v>
      </c>
      <c r="BB16" s="1">
        <v>8538368.3399999999</v>
      </c>
      <c r="BC16" s="1">
        <v>14859574.779999999</v>
      </c>
      <c r="BD16" s="1">
        <v>7431556</v>
      </c>
      <c r="BE16" s="1">
        <v>61227897</v>
      </c>
      <c r="BF16" s="1">
        <v>15354783.710000001</v>
      </c>
      <c r="BG16" s="1">
        <v>32650723.25</v>
      </c>
      <c r="BH16" s="1">
        <v>35430015.200000003</v>
      </c>
      <c r="BI16" s="1">
        <v>13882817.109999999</v>
      </c>
      <c r="BJ16" s="1">
        <v>10657795.5</v>
      </c>
      <c r="BK16" s="1">
        <v>56349151.880000003</v>
      </c>
      <c r="BL16" s="1">
        <v>15242581.050000001</v>
      </c>
      <c r="BM16" s="1">
        <v>7331988.29</v>
      </c>
      <c r="BN16" s="1">
        <v>6692245.2599999998</v>
      </c>
      <c r="BO16" s="1">
        <v>21044331</v>
      </c>
      <c r="BP16" s="1">
        <v>9322801.7200000007</v>
      </c>
      <c r="BQ16" s="1">
        <v>23507643.300000001</v>
      </c>
      <c r="BR16" s="1">
        <v>35430011.210000001</v>
      </c>
      <c r="BS16" s="1">
        <v>6626688</v>
      </c>
      <c r="BT16" s="1">
        <v>9722740.1899999995</v>
      </c>
      <c r="BU16" s="1">
        <v>4658504.22</v>
      </c>
      <c r="BV16" s="1">
        <v>6232920.4199999999</v>
      </c>
      <c r="BW16" s="1">
        <v>6853246.25</v>
      </c>
      <c r="BX16" s="1">
        <v>17218005.34</v>
      </c>
      <c r="BY16" s="1">
        <v>7880400.3499999996</v>
      </c>
      <c r="BZ16" s="1">
        <v>33888736</v>
      </c>
      <c r="CA16" s="1">
        <v>7134772</v>
      </c>
      <c r="CB16" s="1">
        <v>9111719.8499999996</v>
      </c>
      <c r="CC16" s="1">
        <v>19053186.93</v>
      </c>
      <c r="CD16" s="1">
        <v>37760667.479999997</v>
      </c>
      <c r="CE16" s="1">
        <v>29780123.050000001</v>
      </c>
      <c r="CF16" s="1">
        <v>29830155.579999998</v>
      </c>
      <c r="CG16" s="1">
        <v>35897352.859999999</v>
      </c>
      <c r="CH16" s="1">
        <v>3450584.5</v>
      </c>
      <c r="CI16" s="1">
        <v>1030373.08</v>
      </c>
      <c r="CJ16" s="1">
        <v>16082697.369999999</v>
      </c>
      <c r="CK16" s="1">
        <v>20872947.440000001</v>
      </c>
      <c r="CL16" s="1">
        <v>1615437.5</v>
      </c>
      <c r="CM16" s="1">
        <v>7042924.1399999997</v>
      </c>
      <c r="CN16" s="1">
        <v>43419938.07</v>
      </c>
      <c r="CO16" s="1">
        <v>24025826.800000001</v>
      </c>
      <c r="CP16" s="1">
        <v>39496459.590000004</v>
      </c>
      <c r="CQ16" s="1">
        <v>14736600.25</v>
      </c>
      <c r="CR16" s="1">
        <v>251366.6</v>
      </c>
      <c r="CS16" s="1">
        <v>17991892.170000002</v>
      </c>
      <c r="CT16" s="1">
        <v>28418075.149999999</v>
      </c>
      <c r="CU16" s="1">
        <v>6702605.6500000004</v>
      </c>
      <c r="CV16" s="1">
        <v>930000</v>
      </c>
      <c r="CW16" s="1">
        <v>470058</v>
      </c>
      <c r="CX16" s="1">
        <v>822831.25</v>
      </c>
      <c r="CY16" s="1">
        <v>780163.5</v>
      </c>
      <c r="CZ16" s="1">
        <v>4773326.75</v>
      </c>
      <c r="DA16" s="1">
        <v>5184307.97</v>
      </c>
      <c r="DB16" s="1">
        <v>1173588.97</v>
      </c>
      <c r="DC16" s="1">
        <v>9451671</v>
      </c>
      <c r="DD16" s="1">
        <v>1719952</v>
      </c>
      <c r="DE16" s="1">
        <v>5400423.9800000004</v>
      </c>
      <c r="DF16" s="1">
        <v>2871976.6</v>
      </c>
      <c r="DG16" s="1">
        <v>1141969.25</v>
      </c>
      <c r="DH16" s="1">
        <v>4176160.02</v>
      </c>
      <c r="DI16" s="1">
        <v>710261.25</v>
      </c>
      <c r="DJ16" s="1">
        <v>1101258.1100000001</v>
      </c>
      <c r="DK16" s="1">
        <v>1046355.5</v>
      </c>
      <c r="DL16" s="1">
        <v>953511</v>
      </c>
      <c r="DM16" s="1">
        <v>577018</v>
      </c>
      <c r="DN16" s="1">
        <v>845694.25</v>
      </c>
      <c r="DO16" s="1">
        <v>2341661.5</v>
      </c>
      <c r="DP16" s="1">
        <v>2494966</v>
      </c>
      <c r="DQ16" s="1">
        <v>1135653.75</v>
      </c>
      <c r="DR16" s="1">
        <v>1604519</v>
      </c>
      <c r="DS16" s="1">
        <v>1483896.5</v>
      </c>
      <c r="DT16" s="1">
        <v>4653181</v>
      </c>
      <c r="DU16" s="1">
        <v>277213.25</v>
      </c>
      <c r="DV16" s="1">
        <v>4710133.42</v>
      </c>
      <c r="DW16" s="1">
        <v>858780.19</v>
      </c>
      <c r="DX16" s="1">
        <v>1237773.29</v>
      </c>
      <c r="DY16" s="1">
        <v>1511271.56</v>
      </c>
      <c r="DZ16" s="1">
        <v>922457.05</v>
      </c>
      <c r="EA16" s="1">
        <v>7017798.3099999996</v>
      </c>
      <c r="EB16" s="1">
        <v>1270202.75</v>
      </c>
      <c r="EC16" s="1">
        <v>1716623.31</v>
      </c>
      <c r="ED16" s="1">
        <v>815442.5</v>
      </c>
      <c r="EE16" s="1">
        <v>671160</v>
      </c>
      <c r="EF16" s="1">
        <v>3078558.65</v>
      </c>
      <c r="EG16" s="1">
        <v>1606844.75</v>
      </c>
      <c r="EH16" s="1">
        <v>2571714.25</v>
      </c>
      <c r="EI16" s="1">
        <v>464034</v>
      </c>
      <c r="EJ16" s="1">
        <v>804424.1</v>
      </c>
      <c r="EK16" s="1">
        <v>2265602</v>
      </c>
      <c r="EL16" s="1">
        <v>1064402</v>
      </c>
      <c r="EM16" s="1">
        <v>478500.25</v>
      </c>
      <c r="EN16" s="1">
        <v>628082.73</v>
      </c>
      <c r="EO16" s="1">
        <v>548563.13</v>
      </c>
      <c r="EP16" s="1">
        <v>700703.75</v>
      </c>
      <c r="EQ16" s="1">
        <v>1248973.27</v>
      </c>
      <c r="ER16" s="1">
        <v>715833.5</v>
      </c>
      <c r="ES16" s="1">
        <v>690375.3</v>
      </c>
      <c r="ET16" s="1">
        <v>2005290.68</v>
      </c>
      <c r="EU16" s="1">
        <v>1566723.2</v>
      </c>
      <c r="EV16" s="1">
        <v>1465063</v>
      </c>
      <c r="EW16" s="1">
        <v>3223755</v>
      </c>
      <c r="EX16" s="1">
        <v>2208450</v>
      </c>
      <c r="EY16" s="1">
        <v>3165067.35</v>
      </c>
      <c r="EZ16" s="1">
        <v>583695.74</v>
      </c>
      <c r="FA16" s="1">
        <v>361746</v>
      </c>
      <c r="FB16" s="1">
        <v>632288.86</v>
      </c>
      <c r="FC16" s="1">
        <v>2312235.9</v>
      </c>
      <c r="FD16" s="1">
        <v>347982.57</v>
      </c>
      <c r="FE16" s="1">
        <v>2269372.08</v>
      </c>
      <c r="FF16" s="1">
        <v>559010.65</v>
      </c>
      <c r="FG16" s="1">
        <v>5500038.7999999998</v>
      </c>
      <c r="FH16" s="1">
        <v>385204</v>
      </c>
      <c r="FI16" s="1">
        <v>6229921.2300000004</v>
      </c>
      <c r="FJ16" s="1">
        <v>621061.38</v>
      </c>
      <c r="FK16" s="1">
        <v>489329.75</v>
      </c>
      <c r="FL16" s="1">
        <v>1403744.5</v>
      </c>
      <c r="FM16" s="1">
        <v>3242790.51</v>
      </c>
      <c r="FN16" s="1">
        <v>74735</v>
      </c>
      <c r="FO16" s="1">
        <v>3016117.8</v>
      </c>
      <c r="FP16" s="1">
        <v>2014239.3</v>
      </c>
      <c r="FQ16" s="1">
        <v>735548.44</v>
      </c>
      <c r="FR16" s="1">
        <v>650042.42000000004</v>
      </c>
      <c r="FS16" s="1">
        <v>5796715.4000000004</v>
      </c>
      <c r="FT16" s="1">
        <v>2029164.5</v>
      </c>
      <c r="FU16" s="1">
        <v>2027983.83</v>
      </c>
      <c r="FV16" s="1">
        <v>2826861.1</v>
      </c>
      <c r="FW16" s="1">
        <v>588467.5</v>
      </c>
      <c r="FX16" s="1">
        <v>3616780</v>
      </c>
      <c r="FY16" s="1">
        <v>1211972.5</v>
      </c>
      <c r="FZ16" s="1">
        <v>1413861.58</v>
      </c>
      <c r="GA16" s="1">
        <v>774027.5</v>
      </c>
      <c r="GB16" s="1">
        <v>1090964</v>
      </c>
      <c r="GC16" s="1">
        <v>1626674.25</v>
      </c>
      <c r="GD16" s="1">
        <v>1416307</v>
      </c>
      <c r="GE16" s="1">
        <v>834103</v>
      </c>
      <c r="GF16" s="1">
        <v>554198</v>
      </c>
      <c r="GG16" s="1">
        <v>1902086.25</v>
      </c>
      <c r="GH16" s="1">
        <v>1517919</v>
      </c>
      <c r="GI16" s="1">
        <v>365851.46</v>
      </c>
      <c r="GJ16" s="1">
        <v>984429.75</v>
      </c>
      <c r="GK16" s="1">
        <v>977613</v>
      </c>
      <c r="GL16" s="1">
        <v>1064282.97</v>
      </c>
      <c r="GM16" s="1">
        <v>98864.5</v>
      </c>
      <c r="GN16" s="1">
        <v>836690.5</v>
      </c>
      <c r="GO16" s="1">
        <v>1556983.7</v>
      </c>
      <c r="GP16" s="1">
        <v>1632149.66</v>
      </c>
      <c r="GQ16" s="1">
        <v>1405475.2</v>
      </c>
      <c r="GR16" s="1">
        <v>5542600.7999999998</v>
      </c>
      <c r="GS16" s="1">
        <v>3648028.5</v>
      </c>
      <c r="GT16" s="1">
        <v>2140955.21</v>
      </c>
      <c r="GU16" s="1">
        <v>230669.8</v>
      </c>
      <c r="GV16" s="1">
        <v>1651541</v>
      </c>
      <c r="GW16" s="1">
        <v>1263132</v>
      </c>
      <c r="GX16" s="1">
        <v>641070</v>
      </c>
      <c r="GY16" s="1">
        <v>1004077.27</v>
      </c>
      <c r="GZ16" s="1">
        <v>755121.29</v>
      </c>
      <c r="HA16" s="1">
        <v>4904203.75</v>
      </c>
      <c r="HB16" s="1">
        <v>1995457.45</v>
      </c>
      <c r="HC16" s="1">
        <v>1159117.56</v>
      </c>
      <c r="HD16" s="1">
        <v>436631</v>
      </c>
      <c r="HE16" s="1">
        <v>1409523.24</v>
      </c>
      <c r="HF16" s="1">
        <v>3664105.75</v>
      </c>
      <c r="HG16" s="1">
        <v>2072636.78</v>
      </c>
      <c r="HH16" s="1">
        <v>16474309.16</v>
      </c>
      <c r="HI16" s="1">
        <v>1263824.07</v>
      </c>
      <c r="HJ16" s="1">
        <v>653948.26</v>
      </c>
      <c r="HK16" s="1">
        <v>1172318</v>
      </c>
      <c r="HL16" s="1">
        <v>115460.55</v>
      </c>
      <c r="HM16" s="1">
        <v>465161.06</v>
      </c>
      <c r="HN16" s="1">
        <v>1956616</v>
      </c>
      <c r="HO16" s="1">
        <v>4084268</v>
      </c>
      <c r="HP16" s="1">
        <v>991905.4</v>
      </c>
      <c r="HQ16" s="1">
        <v>1344205</v>
      </c>
      <c r="HR16" s="1">
        <v>1383761.21</v>
      </c>
      <c r="HS16" s="1">
        <v>5717586.04</v>
      </c>
      <c r="HT16" s="1">
        <v>552654.5</v>
      </c>
      <c r="HU16" s="1">
        <v>3376615.8</v>
      </c>
      <c r="HV16" s="1">
        <v>7784800.1100000003</v>
      </c>
      <c r="HW16" s="1">
        <v>2785524.52</v>
      </c>
      <c r="HX16" s="1">
        <v>2184137.65</v>
      </c>
      <c r="HY16" s="1">
        <v>4918928.71</v>
      </c>
      <c r="HZ16" s="1">
        <v>718404.16</v>
      </c>
      <c r="IA16" s="1">
        <v>4983487.67</v>
      </c>
      <c r="IB16" s="1">
        <v>8367859.0899999999</v>
      </c>
      <c r="IC16" s="1">
        <v>385171.9</v>
      </c>
      <c r="ID16" s="1">
        <v>336907.5</v>
      </c>
      <c r="IE16" s="1">
        <v>2733200.92</v>
      </c>
      <c r="IF16" s="1">
        <v>293567</v>
      </c>
      <c r="IG16" s="1">
        <v>2050285</v>
      </c>
      <c r="IH16" s="1">
        <v>359166</v>
      </c>
      <c r="II16" s="1">
        <v>31479487.32</v>
      </c>
      <c r="IJ16" s="1">
        <v>2825208.1</v>
      </c>
      <c r="IK16" s="1">
        <v>738505</v>
      </c>
      <c r="IL16" s="1">
        <v>4761928.62</v>
      </c>
      <c r="IM16" s="1">
        <v>3097954.6</v>
      </c>
      <c r="IN16" s="1">
        <v>2884495</v>
      </c>
      <c r="IO16" s="1">
        <v>2682410.41</v>
      </c>
      <c r="IP16" s="1">
        <v>2994452.44</v>
      </c>
      <c r="IQ16" s="1">
        <v>574852.07999999996</v>
      </c>
      <c r="IR16" s="1">
        <v>737921</v>
      </c>
      <c r="IS16" s="1">
        <v>399508.2</v>
      </c>
      <c r="IT16" s="1">
        <v>943810.5</v>
      </c>
      <c r="IU16" s="1">
        <v>445162</v>
      </c>
      <c r="IV16" s="1">
        <v>332825.25</v>
      </c>
      <c r="IW16" s="1">
        <v>1615132.75</v>
      </c>
      <c r="IX16" s="1">
        <v>600030</v>
      </c>
      <c r="IY16" s="1">
        <v>384814.5</v>
      </c>
      <c r="IZ16" s="1">
        <v>1868364</v>
      </c>
      <c r="JA16" s="1">
        <v>9394338.3499999996</v>
      </c>
      <c r="JB16" s="1">
        <v>536967.25</v>
      </c>
      <c r="JC16" s="1">
        <v>3595337.46</v>
      </c>
      <c r="JD16" s="1">
        <v>2287972.75</v>
      </c>
      <c r="JE16" s="1">
        <v>4816540.75</v>
      </c>
      <c r="JF16" s="1">
        <v>704804.2</v>
      </c>
      <c r="JG16" s="1">
        <v>4159206</v>
      </c>
      <c r="JH16" s="1">
        <v>1347381</v>
      </c>
      <c r="JI16" s="1">
        <v>3558984.5</v>
      </c>
      <c r="JJ16" s="1">
        <v>1756354.44</v>
      </c>
      <c r="JK16" s="1">
        <v>625702.25</v>
      </c>
      <c r="JL16" s="1">
        <v>861581.75</v>
      </c>
      <c r="JM16" s="1">
        <v>1780082</v>
      </c>
      <c r="JN16" s="1">
        <v>6048966.1500000004</v>
      </c>
      <c r="JO16" s="1">
        <v>3687461.97</v>
      </c>
      <c r="JP16" s="1">
        <v>309059.8</v>
      </c>
      <c r="JQ16" s="1">
        <v>987120.25</v>
      </c>
      <c r="JR16" s="1">
        <v>4040641.7</v>
      </c>
      <c r="JS16" s="1">
        <v>2507928.35</v>
      </c>
      <c r="JT16" s="1">
        <v>3296555.88</v>
      </c>
      <c r="JU16" s="1">
        <v>125527.5</v>
      </c>
      <c r="JV16" s="1">
        <v>331042.53000000003</v>
      </c>
      <c r="JW16" s="1">
        <v>452767.66</v>
      </c>
      <c r="JX16" s="1">
        <v>1122385.1499999999</v>
      </c>
      <c r="JY16" s="1">
        <v>584168.23</v>
      </c>
      <c r="JZ16" s="1">
        <v>136266.5</v>
      </c>
      <c r="KA16" s="1">
        <v>1753584.99</v>
      </c>
      <c r="KB16" s="1">
        <v>1080380.8</v>
      </c>
      <c r="KC16" s="1">
        <v>1301722.7</v>
      </c>
      <c r="KD16" s="1">
        <v>2993688.94</v>
      </c>
      <c r="KE16" s="1">
        <v>10718542.5</v>
      </c>
      <c r="KF16" s="1">
        <v>3110286.5</v>
      </c>
      <c r="KG16" s="1">
        <v>796843.75</v>
      </c>
      <c r="KH16" s="1">
        <v>1490729.49</v>
      </c>
      <c r="KI16" s="1">
        <v>1402301.5</v>
      </c>
      <c r="KJ16" s="1">
        <v>4788978.95</v>
      </c>
      <c r="KK16" s="1">
        <v>948159.6</v>
      </c>
      <c r="KL16" s="1">
        <v>3793946.25</v>
      </c>
      <c r="KM16" s="1">
        <v>10943155.6</v>
      </c>
      <c r="KN16" s="1">
        <v>4867891.75</v>
      </c>
      <c r="KO16" s="1">
        <v>245848.4</v>
      </c>
      <c r="KP16" s="1">
        <v>2083010.42</v>
      </c>
      <c r="KQ16" s="1">
        <v>639504.4</v>
      </c>
      <c r="KR16" s="1">
        <v>452408.51</v>
      </c>
      <c r="KS16" s="1">
        <v>2309569.0299999998</v>
      </c>
      <c r="KT16" s="1">
        <v>1524580.15</v>
      </c>
      <c r="KU16" s="1">
        <v>725082</v>
      </c>
      <c r="KV16" s="1">
        <v>2361150.75</v>
      </c>
      <c r="KW16" s="1">
        <v>1418290.25</v>
      </c>
      <c r="KX16" s="1">
        <v>517570.78</v>
      </c>
      <c r="KY16" s="1">
        <v>1026894.75</v>
      </c>
      <c r="KZ16" s="1">
        <v>1290336.8500000001</v>
      </c>
      <c r="LA16" s="1">
        <v>545033.52</v>
      </c>
      <c r="LB16" s="1">
        <v>3464536</v>
      </c>
      <c r="LC16" s="1">
        <v>650771.57999999996</v>
      </c>
      <c r="LD16" s="1">
        <v>1732484.2</v>
      </c>
      <c r="LE16" s="1">
        <v>11971647.34</v>
      </c>
      <c r="LF16" s="1">
        <v>7906957.4500000002</v>
      </c>
      <c r="LG16" s="1">
        <v>1104564.5</v>
      </c>
      <c r="LH16" s="1">
        <v>777613.25</v>
      </c>
      <c r="LI16" s="1">
        <v>5666958.75</v>
      </c>
      <c r="LJ16" s="1">
        <v>11174633.890000001</v>
      </c>
      <c r="LK16" s="1">
        <v>1917179.68</v>
      </c>
      <c r="LL16" s="1">
        <v>1803514.5</v>
      </c>
      <c r="LM16" s="1">
        <v>1340661.01</v>
      </c>
      <c r="LN16" s="1">
        <v>573628.48</v>
      </c>
      <c r="LO16" s="1">
        <v>1121619.42</v>
      </c>
      <c r="LP16" s="1">
        <v>922396.3</v>
      </c>
      <c r="LQ16" s="1">
        <v>944771.37</v>
      </c>
      <c r="LR16" s="1">
        <v>3039466.68</v>
      </c>
      <c r="LS16" s="1">
        <v>947874.5</v>
      </c>
      <c r="LT16" s="1">
        <v>3845427.64</v>
      </c>
      <c r="LU16" s="1">
        <v>336790.15</v>
      </c>
      <c r="LV16" s="1">
        <v>1421538.46</v>
      </c>
      <c r="LW16" s="1">
        <v>1022724.4</v>
      </c>
      <c r="LX16" s="1">
        <v>2179793</v>
      </c>
      <c r="LY16" s="1">
        <v>378154</v>
      </c>
      <c r="LZ16" s="1">
        <v>3131808.5</v>
      </c>
      <c r="MA16" s="1">
        <v>957831.45</v>
      </c>
      <c r="MB16" s="1">
        <v>1475458.5</v>
      </c>
      <c r="MC16" s="1">
        <v>23295761.27</v>
      </c>
      <c r="MD16" s="1">
        <v>1830872.29</v>
      </c>
      <c r="ME16" s="1">
        <v>12665695.99</v>
      </c>
      <c r="MF16" s="1">
        <v>751936.12</v>
      </c>
      <c r="MG16" s="1">
        <v>4555587.5</v>
      </c>
      <c r="MH16" s="1">
        <v>1109262.02</v>
      </c>
      <c r="MI16" s="1">
        <v>7069937.2400000002</v>
      </c>
      <c r="MJ16" s="1">
        <v>1256227.75</v>
      </c>
      <c r="MK16" s="1">
        <v>2285338.9699999997</v>
      </c>
      <c r="ML16" s="1">
        <v>300574.25</v>
      </c>
      <c r="MM16" s="1">
        <v>2259314.4</v>
      </c>
      <c r="MN16" s="1">
        <v>3407799.5</v>
      </c>
      <c r="MO16" s="1">
        <v>5100157.18</v>
      </c>
      <c r="MP16" s="1">
        <v>872731.02</v>
      </c>
      <c r="MQ16" s="1">
        <v>215060.75</v>
      </c>
      <c r="MR16" s="1">
        <v>1290615.5</v>
      </c>
      <c r="MS16" s="1">
        <v>994631.21</v>
      </c>
      <c r="MT16" s="1">
        <v>20182447</v>
      </c>
      <c r="MU16" s="1">
        <v>759553</v>
      </c>
      <c r="MV16" s="1">
        <v>1308709.5</v>
      </c>
      <c r="MW16" s="1">
        <v>3463040.25</v>
      </c>
      <c r="MX16" s="1">
        <v>449861.04</v>
      </c>
      <c r="MY16" s="1">
        <v>505050.5</v>
      </c>
      <c r="MZ16" s="1">
        <v>1742043</v>
      </c>
      <c r="NA16" s="1">
        <v>3630291.25</v>
      </c>
      <c r="NB16" s="1">
        <v>2608940.5</v>
      </c>
      <c r="NC16" s="1">
        <v>4325834.75</v>
      </c>
      <c r="ND16" s="1">
        <v>1697579.5</v>
      </c>
      <c r="NE16" s="1">
        <v>533165.5</v>
      </c>
      <c r="NF16" s="1">
        <v>284037.75</v>
      </c>
      <c r="NG16" s="1">
        <v>623091.87</v>
      </c>
      <c r="NH16" s="1">
        <v>296933</v>
      </c>
      <c r="NI16" s="1">
        <v>166956.5</v>
      </c>
      <c r="NJ16" s="1">
        <v>1427610.25</v>
      </c>
      <c r="NK16" s="1">
        <v>532292.81000000006</v>
      </c>
      <c r="NL16" s="1">
        <v>341638</v>
      </c>
      <c r="NM16" s="1">
        <v>569111</v>
      </c>
      <c r="NN16" s="1">
        <v>1303565</v>
      </c>
      <c r="NO16" s="1">
        <v>7607507</v>
      </c>
      <c r="NP16" s="1">
        <v>493288.75</v>
      </c>
      <c r="NQ16" s="1">
        <v>1425667.2</v>
      </c>
      <c r="NR16" s="1">
        <v>571705</v>
      </c>
      <c r="NS16" s="1">
        <v>7932666.0999999996</v>
      </c>
      <c r="NT16" s="1">
        <v>1258072.45</v>
      </c>
      <c r="NU16" s="1">
        <v>9268087.3900000006</v>
      </c>
      <c r="NV16" s="1">
        <v>412684</v>
      </c>
      <c r="NW16" s="1">
        <v>619991.75</v>
      </c>
      <c r="NX16" s="1">
        <v>2227048.96</v>
      </c>
      <c r="NY16" s="1">
        <v>1182659.3799999999</v>
      </c>
      <c r="NZ16" s="1">
        <v>631689.4</v>
      </c>
      <c r="OA16" s="1">
        <v>1233860.5</v>
      </c>
      <c r="OB16" s="1">
        <v>833244.5</v>
      </c>
      <c r="OC16" s="1">
        <v>505312</v>
      </c>
      <c r="OD16" s="1">
        <v>1164253.56</v>
      </c>
      <c r="OE16" s="1">
        <v>3632980</v>
      </c>
      <c r="OF16" s="1">
        <v>1688989.5</v>
      </c>
      <c r="OG16" s="1">
        <v>1148116.5</v>
      </c>
      <c r="OH16" s="1">
        <v>658160.44999999995</v>
      </c>
      <c r="OI16" s="1">
        <v>1141266.53</v>
      </c>
      <c r="OJ16" s="1">
        <v>5335543.6100000003</v>
      </c>
      <c r="OK16" s="1">
        <v>1976279.5</v>
      </c>
      <c r="OL16" s="1">
        <v>1259112.1000000001</v>
      </c>
      <c r="OM16" s="1">
        <v>306633.95</v>
      </c>
      <c r="ON16" s="1">
        <v>5346161.75</v>
      </c>
      <c r="OO16" s="1">
        <v>14040460.640000001</v>
      </c>
      <c r="OP16" s="1">
        <v>2659809.0299999998</v>
      </c>
      <c r="OQ16" s="1">
        <v>1344910</v>
      </c>
      <c r="OR16" s="1">
        <v>5382891.1500000004</v>
      </c>
      <c r="OS16" s="1">
        <v>4987410.09</v>
      </c>
      <c r="OT16" s="1">
        <v>261691.75</v>
      </c>
      <c r="OU16" s="1">
        <v>212814.67</v>
      </c>
      <c r="OV16" s="1">
        <v>2680401.41</v>
      </c>
      <c r="OW16" s="1">
        <v>17057554.5</v>
      </c>
      <c r="OX16" s="1">
        <v>143651.25</v>
      </c>
      <c r="OY16" s="1">
        <v>1954679.94</v>
      </c>
      <c r="OZ16" s="1">
        <v>0</v>
      </c>
      <c r="PA16" s="1">
        <v>977961</v>
      </c>
      <c r="PB16" s="1">
        <v>627806.25</v>
      </c>
      <c r="PC16" s="1">
        <v>826508.5</v>
      </c>
      <c r="PD16" s="1">
        <v>220976</v>
      </c>
      <c r="PE16" s="1">
        <v>3016403.3</v>
      </c>
      <c r="PF16" s="1">
        <v>344950</v>
      </c>
      <c r="PG16" s="1">
        <v>1647697.03</v>
      </c>
      <c r="PH16" s="1">
        <v>0</v>
      </c>
      <c r="PI16" s="1">
        <v>1978534.3</v>
      </c>
      <c r="PJ16" s="1">
        <v>601964.25</v>
      </c>
      <c r="PK16" s="1">
        <v>2118191.4</v>
      </c>
      <c r="PL16" s="1">
        <v>665809.19999999995</v>
      </c>
      <c r="PM16" s="1">
        <v>1200000</v>
      </c>
      <c r="PN16" s="1">
        <v>3020014.9</v>
      </c>
      <c r="PO16" s="1">
        <v>406920</v>
      </c>
      <c r="PP16" s="1">
        <v>1793136</v>
      </c>
      <c r="PQ16" s="1">
        <v>630484.5</v>
      </c>
      <c r="PR16" s="1">
        <v>1948218</v>
      </c>
      <c r="PS16" s="1">
        <v>2855312</v>
      </c>
      <c r="PT16" s="1">
        <v>1091944.2</v>
      </c>
      <c r="PU16" s="1">
        <v>241405</v>
      </c>
      <c r="PV16" s="1">
        <v>7389417.5800000001</v>
      </c>
      <c r="PW16" s="1">
        <v>1116293.25</v>
      </c>
      <c r="PX16" s="1">
        <v>2906509</v>
      </c>
      <c r="PY16" s="1">
        <v>2435667.79</v>
      </c>
      <c r="PZ16" s="1">
        <v>692542.82</v>
      </c>
      <c r="QA16" s="1">
        <v>498749.5</v>
      </c>
      <c r="QB16" s="1">
        <v>2481293.02</v>
      </c>
      <c r="QC16" s="1">
        <v>838141.25</v>
      </c>
      <c r="QD16" s="1">
        <v>523101</v>
      </c>
      <c r="QE16" s="1">
        <v>3852348.08</v>
      </c>
      <c r="QF16" s="1">
        <v>1836112.28</v>
      </c>
      <c r="QG16" s="1">
        <v>1362936.85</v>
      </c>
      <c r="QH16" s="1">
        <v>881932.3</v>
      </c>
      <c r="QI16" s="1">
        <v>3483465</v>
      </c>
      <c r="QJ16" s="1">
        <v>1065298</v>
      </c>
      <c r="QK16" s="1">
        <v>5559573.9000000004</v>
      </c>
      <c r="QL16" s="1">
        <v>4578152.9400000004</v>
      </c>
      <c r="QM16" s="1">
        <v>1827562.46</v>
      </c>
      <c r="QN16" s="1">
        <v>2222230.46</v>
      </c>
      <c r="QO16" s="1">
        <v>6702323.5300000003</v>
      </c>
      <c r="QP16" s="1">
        <v>897732.55</v>
      </c>
      <c r="QQ16" s="1">
        <v>4702989.54</v>
      </c>
      <c r="QR16" s="1">
        <v>771532.5</v>
      </c>
      <c r="QS16" s="1">
        <v>2459440.4500000002</v>
      </c>
      <c r="QT16" s="1">
        <v>10212205</v>
      </c>
      <c r="QU16" s="1">
        <v>1834916.55</v>
      </c>
      <c r="QV16" s="1">
        <v>468597</v>
      </c>
      <c r="QW16" s="1">
        <v>634214.15</v>
      </c>
      <c r="QX16" s="1">
        <v>5168627.3499999996</v>
      </c>
      <c r="QY16" s="1">
        <v>750332.94</v>
      </c>
      <c r="QZ16" s="1">
        <v>6891583.5</v>
      </c>
      <c r="RA16" s="1">
        <v>318153.09999999998</v>
      </c>
      <c r="RB16" s="1">
        <v>1695148.82</v>
      </c>
      <c r="RC16" s="1">
        <v>8472856.1600000001</v>
      </c>
      <c r="RD16" s="1">
        <v>1372590</v>
      </c>
      <c r="RE16" s="1">
        <v>4072304.3</v>
      </c>
      <c r="RF16" s="1">
        <v>1285624.75</v>
      </c>
      <c r="RG16" s="1">
        <v>412540.45</v>
      </c>
      <c r="RH16" s="1">
        <v>238913.11</v>
      </c>
      <c r="RI16" s="1">
        <v>682799.83</v>
      </c>
      <c r="RJ16" s="1">
        <v>847654.34</v>
      </c>
      <c r="RK16" s="1">
        <v>1603678.41</v>
      </c>
      <c r="RL16" s="1">
        <v>1427135</v>
      </c>
      <c r="RM16" s="1">
        <v>1647558.16</v>
      </c>
      <c r="RN16" s="1">
        <v>997744</v>
      </c>
      <c r="RO16" s="1">
        <v>140877.25</v>
      </c>
      <c r="RP16" s="1">
        <v>1033565.61</v>
      </c>
      <c r="RQ16" s="1">
        <v>1676670.74</v>
      </c>
      <c r="RR16" s="1">
        <v>95191.01</v>
      </c>
      <c r="RS16" s="1">
        <v>2560243.9</v>
      </c>
      <c r="RT16" s="1">
        <v>406842.55</v>
      </c>
      <c r="RU16" s="1">
        <v>456926.58</v>
      </c>
      <c r="RV16" s="1">
        <v>2041572.25</v>
      </c>
      <c r="RW16" s="1">
        <v>377483.32</v>
      </c>
      <c r="RX16" s="1">
        <v>1701923.25</v>
      </c>
      <c r="RY16" s="1">
        <v>1000639.91</v>
      </c>
      <c r="RZ16" s="1">
        <v>1003587.42</v>
      </c>
      <c r="SA16" s="1">
        <v>500980</v>
      </c>
      <c r="SB16" s="1">
        <v>444164</v>
      </c>
      <c r="SC16" s="1">
        <v>456858.5</v>
      </c>
      <c r="SD16" s="1">
        <v>470461.25</v>
      </c>
      <c r="SE16" s="1">
        <v>1249393.3799999999</v>
      </c>
      <c r="SF16" s="1">
        <v>1241389</v>
      </c>
      <c r="SG16" s="1">
        <v>983797</v>
      </c>
      <c r="SH16" s="1">
        <v>1778848.75</v>
      </c>
      <c r="SI16" s="1">
        <v>5276367.7</v>
      </c>
      <c r="SJ16" s="1">
        <v>2112804.38</v>
      </c>
      <c r="SK16" s="1">
        <v>850604.4</v>
      </c>
      <c r="SL16" s="1">
        <v>3998287.57</v>
      </c>
      <c r="SM16" s="1">
        <v>9547555.3399999999</v>
      </c>
      <c r="SN16" s="1">
        <v>787845.5</v>
      </c>
      <c r="SO16" s="1">
        <v>2321173</v>
      </c>
      <c r="SP16" s="1">
        <v>961338</v>
      </c>
      <c r="SQ16" s="1">
        <v>2091567</v>
      </c>
      <c r="SR16" s="1">
        <v>1036310.5</v>
      </c>
      <c r="SS16" s="1">
        <v>590690.78</v>
      </c>
      <c r="ST16" s="1">
        <v>77581.59</v>
      </c>
      <c r="SU16" s="1">
        <v>176126</v>
      </c>
      <c r="SV16" s="1">
        <v>212711</v>
      </c>
      <c r="SW16" s="1">
        <v>460537.13</v>
      </c>
      <c r="SX16" s="1">
        <v>1794980</v>
      </c>
      <c r="SY16" s="1">
        <v>1994401</v>
      </c>
      <c r="SZ16" s="1">
        <v>796695.65</v>
      </c>
      <c r="TA16" s="1">
        <v>1276735</v>
      </c>
      <c r="TB16" s="1">
        <v>381124.65</v>
      </c>
      <c r="TC16" s="1">
        <v>300759.15000000002</v>
      </c>
      <c r="TD16" s="1">
        <v>58283.45</v>
      </c>
      <c r="TE16" s="1">
        <v>113316.5</v>
      </c>
      <c r="TF16" s="1">
        <v>477380.5</v>
      </c>
      <c r="TG16" s="1">
        <v>437292.77</v>
      </c>
      <c r="TH16" s="1">
        <v>2171110.87</v>
      </c>
      <c r="TI16" s="1">
        <v>680936.2</v>
      </c>
      <c r="TJ16" s="1">
        <v>397333.14</v>
      </c>
      <c r="TK16" s="1">
        <v>2092902</v>
      </c>
      <c r="TL16" s="1">
        <v>6569707.7699999996</v>
      </c>
      <c r="TM16" s="1">
        <v>820977.72</v>
      </c>
      <c r="TN16" s="1">
        <v>3154567.25</v>
      </c>
      <c r="TO16" s="1">
        <v>513410</v>
      </c>
      <c r="TP16" s="1">
        <v>1014246.5</v>
      </c>
      <c r="TQ16" s="1">
        <v>820568.32</v>
      </c>
      <c r="TR16" s="1">
        <v>1243810.5</v>
      </c>
      <c r="TS16" s="1">
        <v>1489944</v>
      </c>
      <c r="TT16" s="1">
        <v>587039.02</v>
      </c>
      <c r="TU16" s="1">
        <v>1281437.3999999999</v>
      </c>
      <c r="TV16" s="1">
        <v>308671.17</v>
      </c>
      <c r="TW16" s="1">
        <v>800517</v>
      </c>
      <c r="TX16" s="1">
        <v>517027.45</v>
      </c>
      <c r="TY16" s="1">
        <v>208245.5</v>
      </c>
      <c r="TZ16" s="1">
        <v>2044735.37</v>
      </c>
      <c r="UA16" s="1">
        <v>2844956.75</v>
      </c>
      <c r="UB16" s="1">
        <v>209165</v>
      </c>
      <c r="UC16" s="1">
        <v>552567.71</v>
      </c>
      <c r="UD16" s="1">
        <v>321573</v>
      </c>
      <c r="UE16" s="1">
        <v>1853850.05</v>
      </c>
      <c r="UF16" s="1">
        <v>2958926</v>
      </c>
      <c r="UG16" s="1">
        <v>1124269.75</v>
      </c>
      <c r="UH16" s="1">
        <v>1970036.8</v>
      </c>
      <c r="UI16" s="1">
        <v>757604.75</v>
      </c>
      <c r="UJ16" s="1">
        <v>1173673.5</v>
      </c>
      <c r="UK16" s="1">
        <v>1883648</v>
      </c>
      <c r="UL16" s="1">
        <v>741445.25</v>
      </c>
      <c r="UM16" s="1">
        <v>556050.11</v>
      </c>
      <c r="UN16" s="1">
        <v>1245648.79</v>
      </c>
      <c r="UO16" s="1">
        <v>488968</v>
      </c>
      <c r="UP16" s="1">
        <v>108304.5</v>
      </c>
      <c r="UQ16" s="1">
        <v>1343023</v>
      </c>
      <c r="UR16" s="1">
        <v>580091.67000000004</v>
      </c>
      <c r="US16" s="1">
        <v>6704335.1500000004</v>
      </c>
      <c r="UT16" s="1">
        <v>305515.5</v>
      </c>
      <c r="UU16" s="1">
        <v>1092769.6100000001</v>
      </c>
      <c r="UV16" s="1">
        <v>2288798.85</v>
      </c>
      <c r="UW16" s="1">
        <v>256853.25</v>
      </c>
      <c r="UX16" s="1">
        <v>216622</v>
      </c>
      <c r="UY16" s="1">
        <v>559748</v>
      </c>
      <c r="UZ16" s="1">
        <v>819131</v>
      </c>
      <c r="VA16" s="1">
        <v>23199</v>
      </c>
      <c r="VB16" s="1">
        <v>2650933</v>
      </c>
      <c r="VC16" s="1">
        <v>2701621.8</v>
      </c>
      <c r="VD16" s="1">
        <v>2095571.5</v>
      </c>
      <c r="VE16" s="1">
        <v>556544.4</v>
      </c>
      <c r="VF16" s="1">
        <v>279560.25</v>
      </c>
      <c r="VG16" s="1">
        <v>1208991.5</v>
      </c>
      <c r="VH16" s="1">
        <v>780952.6</v>
      </c>
      <c r="VI16" s="1">
        <v>1691688.75</v>
      </c>
      <c r="VJ16" s="1">
        <v>788340.73</v>
      </c>
      <c r="VK16" s="1">
        <v>393849.2</v>
      </c>
      <c r="VL16" s="1">
        <v>1012537.54</v>
      </c>
      <c r="VM16" s="1">
        <v>1224124.55</v>
      </c>
      <c r="VN16" s="1">
        <v>369651.89</v>
      </c>
      <c r="VO16" s="1">
        <v>1153021.98</v>
      </c>
      <c r="VP16" s="1">
        <v>1068691.75</v>
      </c>
      <c r="VQ16" s="1">
        <v>2696823.97</v>
      </c>
      <c r="VR16" s="1">
        <v>331385.21000000002</v>
      </c>
      <c r="VS16" s="1">
        <v>876058.84</v>
      </c>
      <c r="VT16" s="1">
        <v>1109326.8</v>
      </c>
      <c r="VU16" s="1">
        <v>1078482.25</v>
      </c>
      <c r="VV16" s="1">
        <v>2741667.49</v>
      </c>
      <c r="VW16" s="1">
        <v>1451379.26</v>
      </c>
      <c r="VX16" s="1">
        <v>3742100.83</v>
      </c>
      <c r="VY16" s="1">
        <v>925617</v>
      </c>
      <c r="VZ16" s="1">
        <v>753798.26</v>
      </c>
      <c r="WA16" s="1">
        <v>808151.46</v>
      </c>
      <c r="WB16" s="1">
        <v>701329.72</v>
      </c>
      <c r="WC16" s="1">
        <v>518473</v>
      </c>
      <c r="WD16" s="1">
        <v>796826.9</v>
      </c>
      <c r="WE16" s="1">
        <v>759717.78</v>
      </c>
      <c r="WF16" s="1">
        <v>769946.75</v>
      </c>
      <c r="WG16" s="1">
        <v>409310.75</v>
      </c>
      <c r="WH16" s="1">
        <v>18417229.699999999</v>
      </c>
      <c r="WI16" s="1">
        <v>1822988.55</v>
      </c>
      <c r="WJ16" s="1">
        <v>1328673.72</v>
      </c>
      <c r="WK16" s="1">
        <v>1295089.29</v>
      </c>
      <c r="WL16" s="1">
        <v>808711.35</v>
      </c>
      <c r="WM16" s="1">
        <v>241436.46</v>
      </c>
      <c r="WN16" s="1">
        <v>367211.82</v>
      </c>
      <c r="WO16" s="1">
        <v>484843.25</v>
      </c>
      <c r="WP16" s="1">
        <v>7254496</v>
      </c>
      <c r="WQ16" s="1">
        <v>2719919.5</v>
      </c>
      <c r="WR16" s="1">
        <v>1910424.95</v>
      </c>
      <c r="WS16" s="1">
        <v>1299238.5</v>
      </c>
      <c r="WT16" s="1">
        <v>554865.32999999996</v>
      </c>
      <c r="WU16" s="1">
        <v>97291.15</v>
      </c>
      <c r="WV16" s="1">
        <v>924385.07</v>
      </c>
      <c r="WW16" s="1">
        <v>1773949.75</v>
      </c>
      <c r="WX16" s="1">
        <v>323036</v>
      </c>
      <c r="WY16" s="1">
        <v>2798626.5</v>
      </c>
      <c r="WZ16" s="1">
        <v>2756060.2</v>
      </c>
      <c r="XA16" s="1">
        <v>533312.5</v>
      </c>
      <c r="XB16" s="1">
        <v>4000256</v>
      </c>
      <c r="XC16" s="1">
        <v>964325.3</v>
      </c>
      <c r="XD16" s="1">
        <v>491547.45</v>
      </c>
      <c r="XE16" s="1">
        <v>237013</v>
      </c>
      <c r="XF16" s="1">
        <v>4913444</v>
      </c>
      <c r="XG16" s="1">
        <v>4849454.5</v>
      </c>
      <c r="XH16" s="1">
        <v>10592879.5</v>
      </c>
      <c r="XI16" s="1">
        <v>4080203.91</v>
      </c>
      <c r="XJ16" s="1">
        <v>9967584.0999999996</v>
      </c>
      <c r="XK16" s="1">
        <v>9622589</v>
      </c>
      <c r="XL16" s="1">
        <v>2808546.96</v>
      </c>
      <c r="XM16" s="1">
        <v>4398333.75</v>
      </c>
      <c r="XN16" s="1">
        <v>3516665.97</v>
      </c>
      <c r="XO16" s="1">
        <v>2957035</v>
      </c>
      <c r="XP16" s="1">
        <v>1098741.5</v>
      </c>
      <c r="XQ16" s="1">
        <v>4373274.03</v>
      </c>
      <c r="XR16" s="1">
        <v>482502.1</v>
      </c>
      <c r="XS16" s="1">
        <v>3140921</v>
      </c>
      <c r="XT16" s="1">
        <v>232207.27</v>
      </c>
      <c r="XU16" s="1">
        <v>6212045.46</v>
      </c>
      <c r="XV16" s="1">
        <v>554333.5</v>
      </c>
      <c r="XW16" s="1">
        <v>756620.75</v>
      </c>
      <c r="XX16" s="1">
        <v>1605583.25</v>
      </c>
      <c r="XY16" s="1">
        <v>574785.62</v>
      </c>
      <c r="XZ16" s="1">
        <v>3312171</v>
      </c>
      <c r="YA16" s="1">
        <v>2268593</v>
      </c>
      <c r="YB16" s="1">
        <v>5972363.9000000004</v>
      </c>
      <c r="YC16" s="1">
        <v>1393949.25</v>
      </c>
      <c r="YD16" s="1">
        <v>1838226.17</v>
      </c>
      <c r="YE16" s="1">
        <v>1580856.78</v>
      </c>
      <c r="YF16" s="1">
        <v>2008943.5</v>
      </c>
      <c r="YG16" s="1">
        <v>4630678</v>
      </c>
      <c r="YH16" s="1">
        <v>967928.5</v>
      </c>
      <c r="YI16" s="1">
        <v>1755636</v>
      </c>
      <c r="YJ16" s="1">
        <v>12558739.279999999</v>
      </c>
      <c r="YK16" s="1">
        <v>1580360</v>
      </c>
      <c r="YL16" s="1">
        <v>1036199</v>
      </c>
      <c r="YM16" s="1">
        <v>215763.18</v>
      </c>
      <c r="YN16" s="1">
        <v>3364491</v>
      </c>
      <c r="YO16" s="1">
        <v>266833</v>
      </c>
      <c r="YP16" s="1">
        <v>626514.5</v>
      </c>
      <c r="YQ16" s="1">
        <v>1294220.25</v>
      </c>
      <c r="YR16" s="1">
        <v>743599.79</v>
      </c>
      <c r="YS16" s="1">
        <v>7910072.25</v>
      </c>
      <c r="YT16" s="1">
        <v>6069578.25</v>
      </c>
      <c r="YU16" s="1">
        <v>1978738.59</v>
      </c>
      <c r="YV16" s="1">
        <v>2595386.33</v>
      </c>
      <c r="YW16" s="1">
        <v>7344496.7000000002</v>
      </c>
      <c r="YX16" s="1">
        <v>530638.34</v>
      </c>
      <c r="YY16" s="1">
        <v>4780287.84</v>
      </c>
      <c r="YZ16" s="1">
        <v>877790.2</v>
      </c>
      <c r="ZA16" s="1">
        <v>1429602</v>
      </c>
      <c r="ZB16" s="1">
        <v>178452</v>
      </c>
      <c r="ZC16" s="1">
        <v>1049091.8700000001</v>
      </c>
      <c r="ZD16" s="1">
        <v>2729487.5</v>
      </c>
      <c r="ZE16" s="1">
        <v>2575279.39</v>
      </c>
      <c r="ZF16" s="1">
        <v>764088.05</v>
      </c>
      <c r="ZG16" s="1">
        <v>3606959.5</v>
      </c>
      <c r="ZH16" s="1">
        <v>1560691</v>
      </c>
      <c r="ZI16" s="1">
        <v>349172.7</v>
      </c>
      <c r="ZJ16" s="1">
        <v>2402663</v>
      </c>
      <c r="ZK16" s="1">
        <v>1541670.9</v>
      </c>
      <c r="ZL16" s="1">
        <v>224837</v>
      </c>
      <c r="ZM16" s="1">
        <v>551789</v>
      </c>
      <c r="ZN16" s="1">
        <v>125229.89</v>
      </c>
      <c r="ZO16" s="1">
        <v>2896179.22</v>
      </c>
      <c r="ZP16" s="1">
        <v>438311.55</v>
      </c>
      <c r="ZQ16" s="1">
        <v>1397777</v>
      </c>
      <c r="ZR16" s="1">
        <v>1071424.5</v>
      </c>
      <c r="ZS16" s="1">
        <v>1371978</v>
      </c>
      <c r="ZT16" s="1">
        <v>1059835.5</v>
      </c>
      <c r="ZU16" s="1">
        <v>1047215.64</v>
      </c>
      <c r="ZV16" s="1">
        <v>416113.28</v>
      </c>
      <c r="ZW16" s="1">
        <v>3508265.14</v>
      </c>
      <c r="ZX16" s="1">
        <v>993008.48</v>
      </c>
      <c r="ZY16" s="1">
        <v>249659.75</v>
      </c>
      <c r="ZZ16" s="1">
        <v>1353205.93</v>
      </c>
      <c r="AAA16" s="1">
        <v>434650.11</v>
      </c>
      <c r="AAB16" s="1">
        <v>308135.59999999998</v>
      </c>
      <c r="AAC16" s="1">
        <v>4911869.18</v>
      </c>
      <c r="AAD16" s="1">
        <v>936625</v>
      </c>
      <c r="AAE16" s="1">
        <v>2498214.25</v>
      </c>
      <c r="AAF16" s="1">
        <v>986144.95</v>
      </c>
      <c r="AAG16" s="1">
        <v>850419.79</v>
      </c>
      <c r="AAH16" s="1">
        <v>416544.68</v>
      </c>
      <c r="AAI16" s="1">
        <v>443892.44</v>
      </c>
      <c r="AAJ16" s="1">
        <v>229225</v>
      </c>
      <c r="AAK16" s="1">
        <v>42649.45</v>
      </c>
      <c r="AAL16" s="1">
        <v>1114962.95</v>
      </c>
      <c r="AAM16" s="1">
        <v>967784.76</v>
      </c>
      <c r="AAN16" s="1">
        <v>530672.94999999995</v>
      </c>
      <c r="AAO16" s="1">
        <v>714302.85</v>
      </c>
      <c r="AAP16" s="1">
        <v>7589302.5</v>
      </c>
      <c r="AAQ16" s="1">
        <v>4280946.3499999996</v>
      </c>
      <c r="AAR16" s="1">
        <v>1475876.9</v>
      </c>
      <c r="AAS16" s="1">
        <v>1029405.25</v>
      </c>
      <c r="AAT16" s="1">
        <v>1341735.55</v>
      </c>
      <c r="AAU16" s="1">
        <v>1117368.8400000001</v>
      </c>
      <c r="AAV16" s="1">
        <v>1093050.75</v>
      </c>
      <c r="AAW16" s="1">
        <v>1140272</v>
      </c>
      <c r="AAX16" s="1">
        <v>1340582.0900000001</v>
      </c>
      <c r="AAY16" s="1">
        <v>1154722.6399999999</v>
      </c>
      <c r="AAZ16" s="1">
        <v>1482015.39</v>
      </c>
      <c r="ABA16" s="1">
        <v>944034.5</v>
      </c>
      <c r="ABB16" s="1">
        <v>775384.25</v>
      </c>
      <c r="ABC16" s="1">
        <v>1272907</v>
      </c>
      <c r="ABD16" s="1">
        <v>2769070.31</v>
      </c>
      <c r="ABE16" s="1">
        <v>441898</v>
      </c>
      <c r="ABF16" s="1">
        <v>690487.39</v>
      </c>
      <c r="ABG16" s="1">
        <v>265622.33</v>
      </c>
      <c r="ABH16" s="1">
        <v>513304.13</v>
      </c>
      <c r="ABI16" s="1">
        <v>1003778</v>
      </c>
      <c r="ABJ16" s="1">
        <v>821816.8</v>
      </c>
      <c r="ABK16" s="1">
        <v>10111564</v>
      </c>
      <c r="ABL16" s="1">
        <v>1301257.76</v>
      </c>
      <c r="ABM16" s="1">
        <v>1083642</v>
      </c>
      <c r="ABN16" s="1">
        <v>3488307.25</v>
      </c>
      <c r="ABO16" s="1">
        <v>533827.1</v>
      </c>
      <c r="ABP16" s="1">
        <v>1628134.29</v>
      </c>
      <c r="ABQ16" s="1">
        <v>1912264</v>
      </c>
      <c r="ABR16" s="1">
        <v>881351</v>
      </c>
      <c r="ABS16" s="1">
        <v>2176927.2000000002</v>
      </c>
      <c r="ABT16" s="1">
        <v>1452296.58</v>
      </c>
      <c r="ABU16" s="1">
        <v>1041697.75</v>
      </c>
      <c r="ABV16" s="1">
        <v>5021337</v>
      </c>
      <c r="ABW16" s="1">
        <v>770425</v>
      </c>
      <c r="ABX16" s="1">
        <v>2614909.08</v>
      </c>
      <c r="ABY16" s="1">
        <v>4471490.6399999997</v>
      </c>
      <c r="ABZ16" s="1">
        <v>7600376.25</v>
      </c>
      <c r="ACA16" s="1">
        <v>1424315.5</v>
      </c>
      <c r="ACB16" s="1">
        <v>1991339</v>
      </c>
      <c r="ACC16" s="1">
        <v>920054.25</v>
      </c>
      <c r="ACD16" s="1">
        <v>795932.55</v>
      </c>
      <c r="ACE16" s="1">
        <v>1313213.8700000001</v>
      </c>
      <c r="ACF16" s="1">
        <v>10868146.32</v>
      </c>
      <c r="ACG16" s="1">
        <v>341752.79</v>
      </c>
      <c r="ACH16" s="1">
        <v>2164155.83</v>
      </c>
      <c r="ACI16" s="1">
        <v>673636.12</v>
      </c>
      <c r="ACJ16" s="1">
        <v>451927.65</v>
      </c>
      <c r="ACK16" s="1">
        <v>226321.1</v>
      </c>
      <c r="ACL16" s="1">
        <v>1748346.94</v>
      </c>
      <c r="ACM16" s="1">
        <v>1999704.07</v>
      </c>
      <c r="ACN16" s="1">
        <v>444229.6</v>
      </c>
      <c r="ACO16" s="1">
        <v>16181.34</v>
      </c>
      <c r="ACP16" s="1">
        <v>288359</v>
      </c>
      <c r="ACQ16" s="1">
        <v>617335.41</v>
      </c>
      <c r="ACR16" s="1">
        <v>5295069.09</v>
      </c>
      <c r="ACS16" s="1">
        <v>1371366</v>
      </c>
      <c r="ACT16" s="1">
        <v>1289280.6000000001</v>
      </c>
      <c r="ACU16" s="1">
        <v>639655.81999999995</v>
      </c>
      <c r="ACV16" s="1">
        <v>212278.42</v>
      </c>
      <c r="ACW16" s="1">
        <v>919753.41</v>
      </c>
      <c r="ACX16" s="1">
        <v>107454</v>
      </c>
      <c r="ACY16" s="1">
        <v>5230285.75</v>
      </c>
      <c r="ACZ16" s="1">
        <v>5873496</v>
      </c>
      <c r="ADA16" s="1">
        <v>5875055.0599999996</v>
      </c>
      <c r="ADB16" s="1">
        <v>1971322.28</v>
      </c>
      <c r="ADC16" s="1">
        <v>3295458</v>
      </c>
      <c r="ADD16" s="1">
        <v>2801836.3</v>
      </c>
      <c r="ADE16" s="1">
        <v>5101833.3</v>
      </c>
      <c r="ADF16" s="1">
        <v>6761331.7000000002</v>
      </c>
      <c r="ADG16" s="1">
        <v>16631123.85</v>
      </c>
      <c r="ADH16" s="1">
        <v>5500834.5</v>
      </c>
      <c r="ADI16" s="1">
        <v>2773656</v>
      </c>
      <c r="ADJ16" s="1">
        <v>4851186</v>
      </c>
      <c r="ADK16" s="1">
        <v>2201968</v>
      </c>
      <c r="ADL16" s="1">
        <v>7916574.5499999998</v>
      </c>
      <c r="ADM16" s="1">
        <v>5411886.9500000002</v>
      </c>
      <c r="ADN16" s="1">
        <v>3111401</v>
      </c>
      <c r="ADO16" s="1">
        <v>495922.75</v>
      </c>
      <c r="ADP16" s="1">
        <v>9839180.5500000007</v>
      </c>
      <c r="ADQ16" s="1">
        <v>262965.90000000002</v>
      </c>
      <c r="ADR16" s="1">
        <v>341202.42</v>
      </c>
      <c r="ADS16" s="1">
        <v>668391.25</v>
      </c>
      <c r="ADT16" s="1">
        <v>446255</v>
      </c>
      <c r="ADU16" s="1">
        <v>477514.01</v>
      </c>
      <c r="ADV16" s="1">
        <v>1036228</v>
      </c>
      <c r="ADW16" s="1">
        <v>77942</v>
      </c>
      <c r="ADX16" s="1">
        <v>225708</v>
      </c>
      <c r="ADY16" s="1">
        <v>662036</v>
      </c>
      <c r="ADZ16" s="1">
        <v>484428.34</v>
      </c>
      <c r="AEA16" s="1">
        <v>1038621</v>
      </c>
      <c r="AEB16" s="1">
        <v>4665295.28</v>
      </c>
      <c r="AEC16" s="1">
        <v>292712.14</v>
      </c>
      <c r="AED16" s="1">
        <v>272128</v>
      </c>
      <c r="AEE16" s="1">
        <v>167890.75</v>
      </c>
      <c r="AEF16" s="1">
        <v>751332</v>
      </c>
      <c r="AEG16" s="1">
        <v>1774246</v>
      </c>
      <c r="AEH16" s="1">
        <v>1381127.21</v>
      </c>
      <c r="AEI16" s="1">
        <v>129234.99</v>
      </c>
      <c r="AEJ16" s="1">
        <v>579465.25</v>
      </c>
      <c r="AEK16" s="1">
        <v>413995.79</v>
      </c>
      <c r="AEL16" s="1">
        <v>169872</v>
      </c>
      <c r="AEM16" s="1">
        <v>5976173.5999999996</v>
      </c>
      <c r="AEN16" s="1">
        <v>696660</v>
      </c>
      <c r="AEO16" s="1"/>
      <c r="AEP16" s="1"/>
      <c r="AEQ16" s="1">
        <v>902046.54</v>
      </c>
      <c r="AER16" s="1">
        <v>4965319</v>
      </c>
      <c r="AES16" s="1">
        <v>763454</v>
      </c>
      <c r="AET16" s="1">
        <v>371440</v>
      </c>
      <c r="AEU16" s="1">
        <v>1287390.5</v>
      </c>
      <c r="AEV16" s="1">
        <v>4978788.5</v>
      </c>
      <c r="AEW16" s="1">
        <v>939921.5</v>
      </c>
      <c r="AEX16" s="1">
        <v>1442377.5</v>
      </c>
      <c r="AEY16" s="1">
        <v>514044.25</v>
      </c>
      <c r="AEZ16" s="1">
        <v>581597.52</v>
      </c>
      <c r="AFA16" s="1">
        <v>1654122</v>
      </c>
      <c r="AFB16" s="1">
        <v>707130.27</v>
      </c>
      <c r="AFC16" s="1">
        <v>554933.55000000005</v>
      </c>
      <c r="AFD16" s="1">
        <v>704975.17</v>
      </c>
      <c r="AFE16" s="1">
        <v>4354076.88</v>
      </c>
      <c r="AFF16" s="1">
        <v>1264594.52</v>
      </c>
      <c r="AFG16" s="1">
        <v>1065208.25</v>
      </c>
      <c r="AFH16" s="1">
        <v>3939237.25</v>
      </c>
      <c r="AFI16" s="1">
        <v>125417.4</v>
      </c>
      <c r="AFJ16" s="1">
        <v>2768067.73</v>
      </c>
      <c r="AFK16" s="1">
        <v>1343441.84</v>
      </c>
      <c r="AFL16" s="1">
        <v>212218.37</v>
      </c>
      <c r="AFM16" s="1">
        <v>1429936.78</v>
      </c>
      <c r="AFN16" s="1">
        <v>368696.5</v>
      </c>
      <c r="AFO16" s="1">
        <v>345450.5</v>
      </c>
      <c r="AFP16" s="1">
        <v>269709.75</v>
      </c>
      <c r="AFQ16" s="1">
        <v>288250.7</v>
      </c>
      <c r="AFR16" s="1">
        <v>348026.45</v>
      </c>
      <c r="AFS16" s="1">
        <v>553531.5</v>
      </c>
      <c r="AFT16" s="1">
        <v>2265539.35</v>
      </c>
      <c r="AFU16" s="1">
        <v>157810.79</v>
      </c>
      <c r="AFV16" s="1">
        <v>1036474.22</v>
      </c>
      <c r="AFW16" s="1">
        <v>405705.75</v>
      </c>
      <c r="AFX16" s="1">
        <v>261369.94</v>
      </c>
      <c r="AFY16" s="1">
        <v>1433068.5</v>
      </c>
      <c r="AFZ16" s="1">
        <v>360986.25</v>
      </c>
      <c r="AGA16" s="1">
        <v>253043</v>
      </c>
      <c r="AGB16" s="1">
        <v>502729</v>
      </c>
      <c r="AGC16" s="1">
        <v>365433.44</v>
      </c>
      <c r="AGD16" s="1">
        <v>166871</v>
      </c>
      <c r="AGE16" s="1">
        <v>236586.5</v>
      </c>
      <c r="AGF16" s="1">
        <v>482993</v>
      </c>
      <c r="AGG16" s="1">
        <v>314850.05</v>
      </c>
      <c r="AGH16" s="1">
        <v>579620.07999999996</v>
      </c>
      <c r="AGI16" s="1">
        <v>4255731.3499999996</v>
      </c>
      <c r="AGJ16" s="1">
        <v>84855.360000000001</v>
      </c>
      <c r="AGK16" s="1">
        <v>238497.75</v>
      </c>
      <c r="AGL16" s="1">
        <v>288072.61</v>
      </c>
      <c r="AGM16" s="1">
        <v>487369</v>
      </c>
      <c r="AGN16" s="1">
        <v>669880</v>
      </c>
      <c r="AGO16" s="1">
        <v>1135060.53</v>
      </c>
      <c r="AGP16" s="1">
        <v>164798.29999999999</v>
      </c>
      <c r="AGQ16" s="1">
        <v>2132591.35</v>
      </c>
      <c r="AGR16" s="1">
        <v>447154</v>
      </c>
      <c r="AGS16" s="1">
        <v>477970.7</v>
      </c>
      <c r="AGT16" s="1">
        <v>0</v>
      </c>
      <c r="AGU16" s="1">
        <v>57913.48</v>
      </c>
      <c r="AGV16" s="1">
        <v>1065005.25</v>
      </c>
      <c r="AGW16" s="1">
        <v>1192879.07</v>
      </c>
      <c r="AGX16" s="1">
        <v>372736.6</v>
      </c>
      <c r="AGY16" s="1">
        <v>250869.75</v>
      </c>
      <c r="AGZ16" s="1">
        <v>1563706.99</v>
      </c>
      <c r="AHA16" s="1">
        <v>683357.04</v>
      </c>
      <c r="AHB16" s="1">
        <v>207791</v>
      </c>
      <c r="AHC16" s="1">
        <v>209732.27</v>
      </c>
      <c r="AHD16" s="1">
        <v>1575830.5</v>
      </c>
      <c r="AHE16" s="1">
        <v>2299411.6800000002</v>
      </c>
      <c r="AHF16" s="1">
        <v>1132726.3500000001</v>
      </c>
      <c r="AHG16" s="1">
        <v>682204</v>
      </c>
      <c r="AHH16" s="1">
        <v>714035.75</v>
      </c>
      <c r="AHI16" s="1">
        <v>144202.5</v>
      </c>
      <c r="AHJ16" s="1">
        <v>564953</v>
      </c>
      <c r="AHK16" s="1">
        <v>204810.47</v>
      </c>
      <c r="AHL16" s="1">
        <v>208535.25</v>
      </c>
      <c r="AHM16" s="1">
        <v>1625322</v>
      </c>
      <c r="AHN16" s="1">
        <v>469331.79</v>
      </c>
      <c r="AHO16" s="1">
        <v>230848.05</v>
      </c>
      <c r="AHP16" s="1">
        <v>3222259.05</v>
      </c>
      <c r="AHQ16" s="1">
        <v>18484772</v>
      </c>
      <c r="AHR16" s="1">
        <v>720699.5</v>
      </c>
      <c r="AHS16" s="1">
        <v>1227277.7</v>
      </c>
      <c r="AHT16" s="1">
        <v>158933</v>
      </c>
      <c r="AHU16" s="1">
        <v>162383</v>
      </c>
      <c r="AHV16" s="1">
        <v>70389</v>
      </c>
      <c r="AHW16" s="1">
        <v>4597691864.2100039</v>
      </c>
    </row>
    <row r="17" spans="1:907" x14ac:dyDescent="0.25">
      <c r="A17" t="s">
        <v>1920</v>
      </c>
      <c r="B17" t="s">
        <v>2002</v>
      </c>
      <c r="C17" t="s">
        <v>2003</v>
      </c>
      <c r="D17" s="1"/>
      <c r="E17" s="1">
        <v>399471.56</v>
      </c>
      <c r="F17" s="1">
        <v>941650.52</v>
      </c>
      <c r="G17" s="1">
        <v>29355140.68</v>
      </c>
      <c r="H17" s="1">
        <v>85399525.269999996</v>
      </c>
      <c r="I17" s="1">
        <v>173220456.44999999</v>
      </c>
      <c r="J17" s="1">
        <v>7009599.5</v>
      </c>
      <c r="K17" s="1">
        <v>16655773.619999999</v>
      </c>
      <c r="L17" s="1">
        <v>47648025.299999997</v>
      </c>
      <c r="M17" s="1">
        <v>24513560.879999999</v>
      </c>
      <c r="N17" s="1">
        <v>153176660.36000001</v>
      </c>
      <c r="O17" s="1">
        <v>29093348.050000001</v>
      </c>
      <c r="P17" s="1">
        <v>39148643.219999999</v>
      </c>
      <c r="Q17" s="1">
        <v>29737936.93</v>
      </c>
      <c r="R17" s="1">
        <v>34009178.18</v>
      </c>
      <c r="S17" s="1">
        <v>29666241</v>
      </c>
      <c r="T17" s="1">
        <v>15118712.24</v>
      </c>
      <c r="U17" s="1">
        <v>15545797.27</v>
      </c>
      <c r="V17" s="1">
        <v>22218380.170000002</v>
      </c>
      <c r="W17" s="1">
        <v>23544401.75</v>
      </c>
      <c r="X17" s="1">
        <v>40996952.75</v>
      </c>
      <c r="Y17" s="1">
        <v>36722083.890000001</v>
      </c>
      <c r="Z17" s="1">
        <v>0</v>
      </c>
      <c r="AA17" s="1">
        <v>15486429.460000001</v>
      </c>
      <c r="AB17" s="1">
        <v>30891263.629999999</v>
      </c>
      <c r="AC17" s="1">
        <v>32436142.890000001</v>
      </c>
      <c r="AD17" s="1">
        <v>11351874.199999999</v>
      </c>
      <c r="AE17" s="1">
        <v>37347776.149999999</v>
      </c>
      <c r="AF17" s="1">
        <v>19304195.420000002</v>
      </c>
      <c r="AG17" s="1">
        <v>4312535.67</v>
      </c>
      <c r="AH17" s="1">
        <v>1791558.07</v>
      </c>
      <c r="AI17" s="1">
        <v>6684581.8600000003</v>
      </c>
      <c r="AJ17" s="1">
        <v>8015447.0099999998</v>
      </c>
      <c r="AK17" s="1">
        <v>14293470.34</v>
      </c>
      <c r="AL17" s="1">
        <v>5315619</v>
      </c>
      <c r="AM17" s="1">
        <v>7123295.75</v>
      </c>
      <c r="AN17" s="1">
        <v>1849804</v>
      </c>
      <c r="AO17" s="1">
        <v>13461215.75</v>
      </c>
      <c r="AP17" s="1">
        <v>9609774.3499999996</v>
      </c>
      <c r="AQ17" s="1">
        <v>15277423.039999999</v>
      </c>
      <c r="AR17" s="1">
        <v>12975020.25</v>
      </c>
      <c r="AS17" s="1">
        <v>14470689.109999999</v>
      </c>
      <c r="AT17" s="1">
        <v>7726731.2999999998</v>
      </c>
      <c r="AU17" s="1">
        <v>13672331.15</v>
      </c>
      <c r="AV17" s="1">
        <v>6668586.0800000001</v>
      </c>
      <c r="AW17" s="1">
        <v>15391177.67</v>
      </c>
      <c r="AX17" s="1">
        <v>12885775.25</v>
      </c>
      <c r="AY17" s="1">
        <v>12081418.970000001</v>
      </c>
      <c r="AZ17" s="1">
        <v>23244582.399999999</v>
      </c>
      <c r="BA17" s="1">
        <v>5849762.0199999996</v>
      </c>
      <c r="BB17" s="1">
        <v>9077823.75</v>
      </c>
      <c r="BC17" s="1">
        <v>19537387.399999999</v>
      </c>
      <c r="BD17" s="1">
        <v>16315938.51</v>
      </c>
      <c r="BE17" s="1">
        <v>18429516.420000002</v>
      </c>
      <c r="BF17" s="1">
        <v>22094841.07</v>
      </c>
      <c r="BG17" s="1">
        <v>15606242.17</v>
      </c>
      <c r="BH17" s="1">
        <v>29784822.18</v>
      </c>
      <c r="BI17" s="1">
        <v>20371617.149999999</v>
      </c>
      <c r="BJ17" s="1">
        <v>8885835.2799999993</v>
      </c>
      <c r="BK17" s="1">
        <v>24242.5</v>
      </c>
      <c r="BL17" s="1">
        <v>5934160.75</v>
      </c>
      <c r="BM17" s="1">
        <v>264037.25</v>
      </c>
      <c r="BN17" s="1">
        <v>2411373.4300000002</v>
      </c>
      <c r="BO17" s="1">
        <v>16344127</v>
      </c>
      <c r="BP17" s="1">
        <v>16775464.4</v>
      </c>
      <c r="BQ17" s="1">
        <v>9464756.8800000008</v>
      </c>
      <c r="BR17" s="1">
        <v>23241281.690000001</v>
      </c>
      <c r="BS17" s="1">
        <v>6298430.7000000002</v>
      </c>
      <c r="BT17" s="1">
        <v>6174876.75</v>
      </c>
      <c r="BU17" s="1">
        <v>359960.99</v>
      </c>
      <c r="BV17" s="1">
        <v>14657178.51</v>
      </c>
      <c r="BW17" s="1">
        <v>4375672.01</v>
      </c>
      <c r="BX17" s="1">
        <v>8468648.8599999994</v>
      </c>
      <c r="BY17" s="1">
        <v>7071471.2999999998</v>
      </c>
      <c r="BZ17" s="1">
        <v>5901829.5499999998</v>
      </c>
      <c r="CA17" s="1">
        <v>6953406.6500000004</v>
      </c>
      <c r="CB17" s="1">
        <v>10484831.460000001</v>
      </c>
      <c r="CC17" s="1">
        <v>6100906.0800000001</v>
      </c>
      <c r="CD17" s="1">
        <v>5865315.5199999996</v>
      </c>
      <c r="CE17" s="1">
        <v>22084870.93</v>
      </c>
      <c r="CF17" s="1">
        <v>18996667.079999998</v>
      </c>
      <c r="CG17" s="1">
        <v>14509021</v>
      </c>
      <c r="CH17" s="1">
        <v>5403728.5</v>
      </c>
      <c r="CI17" s="1">
        <v>4965179.92</v>
      </c>
      <c r="CJ17" s="1">
        <v>5126038.2300000004</v>
      </c>
      <c r="CK17" s="1">
        <v>3416822.98</v>
      </c>
      <c r="CL17" s="1">
        <v>469650.5</v>
      </c>
      <c r="CM17" s="1">
        <v>44191659.799999997</v>
      </c>
      <c r="CN17" s="1">
        <v>32057973.170000002</v>
      </c>
      <c r="CO17" s="1">
        <v>14804975.810000001</v>
      </c>
      <c r="CP17" s="1">
        <v>29917834.23</v>
      </c>
      <c r="CQ17" s="1">
        <v>9161354.4199999999</v>
      </c>
      <c r="CR17" s="1">
        <v>1378481</v>
      </c>
      <c r="CS17" s="1">
        <v>18688622.850000001</v>
      </c>
      <c r="CT17" s="1">
        <v>5974802.0099999998</v>
      </c>
      <c r="CU17" s="1">
        <v>6796445.2400000002</v>
      </c>
      <c r="CV17" s="1">
        <v>3006718.46</v>
      </c>
      <c r="CW17" s="1">
        <v>548381</v>
      </c>
      <c r="CX17" s="1">
        <v>1222470.25</v>
      </c>
      <c r="CY17" s="1">
        <v>5832782.3300000001</v>
      </c>
      <c r="CZ17" s="1">
        <v>3116564.25</v>
      </c>
      <c r="DA17" s="1">
        <v>6049064.5800000001</v>
      </c>
      <c r="DB17" s="1">
        <v>155505.93</v>
      </c>
      <c r="DC17" s="1">
        <v>3850533.18</v>
      </c>
      <c r="DD17" s="1">
        <v>410546.9</v>
      </c>
      <c r="DE17" s="1">
        <v>3518368.81</v>
      </c>
      <c r="DF17" s="1">
        <v>1209925.32</v>
      </c>
      <c r="DG17" s="1">
        <v>243621.36</v>
      </c>
      <c r="DH17" s="1">
        <v>2895511.79</v>
      </c>
      <c r="DI17" s="1">
        <v>580721.54</v>
      </c>
      <c r="DJ17" s="1">
        <v>1623407.98</v>
      </c>
      <c r="DK17" s="1">
        <v>2173929.77</v>
      </c>
      <c r="DL17" s="1">
        <v>603585.75</v>
      </c>
      <c r="DM17" s="1">
        <v>251293.75</v>
      </c>
      <c r="DN17" s="1">
        <v>423534.19</v>
      </c>
      <c r="DO17" s="1">
        <v>1545543.28</v>
      </c>
      <c r="DP17" s="1">
        <v>1262705.75</v>
      </c>
      <c r="DQ17" s="1">
        <v>1339363.5</v>
      </c>
      <c r="DR17" s="1">
        <v>494154</v>
      </c>
      <c r="DS17" s="1">
        <v>639914.5</v>
      </c>
      <c r="DT17" s="1">
        <v>602211.38</v>
      </c>
      <c r="DU17" s="1">
        <v>182644.5</v>
      </c>
      <c r="DV17" s="1">
        <v>2329966.44</v>
      </c>
      <c r="DW17" s="1">
        <v>2791040.07</v>
      </c>
      <c r="DX17" s="1">
        <v>654716.75</v>
      </c>
      <c r="DY17" s="1">
        <v>281237.7</v>
      </c>
      <c r="DZ17" s="1">
        <v>675015.68000000005</v>
      </c>
      <c r="EA17" s="1">
        <v>1041232.92</v>
      </c>
      <c r="EB17" s="1">
        <v>810048.49</v>
      </c>
      <c r="EC17" s="1">
        <v>1254589.94</v>
      </c>
      <c r="ED17" s="1">
        <v>123656.69</v>
      </c>
      <c r="EE17" s="1">
        <v>651318.04</v>
      </c>
      <c r="EF17" s="1">
        <v>2018293</v>
      </c>
      <c r="EG17" s="1">
        <v>1307190.25</v>
      </c>
      <c r="EH17" s="1">
        <v>469893.5</v>
      </c>
      <c r="EI17" s="1">
        <v>1054572</v>
      </c>
      <c r="EJ17" s="1">
        <v>384722.57</v>
      </c>
      <c r="EK17" s="1">
        <v>1098434.74</v>
      </c>
      <c r="EL17" s="1">
        <v>150563.16</v>
      </c>
      <c r="EM17" s="1">
        <v>334447.75</v>
      </c>
      <c r="EN17" s="1">
        <v>210373.86</v>
      </c>
      <c r="EO17" s="1">
        <v>815079.58</v>
      </c>
      <c r="EP17" s="1">
        <v>276604.75</v>
      </c>
      <c r="EQ17" s="1">
        <v>280043.44</v>
      </c>
      <c r="ER17" s="1">
        <v>524534.72</v>
      </c>
      <c r="ES17" s="1">
        <v>236778.95</v>
      </c>
      <c r="ET17" s="1">
        <v>462343.75</v>
      </c>
      <c r="EU17" s="1">
        <v>421209.24</v>
      </c>
      <c r="EV17" s="1">
        <v>183915</v>
      </c>
      <c r="EW17" s="1">
        <v>2297327.4</v>
      </c>
      <c r="EX17" s="1">
        <v>991988.9</v>
      </c>
      <c r="EY17" s="1">
        <v>1607521.83</v>
      </c>
      <c r="EZ17" s="1">
        <v>0</v>
      </c>
      <c r="FA17" s="1">
        <v>40430.51</v>
      </c>
      <c r="FB17" s="1">
        <v>652763.36</v>
      </c>
      <c r="FC17" s="1">
        <v>52183.01</v>
      </c>
      <c r="FD17" s="1">
        <v>395009.77</v>
      </c>
      <c r="FE17" s="1">
        <v>4357792.12</v>
      </c>
      <c r="FF17" s="1">
        <v>429680.21</v>
      </c>
      <c r="FG17" s="1">
        <v>2779403.18</v>
      </c>
      <c r="FH17" s="1">
        <v>450247</v>
      </c>
      <c r="FI17" s="1">
        <v>2946811.82</v>
      </c>
      <c r="FJ17" s="1">
        <v>181449</v>
      </c>
      <c r="FK17" s="1">
        <v>138158.75</v>
      </c>
      <c r="FL17" s="1">
        <v>538884</v>
      </c>
      <c r="FM17" s="1">
        <v>5522890.2599999998</v>
      </c>
      <c r="FN17" s="1">
        <v>18815.39</v>
      </c>
      <c r="FO17" s="1">
        <v>614832.71</v>
      </c>
      <c r="FP17" s="1">
        <v>2130494</v>
      </c>
      <c r="FQ17" s="1">
        <v>1589846.38</v>
      </c>
      <c r="FR17" s="1">
        <v>382721.28000000003</v>
      </c>
      <c r="FS17" s="1">
        <v>6419410</v>
      </c>
      <c r="FT17" s="1">
        <v>798040</v>
      </c>
      <c r="FU17" s="1">
        <v>1778293.3</v>
      </c>
      <c r="FV17" s="1">
        <v>2764423.41</v>
      </c>
      <c r="FW17" s="1">
        <v>1470275.31</v>
      </c>
      <c r="FX17" s="1">
        <v>486920</v>
      </c>
      <c r="FY17" s="1">
        <v>443109.87</v>
      </c>
      <c r="FZ17" s="1">
        <v>581861.98</v>
      </c>
      <c r="GA17" s="1">
        <v>282807</v>
      </c>
      <c r="GB17" s="1">
        <v>952917.5</v>
      </c>
      <c r="GC17" s="1">
        <v>1583443.75</v>
      </c>
      <c r="GD17" s="1">
        <v>1604009.24</v>
      </c>
      <c r="GE17" s="1">
        <v>480490</v>
      </c>
      <c r="GF17" s="1">
        <v>396754</v>
      </c>
      <c r="GG17" s="1">
        <v>255944.5</v>
      </c>
      <c r="GH17" s="1">
        <v>835678</v>
      </c>
      <c r="GI17" s="1">
        <v>226728.59</v>
      </c>
      <c r="GJ17" s="1">
        <v>192178.41</v>
      </c>
      <c r="GK17" s="1">
        <v>219134.78</v>
      </c>
      <c r="GL17" s="1">
        <v>187937.41</v>
      </c>
      <c r="GM17" s="1">
        <v>5868.5</v>
      </c>
      <c r="GN17" s="1">
        <v>4470068.5199999996</v>
      </c>
      <c r="GO17" s="1">
        <v>983205.89</v>
      </c>
      <c r="GP17" s="1">
        <v>2944954.5</v>
      </c>
      <c r="GQ17" s="1">
        <v>2477841.13</v>
      </c>
      <c r="GR17" s="1">
        <v>2828555.85</v>
      </c>
      <c r="GS17" s="1">
        <v>542472.68999999994</v>
      </c>
      <c r="GT17" s="1">
        <v>4823211.68</v>
      </c>
      <c r="GU17" s="1">
        <v>2547400.29</v>
      </c>
      <c r="GV17" s="1">
        <v>183851.19</v>
      </c>
      <c r="GW17" s="1">
        <v>120463.31</v>
      </c>
      <c r="GX17" s="1">
        <v>155339</v>
      </c>
      <c r="GY17" s="1">
        <v>414920.75</v>
      </c>
      <c r="GZ17" s="1">
        <v>432031.53</v>
      </c>
      <c r="HA17" s="1">
        <v>242125</v>
      </c>
      <c r="HB17" s="1">
        <v>829871.09</v>
      </c>
      <c r="HC17" s="1">
        <v>867325.94</v>
      </c>
      <c r="HD17" s="1">
        <v>809732.63</v>
      </c>
      <c r="HE17" s="1">
        <v>275354.2</v>
      </c>
      <c r="HF17" s="1">
        <v>320668.25</v>
      </c>
      <c r="HG17" s="1">
        <v>836725.65</v>
      </c>
      <c r="HH17" s="1">
        <v>10330975.710000001</v>
      </c>
      <c r="HI17" s="1">
        <v>1051058.68</v>
      </c>
      <c r="HJ17" s="1">
        <v>291965.94</v>
      </c>
      <c r="HK17" s="1">
        <v>385288.01</v>
      </c>
      <c r="HL17" s="1">
        <v>25204.65</v>
      </c>
      <c r="HM17" s="1">
        <v>695800.39</v>
      </c>
      <c r="HN17" s="1">
        <v>664188.16000000003</v>
      </c>
      <c r="HO17" s="1">
        <v>1030240.25</v>
      </c>
      <c r="HP17" s="1">
        <v>408342.67</v>
      </c>
      <c r="HQ17" s="1">
        <v>860648.25</v>
      </c>
      <c r="HR17" s="1">
        <v>414776.27</v>
      </c>
      <c r="HS17" s="1">
        <v>8364158.4199999999</v>
      </c>
      <c r="HT17" s="1">
        <v>1890.07</v>
      </c>
      <c r="HU17" s="1">
        <v>2566971.54</v>
      </c>
      <c r="HV17" s="1">
        <v>4267240.46</v>
      </c>
      <c r="HW17" s="1">
        <v>1908368.83</v>
      </c>
      <c r="HX17" s="1">
        <v>264607.24</v>
      </c>
      <c r="HY17" s="1">
        <v>710430.28</v>
      </c>
      <c r="HZ17" s="1">
        <v>892551.4</v>
      </c>
      <c r="IA17" s="1">
        <v>1117083.8</v>
      </c>
      <c r="IB17" s="1">
        <v>8589580.8599999994</v>
      </c>
      <c r="IC17" s="1">
        <v>80441.37</v>
      </c>
      <c r="ID17" s="1">
        <v>90747</v>
      </c>
      <c r="IE17" s="1">
        <v>789705.53</v>
      </c>
      <c r="IF17" s="1">
        <v>89495</v>
      </c>
      <c r="IG17" s="1">
        <v>3045433.4</v>
      </c>
      <c r="IH17" s="1">
        <v>950723.2</v>
      </c>
      <c r="II17" s="1">
        <v>13296023</v>
      </c>
      <c r="IJ17" s="1">
        <v>509847.71</v>
      </c>
      <c r="IK17" s="1">
        <v>784187.93</v>
      </c>
      <c r="IL17" s="1">
        <v>4083646.21</v>
      </c>
      <c r="IM17" s="1">
        <v>740469.85</v>
      </c>
      <c r="IN17" s="1">
        <v>2434722</v>
      </c>
      <c r="IO17" s="1">
        <v>1569207.54</v>
      </c>
      <c r="IP17" s="1">
        <v>2906163.03</v>
      </c>
      <c r="IQ17" s="1">
        <v>318208.89</v>
      </c>
      <c r="IR17" s="1">
        <v>1444441</v>
      </c>
      <c r="IS17" s="1">
        <v>2084854.91</v>
      </c>
      <c r="IT17" s="1">
        <v>367940</v>
      </c>
      <c r="IU17" s="1">
        <v>354510.21</v>
      </c>
      <c r="IV17" s="1">
        <v>197607</v>
      </c>
      <c r="IW17" s="1">
        <v>376863.5</v>
      </c>
      <c r="IX17" s="1">
        <v>223143</v>
      </c>
      <c r="IY17" s="1">
        <v>643962</v>
      </c>
      <c r="IZ17" s="1">
        <v>1731280</v>
      </c>
      <c r="JA17" s="1">
        <v>4205043.1100000003</v>
      </c>
      <c r="JB17" s="1">
        <v>636767.5</v>
      </c>
      <c r="JC17" s="1">
        <v>4527622.97</v>
      </c>
      <c r="JD17" s="1">
        <v>194247.52</v>
      </c>
      <c r="JE17" s="1">
        <v>1047407</v>
      </c>
      <c r="JF17" s="1">
        <v>1278405</v>
      </c>
      <c r="JG17" s="1">
        <v>2808674.28</v>
      </c>
      <c r="JH17" s="1">
        <v>5121052.25</v>
      </c>
      <c r="JI17" s="1">
        <v>2439029.12</v>
      </c>
      <c r="JJ17" s="1">
        <v>1075248.3999999999</v>
      </c>
      <c r="JK17" s="1">
        <v>336260</v>
      </c>
      <c r="JL17" s="1">
        <v>296148</v>
      </c>
      <c r="JM17" s="1">
        <v>1899727.95</v>
      </c>
      <c r="JN17" s="1">
        <v>6169056.0499999998</v>
      </c>
      <c r="JO17" s="1">
        <v>980886.49</v>
      </c>
      <c r="JP17" s="1">
        <v>219295.69999999998</v>
      </c>
      <c r="JQ17" s="1">
        <v>527230.75</v>
      </c>
      <c r="JR17" s="1">
        <v>1423779.16</v>
      </c>
      <c r="JS17" s="1">
        <v>735069</v>
      </c>
      <c r="JT17" s="1">
        <v>3455086.88</v>
      </c>
      <c r="JU17" s="1">
        <v>111693.75</v>
      </c>
      <c r="JV17" s="1">
        <v>161206.54</v>
      </c>
      <c r="JW17" s="1">
        <v>684419</v>
      </c>
      <c r="JX17" s="1">
        <v>511133.08</v>
      </c>
      <c r="JY17" s="1">
        <v>357197.25</v>
      </c>
      <c r="JZ17" s="1">
        <v>232247</v>
      </c>
      <c r="KA17" s="1">
        <v>198869</v>
      </c>
      <c r="KB17" s="1">
        <v>485556</v>
      </c>
      <c r="KC17" s="1">
        <v>684832.3</v>
      </c>
      <c r="KD17" s="1">
        <v>772088.24</v>
      </c>
      <c r="KE17" s="1">
        <v>3774238.83</v>
      </c>
      <c r="KF17" s="1">
        <v>2327490.46</v>
      </c>
      <c r="KG17" s="1">
        <v>360256.91</v>
      </c>
      <c r="KH17" s="1">
        <v>264098.36</v>
      </c>
      <c r="KI17" s="1">
        <v>245706.75</v>
      </c>
      <c r="KJ17" s="1">
        <v>9973688.6099999994</v>
      </c>
      <c r="KK17" s="1">
        <v>891741.3</v>
      </c>
      <c r="KL17" s="1">
        <v>1321267.1399999999</v>
      </c>
      <c r="KM17" s="1">
        <v>8298007.6699999999</v>
      </c>
      <c r="KN17" s="1">
        <v>1544358.08</v>
      </c>
      <c r="KO17" s="1">
        <v>85271.55</v>
      </c>
      <c r="KP17" s="1">
        <v>216686.44</v>
      </c>
      <c r="KQ17" s="1">
        <v>203472.65</v>
      </c>
      <c r="KR17" s="1">
        <v>131490.37</v>
      </c>
      <c r="KS17" s="1">
        <v>1446839.1</v>
      </c>
      <c r="KT17" s="1">
        <v>167388</v>
      </c>
      <c r="KU17" s="1">
        <v>146180</v>
      </c>
      <c r="KV17" s="1">
        <v>255001.08</v>
      </c>
      <c r="KW17" s="1">
        <v>287248</v>
      </c>
      <c r="KX17" s="1">
        <v>228762.15</v>
      </c>
      <c r="KY17" s="1">
        <v>265582.25</v>
      </c>
      <c r="KZ17" s="1">
        <v>315045.19</v>
      </c>
      <c r="LA17" s="1">
        <v>38679.25</v>
      </c>
      <c r="LB17" s="1">
        <v>1310172.03</v>
      </c>
      <c r="LC17" s="1">
        <v>504989.52</v>
      </c>
      <c r="LD17" s="1">
        <v>350510.28</v>
      </c>
      <c r="LE17" s="1">
        <v>5621645.46</v>
      </c>
      <c r="LF17" s="1">
        <v>6103953.6500000004</v>
      </c>
      <c r="LG17" s="1">
        <v>393066.74</v>
      </c>
      <c r="LH17" s="1">
        <v>16564.25</v>
      </c>
      <c r="LI17" s="1">
        <v>428425.95</v>
      </c>
      <c r="LJ17" s="1">
        <v>17311454.100000001</v>
      </c>
      <c r="LK17" s="1">
        <v>214946</v>
      </c>
      <c r="LL17" s="1">
        <v>7143269.4900000002</v>
      </c>
      <c r="LM17" s="1">
        <v>1705674.35</v>
      </c>
      <c r="LN17" s="1">
        <v>80893.429999999993</v>
      </c>
      <c r="LO17" s="1">
        <v>982894</v>
      </c>
      <c r="LP17" s="1">
        <v>122058.05</v>
      </c>
      <c r="LQ17" s="1">
        <v>81558.710000000006</v>
      </c>
      <c r="LR17" s="1">
        <v>414886.5</v>
      </c>
      <c r="LS17" s="1">
        <v>465593.77</v>
      </c>
      <c r="LT17" s="1">
        <v>256708.05</v>
      </c>
      <c r="LU17" s="1">
        <v>133741.75</v>
      </c>
      <c r="LV17" s="1">
        <v>265313.95</v>
      </c>
      <c r="LW17" s="1">
        <v>768264.61</v>
      </c>
      <c r="LX17" s="1">
        <v>765180.13</v>
      </c>
      <c r="LY17" s="1">
        <v>396009.43</v>
      </c>
      <c r="LZ17" s="1">
        <v>839989.86</v>
      </c>
      <c r="MA17" s="1">
        <v>706883.2</v>
      </c>
      <c r="MB17" s="1">
        <v>1071696.52</v>
      </c>
      <c r="MC17" s="1">
        <v>12539113.25</v>
      </c>
      <c r="MD17" s="1">
        <v>1428039.08</v>
      </c>
      <c r="ME17" s="1">
        <v>4496851.1500000004</v>
      </c>
      <c r="MF17" s="1">
        <v>476735.35</v>
      </c>
      <c r="MG17" s="1">
        <v>1306482.9099999999</v>
      </c>
      <c r="MH17" s="1">
        <v>589918.31999999995</v>
      </c>
      <c r="MI17" s="1">
        <v>685005.52</v>
      </c>
      <c r="MJ17" s="1">
        <v>482985.5</v>
      </c>
      <c r="MK17" s="1">
        <v>462238.79</v>
      </c>
      <c r="ML17" s="1">
        <v>391920.1</v>
      </c>
      <c r="MM17" s="1">
        <v>1792209.97</v>
      </c>
      <c r="MN17" s="1">
        <v>1005032</v>
      </c>
      <c r="MO17" s="1">
        <v>1226071.27</v>
      </c>
      <c r="MP17" s="1">
        <v>499624.95</v>
      </c>
      <c r="MQ17" s="1">
        <v>135762.20000000001</v>
      </c>
      <c r="MR17" s="1">
        <v>541358.72</v>
      </c>
      <c r="MS17" s="1">
        <v>1387585.96</v>
      </c>
      <c r="MT17" s="1">
        <v>4300795.3499999996</v>
      </c>
      <c r="MU17" s="1">
        <v>290881.98</v>
      </c>
      <c r="MV17" s="1">
        <v>771621.94</v>
      </c>
      <c r="MW17" s="1">
        <v>2189718</v>
      </c>
      <c r="MX17" s="1">
        <v>176329.86</v>
      </c>
      <c r="MY17" s="1">
        <v>83242.92</v>
      </c>
      <c r="MZ17" s="1">
        <v>192125.7</v>
      </c>
      <c r="NA17" s="1">
        <v>1796786.05</v>
      </c>
      <c r="NB17" s="1">
        <v>1326097.3899999999</v>
      </c>
      <c r="NC17" s="1">
        <v>3238539.16</v>
      </c>
      <c r="ND17" s="1">
        <v>846389.14</v>
      </c>
      <c r="NE17" s="1">
        <v>189297.12</v>
      </c>
      <c r="NF17" s="1">
        <v>200657.37</v>
      </c>
      <c r="NG17" s="1">
        <v>122026.2</v>
      </c>
      <c r="NH17" s="1">
        <v>279178.3</v>
      </c>
      <c r="NI17" s="1">
        <v>372438.68</v>
      </c>
      <c r="NJ17" s="1">
        <v>1359496.72</v>
      </c>
      <c r="NK17" s="1">
        <v>623849.96</v>
      </c>
      <c r="NL17" s="1">
        <v>149847.94</v>
      </c>
      <c r="NM17" s="1">
        <v>256456.64</v>
      </c>
      <c r="NN17" s="1">
        <v>871259.53</v>
      </c>
      <c r="NO17" s="1">
        <v>1356112.41</v>
      </c>
      <c r="NP17" s="1">
        <v>357949.83</v>
      </c>
      <c r="NQ17" s="1">
        <v>2248664.44</v>
      </c>
      <c r="NR17" s="1">
        <v>143472.89000000001</v>
      </c>
      <c r="NS17" s="1">
        <v>6869559.5199999996</v>
      </c>
      <c r="NT17" s="1">
        <v>227379.29</v>
      </c>
      <c r="NU17" s="1">
        <v>2645596.17</v>
      </c>
      <c r="NV17" s="1">
        <v>472853.7</v>
      </c>
      <c r="NW17" s="1">
        <v>180781.17</v>
      </c>
      <c r="NX17" s="1">
        <v>885218.56</v>
      </c>
      <c r="NY17" s="1">
        <v>3054410.48</v>
      </c>
      <c r="NZ17" s="1">
        <v>186893.45</v>
      </c>
      <c r="OA17" s="1">
        <v>441480.89</v>
      </c>
      <c r="OB17" s="1">
        <v>297738.51</v>
      </c>
      <c r="OC17" s="1">
        <v>146223.5</v>
      </c>
      <c r="OD17" s="1">
        <v>324417.59000000003</v>
      </c>
      <c r="OE17" s="1">
        <v>1349790.02</v>
      </c>
      <c r="OF17" s="1">
        <v>534673.81999999995</v>
      </c>
      <c r="OG17" s="1">
        <v>691952.19</v>
      </c>
      <c r="OH17" s="1">
        <v>2757769.36</v>
      </c>
      <c r="OI17" s="1">
        <v>158330.6</v>
      </c>
      <c r="OJ17" s="1">
        <v>1004477.34</v>
      </c>
      <c r="OK17" s="1">
        <v>700693</v>
      </c>
      <c r="OL17" s="1">
        <v>416456.01</v>
      </c>
      <c r="OM17" s="1">
        <v>576919.82999999996</v>
      </c>
      <c r="ON17" s="1">
        <v>2276085.5</v>
      </c>
      <c r="OO17" s="1">
        <v>2833458.75</v>
      </c>
      <c r="OP17" s="1">
        <v>1700974.37</v>
      </c>
      <c r="OQ17" s="1">
        <v>484783.5</v>
      </c>
      <c r="OR17" s="1">
        <v>985100.4</v>
      </c>
      <c r="OS17" s="1">
        <v>3789579.72</v>
      </c>
      <c r="OT17" s="1">
        <v>340733.61</v>
      </c>
      <c r="OU17" s="1">
        <v>120385.86</v>
      </c>
      <c r="OV17" s="1">
        <v>1780114.15</v>
      </c>
      <c r="OW17" s="1">
        <v>8250834.0899999999</v>
      </c>
      <c r="OX17" s="1">
        <v>173883.75</v>
      </c>
      <c r="OY17" s="1">
        <v>393273.83</v>
      </c>
      <c r="OZ17" s="1">
        <v>0</v>
      </c>
      <c r="PA17" s="1">
        <v>1066074.07</v>
      </c>
      <c r="PB17" s="1">
        <v>899326.5</v>
      </c>
      <c r="PC17" s="1">
        <v>396149.73</v>
      </c>
      <c r="PD17" s="1">
        <v>172828</v>
      </c>
      <c r="PE17" s="1">
        <v>5804143.3200000003</v>
      </c>
      <c r="PF17" s="1">
        <v>78338</v>
      </c>
      <c r="PG17" s="1">
        <v>680897.95</v>
      </c>
      <c r="PH17" s="1">
        <v>892726.33</v>
      </c>
      <c r="PI17" s="1">
        <v>2203188</v>
      </c>
      <c r="PJ17" s="1">
        <v>799661.59</v>
      </c>
      <c r="PK17" s="1">
        <v>1579668.9</v>
      </c>
      <c r="PL17" s="1">
        <v>408083.58</v>
      </c>
      <c r="PM17" s="1">
        <v>755990</v>
      </c>
      <c r="PN17" s="1">
        <v>2442799.88</v>
      </c>
      <c r="PO17" s="1">
        <v>197327.78</v>
      </c>
      <c r="PP17" s="1">
        <v>661582.82999999996</v>
      </c>
      <c r="PQ17" s="1">
        <v>312115.03999999998</v>
      </c>
      <c r="PR17" s="1">
        <v>1936938.02</v>
      </c>
      <c r="PS17" s="1">
        <v>1640651.23</v>
      </c>
      <c r="PT17" s="1">
        <v>362099.22</v>
      </c>
      <c r="PU17" s="1">
        <v>93464.37</v>
      </c>
      <c r="PV17" s="1">
        <v>4148800.57</v>
      </c>
      <c r="PW17" s="1">
        <v>307941.64</v>
      </c>
      <c r="PX17" s="1">
        <v>267191.03000000003</v>
      </c>
      <c r="PY17" s="1">
        <v>1078514.44</v>
      </c>
      <c r="PZ17" s="1">
        <v>525672.86</v>
      </c>
      <c r="QA17" s="1">
        <v>700861.08</v>
      </c>
      <c r="QB17" s="1">
        <v>729074.09</v>
      </c>
      <c r="QC17" s="1">
        <v>125408.52</v>
      </c>
      <c r="QD17" s="1">
        <v>118122.47</v>
      </c>
      <c r="QE17" s="1">
        <v>1028355.25</v>
      </c>
      <c r="QF17" s="1">
        <v>562565.69999999995</v>
      </c>
      <c r="QG17" s="1">
        <v>503984.75</v>
      </c>
      <c r="QH17" s="1">
        <v>411876</v>
      </c>
      <c r="QI17" s="1">
        <v>436361.27</v>
      </c>
      <c r="QJ17" s="1">
        <v>279598.71000000002</v>
      </c>
      <c r="QK17" s="1">
        <v>1999475.73</v>
      </c>
      <c r="QL17" s="1">
        <v>523708.9</v>
      </c>
      <c r="QM17" s="1">
        <v>2310465.35</v>
      </c>
      <c r="QN17" s="1">
        <v>878780</v>
      </c>
      <c r="QO17" s="1">
        <v>1584368.88</v>
      </c>
      <c r="QP17" s="1">
        <v>245364.46</v>
      </c>
      <c r="QQ17" s="1">
        <v>1704550.36</v>
      </c>
      <c r="QR17" s="1">
        <v>237576</v>
      </c>
      <c r="QS17" s="1">
        <v>1783999.25</v>
      </c>
      <c r="QT17" s="1">
        <v>7667257.5</v>
      </c>
      <c r="QU17" s="1">
        <v>640558.03</v>
      </c>
      <c r="QV17" s="1">
        <v>120094.5</v>
      </c>
      <c r="QW17" s="1">
        <v>425277.74</v>
      </c>
      <c r="QX17" s="1">
        <v>186032.05</v>
      </c>
      <c r="QY17" s="1">
        <v>119540.73</v>
      </c>
      <c r="QZ17" s="1">
        <v>3499322.14</v>
      </c>
      <c r="RA17" s="1">
        <v>108196.18</v>
      </c>
      <c r="RB17" s="1">
        <v>456357.29</v>
      </c>
      <c r="RC17" s="1">
        <v>6452947.3700000001</v>
      </c>
      <c r="RD17" s="1">
        <v>413254.39</v>
      </c>
      <c r="RE17" s="1">
        <v>4235939.76</v>
      </c>
      <c r="RF17" s="1">
        <v>463433.75</v>
      </c>
      <c r="RG17" s="1">
        <v>51586.22</v>
      </c>
      <c r="RH17" s="1">
        <v>190519.11</v>
      </c>
      <c r="RI17" s="1">
        <v>190052.39</v>
      </c>
      <c r="RJ17" s="1">
        <v>1360153.24</v>
      </c>
      <c r="RK17" s="1">
        <v>321504.02</v>
      </c>
      <c r="RL17" s="1">
        <v>165938</v>
      </c>
      <c r="RM17" s="1">
        <v>16612.21</v>
      </c>
      <c r="RN17" s="1">
        <v>62302</v>
      </c>
      <c r="RO17" s="1">
        <v>519634.24</v>
      </c>
      <c r="RP17" s="1">
        <v>238735.55</v>
      </c>
      <c r="RQ17" s="1">
        <v>457638.95</v>
      </c>
      <c r="RR17" s="1">
        <v>124231.96</v>
      </c>
      <c r="RS17" s="1">
        <v>6461465.3200000003</v>
      </c>
      <c r="RT17" s="1">
        <v>250511.15</v>
      </c>
      <c r="RU17" s="1">
        <v>70661.789999999994</v>
      </c>
      <c r="RV17" s="1">
        <v>2571678.31</v>
      </c>
      <c r="RW17" s="1">
        <v>91113.2</v>
      </c>
      <c r="RX17" s="1">
        <v>101280.06</v>
      </c>
      <c r="RY17" s="1">
        <v>273056.28000000003</v>
      </c>
      <c r="RZ17" s="1">
        <v>344189.53</v>
      </c>
      <c r="SA17" s="1">
        <v>302347</v>
      </c>
      <c r="SB17" s="1">
        <v>69226</v>
      </c>
      <c r="SC17" s="1">
        <v>182515.25</v>
      </c>
      <c r="SD17" s="1">
        <v>34786.5</v>
      </c>
      <c r="SE17" s="1">
        <v>452483.13</v>
      </c>
      <c r="SF17" s="1">
        <v>249653.92</v>
      </c>
      <c r="SG17" s="1">
        <v>422655</v>
      </c>
      <c r="SH17" s="1">
        <v>1192998.19</v>
      </c>
      <c r="SI17" s="1">
        <v>990696.65</v>
      </c>
      <c r="SJ17" s="1">
        <v>1399849.9</v>
      </c>
      <c r="SK17" s="1">
        <v>678195.3</v>
      </c>
      <c r="SL17" s="1">
        <v>635895.56000000006</v>
      </c>
      <c r="SM17" s="1">
        <v>756259.07</v>
      </c>
      <c r="SN17" s="1">
        <v>339045.96</v>
      </c>
      <c r="SO17" s="1">
        <v>215348.1</v>
      </c>
      <c r="SP17" s="1">
        <v>955394</v>
      </c>
      <c r="SQ17" s="1">
        <v>548483.93999999994</v>
      </c>
      <c r="SR17" s="1">
        <v>376156</v>
      </c>
      <c r="SS17" s="1">
        <v>188880.12</v>
      </c>
      <c r="ST17" s="1">
        <v>372370.9</v>
      </c>
      <c r="SU17" s="1">
        <v>124571</v>
      </c>
      <c r="SV17" s="1">
        <v>76840</v>
      </c>
      <c r="SW17" s="1">
        <v>525917.04</v>
      </c>
      <c r="SX17" s="1">
        <v>260041.5</v>
      </c>
      <c r="SY17" s="1">
        <v>758590</v>
      </c>
      <c r="SZ17" s="1">
        <v>565938.42000000004</v>
      </c>
      <c r="TA17" s="1">
        <v>619235.25</v>
      </c>
      <c r="TB17" s="1">
        <v>223453.62</v>
      </c>
      <c r="TC17" s="1">
        <v>335169.52</v>
      </c>
      <c r="TD17" s="1">
        <v>32497.81</v>
      </c>
      <c r="TE17" s="1">
        <v>94308.06</v>
      </c>
      <c r="TF17" s="1">
        <v>457611</v>
      </c>
      <c r="TG17" s="1">
        <v>155739.14000000001</v>
      </c>
      <c r="TH17" s="1">
        <v>680261.04</v>
      </c>
      <c r="TI17" s="1">
        <v>274695.55</v>
      </c>
      <c r="TJ17" s="1">
        <v>196468.74</v>
      </c>
      <c r="TK17" s="1">
        <v>1116769.6599999999</v>
      </c>
      <c r="TL17" s="1">
        <v>5051599.84</v>
      </c>
      <c r="TM17" s="1">
        <v>478892.66</v>
      </c>
      <c r="TN17" s="1">
        <v>2040142.72</v>
      </c>
      <c r="TO17" s="1">
        <v>474738.5</v>
      </c>
      <c r="TP17" s="1">
        <v>1004898.99</v>
      </c>
      <c r="TQ17" s="1">
        <v>401283.82</v>
      </c>
      <c r="TR17" s="1">
        <v>456508.25</v>
      </c>
      <c r="TS17" s="1">
        <v>734348.54</v>
      </c>
      <c r="TT17" s="1">
        <v>1915244.75</v>
      </c>
      <c r="TU17" s="1">
        <v>487703.75</v>
      </c>
      <c r="TV17" s="1">
        <v>230123.74</v>
      </c>
      <c r="TW17" s="1">
        <v>165308.75</v>
      </c>
      <c r="TX17" s="1">
        <v>80494</v>
      </c>
      <c r="TY17" s="1">
        <v>1495892.78</v>
      </c>
      <c r="TZ17" s="1">
        <v>1467762.04</v>
      </c>
      <c r="UA17" s="1">
        <v>3172825</v>
      </c>
      <c r="UB17" s="1">
        <v>146777</v>
      </c>
      <c r="UC17" s="1">
        <v>242672.38</v>
      </c>
      <c r="UD17" s="1">
        <v>289364</v>
      </c>
      <c r="UE17" s="1">
        <v>449415.89</v>
      </c>
      <c r="UF17" s="1">
        <v>661934</v>
      </c>
      <c r="UG17" s="1">
        <v>235935.75</v>
      </c>
      <c r="UH17" s="1">
        <v>1060636.5</v>
      </c>
      <c r="UI17" s="1">
        <v>285365.25</v>
      </c>
      <c r="UJ17" s="1">
        <v>1800542</v>
      </c>
      <c r="UK17" s="1">
        <v>5907636.7000000002</v>
      </c>
      <c r="UL17" s="1">
        <v>254568.86</v>
      </c>
      <c r="UM17" s="1">
        <v>1740976.42</v>
      </c>
      <c r="UN17" s="1">
        <v>1774216.07</v>
      </c>
      <c r="UO17" s="1">
        <v>264029</v>
      </c>
      <c r="UP17" s="1">
        <v>128650</v>
      </c>
      <c r="UQ17" s="1">
        <v>611359</v>
      </c>
      <c r="UR17" s="1">
        <v>147295.91</v>
      </c>
      <c r="US17" s="1">
        <v>1868458.15</v>
      </c>
      <c r="UT17" s="1">
        <v>34083</v>
      </c>
      <c r="UU17" s="1">
        <v>536737.18000000005</v>
      </c>
      <c r="UV17" s="1">
        <v>3772115.5</v>
      </c>
      <c r="UW17" s="1">
        <v>121077.55</v>
      </c>
      <c r="UX17" s="1">
        <v>43538</v>
      </c>
      <c r="UY17" s="1">
        <v>121965.17</v>
      </c>
      <c r="UZ17" s="1">
        <v>738658.11</v>
      </c>
      <c r="VA17" s="1">
        <v>273858</v>
      </c>
      <c r="VB17" s="1">
        <v>2527654</v>
      </c>
      <c r="VC17" s="1">
        <v>360415.41</v>
      </c>
      <c r="VD17" s="1">
        <v>139248</v>
      </c>
      <c r="VE17" s="1">
        <v>168981.1</v>
      </c>
      <c r="VF17" s="1">
        <v>125919.06</v>
      </c>
      <c r="VG17" s="1">
        <v>467446.7</v>
      </c>
      <c r="VH17" s="1">
        <v>25500.57</v>
      </c>
      <c r="VI17" s="1">
        <v>253540.25</v>
      </c>
      <c r="VJ17" s="1">
        <v>173720.17</v>
      </c>
      <c r="VK17" s="1">
        <v>573863.57999999996</v>
      </c>
      <c r="VL17" s="1">
        <v>14159.6</v>
      </c>
      <c r="VM17" s="1">
        <v>635604.75</v>
      </c>
      <c r="VN17" s="1">
        <v>285816.5</v>
      </c>
      <c r="VO17" s="1">
        <v>155260.48000000001</v>
      </c>
      <c r="VP17" s="1">
        <v>434733.5</v>
      </c>
      <c r="VQ17" s="1">
        <v>1038155.75</v>
      </c>
      <c r="VR17" s="1">
        <v>180707.07</v>
      </c>
      <c r="VS17" s="1">
        <v>523990.87</v>
      </c>
      <c r="VT17" s="1">
        <v>2968860.42</v>
      </c>
      <c r="VU17" s="1">
        <v>517177.67</v>
      </c>
      <c r="VV17" s="1">
        <v>761363.54</v>
      </c>
      <c r="VW17" s="1">
        <v>980938.7</v>
      </c>
      <c r="VX17" s="1">
        <v>422043.2</v>
      </c>
      <c r="VY17" s="1">
        <v>1185841.25</v>
      </c>
      <c r="VZ17" s="1">
        <v>339278.5</v>
      </c>
      <c r="WA17" s="1">
        <v>729935.17</v>
      </c>
      <c r="WB17" s="1">
        <v>106552.13</v>
      </c>
      <c r="WC17" s="1">
        <v>2938617.28</v>
      </c>
      <c r="WD17" s="1">
        <v>351093</v>
      </c>
      <c r="WE17" s="1">
        <v>70807.25</v>
      </c>
      <c r="WF17" s="1">
        <v>138581.25</v>
      </c>
      <c r="WG17" s="1">
        <v>388018.5</v>
      </c>
      <c r="WH17" s="1">
        <v>9693511.0800000001</v>
      </c>
      <c r="WI17" s="1">
        <v>1632818.86</v>
      </c>
      <c r="WJ17" s="1">
        <v>330920.17</v>
      </c>
      <c r="WK17" s="1">
        <v>575015.89</v>
      </c>
      <c r="WL17" s="1">
        <v>309368.42</v>
      </c>
      <c r="WM17" s="1">
        <v>117291.82</v>
      </c>
      <c r="WN17" s="1">
        <v>215930.25</v>
      </c>
      <c r="WO17" s="1">
        <v>149156</v>
      </c>
      <c r="WP17" s="1">
        <v>3084789.12</v>
      </c>
      <c r="WQ17" s="1">
        <v>365127.62</v>
      </c>
      <c r="WR17" s="1">
        <v>1396499.26</v>
      </c>
      <c r="WS17" s="1">
        <v>166027.95000000001</v>
      </c>
      <c r="WT17" s="1">
        <v>608175.6</v>
      </c>
      <c r="WU17" s="1">
        <v>1273087.99</v>
      </c>
      <c r="WV17" s="1">
        <v>267262.23</v>
      </c>
      <c r="WW17" s="1">
        <v>135644</v>
      </c>
      <c r="WX17" s="1">
        <v>11617.5</v>
      </c>
      <c r="WY17" s="1">
        <v>1761920.11</v>
      </c>
      <c r="WZ17" s="1">
        <v>777694.25</v>
      </c>
      <c r="XA17" s="1">
        <v>298530.78999999998</v>
      </c>
      <c r="XB17" s="1">
        <v>285802.65999999997</v>
      </c>
      <c r="XC17" s="1">
        <v>332500.40999999997</v>
      </c>
      <c r="XD17" s="1">
        <v>215542.31</v>
      </c>
      <c r="XE17" s="1">
        <v>382952.1</v>
      </c>
      <c r="XF17" s="1">
        <v>1460403.73</v>
      </c>
      <c r="XG17" s="1">
        <v>2309696.29</v>
      </c>
      <c r="XH17" s="1">
        <v>1890602.7</v>
      </c>
      <c r="XI17" s="1">
        <v>3859521.75</v>
      </c>
      <c r="XJ17" s="1">
        <v>1507638.1</v>
      </c>
      <c r="XK17" s="1">
        <v>1310141</v>
      </c>
      <c r="XL17" s="1">
        <v>2311301.62</v>
      </c>
      <c r="XM17" s="1">
        <v>2845597.06</v>
      </c>
      <c r="XN17" s="1">
        <v>1734511.14</v>
      </c>
      <c r="XO17" s="1">
        <v>615558</v>
      </c>
      <c r="XP17" s="1">
        <v>5800704.2000000002</v>
      </c>
      <c r="XQ17" s="1">
        <v>264053</v>
      </c>
      <c r="XR17" s="1">
        <v>965157.79</v>
      </c>
      <c r="XS17" s="1">
        <v>731293.53</v>
      </c>
      <c r="XT17" s="1">
        <v>1303810.6200000001</v>
      </c>
      <c r="XU17" s="1">
        <v>2710342.69</v>
      </c>
      <c r="XV17" s="1">
        <v>933422.53</v>
      </c>
      <c r="XW17" s="1">
        <v>322574.52</v>
      </c>
      <c r="XX17" s="1">
        <v>1022220.75</v>
      </c>
      <c r="XY17" s="1">
        <v>627639.41</v>
      </c>
      <c r="XZ17" s="1">
        <v>516691</v>
      </c>
      <c r="YA17" s="1">
        <v>1487668.73</v>
      </c>
      <c r="YB17" s="1">
        <v>936748.6</v>
      </c>
      <c r="YC17" s="1">
        <v>1524298.16</v>
      </c>
      <c r="YD17" s="1">
        <v>2925819.12</v>
      </c>
      <c r="YE17" s="1">
        <v>640226</v>
      </c>
      <c r="YF17" s="1">
        <v>723583.38</v>
      </c>
      <c r="YG17" s="1">
        <v>6914697.2000000002</v>
      </c>
      <c r="YH17" s="1">
        <v>430161.25</v>
      </c>
      <c r="YI17" s="1">
        <v>1571822.22</v>
      </c>
      <c r="YJ17" s="1">
        <v>5425643.3600000003</v>
      </c>
      <c r="YK17" s="1">
        <v>514462.89</v>
      </c>
      <c r="YL17" s="1">
        <v>882823.63</v>
      </c>
      <c r="YM17" s="1">
        <v>23026.22</v>
      </c>
      <c r="YN17" s="1">
        <v>815608.75</v>
      </c>
      <c r="YO17" s="1">
        <v>846649.12</v>
      </c>
      <c r="YP17" s="1">
        <v>150894.41</v>
      </c>
      <c r="YQ17" s="1">
        <v>1492859.75</v>
      </c>
      <c r="YR17" s="1">
        <v>510936.56</v>
      </c>
      <c r="YS17" s="1">
        <v>7396400.75</v>
      </c>
      <c r="YT17" s="1">
        <v>2814831</v>
      </c>
      <c r="YU17" s="1">
        <v>897541.42</v>
      </c>
      <c r="YV17" s="1">
        <v>1453793.8</v>
      </c>
      <c r="YW17" s="1">
        <v>1060487.1000000001</v>
      </c>
      <c r="YX17" s="1">
        <v>267573.15999999997</v>
      </c>
      <c r="YY17" s="1">
        <v>6921587.6399999997</v>
      </c>
      <c r="YZ17" s="1">
        <v>435815.15</v>
      </c>
      <c r="ZA17" s="1">
        <v>802260</v>
      </c>
      <c r="ZB17" s="1">
        <v>113670.58</v>
      </c>
      <c r="ZC17" s="1">
        <v>173131</v>
      </c>
      <c r="ZD17" s="1">
        <v>1127925.8799999999</v>
      </c>
      <c r="ZE17" s="1">
        <v>96787</v>
      </c>
      <c r="ZF17" s="1">
        <v>254916.27</v>
      </c>
      <c r="ZG17" s="1">
        <v>1517726</v>
      </c>
      <c r="ZH17" s="1">
        <v>984251</v>
      </c>
      <c r="ZI17" s="1">
        <v>240383.15</v>
      </c>
      <c r="ZJ17" s="1">
        <v>509192</v>
      </c>
      <c r="ZK17" s="1">
        <v>141116.31</v>
      </c>
      <c r="ZL17" s="1">
        <v>180361.95</v>
      </c>
      <c r="ZM17" s="1">
        <v>159713</v>
      </c>
      <c r="ZN17" s="1"/>
      <c r="ZO17" s="1">
        <v>1836998.97</v>
      </c>
      <c r="ZP17" s="1">
        <v>0</v>
      </c>
      <c r="ZQ17" s="1">
        <v>274122.18</v>
      </c>
      <c r="ZR17" s="1">
        <v>186486</v>
      </c>
      <c r="ZS17" s="1">
        <v>405824.33</v>
      </c>
      <c r="ZT17" s="1">
        <v>1818010.95</v>
      </c>
      <c r="ZU17" s="1">
        <v>64429.79</v>
      </c>
      <c r="ZV17" s="1">
        <v>255854.17</v>
      </c>
      <c r="ZW17" s="1">
        <v>4091259.11</v>
      </c>
      <c r="ZX17" s="1">
        <v>219806.55</v>
      </c>
      <c r="ZY17" s="1">
        <v>115532.25</v>
      </c>
      <c r="ZZ17" s="1">
        <v>658779.71</v>
      </c>
      <c r="AAA17" s="1">
        <v>226013.36</v>
      </c>
      <c r="AAB17" s="1">
        <v>151311.65</v>
      </c>
      <c r="AAC17" s="1">
        <v>7327815.0700000003</v>
      </c>
      <c r="AAD17" s="1">
        <v>469075.36</v>
      </c>
      <c r="AAE17" s="1">
        <v>503501.5</v>
      </c>
      <c r="AAF17" s="1">
        <v>836091.16</v>
      </c>
      <c r="AAG17" s="1">
        <v>2542674.52</v>
      </c>
      <c r="AAH17" s="1">
        <v>393169</v>
      </c>
      <c r="AAI17" s="1">
        <v>42747</v>
      </c>
      <c r="AAJ17" s="1">
        <v>66680.320000000007</v>
      </c>
      <c r="AAK17" s="1">
        <v>88377.25</v>
      </c>
      <c r="AAL17" s="1">
        <v>1188608.26</v>
      </c>
      <c r="AAM17" s="1">
        <v>916396.64</v>
      </c>
      <c r="AAN17" s="1">
        <v>332829.98</v>
      </c>
      <c r="AAO17" s="1">
        <v>110611.65</v>
      </c>
      <c r="AAP17" s="1">
        <v>9759729.8100000005</v>
      </c>
      <c r="AAQ17" s="1">
        <v>569868.99</v>
      </c>
      <c r="AAR17" s="1">
        <v>282056</v>
      </c>
      <c r="AAS17" s="1">
        <v>186486.25</v>
      </c>
      <c r="AAT17" s="1">
        <v>8356604.7199999997</v>
      </c>
      <c r="AAU17" s="1">
        <v>1498229.71</v>
      </c>
      <c r="AAV17" s="1">
        <v>443150.82</v>
      </c>
      <c r="AAW17" s="1">
        <v>150096.5</v>
      </c>
      <c r="AAX17" s="1">
        <v>1394344.72</v>
      </c>
      <c r="AAY17" s="1">
        <v>269550.18</v>
      </c>
      <c r="AAZ17" s="1">
        <v>226994.44</v>
      </c>
      <c r="ABA17" s="1">
        <v>865034.68</v>
      </c>
      <c r="ABB17" s="1">
        <v>112943.06</v>
      </c>
      <c r="ABC17" s="1">
        <v>500974.75</v>
      </c>
      <c r="ABD17" s="1">
        <v>367667.1</v>
      </c>
      <c r="ABE17" s="1">
        <v>212171.84</v>
      </c>
      <c r="ABF17" s="1">
        <v>189576.26</v>
      </c>
      <c r="ABG17" s="1">
        <v>26961.38</v>
      </c>
      <c r="ABH17" s="1">
        <v>306372.21999999997</v>
      </c>
      <c r="ABI17" s="1">
        <v>52193.49</v>
      </c>
      <c r="ABJ17" s="1">
        <v>123213.2</v>
      </c>
      <c r="ABK17" s="1">
        <v>454474</v>
      </c>
      <c r="ABL17" s="1">
        <v>561965.11</v>
      </c>
      <c r="ABM17" s="1">
        <v>194376</v>
      </c>
      <c r="ABN17" s="1">
        <v>1231112.3</v>
      </c>
      <c r="ABO17" s="1">
        <v>274373.07</v>
      </c>
      <c r="ABP17" s="1">
        <v>1292141.8400000001</v>
      </c>
      <c r="ABQ17" s="1">
        <v>1084003</v>
      </c>
      <c r="ABR17" s="1">
        <v>258071</v>
      </c>
      <c r="ABS17" s="1">
        <v>1179262.8</v>
      </c>
      <c r="ABT17" s="1">
        <v>955496.25</v>
      </c>
      <c r="ABU17" s="1">
        <v>339863.29</v>
      </c>
      <c r="ABV17" s="1">
        <v>1214621.1499999999</v>
      </c>
      <c r="ABW17" s="1">
        <v>1081441</v>
      </c>
      <c r="ABX17" s="1">
        <v>176244.74</v>
      </c>
      <c r="ABY17" s="1">
        <v>1023778.73</v>
      </c>
      <c r="ABZ17" s="1">
        <v>3436604.5</v>
      </c>
      <c r="ACA17" s="1">
        <v>226799.06</v>
      </c>
      <c r="ACB17" s="1">
        <v>1228233.7</v>
      </c>
      <c r="ACC17" s="1">
        <v>237743.25</v>
      </c>
      <c r="ACD17" s="1">
        <v>216591.78</v>
      </c>
      <c r="ACE17" s="1">
        <v>83155.69</v>
      </c>
      <c r="ACF17" s="1">
        <v>2663484.86</v>
      </c>
      <c r="ACG17" s="1">
        <v>73605.509999999995</v>
      </c>
      <c r="ACH17" s="1">
        <v>991017.81</v>
      </c>
      <c r="ACI17" s="1">
        <v>299193.96000000002</v>
      </c>
      <c r="ACJ17" s="1">
        <v>456171</v>
      </c>
      <c r="ACK17" s="1">
        <v>1699887.23</v>
      </c>
      <c r="ACL17" s="1">
        <v>268667.18</v>
      </c>
      <c r="ACM17" s="1">
        <v>573499.80000000005</v>
      </c>
      <c r="ACN17" s="1">
        <v>133598.47</v>
      </c>
      <c r="ACO17" s="1">
        <v>57220.75</v>
      </c>
      <c r="ACP17" s="1">
        <v>369728.65</v>
      </c>
      <c r="ACQ17" s="1">
        <v>401691.06</v>
      </c>
      <c r="ACR17" s="1">
        <v>1289097.23</v>
      </c>
      <c r="ACS17" s="1">
        <v>617691</v>
      </c>
      <c r="ACT17" s="1">
        <v>1274611.72</v>
      </c>
      <c r="ACU17" s="1">
        <v>86470.64</v>
      </c>
      <c r="ACV17" s="1">
        <v>89513.34</v>
      </c>
      <c r="ACW17" s="1">
        <v>245029.93</v>
      </c>
      <c r="ACX17" s="1">
        <v>67412.38</v>
      </c>
      <c r="ACY17" s="1">
        <v>899661.52</v>
      </c>
      <c r="ACZ17" s="1">
        <v>11871054.09</v>
      </c>
      <c r="ADA17" s="1">
        <v>6233967.8300000001</v>
      </c>
      <c r="ADB17" s="1">
        <v>4368716.6399999997</v>
      </c>
      <c r="ADC17" s="1">
        <v>1371226.32</v>
      </c>
      <c r="ADD17" s="1">
        <v>1722091.48</v>
      </c>
      <c r="ADE17" s="1">
        <v>6763328.9199999999</v>
      </c>
      <c r="ADF17" s="1">
        <v>3561545.25</v>
      </c>
      <c r="ADG17" s="1">
        <v>4893327</v>
      </c>
      <c r="ADH17" s="1">
        <v>4755760.4000000004</v>
      </c>
      <c r="ADI17" s="1">
        <v>469984.37</v>
      </c>
      <c r="ADJ17" s="1">
        <v>4103199.25</v>
      </c>
      <c r="ADK17" s="1">
        <v>366016</v>
      </c>
      <c r="ADL17" s="1">
        <v>2460575.09</v>
      </c>
      <c r="ADM17" s="1">
        <v>467236.41</v>
      </c>
      <c r="ADN17" s="1">
        <v>2816051.14</v>
      </c>
      <c r="ADO17" s="1">
        <v>160032.07</v>
      </c>
      <c r="ADP17" s="1">
        <v>1286369.5</v>
      </c>
      <c r="ADQ17" s="1">
        <v>933385.04</v>
      </c>
      <c r="ADR17" s="1">
        <v>581381.87</v>
      </c>
      <c r="ADS17" s="1">
        <v>697575</v>
      </c>
      <c r="ADT17" s="1">
        <v>293369</v>
      </c>
      <c r="ADU17" s="1">
        <v>54762.67</v>
      </c>
      <c r="ADV17" s="1">
        <v>631465</v>
      </c>
      <c r="ADW17" s="1">
        <v>5125.68</v>
      </c>
      <c r="ADX17" s="1">
        <v>1077824.3</v>
      </c>
      <c r="ADY17" s="1">
        <v>11678</v>
      </c>
      <c r="ADZ17" s="1">
        <v>117785.74</v>
      </c>
      <c r="AEA17" s="1">
        <v>258032.8</v>
      </c>
      <c r="AEB17" s="1">
        <v>2900023.23</v>
      </c>
      <c r="AEC17" s="1">
        <v>4736.6499999999996</v>
      </c>
      <c r="AED17" s="1">
        <v>72552</v>
      </c>
      <c r="AEE17" s="1">
        <v>106484.12</v>
      </c>
      <c r="AEF17" s="1">
        <v>702066.75</v>
      </c>
      <c r="AEG17" s="1">
        <v>2851470.91</v>
      </c>
      <c r="AEH17" s="1">
        <v>782266.52</v>
      </c>
      <c r="AEI17" s="1">
        <v>1647940.17</v>
      </c>
      <c r="AEJ17" s="1">
        <v>350456</v>
      </c>
      <c r="AEK17" s="1">
        <v>77042.75</v>
      </c>
      <c r="AEL17" s="1">
        <v>63243.55</v>
      </c>
      <c r="AEM17" s="1">
        <v>5104636.45</v>
      </c>
      <c r="AEN17" s="1">
        <v>173075</v>
      </c>
      <c r="AEO17" s="1"/>
      <c r="AEP17" s="1"/>
      <c r="AEQ17" s="1">
        <v>786632.22</v>
      </c>
      <c r="AER17" s="1">
        <v>1325515.3500000001</v>
      </c>
      <c r="AES17" s="1">
        <v>367807.94</v>
      </c>
      <c r="AET17" s="1">
        <v>192239.71</v>
      </c>
      <c r="AEU17" s="1">
        <v>102812.4</v>
      </c>
      <c r="AEV17" s="1">
        <v>7158998.2999999998</v>
      </c>
      <c r="AEW17" s="1">
        <v>1024308.5</v>
      </c>
      <c r="AEX17" s="1">
        <v>827608.56</v>
      </c>
      <c r="AEY17" s="1">
        <v>21543.22</v>
      </c>
      <c r="AEZ17" s="1">
        <v>163238.24</v>
      </c>
      <c r="AFA17" s="1">
        <v>372086.9</v>
      </c>
      <c r="AFB17" s="1">
        <v>566374.39</v>
      </c>
      <c r="AFC17" s="1">
        <v>203291.45</v>
      </c>
      <c r="AFD17" s="1">
        <v>1738949.52</v>
      </c>
      <c r="AFE17" s="1">
        <v>7924173.7300000004</v>
      </c>
      <c r="AFF17" s="1">
        <v>205106.73</v>
      </c>
      <c r="AFG17" s="1">
        <v>301444.53000000003</v>
      </c>
      <c r="AFH17" s="1">
        <v>162095.96</v>
      </c>
      <c r="AFI17" s="1">
        <v>79843.5</v>
      </c>
      <c r="AFJ17" s="1">
        <v>1979044.65</v>
      </c>
      <c r="AFK17" s="1">
        <v>543656</v>
      </c>
      <c r="AFL17" s="1">
        <v>19229.189999999999</v>
      </c>
      <c r="AFM17" s="1">
        <v>314867</v>
      </c>
      <c r="AFN17" s="1"/>
      <c r="AFO17" s="1">
        <v>277293.01</v>
      </c>
      <c r="AFP17" s="1">
        <v>26460.5</v>
      </c>
      <c r="AFQ17" s="1">
        <v>6972.93</v>
      </c>
      <c r="AFR17" s="1">
        <v>17035</v>
      </c>
      <c r="AFS17" s="1">
        <v>120240</v>
      </c>
      <c r="AFT17" s="1">
        <v>1351809.29</v>
      </c>
      <c r="AFU17" s="1">
        <v>110605.75</v>
      </c>
      <c r="AFV17" s="1">
        <v>1270066.17</v>
      </c>
      <c r="AFW17" s="1">
        <v>368382.75</v>
      </c>
      <c r="AFX17" s="1">
        <v>811741.74</v>
      </c>
      <c r="AFY17" s="1">
        <v>273741.75</v>
      </c>
      <c r="AFZ17" s="1">
        <v>53744.75</v>
      </c>
      <c r="AGA17" s="1"/>
      <c r="AGB17" s="1">
        <v>63529</v>
      </c>
      <c r="AGC17" s="1"/>
      <c r="AGD17" s="1"/>
      <c r="AGE17" s="1"/>
      <c r="AGF17" s="1">
        <v>450138</v>
      </c>
      <c r="AGG17" s="1"/>
      <c r="AGH17" s="1">
        <v>673690.63</v>
      </c>
      <c r="AGI17" s="1">
        <v>414984.05</v>
      </c>
      <c r="AGJ17" s="1">
        <v>334018.78999999998</v>
      </c>
      <c r="AGK17" s="1">
        <v>69859</v>
      </c>
      <c r="AGL17" s="1">
        <v>51019.5</v>
      </c>
      <c r="AGM17" s="1">
        <v>197687</v>
      </c>
      <c r="AGN17" s="1">
        <v>176142</v>
      </c>
      <c r="AGO17" s="1">
        <v>839665.13</v>
      </c>
      <c r="AGP17" s="1">
        <v>69112.05</v>
      </c>
      <c r="AGQ17" s="1">
        <v>123039.14</v>
      </c>
      <c r="AGR17" s="1">
        <v>276719.62</v>
      </c>
      <c r="AGS17" s="1">
        <v>1889826.91</v>
      </c>
      <c r="AGT17" s="1">
        <v>0</v>
      </c>
      <c r="AGU17" s="1">
        <v>0</v>
      </c>
      <c r="AGV17" s="1">
        <v>159495.79999999999</v>
      </c>
      <c r="AGW17" s="1">
        <v>61778.48</v>
      </c>
      <c r="AGX17" s="1">
        <v>83677.899999999994</v>
      </c>
      <c r="AGY17" s="1"/>
      <c r="AGZ17" s="1">
        <v>160817</v>
      </c>
      <c r="AHA17" s="1">
        <v>1038404.84</v>
      </c>
      <c r="AHB17" s="1">
        <v>1297179.3400000001</v>
      </c>
      <c r="AHC17" s="1">
        <v>170221.2</v>
      </c>
      <c r="AHD17" s="1">
        <v>460910.94</v>
      </c>
      <c r="AHE17" s="1">
        <v>4688919</v>
      </c>
      <c r="AHF17" s="1">
        <v>23570.75</v>
      </c>
      <c r="AHG17" s="1">
        <v>1516175.5</v>
      </c>
      <c r="AHH17" s="1">
        <v>445790</v>
      </c>
      <c r="AHI17" s="1"/>
      <c r="AHJ17" s="1">
        <v>0</v>
      </c>
      <c r="AHK17" s="1"/>
      <c r="AHL17" s="1"/>
      <c r="AHM17" s="1">
        <v>79825</v>
      </c>
      <c r="AHN17" s="1">
        <v>1341657.4099999999</v>
      </c>
      <c r="AHO17" s="1">
        <v>43413.25</v>
      </c>
      <c r="AHP17" s="1">
        <v>1170461</v>
      </c>
      <c r="AHQ17" s="1"/>
      <c r="AHR17" s="1"/>
      <c r="AHS17" s="1"/>
      <c r="AHT17" s="1"/>
      <c r="AHU17" s="1"/>
      <c r="AHV17" s="1">
        <v>30038</v>
      </c>
      <c r="AHW17" s="1">
        <v>2705999114.7599993</v>
      </c>
    </row>
    <row r="18" spans="1:907" x14ac:dyDescent="0.25">
      <c r="A18" t="s">
        <v>1920</v>
      </c>
      <c r="B18" t="s">
        <v>2004</v>
      </c>
      <c r="C18" t="s">
        <v>2005</v>
      </c>
      <c r="D18" s="1"/>
      <c r="E18" s="1"/>
      <c r="F18" s="1"/>
      <c r="G18" s="1">
        <v>0</v>
      </c>
      <c r="H18" s="1">
        <v>4925063.83</v>
      </c>
      <c r="I18" s="1">
        <v>1432860.5</v>
      </c>
      <c r="J18" s="1">
        <v>2065828.21</v>
      </c>
      <c r="K18" s="1">
        <v>330753</v>
      </c>
      <c r="L18" s="1">
        <v>46765.5</v>
      </c>
      <c r="M18" s="1"/>
      <c r="N18" s="1">
        <v>130104</v>
      </c>
      <c r="O18" s="1">
        <v>36861.5</v>
      </c>
      <c r="P18" s="1">
        <v>76769.25</v>
      </c>
      <c r="Q18" s="1">
        <v>261796</v>
      </c>
      <c r="R18" s="1">
        <v>124566</v>
      </c>
      <c r="S18" s="1">
        <v>412131</v>
      </c>
      <c r="T18" s="1">
        <v>43546.55</v>
      </c>
      <c r="U18" s="1">
        <v>120897</v>
      </c>
      <c r="V18" s="1">
        <v>61312</v>
      </c>
      <c r="W18" s="1">
        <v>96467.75</v>
      </c>
      <c r="X18" s="1">
        <v>1035827</v>
      </c>
      <c r="Y18" s="1"/>
      <c r="Z18" s="1">
        <v>487085.6</v>
      </c>
      <c r="AA18" s="1">
        <v>160727</v>
      </c>
      <c r="AB18" s="1">
        <v>1705488</v>
      </c>
      <c r="AC18" s="1">
        <v>2017989.65</v>
      </c>
      <c r="AD18" s="1">
        <v>26764.85</v>
      </c>
      <c r="AE18" s="1"/>
      <c r="AF18" s="1">
        <v>84451.75</v>
      </c>
      <c r="AG18" s="1">
        <v>174822</v>
      </c>
      <c r="AH18" s="1">
        <v>1386104</v>
      </c>
      <c r="AI18" s="1"/>
      <c r="AJ18" s="1">
        <v>430</v>
      </c>
      <c r="AK18" s="1"/>
      <c r="AL18" s="1"/>
      <c r="AM18" s="1">
        <v>891983.5</v>
      </c>
      <c r="AN18" s="1"/>
      <c r="AO18" s="1"/>
      <c r="AP18" s="1">
        <v>43507</v>
      </c>
      <c r="AQ18" s="1">
        <v>11702.75</v>
      </c>
      <c r="AR18" s="1">
        <v>25090.25</v>
      </c>
      <c r="AS18" s="1"/>
      <c r="AT18" s="1">
        <v>10744</v>
      </c>
      <c r="AU18" s="1"/>
      <c r="AV18" s="1">
        <v>1625.5</v>
      </c>
      <c r="AW18" s="1">
        <v>27361</v>
      </c>
      <c r="AX18" s="1"/>
      <c r="AY18" s="1">
        <v>36460</v>
      </c>
      <c r="AZ18" s="1"/>
      <c r="BA18" s="1">
        <v>84389</v>
      </c>
      <c r="BB18" s="1">
        <v>57528.25</v>
      </c>
      <c r="BC18" s="1">
        <v>292734.25</v>
      </c>
      <c r="BD18" s="1">
        <v>2050</v>
      </c>
      <c r="BE18" s="1">
        <v>49668.25</v>
      </c>
      <c r="BF18" s="1"/>
      <c r="BG18" s="1">
        <v>1009739</v>
      </c>
      <c r="BH18" s="1">
        <v>15957447.539999999</v>
      </c>
      <c r="BI18" s="1">
        <v>69249.25</v>
      </c>
      <c r="BJ18" s="1"/>
      <c r="BK18" s="1">
        <v>4877315.75</v>
      </c>
      <c r="BL18" s="1"/>
      <c r="BM18" s="1">
        <v>0</v>
      </c>
      <c r="BN18" s="1">
        <v>383475.93</v>
      </c>
      <c r="BO18" s="1"/>
      <c r="BP18" s="1">
        <v>37657.5</v>
      </c>
      <c r="BQ18" s="1">
        <v>0</v>
      </c>
      <c r="BR18" s="1"/>
      <c r="BS18" s="1">
        <v>55612.5</v>
      </c>
      <c r="BT18" s="1">
        <v>9658.5</v>
      </c>
      <c r="BU18" s="1">
        <v>57598.5</v>
      </c>
      <c r="BV18" s="1">
        <v>298099.40000000002</v>
      </c>
      <c r="BW18" s="1"/>
      <c r="BX18" s="1">
        <v>207759</v>
      </c>
      <c r="BY18" s="1"/>
      <c r="BZ18" s="1"/>
      <c r="CA18" s="1">
        <v>405851</v>
      </c>
      <c r="CB18" s="1"/>
      <c r="CC18" s="1">
        <v>60830.75</v>
      </c>
      <c r="CD18" s="1">
        <v>6842.5</v>
      </c>
      <c r="CE18" s="1">
        <v>702081</v>
      </c>
      <c r="CF18" s="1"/>
      <c r="CG18" s="1">
        <v>11779</v>
      </c>
      <c r="CH18" s="1">
        <v>15103</v>
      </c>
      <c r="CI18" s="1"/>
      <c r="CJ18" s="1">
        <v>11810255.449999999</v>
      </c>
      <c r="CK18" s="1">
        <v>3656369</v>
      </c>
      <c r="CL18" s="1"/>
      <c r="CM18" s="1">
        <v>39170</v>
      </c>
      <c r="CN18" s="1">
        <v>313902</v>
      </c>
      <c r="CO18" s="1">
        <v>6412</v>
      </c>
      <c r="CP18" s="1">
        <v>11028</v>
      </c>
      <c r="CQ18" s="1"/>
      <c r="CR18" s="1"/>
      <c r="CS18" s="1"/>
      <c r="CT18" s="1"/>
      <c r="CU18" s="1"/>
      <c r="CV18" s="1">
        <v>334821</v>
      </c>
      <c r="CW18" s="1">
        <v>3233</v>
      </c>
      <c r="CX18" s="1">
        <v>31056</v>
      </c>
      <c r="CY18" s="1">
        <v>9648</v>
      </c>
      <c r="CZ18" s="1"/>
      <c r="DA18" s="1"/>
      <c r="DB18" s="1"/>
      <c r="DC18" s="1"/>
      <c r="DD18" s="1"/>
      <c r="DE18" s="1">
        <v>23270</v>
      </c>
      <c r="DF18" s="1"/>
      <c r="DG18" s="1">
        <v>162727.28</v>
      </c>
      <c r="DH18" s="1">
        <v>46261</v>
      </c>
      <c r="DI18" s="1"/>
      <c r="DJ18" s="1">
        <v>10645</v>
      </c>
      <c r="DK18" s="1">
        <v>22779</v>
      </c>
      <c r="DL18" s="1"/>
      <c r="DM18" s="1">
        <v>4620</v>
      </c>
      <c r="DN18" s="1">
        <v>13132</v>
      </c>
      <c r="DO18" s="1"/>
      <c r="DP18" s="1">
        <v>1200</v>
      </c>
      <c r="DQ18" s="1"/>
      <c r="DR18" s="1"/>
      <c r="DS18" s="1"/>
      <c r="DT18" s="1">
        <v>13670</v>
      </c>
      <c r="DU18" s="1"/>
      <c r="DV18" s="1"/>
      <c r="DW18" s="1"/>
      <c r="DX18" s="1"/>
      <c r="DY18" s="1"/>
      <c r="DZ18" s="1">
        <v>1433</v>
      </c>
      <c r="EA18" s="1"/>
      <c r="EB18" s="1"/>
      <c r="EC18" s="1">
        <v>125985</v>
      </c>
      <c r="ED18" s="1"/>
      <c r="EE18" s="1"/>
      <c r="EF18" s="1"/>
      <c r="EG18" s="1">
        <v>0</v>
      </c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>
        <v>1208</v>
      </c>
      <c r="ET18" s="1">
        <v>42511.75</v>
      </c>
      <c r="EU18" s="1"/>
      <c r="EV18" s="1">
        <v>5680</v>
      </c>
      <c r="EW18" s="1">
        <v>3919</v>
      </c>
      <c r="EX18" s="1">
        <v>106197</v>
      </c>
      <c r="EY18" s="1">
        <v>740</v>
      </c>
      <c r="EZ18" s="1">
        <v>26776</v>
      </c>
      <c r="FA18" s="1">
        <v>31711</v>
      </c>
      <c r="FB18" s="1"/>
      <c r="FC18" s="1">
        <v>62786.25</v>
      </c>
      <c r="FD18" s="1">
        <v>0</v>
      </c>
      <c r="FE18" s="1">
        <v>1175421</v>
      </c>
      <c r="FF18" s="1">
        <v>279288.5</v>
      </c>
      <c r="FG18" s="1">
        <v>31994</v>
      </c>
      <c r="FH18" s="1">
        <v>11377</v>
      </c>
      <c r="FI18" s="1">
        <v>419098.75</v>
      </c>
      <c r="FJ18" s="1">
        <v>46455</v>
      </c>
      <c r="FK18" s="1">
        <v>156006</v>
      </c>
      <c r="FL18" s="1">
        <v>286970</v>
      </c>
      <c r="FM18" s="1">
        <v>77394.5</v>
      </c>
      <c r="FN18" s="1">
        <v>12725</v>
      </c>
      <c r="FO18" s="1">
        <v>13277</v>
      </c>
      <c r="FP18" s="1">
        <v>50593.5</v>
      </c>
      <c r="FQ18" s="1">
        <v>625606</v>
      </c>
      <c r="FR18" s="1">
        <v>168871.93</v>
      </c>
      <c r="FS18" s="1">
        <v>1085725.55</v>
      </c>
      <c r="FT18" s="1"/>
      <c r="FU18" s="1">
        <v>545838</v>
      </c>
      <c r="FV18" s="1">
        <v>189818.75</v>
      </c>
      <c r="FW18" s="1">
        <v>106987</v>
      </c>
      <c r="FX18" s="1">
        <v>0</v>
      </c>
      <c r="FY18" s="1">
        <v>115951</v>
      </c>
      <c r="FZ18" s="1"/>
      <c r="GA18" s="1"/>
      <c r="GB18" s="1">
        <v>110428</v>
      </c>
      <c r="GC18" s="1">
        <v>21031</v>
      </c>
      <c r="GD18" s="1"/>
      <c r="GE18" s="1"/>
      <c r="GF18" s="1"/>
      <c r="GG18" s="1">
        <v>126675.5</v>
      </c>
      <c r="GH18" s="1">
        <v>76704.75</v>
      </c>
      <c r="GI18" s="1"/>
      <c r="GJ18" s="1">
        <v>132139</v>
      </c>
      <c r="GK18" s="1"/>
      <c r="GL18" s="1">
        <v>32077</v>
      </c>
      <c r="GM18" s="1"/>
      <c r="GN18" s="1">
        <v>849543.5</v>
      </c>
      <c r="GO18" s="1"/>
      <c r="GP18" s="1"/>
      <c r="GQ18" s="1">
        <v>1841837.6</v>
      </c>
      <c r="GR18" s="1">
        <v>151413</v>
      </c>
      <c r="GS18" s="1">
        <v>208564.25</v>
      </c>
      <c r="GT18" s="1">
        <v>67315.8</v>
      </c>
      <c r="GU18" s="1">
        <v>0</v>
      </c>
      <c r="GV18" s="1">
        <v>575675</v>
      </c>
      <c r="GW18" s="1">
        <v>1527</v>
      </c>
      <c r="GX18" s="1"/>
      <c r="GY18" s="1">
        <v>2869</v>
      </c>
      <c r="GZ18" s="1"/>
      <c r="HA18" s="1">
        <v>6339</v>
      </c>
      <c r="HB18" s="1"/>
      <c r="HC18" s="1">
        <v>0</v>
      </c>
      <c r="HD18" s="1">
        <v>3259</v>
      </c>
      <c r="HE18" s="1"/>
      <c r="HF18" s="1">
        <v>3053.5</v>
      </c>
      <c r="HG18" s="1"/>
      <c r="HH18" s="1">
        <v>779490</v>
      </c>
      <c r="HI18" s="1"/>
      <c r="HJ18" s="1"/>
      <c r="HK18" s="1">
        <v>79684</v>
      </c>
      <c r="HL18" s="1"/>
      <c r="HM18" s="1"/>
      <c r="HN18" s="1"/>
      <c r="HO18" s="1">
        <v>3650</v>
      </c>
      <c r="HP18" s="1"/>
      <c r="HQ18" s="1">
        <v>1417</v>
      </c>
      <c r="HR18" s="1"/>
      <c r="HS18" s="1"/>
      <c r="HT18" s="1"/>
      <c r="HU18" s="1">
        <v>707526</v>
      </c>
      <c r="HV18" s="1"/>
      <c r="HW18" s="1">
        <v>80156</v>
      </c>
      <c r="HX18" s="1"/>
      <c r="HY18" s="1">
        <v>12056</v>
      </c>
      <c r="HZ18" s="1"/>
      <c r="IA18" s="1"/>
      <c r="IB18" s="1">
        <v>37222.550000000003</v>
      </c>
      <c r="IC18" s="1">
        <v>2242</v>
      </c>
      <c r="ID18" s="1"/>
      <c r="IE18" s="1">
        <v>270220.75</v>
      </c>
      <c r="IF18" s="1">
        <v>7177</v>
      </c>
      <c r="IG18" s="1"/>
      <c r="IH18" s="1"/>
      <c r="II18" s="1"/>
      <c r="IJ18" s="1"/>
      <c r="IK18" s="1"/>
      <c r="IL18" s="1"/>
      <c r="IM18" s="1"/>
      <c r="IN18" s="1"/>
      <c r="IO18" s="1"/>
      <c r="IP18" s="1">
        <v>84158.5</v>
      </c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>
        <v>0</v>
      </c>
      <c r="JB18" s="1"/>
      <c r="JC18" s="1"/>
      <c r="JD18" s="1"/>
      <c r="JE18" s="1">
        <v>2472</v>
      </c>
      <c r="JF18" s="1"/>
      <c r="JG18" s="1"/>
      <c r="JH18" s="1"/>
      <c r="JI18" s="1"/>
      <c r="JJ18" s="1">
        <v>13774.75</v>
      </c>
      <c r="JK18" s="1"/>
      <c r="JL18" s="1">
        <v>6391</v>
      </c>
      <c r="JM18" s="1">
        <v>31275.27</v>
      </c>
      <c r="JN18" s="1"/>
      <c r="JO18" s="1"/>
      <c r="JP18" s="1"/>
      <c r="JQ18" s="1"/>
      <c r="JR18" s="1">
        <v>0</v>
      </c>
      <c r="JS18" s="1">
        <v>4400</v>
      </c>
      <c r="JT18" s="1">
        <v>115570.33</v>
      </c>
      <c r="JU18" s="1"/>
      <c r="JV18" s="1">
        <v>2033</v>
      </c>
      <c r="JW18" s="1"/>
      <c r="JX18" s="1">
        <v>3600</v>
      </c>
      <c r="JY18" s="1"/>
      <c r="JZ18" s="1">
        <v>29253.75</v>
      </c>
      <c r="KA18" s="1"/>
      <c r="KB18" s="1"/>
      <c r="KC18" s="1"/>
      <c r="KD18" s="1">
        <v>41818.25</v>
      </c>
      <c r="KE18" s="1"/>
      <c r="KF18" s="1">
        <v>37415</v>
      </c>
      <c r="KG18" s="1"/>
      <c r="KH18" s="1"/>
      <c r="KI18" s="1">
        <v>130247</v>
      </c>
      <c r="KJ18" s="1"/>
      <c r="KK18" s="1"/>
      <c r="KL18" s="1"/>
      <c r="KM18" s="1">
        <v>11176.5</v>
      </c>
      <c r="KN18" s="1"/>
      <c r="KO18" s="1"/>
      <c r="KP18" s="1"/>
      <c r="KQ18" s="1">
        <v>565</v>
      </c>
      <c r="KR18" s="1"/>
      <c r="KS18" s="1"/>
      <c r="KT18" s="1"/>
      <c r="KU18" s="1">
        <v>1479</v>
      </c>
      <c r="KV18" s="1"/>
      <c r="KW18" s="1">
        <v>0</v>
      </c>
      <c r="KX18" s="1">
        <v>70935</v>
      </c>
      <c r="KY18" s="1">
        <v>50</v>
      </c>
      <c r="KZ18" s="1"/>
      <c r="LA18" s="1">
        <v>22941.5</v>
      </c>
      <c r="LB18" s="1">
        <v>0</v>
      </c>
      <c r="LC18" s="1">
        <v>8750</v>
      </c>
      <c r="LD18" s="1"/>
      <c r="LE18" s="1"/>
      <c r="LF18" s="1"/>
      <c r="LG18" s="1"/>
      <c r="LH18" s="1">
        <v>198.5</v>
      </c>
      <c r="LI18" s="1"/>
      <c r="LJ18" s="1"/>
      <c r="LK18" s="1"/>
      <c r="LL18" s="1"/>
      <c r="LM18" s="1"/>
      <c r="LN18" s="1"/>
      <c r="LO18" s="1">
        <v>184</v>
      </c>
      <c r="LP18" s="1">
        <v>32521</v>
      </c>
      <c r="LQ18" s="1">
        <v>190284.11</v>
      </c>
      <c r="LR18" s="1"/>
      <c r="LS18" s="1"/>
      <c r="LT18" s="1">
        <v>38314.949999999997</v>
      </c>
      <c r="LU18" s="1">
        <v>140146.5</v>
      </c>
      <c r="LV18" s="1"/>
      <c r="LW18" s="1"/>
      <c r="LX18" s="1">
        <v>149</v>
      </c>
      <c r="LY18" s="1"/>
      <c r="LZ18" s="1">
        <v>46632</v>
      </c>
      <c r="MA18" s="1"/>
      <c r="MB18" s="1"/>
      <c r="MC18" s="1">
        <v>35097.5</v>
      </c>
      <c r="MD18" s="1"/>
      <c r="ME18" s="1">
        <v>161381.5</v>
      </c>
      <c r="MF18" s="1">
        <v>29200</v>
      </c>
      <c r="MG18" s="1"/>
      <c r="MH18" s="1"/>
      <c r="MI18" s="1">
        <v>26283</v>
      </c>
      <c r="MJ18" s="1">
        <v>6155</v>
      </c>
      <c r="MK18" s="1"/>
      <c r="ML18" s="1"/>
      <c r="MM18" s="1"/>
      <c r="MN18" s="1">
        <v>3190</v>
      </c>
      <c r="MO18" s="1"/>
      <c r="MP18" s="1"/>
      <c r="MQ18" s="1"/>
      <c r="MR18" s="1"/>
      <c r="MS18" s="1"/>
      <c r="MT18" s="1"/>
      <c r="MU18" s="1"/>
      <c r="MV18" s="1"/>
      <c r="MW18" s="1">
        <v>0</v>
      </c>
      <c r="MX18" s="1"/>
      <c r="MY18" s="1"/>
      <c r="MZ18" s="1"/>
      <c r="NA18" s="1">
        <v>189391</v>
      </c>
      <c r="NB18" s="1"/>
      <c r="NC18" s="1">
        <v>38938</v>
      </c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>
        <v>22320</v>
      </c>
      <c r="NO18" s="1"/>
      <c r="NP18" s="1"/>
      <c r="NQ18" s="1"/>
      <c r="NR18" s="1"/>
      <c r="NS18" s="1">
        <v>29449</v>
      </c>
      <c r="NT18" s="1"/>
      <c r="NU18" s="1"/>
      <c r="NV18" s="1">
        <v>0</v>
      </c>
      <c r="NW18" s="1"/>
      <c r="NX18" s="1"/>
      <c r="NY18" s="1"/>
      <c r="NZ18" s="1">
        <v>228.5</v>
      </c>
      <c r="OA18" s="1"/>
      <c r="OB18" s="1"/>
      <c r="OC18" s="1">
        <v>119007</v>
      </c>
      <c r="OD18" s="1">
        <v>806</v>
      </c>
      <c r="OE18" s="1">
        <v>27644</v>
      </c>
      <c r="OF18" s="1">
        <v>507</v>
      </c>
      <c r="OG18" s="1"/>
      <c r="OH18" s="1">
        <v>67001</v>
      </c>
      <c r="OI18" s="1"/>
      <c r="OJ18" s="1">
        <v>162590</v>
      </c>
      <c r="OK18" s="1"/>
      <c r="OL18" s="1">
        <v>15426</v>
      </c>
      <c r="OM18" s="1">
        <v>9972</v>
      </c>
      <c r="ON18" s="1"/>
      <c r="OO18" s="1"/>
      <c r="OP18" s="1"/>
      <c r="OQ18" s="1">
        <v>346011.75</v>
      </c>
      <c r="OR18" s="1">
        <v>627206</v>
      </c>
      <c r="OS18" s="1"/>
      <c r="OT18" s="1"/>
      <c r="OU18" s="1">
        <v>1370</v>
      </c>
      <c r="OV18" s="1">
        <v>0</v>
      </c>
      <c r="OW18" s="1">
        <v>671390</v>
      </c>
      <c r="OX18" s="1">
        <v>9926</v>
      </c>
      <c r="OY18" s="1">
        <v>275</v>
      </c>
      <c r="OZ18" s="1"/>
      <c r="PA18" s="1">
        <v>1361</v>
      </c>
      <c r="PB18" s="1">
        <v>63949</v>
      </c>
      <c r="PC18" s="1"/>
      <c r="PD18" s="1"/>
      <c r="PE18" s="1">
        <v>569499</v>
      </c>
      <c r="PF18" s="1"/>
      <c r="PG18" s="1">
        <v>0</v>
      </c>
      <c r="PH18" s="1"/>
      <c r="PI18" s="1">
        <v>5109</v>
      </c>
      <c r="PJ18" s="1"/>
      <c r="PK18" s="1"/>
      <c r="PL18" s="1"/>
      <c r="PM18" s="1">
        <v>1090</v>
      </c>
      <c r="PN18" s="1"/>
      <c r="PO18" s="1">
        <v>0</v>
      </c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>
        <v>3200.5</v>
      </c>
      <c r="QB18" s="1"/>
      <c r="QC18" s="1"/>
      <c r="QD18" s="1"/>
      <c r="QE18" s="1"/>
      <c r="QF18" s="1"/>
      <c r="QG18" s="1"/>
      <c r="QH18" s="1"/>
      <c r="QI18" s="1"/>
      <c r="QJ18" s="1">
        <v>49427.25</v>
      </c>
      <c r="QK18" s="1">
        <v>1542857.06</v>
      </c>
      <c r="QL18" s="1">
        <v>2153</v>
      </c>
      <c r="QM18" s="1"/>
      <c r="QN18" s="1">
        <v>137445</v>
      </c>
      <c r="QO18" s="1"/>
      <c r="QP18" s="1"/>
      <c r="QQ18" s="1"/>
      <c r="QR18" s="1"/>
      <c r="QS18" s="1"/>
      <c r="QT18" s="1">
        <v>10405</v>
      </c>
      <c r="QU18" s="1">
        <v>54140.35</v>
      </c>
      <c r="QV18" s="1"/>
      <c r="QW18" s="1"/>
      <c r="QX18" s="1">
        <v>17326</v>
      </c>
      <c r="QY18" s="1"/>
      <c r="QZ18" s="1">
        <v>0</v>
      </c>
      <c r="RA18" s="1">
        <v>16810</v>
      </c>
      <c r="RB18" s="1"/>
      <c r="RC18" s="1"/>
      <c r="RD18" s="1"/>
      <c r="RE18" s="1">
        <v>14466</v>
      </c>
      <c r="RF18" s="1"/>
      <c r="RG18" s="1">
        <v>65474.5</v>
      </c>
      <c r="RH18" s="1">
        <v>34738</v>
      </c>
      <c r="RI18" s="1">
        <v>11360</v>
      </c>
      <c r="RJ18" s="1"/>
      <c r="RK18" s="1">
        <v>1500</v>
      </c>
      <c r="RL18" s="1"/>
      <c r="RM18" s="1">
        <v>13061</v>
      </c>
      <c r="RN18" s="1">
        <v>7100</v>
      </c>
      <c r="RO18" s="1">
        <v>12231.75</v>
      </c>
      <c r="RP18" s="1">
        <v>2017.5</v>
      </c>
      <c r="RQ18" s="1">
        <v>12458</v>
      </c>
      <c r="RR18" s="1">
        <v>14853.25</v>
      </c>
      <c r="RS18" s="1"/>
      <c r="RT18" s="1"/>
      <c r="RU18" s="1"/>
      <c r="RV18" s="1">
        <v>57737.75</v>
      </c>
      <c r="RW18" s="1">
        <v>58137.5</v>
      </c>
      <c r="RX18" s="1">
        <v>3625</v>
      </c>
      <c r="RY18" s="1"/>
      <c r="RZ18" s="1"/>
      <c r="SA18" s="1"/>
      <c r="SB18" s="1"/>
      <c r="SC18" s="1">
        <v>313136</v>
      </c>
      <c r="SD18" s="1"/>
      <c r="SE18" s="1">
        <v>1089</v>
      </c>
      <c r="SF18" s="1"/>
      <c r="SG18" s="1"/>
      <c r="SH18" s="1"/>
      <c r="SI18" s="1"/>
      <c r="SJ18" s="1">
        <v>20000</v>
      </c>
      <c r="SK18" s="1"/>
      <c r="SL18" s="1">
        <v>111121</v>
      </c>
      <c r="SM18" s="1"/>
      <c r="SN18" s="1"/>
      <c r="SO18" s="1"/>
      <c r="SP18" s="1"/>
      <c r="SQ18" s="1"/>
      <c r="SR18" s="1"/>
      <c r="SS18" s="1"/>
      <c r="ST18" s="1"/>
      <c r="SU18" s="1"/>
      <c r="SV18" s="1">
        <v>7150.5</v>
      </c>
      <c r="SW18" s="1">
        <v>61408.5</v>
      </c>
      <c r="SX18" s="1">
        <v>39628.5</v>
      </c>
      <c r="SY18" s="1"/>
      <c r="SZ18" s="1"/>
      <c r="TA18" s="1"/>
      <c r="TB18" s="1"/>
      <c r="TC18" s="1"/>
      <c r="TD18" s="1"/>
      <c r="TE18" s="1"/>
      <c r="TF18" s="1"/>
      <c r="TG18" s="1">
        <v>27029.16</v>
      </c>
      <c r="TH18" s="1"/>
      <c r="TI18" s="1"/>
      <c r="TJ18" s="1"/>
      <c r="TK18" s="1"/>
      <c r="TL18" s="1">
        <v>43994</v>
      </c>
      <c r="TM18" s="1"/>
      <c r="TN18" s="1">
        <v>600737.5</v>
      </c>
      <c r="TO18" s="1"/>
      <c r="TP18" s="1"/>
      <c r="TQ18" s="1"/>
      <c r="TR18" s="1"/>
      <c r="TS18" s="1"/>
      <c r="TT18" s="1"/>
      <c r="TU18" s="1">
        <v>16355</v>
      </c>
      <c r="TV18" s="1"/>
      <c r="TW18" s="1"/>
      <c r="TX18" s="1">
        <v>0</v>
      </c>
      <c r="TY18" s="1">
        <v>997</v>
      </c>
      <c r="TZ18" s="1">
        <v>10080</v>
      </c>
      <c r="UA18" s="1">
        <v>688436</v>
      </c>
      <c r="UB18" s="1">
        <v>256270</v>
      </c>
      <c r="UC18" s="1">
        <v>6432</v>
      </c>
      <c r="UD18" s="1"/>
      <c r="UE18" s="1"/>
      <c r="UF18" s="1"/>
      <c r="UG18" s="1"/>
      <c r="UH18" s="1">
        <v>3439.5</v>
      </c>
      <c r="UI18" s="1"/>
      <c r="UJ18" s="1">
        <v>35660</v>
      </c>
      <c r="UK18" s="1"/>
      <c r="UL18" s="1"/>
      <c r="UM18" s="1">
        <v>32850</v>
      </c>
      <c r="UN18" s="1"/>
      <c r="UO18" s="1"/>
      <c r="UP18" s="1"/>
      <c r="UQ18" s="1"/>
      <c r="UR18" s="1"/>
      <c r="US18" s="1"/>
      <c r="UT18" s="1">
        <v>62711</v>
      </c>
      <c r="UU18" s="1"/>
      <c r="UV18" s="1"/>
      <c r="UW18" s="1">
        <v>3335</v>
      </c>
      <c r="UX18" s="1"/>
      <c r="UY18" s="1"/>
      <c r="UZ18" s="1">
        <v>4130</v>
      </c>
      <c r="VA18" s="1"/>
      <c r="VB18" s="1"/>
      <c r="VC18" s="1"/>
      <c r="VD18" s="1"/>
      <c r="VE18" s="1">
        <v>2149</v>
      </c>
      <c r="VF18" s="1"/>
      <c r="VG18" s="1"/>
      <c r="VH18" s="1"/>
      <c r="VI18" s="1">
        <v>234371</v>
      </c>
      <c r="VJ18" s="1"/>
      <c r="VK18" s="1"/>
      <c r="VL18" s="1">
        <v>12295</v>
      </c>
      <c r="VM18" s="1"/>
      <c r="VN18" s="1">
        <v>3942.5</v>
      </c>
      <c r="VO18" s="1"/>
      <c r="VP18" s="1"/>
      <c r="VQ18" s="1">
        <v>17920</v>
      </c>
      <c r="VR18" s="1">
        <v>20954.75</v>
      </c>
      <c r="VS18" s="1">
        <v>99608.5</v>
      </c>
      <c r="VT18" s="1">
        <v>1663</v>
      </c>
      <c r="VU18" s="1"/>
      <c r="VV18" s="1">
        <v>11761</v>
      </c>
      <c r="VW18" s="1"/>
      <c r="VX18" s="1">
        <v>1524.25</v>
      </c>
      <c r="VY18" s="1">
        <v>512997.75</v>
      </c>
      <c r="VZ18" s="1">
        <v>2950</v>
      </c>
      <c r="WA18" s="1">
        <v>4085</v>
      </c>
      <c r="WB18" s="1">
        <v>8000</v>
      </c>
      <c r="WC18" s="1"/>
      <c r="WD18" s="1"/>
      <c r="WE18" s="1">
        <v>3482</v>
      </c>
      <c r="WF18" s="1">
        <v>4165</v>
      </c>
      <c r="WG18" s="1"/>
      <c r="WH18" s="1">
        <v>627102</v>
      </c>
      <c r="WI18" s="1">
        <v>17276</v>
      </c>
      <c r="WJ18" s="1"/>
      <c r="WK18" s="1"/>
      <c r="WL18" s="1"/>
      <c r="WM18" s="1"/>
      <c r="WN18" s="1"/>
      <c r="WO18" s="1"/>
      <c r="WP18" s="1">
        <v>8189</v>
      </c>
      <c r="WQ18" s="1"/>
      <c r="WR18" s="1">
        <v>8600</v>
      </c>
      <c r="WS18" s="1"/>
      <c r="WT18" s="1">
        <v>820</v>
      </c>
      <c r="WU18" s="1">
        <v>34929.5</v>
      </c>
      <c r="WV18" s="1"/>
      <c r="WW18" s="1"/>
      <c r="WX18" s="1"/>
      <c r="WY18" s="1"/>
      <c r="WZ18" s="1">
        <v>28829</v>
      </c>
      <c r="XA18" s="1"/>
      <c r="XB18" s="1"/>
      <c r="XC18" s="1"/>
      <c r="XD18" s="1"/>
      <c r="XE18" s="1"/>
      <c r="XF18" s="1"/>
      <c r="XG18" s="1"/>
      <c r="XH18" s="1"/>
      <c r="XI18" s="1"/>
      <c r="XJ18" s="1">
        <v>25728</v>
      </c>
      <c r="XK18" s="1"/>
      <c r="XL18" s="1"/>
      <c r="XM18" s="1">
        <v>16600</v>
      </c>
      <c r="XN18" s="1">
        <v>500479.75</v>
      </c>
      <c r="XO18" s="1">
        <v>104449</v>
      </c>
      <c r="XP18" s="1"/>
      <c r="XQ18" s="1"/>
      <c r="XR18" s="1">
        <v>11920</v>
      </c>
      <c r="XS18" s="1"/>
      <c r="XT18" s="1">
        <v>216701.75</v>
      </c>
      <c r="XU18" s="1"/>
      <c r="XV18" s="1"/>
      <c r="XW18" s="1"/>
      <c r="XX18" s="1"/>
      <c r="XY18" s="1"/>
      <c r="XZ18" s="1"/>
      <c r="YA18" s="1"/>
      <c r="YB18" s="1">
        <v>11529</v>
      </c>
      <c r="YC18" s="1"/>
      <c r="YD18" s="1"/>
      <c r="YE18" s="1">
        <v>14416</v>
      </c>
      <c r="YF18" s="1"/>
      <c r="YG18" s="1">
        <v>1096</v>
      </c>
      <c r="YH18" s="1">
        <v>2820</v>
      </c>
      <c r="YI18" s="1"/>
      <c r="YJ18" s="1">
        <v>103551.96</v>
      </c>
      <c r="YK18" s="1"/>
      <c r="YL18" s="1"/>
      <c r="YM18" s="1">
        <v>0</v>
      </c>
      <c r="YN18" s="1"/>
      <c r="YO18" s="1"/>
      <c r="YP18" s="1">
        <v>11251.25</v>
      </c>
      <c r="YQ18" s="1"/>
      <c r="YR18" s="1"/>
      <c r="YS18" s="1"/>
      <c r="YT18" s="1">
        <v>69685.25</v>
      </c>
      <c r="YU18" s="1">
        <v>0</v>
      </c>
      <c r="YV18" s="1">
        <v>1826146</v>
      </c>
      <c r="YW18" s="1"/>
      <c r="YX18" s="1"/>
      <c r="YY18" s="1"/>
      <c r="YZ18" s="1"/>
      <c r="ZA18" s="1"/>
      <c r="ZB18" s="1">
        <v>8925</v>
      </c>
      <c r="ZC18" s="1"/>
      <c r="ZD18" s="1"/>
      <c r="ZE18" s="1"/>
      <c r="ZF18" s="1"/>
      <c r="ZG18" s="1">
        <v>48419</v>
      </c>
      <c r="ZH18" s="1"/>
      <c r="ZI18" s="1"/>
      <c r="ZJ18" s="1"/>
      <c r="ZK18" s="1"/>
      <c r="ZL18" s="1">
        <v>50</v>
      </c>
      <c r="ZM18" s="1"/>
      <c r="ZN18" s="1"/>
      <c r="ZO18" s="1">
        <v>246873.35</v>
      </c>
      <c r="ZP18" s="1"/>
      <c r="ZQ18" s="1">
        <v>0</v>
      </c>
      <c r="ZR18" s="1">
        <v>12829</v>
      </c>
      <c r="ZS18" s="1"/>
      <c r="ZT18" s="1">
        <v>598113.5</v>
      </c>
      <c r="ZU18" s="1">
        <v>201449.75</v>
      </c>
      <c r="ZV18" s="1">
        <v>262168.25</v>
      </c>
      <c r="ZW18" s="1">
        <v>136693.54999999999</v>
      </c>
      <c r="ZX18" s="1">
        <v>1211931.93</v>
      </c>
      <c r="ZY18" s="1">
        <v>12784.5</v>
      </c>
      <c r="ZZ18" s="1">
        <v>3813.4</v>
      </c>
      <c r="AAA18" s="1">
        <v>10459</v>
      </c>
      <c r="AAB18" s="1">
        <v>86990</v>
      </c>
      <c r="AAC18" s="1">
        <v>113506</v>
      </c>
      <c r="AAD18" s="1">
        <v>188714</v>
      </c>
      <c r="AAE18" s="1">
        <v>34770.5</v>
      </c>
      <c r="AAF18" s="1">
        <v>38916</v>
      </c>
      <c r="AAG18" s="1">
        <v>58452</v>
      </c>
      <c r="AAH18" s="1">
        <v>55171.5</v>
      </c>
      <c r="AAI18" s="1"/>
      <c r="AAJ18" s="1"/>
      <c r="AAK18" s="1">
        <v>9774</v>
      </c>
      <c r="AAL18" s="1"/>
      <c r="AAM18" s="1"/>
      <c r="AAN18" s="1"/>
      <c r="AAO18" s="1">
        <v>6393</v>
      </c>
      <c r="AAP18" s="1"/>
      <c r="AAQ18" s="1">
        <v>19831.8</v>
      </c>
      <c r="AAR18" s="1"/>
      <c r="AAS18" s="1"/>
      <c r="AAT18" s="1"/>
      <c r="AAU18" s="1"/>
      <c r="AAV18" s="1"/>
      <c r="AAW18" s="1"/>
      <c r="AAX18" s="1"/>
      <c r="AAY18" s="1">
        <v>8223.75</v>
      </c>
      <c r="AAZ18" s="1"/>
      <c r="ABA18" s="1"/>
      <c r="ABB18" s="1"/>
      <c r="ABC18" s="1"/>
      <c r="ABD18" s="1"/>
      <c r="ABE18" s="1">
        <v>728</v>
      </c>
      <c r="ABF18" s="1"/>
      <c r="ABG18" s="1"/>
      <c r="ABH18" s="1"/>
      <c r="ABI18" s="1">
        <v>56280.5</v>
      </c>
      <c r="ABJ18" s="1"/>
      <c r="ABK18" s="1">
        <v>489025</v>
      </c>
      <c r="ABL18" s="1"/>
      <c r="ABM18" s="1"/>
      <c r="ABN18" s="1">
        <v>122132</v>
      </c>
      <c r="ABO18" s="1"/>
      <c r="ABP18" s="1"/>
      <c r="ABQ18" s="1"/>
      <c r="ABR18" s="1"/>
      <c r="ABS18" s="1"/>
      <c r="ABT18" s="1"/>
      <c r="ABU18" s="1"/>
      <c r="ABV18" s="1"/>
      <c r="ABW18" s="1">
        <v>185157</v>
      </c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>
        <v>16136</v>
      </c>
      <c r="ADB18" s="1"/>
      <c r="ADC18" s="1"/>
      <c r="ADD18" s="1"/>
      <c r="ADE18" s="1">
        <v>3613</v>
      </c>
      <c r="ADF18" s="1">
        <v>12018</v>
      </c>
      <c r="ADG18" s="1">
        <v>2985</v>
      </c>
      <c r="ADH18" s="1">
        <v>820</v>
      </c>
      <c r="ADI18" s="1"/>
      <c r="ADJ18" s="1"/>
      <c r="ADK18" s="1">
        <v>210384</v>
      </c>
      <c r="ADL18" s="1">
        <v>4702.5</v>
      </c>
      <c r="ADM18" s="1">
        <v>12786</v>
      </c>
      <c r="ADN18" s="1">
        <v>10562</v>
      </c>
      <c r="ADO18" s="1"/>
      <c r="ADP18" s="1"/>
      <c r="ADQ18" s="1"/>
      <c r="ADR18" s="1"/>
      <c r="ADS18" s="1"/>
      <c r="ADT18" s="1"/>
      <c r="ADU18" s="1"/>
      <c r="ADV18" s="1"/>
      <c r="ADW18" s="1">
        <v>1740</v>
      </c>
      <c r="ADX18" s="1"/>
      <c r="ADY18" s="1"/>
      <c r="ADZ18" s="1">
        <v>10857</v>
      </c>
      <c r="AEA18" s="1"/>
      <c r="AEB18" s="1">
        <v>54526.17</v>
      </c>
      <c r="AEC18" s="1">
        <v>303147.95</v>
      </c>
      <c r="AED18" s="1"/>
      <c r="AEE18" s="1">
        <v>32226</v>
      </c>
      <c r="AEF18" s="1">
        <v>12394</v>
      </c>
      <c r="AEG18" s="1"/>
      <c r="AEH18" s="1"/>
      <c r="AEI18" s="1"/>
      <c r="AEJ18" s="1"/>
      <c r="AEK18" s="1">
        <v>7644.41</v>
      </c>
      <c r="AEL18" s="1">
        <v>14970</v>
      </c>
      <c r="AEM18" s="1">
        <v>22578</v>
      </c>
      <c r="AEN18" s="1"/>
      <c r="AEO18" s="1"/>
      <c r="AEP18" s="1"/>
      <c r="AEQ18" s="1"/>
      <c r="AER18" s="1"/>
      <c r="AES18" s="1"/>
      <c r="AET18" s="1">
        <v>235</v>
      </c>
      <c r="AEU18" s="1"/>
      <c r="AEV18" s="1">
        <v>18635.5</v>
      </c>
      <c r="AEW18" s="1">
        <v>10053</v>
      </c>
      <c r="AEX18" s="1">
        <v>184</v>
      </c>
      <c r="AEY18" s="1"/>
      <c r="AEZ18" s="1"/>
      <c r="AFA18" s="1"/>
      <c r="AFB18" s="1"/>
      <c r="AFC18" s="1">
        <v>14550</v>
      </c>
      <c r="AFD18" s="1"/>
      <c r="AFE18" s="1">
        <v>1994545.32</v>
      </c>
      <c r="AFF18" s="1">
        <v>178849</v>
      </c>
      <c r="AFG18" s="1"/>
      <c r="AFH18" s="1"/>
      <c r="AFI18" s="1"/>
      <c r="AFJ18" s="1"/>
      <c r="AFK18" s="1">
        <v>5270</v>
      </c>
      <c r="AFL18" s="1"/>
      <c r="AFM18" s="1"/>
      <c r="AFN18" s="1">
        <v>155</v>
      </c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  <c r="AGG18" s="1"/>
      <c r="AGH18" s="1"/>
      <c r="AGI18" s="1"/>
      <c r="AGJ18" s="1">
        <v>27027</v>
      </c>
      <c r="AGK18" s="1">
        <v>13280</v>
      </c>
      <c r="AGL18" s="1">
        <v>1700</v>
      </c>
      <c r="AGM18" s="1">
        <v>0</v>
      </c>
      <c r="AGN18" s="1">
        <v>0</v>
      </c>
      <c r="AGO18" s="1"/>
      <c r="AGP18" s="1"/>
      <c r="AGQ18" s="1"/>
      <c r="AGR18" s="1"/>
      <c r="AGS18" s="1">
        <v>1735.5</v>
      </c>
      <c r="AGT18" s="1"/>
      <c r="AGU18" s="1"/>
      <c r="AGV18" s="1"/>
      <c r="AGW18" s="1"/>
      <c r="AGX18" s="1"/>
      <c r="AGY18" s="1"/>
      <c r="AGZ18" s="1">
        <v>563</v>
      </c>
      <c r="AHA18" s="1">
        <v>95053.5</v>
      </c>
      <c r="AHB18" s="1"/>
      <c r="AHC18" s="1">
        <v>60951.5</v>
      </c>
      <c r="AHD18" s="1"/>
      <c r="AHE18" s="1"/>
      <c r="AHF18" s="1">
        <v>48267</v>
      </c>
      <c r="AHG18" s="1">
        <v>77769</v>
      </c>
      <c r="AHH18" s="1"/>
      <c r="AHI18" s="1"/>
      <c r="AHJ18" s="1"/>
      <c r="AHK18" s="1"/>
      <c r="AHL18" s="1"/>
      <c r="AHM18" s="1"/>
      <c r="AHN18" s="1">
        <v>190</v>
      </c>
      <c r="AHO18" s="1">
        <v>8414.75</v>
      </c>
      <c r="AHP18" s="1"/>
      <c r="AHQ18" s="1">
        <v>269855</v>
      </c>
      <c r="AHR18" s="1"/>
      <c r="AHS18" s="1"/>
      <c r="AHT18" s="1"/>
      <c r="AHU18" s="1"/>
      <c r="AHV18" s="1"/>
      <c r="AHW18" s="1">
        <v>92631153.039999962</v>
      </c>
    </row>
    <row r="19" spans="1:907" x14ac:dyDescent="0.25">
      <c r="A19" t="s">
        <v>1920</v>
      </c>
      <c r="B19" t="s">
        <v>2006</v>
      </c>
      <c r="C19" t="s">
        <v>2007</v>
      </c>
      <c r="D19" s="1"/>
      <c r="E19" s="1">
        <v>2351</v>
      </c>
      <c r="F19" s="1">
        <v>100887</v>
      </c>
      <c r="G19" s="1">
        <v>5264989.57</v>
      </c>
      <c r="H19" s="1">
        <v>8306851.0499999998</v>
      </c>
      <c r="I19" s="1">
        <v>14691946.719999999</v>
      </c>
      <c r="J19" s="1">
        <v>1658032.55</v>
      </c>
      <c r="K19" s="1">
        <v>11510695.15</v>
      </c>
      <c r="L19" s="1">
        <v>3542575.74</v>
      </c>
      <c r="M19" s="1">
        <v>13998222.91</v>
      </c>
      <c r="N19" s="1">
        <v>413475.5</v>
      </c>
      <c r="O19" s="1">
        <v>844419.51</v>
      </c>
      <c r="P19" s="1">
        <v>8022983</v>
      </c>
      <c r="Q19" s="1">
        <v>3305616</v>
      </c>
      <c r="R19" s="1">
        <v>3103474</v>
      </c>
      <c r="S19" s="1">
        <v>13270588</v>
      </c>
      <c r="T19" s="1">
        <v>6715632.4400000004</v>
      </c>
      <c r="U19" s="1">
        <v>2592519.0099999998</v>
      </c>
      <c r="V19" s="1">
        <v>2898641</v>
      </c>
      <c r="W19" s="1">
        <v>2184433</v>
      </c>
      <c r="X19" s="1">
        <v>569941.4</v>
      </c>
      <c r="Y19" s="1">
        <v>1600023.5</v>
      </c>
      <c r="Z19" s="1">
        <v>11155231.1</v>
      </c>
      <c r="AA19" s="1">
        <v>18607768.41</v>
      </c>
      <c r="AB19" s="1">
        <v>1504061.29</v>
      </c>
      <c r="AC19" s="1">
        <v>6576410.9699999997</v>
      </c>
      <c r="AD19" s="1">
        <v>1429804.83</v>
      </c>
      <c r="AE19" s="1">
        <v>2889690</v>
      </c>
      <c r="AF19" s="1">
        <v>12317997.65</v>
      </c>
      <c r="AG19" s="1">
        <v>2835969.14</v>
      </c>
      <c r="AH19" s="1">
        <v>2216590</v>
      </c>
      <c r="AI19" s="1">
        <v>630144.69999999995</v>
      </c>
      <c r="AJ19" s="1">
        <v>2721044.33</v>
      </c>
      <c r="AK19" s="1">
        <v>1679700.94</v>
      </c>
      <c r="AL19" s="1">
        <v>426420</v>
      </c>
      <c r="AM19" s="1">
        <v>1988875.23</v>
      </c>
      <c r="AN19" s="1">
        <v>140212</v>
      </c>
      <c r="AO19" s="1">
        <v>28902.5</v>
      </c>
      <c r="AP19" s="1">
        <v>2027732.96</v>
      </c>
      <c r="AQ19" s="1">
        <v>566791.93000000005</v>
      </c>
      <c r="AR19" s="1">
        <v>1349795.5</v>
      </c>
      <c r="AS19" s="1">
        <v>2134888</v>
      </c>
      <c r="AT19" s="1">
        <v>1350855</v>
      </c>
      <c r="AU19" s="1">
        <v>6163301.3700000001</v>
      </c>
      <c r="AV19" s="1">
        <v>1506190.9</v>
      </c>
      <c r="AW19" s="1">
        <v>724701.17</v>
      </c>
      <c r="AX19" s="1">
        <v>354887.18</v>
      </c>
      <c r="AY19" s="1">
        <v>2141771</v>
      </c>
      <c r="AZ19" s="1">
        <v>1082428.25</v>
      </c>
      <c r="BA19" s="1">
        <v>1317355.33</v>
      </c>
      <c r="BB19" s="1">
        <v>2878327.22</v>
      </c>
      <c r="BC19" s="1">
        <v>1624216.5</v>
      </c>
      <c r="BD19" s="1">
        <v>2727772.6</v>
      </c>
      <c r="BE19" s="1">
        <v>5231064.91</v>
      </c>
      <c r="BF19" s="1">
        <v>967352.15</v>
      </c>
      <c r="BG19" s="1">
        <v>2656401.15</v>
      </c>
      <c r="BH19" s="1">
        <v>4952600</v>
      </c>
      <c r="BI19" s="1">
        <v>1758003.2</v>
      </c>
      <c r="BJ19" s="1">
        <v>1570545</v>
      </c>
      <c r="BK19" s="1">
        <v>718050.75</v>
      </c>
      <c r="BL19" s="1">
        <v>1594386.55</v>
      </c>
      <c r="BM19" s="1">
        <v>202535.22</v>
      </c>
      <c r="BN19" s="1">
        <v>426418.4</v>
      </c>
      <c r="BO19" s="1">
        <v>1275803</v>
      </c>
      <c r="BP19" s="1">
        <v>455735.75</v>
      </c>
      <c r="BQ19" s="1">
        <v>1977424.65</v>
      </c>
      <c r="BR19" s="1">
        <v>494138.6</v>
      </c>
      <c r="BS19" s="1">
        <v>188708.95</v>
      </c>
      <c r="BT19" s="1">
        <v>431686.7</v>
      </c>
      <c r="BU19" s="1">
        <v>855324.8</v>
      </c>
      <c r="BV19" s="1">
        <v>2597946.19</v>
      </c>
      <c r="BW19" s="1">
        <v>134007.5</v>
      </c>
      <c r="BX19" s="1">
        <v>972583.75</v>
      </c>
      <c r="BY19" s="1">
        <v>579907.05000000005</v>
      </c>
      <c r="BZ19" s="1">
        <v>1653088.75</v>
      </c>
      <c r="CA19" s="1">
        <v>385784.95</v>
      </c>
      <c r="CB19" s="1">
        <v>1496449.2</v>
      </c>
      <c r="CC19" s="1">
        <v>2304802.81</v>
      </c>
      <c r="CD19" s="1">
        <v>1226024.5899999999</v>
      </c>
      <c r="CE19" s="1">
        <v>3307799.71</v>
      </c>
      <c r="CF19" s="1">
        <v>1152884.72</v>
      </c>
      <c r="CG19" s="1">
        <v>5263862.8</v>
      </c>
      <c r="CH19" s="1">
        <v>438394</v>
      </c>
      <c r="CI19" s="1">
        <v>187496.7</v>
      </c>
      <c r="CJ19" s="1">
        <v>10654227.48</v>
      </c>
      <c r="CK19" s="1">
        <v>1905046.2</v>
      </c>
      <c r="CL19" s="1">
        <v>309518</v>
      </c>
      <c r="CM19" s="1">
        <v>16651943.549999999</v>
      </c>
      <c r="CN19" s="1">
        <v>1270263.6599999999</v>
      </c>
      <c r="CO19" s="1">
        <v>1014897.43</v>
      </c>
      <c r="CP19" s="1">
        <v>4822293.5</v>
      </c>
      <c r="CQ19" s="1">
        <v>2959163.27</v>
      </c>
      <c r="CR19" s="1">
        <v>54026.5</v>
      </c>
      <c r="CS19" s="1">
        <v>1059417.5</v>
      </c>
      <c r="CT19" s="1">
        <v>482001</v>
      </c>
      <c r="CU19" s="1">
        <v>629214.5</v>
      </c>
      <c r="CV19" s="1">
        <v>452054</v>
      </c>
      <c r="CW19" s="1">
        <v>287749</v>
      </c>
      <c r="CX19" s="1">
        <v>208523</v>
      </c>
      <c r="CY19" s="1">
        <v>20446.75</v>
      </c>
      <c r="CZ19" s="1">
        <v>779386</v>
      </c>
      <c r="DA19" s="1">
        <v>759372.57</v>
      </c>
      <c r="DB19" s="1">
        <v>474826</v>
      </c>
      <c r="DC19" s="1">
        <v>527624</v>
      </c>
      <c r="DD19" s="1">
        <v>232328</v>
      </c>
      <c r="DE19" s="1">
        <v>166736</v>
      </c>
      <c r="DF19" s="1">
        <v>17350</v>
      </c>
      <c r="DG19" s="1">
        <v>155565</v>
      </c>
      <c r="DH19" s="1">
        <v>140265</v>
      </c>
      <c r="DI19" s="1">
        <v>5580</v>
      </c>
      <c r="DJ19" s="1"/>
      <c r="DK19" s="1">
        <v>802583.25</v>
      </c>
      <c r="DL19" s="1">
        <v>63967</v>
      </c>
      <c r="DM19" s="1">
        <v>190600.24</v>
      </c>
      <c r="DN19" s="1">
        <v>60626</v>
      </c>
      <c r="DO19" s="1">
        <v>584905</v>
      </c>
      <c r="DP19" s="1">
        <v>49856.25</v>
      </c>
      <c r="DQ19" s="1">
        <v>74079.5</v>
      </c>
      <c r="DR19" s="1">
        <v>203912</v>
      </c>
      <c r="DS19" s="1"/>
      <c r="DT19" s="1">
        <v>36161.5</v>
      </c>
      <c r="DU19" s="1"/>
      <c r="DV19" s="1">
        <v>1106836</v>
      </c>
      <c r="DW19" s="1">
        <v>110848.7</v>
      </c>
      <c r="DX19" s="1"/>
      <c r="DY19" s="1">
        <v>347987.5</v>
      </c>
      <c r="DZ19" s="1">
        <v>387384</v>
      </c>
      <c r="EA19" s="1">
        <v>273443.53000000003</v>
      </c>
      <c r="EB19" s="1">
        <v>183684</v>
      </c>
      <c r="EC19" s="1">
        <v>178603</v>
      </c>
      <c r="ED19" s="1"/>
      <c r="EE19" s="1">
        <v>131691</v>
      </c>
      <c r="EF19" s="1">
        <v>170570</v>
      </c>
      <c r="EG19" s="1">
        <v>51829.75</v>
      </c>
      <c r="EH19" s="1">
        <v>52051</v>
      </c>
      <c r="EI19" s="1">
        <v>10285.5</v>
      </c>
      <c r="EJ19" s="1">
        <v>233993</v>
      </c>
      <c r="EK19" s="1">
        <v>5984</v>
      </c>
      <c r="EL19" s="1">
        <v>238471</v>
      </c>
      <c r="EM19" s="1"/>
      <c r="EN19" s="1"/>
      <c r="EO19" s="1">
        <v>13062.75</v>
      </c>
      <c r="EP19" s="1"/>
      <c r="EQ19" s="1">
        <v>116507.25</v>
      </c>
      <c r="ER19" s="1"/>
      <c r="ES19" s="1">
        <v>1029</v>
      </c>
      <c r="ET19" s="1">
        <v>28379.5</v>
      </c>
      <c r="EU19" s="1">
        <v>10319</v>
      </c>
      <c r="EV19" s="1"/>
      <c r="EW19" s="1">
        <v>359637</v>
      </c>
      <c r="EX19" s="1">
        <v>85023</v>
      </c>
      <c r="EY19" s="1">
        <v>58288.25</v>
      </c>
      <c r="EZ19" s="1">
        <v>64028</v>
      </c>
      <c r="FA19" s="1">
        <v>98717</v>
      </c>
      <c r="FB19" s="1">
        <v>6028.02</v>
      </c>
      <c r="FC19" s="1">
        <v>12218</v>
      </c>
      <c r="FD19" s="1">
        <v>32946</v>
      </c>
      <c r="FE19" s="1">
        <v>806311</v>
      </c>
      <c r="FF19" s="1">
        <v>73440</v>
      </c>
      <c r="FG19" s="1">
        <v>546634</v>
      </c>
      <c r="FH19" s="1">
        <v>60906</v>
      </c>
      <c r="FI19" s="1">
        <v>1225374</v>
      </c>
      <c r="FJ19" s="1">
        <v>24196.799999999999</v>
      </c>
      <c r="FK19" s="1">
        <v>81170</v>
      </c>
      <c r="FL19" s="1">
        <v>352361</v>
      </c>
      <c r="FM19" s="1">
        <v>284273.25</v>
      </c>
      <c r="FN19" s="1"/>
      <c r="FO19" s="1"/>
      <c r="FP19" s="1">
        <v>125585.8</v>
      </c>
      <c r="FQ19" s="1">
        <v>1605207.25</v>
      </c>
      <c r="FR19" s="1">
        <v>36227.5</v>
      </c>
      <c r="FS19" s="1">
        <v>3884698</v>
      </c>
      <c r="FT19" s="1">
        <v>37221.5</v>
      </c>
      <c r="FU19" s="1">
        <v>15765</v>
      </c>
      <c r="FV19" s="1">
        <v>13621</v>
      </c>
      <c r="FW19" s="1"/>
      <c r="FX19" s="1">
        <v>38634</v>
      </c>
      <c r="FY19" s="1">
        <v>60639</v>
      </c>
      <c r="FZ19" s="1"/>
      <c r="GA19" s="1">
        <v>31782</v>
      </c>
      <c r="GB19" s="1">
        <v>48005</v>
      </c>
      <c r="GC19" s="1">
        <v>136232</v>
      </c>
      <c r="GD19" s="1">
        <v>5730</v>
      </c>
      <c r="GE19" s="1">
        <v>4667</v>
      </c>
      <c r="GF19" s="1">
        <v>3301</v>
      </c>
      <c r="GG19" s="1">
        <v>17786</v>
      </c>
      <c r="GH19" s="1">
        <v>30873.25</v>
      </c>
      <c r="GI19" s="1"/>
      <c r="GJ19" s="1">
        <v>17698</v>
      </c>
      <c r="GK19" s="1">
        <v>24000</v>
      </c>
      <c r="GL19" s="1">
        <v>4813</v>
      </c>
      <c r="GM19" s="1"/>
      <c r="GN19" s="1">
        <v>479631</v>
      </c>
      <c r="GO19" s="1">
        <v>550106</v>
      </c>
      <c r="GP19" s="1">
        <v>65217</v>
      </c>
      <c r="GQ19" s="1">
        <v>1265644.55</v>
      </c>
      <c r="GR19" s="1">
        <v>962047.78</v>
      </c>
      <c r="GS19" s="1">
        <v>0</v>
      </c>
      <c r="GT19" s="1">
        <v>388554.5</v>
      </c>
      <c r="GU19" s="1">
        <v>1692550.54</v>
      </c>
      <c r="GV19" s="1">
        <v>208926</v>
      </c>
      <c r="GW19" s="1"/>
      <c r="GX19" s="1">
        <v>23305</v>
      </c>
      <c r="GY19" s="1">
        <v>54409</v>
      </c>
      <c r="GZ19" s="1">
        <v>15416.5</v>
      </c>
      <c r="HA19" s="1">
        <v>71150.5</v>
      </c>
      <c r="HB19" s="1">
        <v>56382</v>
      </c>
      <c r="HC19" s="1"/>
      <c r="HD19" s="1">
        <v>0</v>
      </c>
      <c r="HE19" s="1"/>
      <c r="HF19" s="1">
        <v>8381.25</v>
      </c>
      <c r="HG19" s="1">
        <v>62738.5</v>
      </c>
      <c r="HH19" s="1">
        <v>2549797.19</v>
      </c>
      <c r="HI19" s="1">
        <v>36160</v>
      </c>
      <c r="HJ19" s="1">
        <v>0</v>
      </c>
      <c r="HK19" s="1">
        <v>345451.4</v>
      </c>
      <c r="HL19" s="1">
        <v>35250.18</v>
      </c>
      <c r="HM19" s="1">
        <v>201894</v>
      </c>
      <c r="HN19" s="1">
        <v>96535</v>
      </c>
      <c r="HO19" s="1">
        <v>19078</v>
      </c>
      <c r="HP19" s="1">
        <v>0</v>
      </c>
      <c r="HQ19" s="1">
        <v>91267</v>
      </c>
      <c r="HR19" s="1">
        <v>25313</v>
      </c>
      <c r="HS19" s="1">
        <v>668241</v>
      </c>
      <c r="HT19" s="1">
        <v>95490.92</v>
      </c>
      <c r="HU19" s="1">
        <v>178150.5</v>
      </c>
      <c r="HV19" s="1">
        <v>142249.95000000001</v>
      </c>
      <c r="HW19" s="1">
        <v>112119.5</v>
      </c>
      <c r="HX19" s="1">
        <v>13415.75</v>
      </c>
      <c r="HY19" s="1">
        <v>41482</v>
      </c>
      <c r="HZ19" s="1">
        <v>9195</v>
      </c>
      <c r="IA19" s="1">
        <v>69232</v>
      </c>
      <c r="IB19" s="1">
        <v>934452.89</v>
      </c>
      <c r="IC19" s="1">
        <v>700</v>
      </c>
      <c r="ID19" s="1">
        <v>0</v>
      </c>
      <c r="IE19" s="1">
        <v>111149.08</v>
      </c>
      <c r="IF19" s="1">
        <v>21943</v>
      </c>
      <c r="IG19" s="1">
        <v>177110</v>
      </c>
      <c r="IH19" s="1">
        <v>4438</v>
      </c>
      <c r="II19" s="1">
        <v>403372</v>
      </c>
      <c r="IJ19" s="1">
        <v>14079.5</v>
      </c>
      <c r="IK19" s="1"/>
      <c r="IL19" s="1">
        <v>86596.99</v>
      </c>
      <c r="IM19" s="1">
        <v>3345</v>
      </c>
      <c r="IN19" s="1">
        <v>12556</v>
      </c>
      <c r="IO19" s="1">
        <v>134682.01999999999</v>
      </c>
      <c r="IP19" s="1">
        <v>324507</v>
      </c>
      <c r="IQ19" s="1">
        <v>7102</v>
      </c>
      <c r="IR19" s="1">
        <v>16982</v>
      </c>
      <c r="IS19" s="1">
        <v>57902.5</v>
      </c>
      <c r="IT19" s="1">
        <v>13126</v>
      </c>
      <c r="IU19" s="1">
        <v>93361</v>
      </c>
      <c r="IV19" s="1">
        <v>5705</v>
      </c>
      <c r="IW19" s="1"/>
      <c r="IX19" s="1">
        <v>36945</v>
      </c>
      <c r="IY19" s="1">
        <v>0</v>
      </c>
      <c r="IZ19" s="1">
        <v>72258</v>
      </c>
      <c r="JA19" s="1">
        <v>39094</v>
      </c>
      <c r="JB19" s="1">
        <v>8293</v>
      </c>
      <c r="JC19" s="1">
        <v>333743.3</v>
      </c>
      <c r="JD19" s="1">
        <v>49404.75</v>
      </c>
      <c r="JE19" s="1">
        <v>66979</v>
      </c>
      <c r="JF19" s="1">
        <v>48742</v>
      </c>
      <c r="JG19" s="1">
        <v>276618.5</v>
      </c>
      <c r="JH19" s="1">
        <v>0</v>
      </c>
      <c r="JI19" s="1">
        <v>99462.5</v>
      </c>
      <c r="JJ19" s="1">
        <v>17069.25</v>
      </c>
      <c r="JK19" s="1"/>
      <c r="JL19" s="1">
        <v>25620</v>
      </c>
      <c r="JM19" s="1">
        <v>65635</v>
      </c>
      <c r="JN19" s="1">
        <v>193734.25</v>
      </c>
      <c r="JO19" s="1">
        <v>25705.25</v>
      </c>
      <c r="JP19" s="1"/>
      <c r="JQ19" s="1"/>
      <c r="JR19" s="1">
        <v>227422.5</v>
      </c>
      <c r="JS19" s="1">
        <v>33337</v>
      </c>
      <c r="JT19" s="1">
        <v>136330.17000000001</v>
      </c>
      <c r="JU19" s="1">
        <v>24539.75</v>
      </c>
      <c r="JV19" s="1">
        <v>139490.16</v>
      </c>
      <c r="JW19" s="1">
        <v>51268.5</v>
      </c>
      <c r="JX19" s="1"/>
      <c r="JY19" s="1"/>
      <c r="JZ19" s="1">
        <v>66957.75</v>
      </c>
      <c r="KA19" s="1">
        <v>4839</v>
      </c>
      <c r="KB19" s="1">
        <v>99924.25</v>
      </c>
      <c r="KC19" s="1">
        <v>11928.09</v>
      </c>
      <c r="KD19" s="1">
        <v>19869.5</v>
      </c>
      <c r="KE19" s="1">
        <v>214370</v>
      </c>
      <c r="KF19" s="1">
        <v>35985</v>
      </c>
      <c r="KG19" s="1"/>
      <c r="KH19" s="1">
        <v>70464</v>
      </c>
      <c r="KI19" s="1">
        <v>71761.75</v>
      </c>
      <c r="KJ19" s="1">
        <v>457074.25</v>
      </c>
      <c r="KK19" s="1">
        <v>16711.400000000001</v>
      </c>
      <c r="KL19" s="1">
        <v>243591</v>
      </c>
      <c r="KM19" s="1">
        <v>323071</v>
      </c>
      <c r="KN19" s="1">
        <v>137375</v>
      </c>
      <c r="KO19" s="1"/>
      <c r="KP19" s="1">
        <v>3181.76</v>
      </c>
      <c r="KQ19" s="1">
        <v>26128.5</v>
      </c>
      <c r="KR19" s="1">
        <v>103169</v>
      </c>
      <c r="KS19" s="1">
        <v>155216.5</v>
      </c>
      <c r="KT19" s="1"/>
      <c r="KU19" s="1"/>
      <c r="KV19" s="1"/>
      <c r="KW19" s="1">
        <v>0</v>
      </c>
      <c r="KX19" s="1">
        <v>51925.97</v>
      </c>
      <c r="KY19" s="1">
        <v>63941.75</v>
      </c>
      <c r="KZ19" s="1">
        <v>8208</v>
      </c>
      <c r="LA19" s="1"/>
      <c r="LB19" s="1"/>
      <c r="LC19" s="1">
        <v>99322</v>
      </c>
      <c r="LD19" s="1">
        <v>87383</v>
      </c>
      <c r="LE19" s="1"/>
      <c r="LF19" s="1">
        <v>222436</v>
      </c>
      <c r="LG19" s="1">
        <v>62340</v>
      </c>
      <c r="LH19" s="1">
        <v>42966.75</v>
      </c>
      <c r="LI19" s="1"/>
      <c r="LJ19" s="1">
        <v>819713.63</v>
      </c>
      <c r="LK19" s="1"/>
      <c r="LL19" s="1">
        <v>288333.7</v>
      </c>
      <c r="LM19" s="1">
        <v>25174</v>
      </c>
      <c r="LN19" s="1"/>
      <c r="LO19" s="1">
        <v>117870.75</v>
      </c>
      <c r="LP19" s="1">
        <v>28513</v>
      </c>
      <c r="LQ19" s="1">
        <v>85125.75</v>
      </c>
      <c r="LR19" s="1">
        <v>7518</v>
      </c>
      <c r="LS19" s="1">
        <v>34949.5</v>
      </c>
      <c r="LT19" s="1">
        <v>85177.75</v>
      </c>
      <c r="LU19" s="1"/>
      <c r="LV19" s="1">
        <v>112771</v>
      </c>
      <c r="LW19" s="1">
        <v>19983</v>
      </c>
      <c r="LX19" s="1">
        <v>294242</v>
      </c>
      <c r="LY19" s="1">
        <v>34719</v>
      </c>
      <c r="LZ19" s="1">
        <v>23439</v>
      </c>
      <c r="MA19" s="1">
        <v>27637.200000000001</v>
      </c>
      <c r="MB19" s="1">
        <v>40418.25</v>
      </c>
      <c r="MC19" s="1">
        <v>464058.25</v>
      </c>
      <c r="MD19" s="1">
        <v>125773.57</v>
      </c>
      <c r="ME19" s="1">
        <v>12691.5</v>
      </c>
      <c r="MF19" s="1">
        <v>509263.59</v>
      </c>
      <c r="MG19" s="1">
        <v>718487.5</v>
      </c>
      <c r="MH19" s="1"/>
      <c r="MI19" s="1">
        <v>235924.5</v>
      </c>
      <c r="MJ19" s="1">
        <v>0</v>
      </c>
      <c r="MK19" s="1"/>
      <c r="ML19" s="1">
        <v>61089</v>
      </c>
      <c r="MM19" s="1"/>
      <c r="MN19" s="1">
        <v>76845</v>
      </c>
      <c r="MO19" s="1">
        <v>9292</v>
      </c>
      <c r="MP19" s="1">
        <v>125692.77</v>
      </c>
      <c r="MQ19" s="1"/>
      <c r="MR19" s="1">
        <v>177291</v>
      </c>
      <c r="MS19" s="1">
        <v>97899.31</v>
      </c>
      <c r="MT19" s="1">
        <v>2238086</v>
      </c>
      <c r="MU19" s="1"/>
      <c r="MV19" s="1">
        <v>62386.5</v>
      </c>
      <c r="MW19" s="1">
        <v>186838.25</v>
      </c>
      <c r="MX19" s="1">
        <v>38540</v>
      </c>
      <c r="MY19" s="1"/>
      <c r="MZ19" s="1">
        <v>32119</v>
      </c>
      <c r="NA19" s="1">
        <v>182131</v>
      </c>
      <c r="NB19" s="1">
        <v>128887</v>
      </c>
      <c r="NC19" s="1">
        <v>142799</v>
      </c>
      <c r="ND19" s="1">
        <v>76650.5</v>
      </c>
      <c r="NE19" s="1"/>
      <c r="NF19" s="1">
        <v>65439</v>
      </c>
      <c r="NG19" s="1"/>
      <c r="NH19" s="1"/>
      <c r="NI19" s="1"/>
      <c r="NJ19" s="1">
        <v>174420</v>
      </c>
      <c r="NK19" s="1">
        <v>26894</v>
      </c>
      <c r="NL19" s="1">
        <v>13907</v>
      </c>
      <c r="NM19" s="1">
        <v>22567</v>
      </c>
      <c r="NN19" s="1">
        <v>514203</v>
      </c>
      <c r="NO19" s="1">
        <v>271705</v>
      </c>
      <c r="NP19" s="1">
        <v>2574</v>
      </c>
      <c r="NQ19" s="1">
        <v>9289</v>
      </c>
      <c r="NR19" s="1"/>
      <c r="NS19" s="1">
        <v>102427.25</v>
      </c>
      <c r="NT19" s="1"/>
      <c r="NU19" s="1">
        <v>117672.5</v>
      </c>
      <c r="NV19" s="1">
        <v>4085</v>
      </c>
      <c r="NW19" s="1">
        <v>0</v>
      </c>
      <c r="NX19" s="1">
        <v>10617</v>
      </c>
      <c r="NY19" s="1">
        <v>303215</v>
      </c>
      <c r="NZ19" s="1">
        <v>2850</v>
      </c>
      <c r="OA19" s="1">
        <v>170353</v>
      </c>
      <c r="OB19" s="1">
        <v>91249</v>
      </c>
      <c r="OC19" s="1">
        <v>37612</v>
      </c>
      <c r="OD19" s="1">
        <v>1477</v>
      </c>
      <c r="OE19" s="1">
        <v>98429.75</v>
      </c>
      <c r="OF19" s="1">
        <v>117489.5</v>
      </c>
      <c r="OG19" s="1"/>
      <c r="OH19" s="1">
        <v>769533.07</v>
      </c>
      <c r="OI19" s="1"/>
      <c r="OJ19" s="1">
        <v>136216.07999999999</v>
      </c>
      <c r="OK19" s="1">
        <v>3331.5</v>
      </c>
      <c r="OL19" s="1">
        <v>1155800.08</v>
      </c>
      <c r="OM19" s="1">
        <v>13426</v>
      </c>
      <c r="ON19" s="1">
        <v>908451.5</v>
      </c>
      <c r="OO19" s="1">
        <v>11652</v>
      </c>
      <c r="OP19" s="1">
        <v>89426.83</v>
      </c>
      <c r="OQ19" s="1">
        <v>50607</v>
      </c>
      <c r="OR19" s="1">
        <v>5556.5</v>
      </c>
      <c r="OS19" s="1"/>
      <c r="OT19" s="1">
        <v>130703.5</v>
      </c>
      <c r="OU19" s="1">
        <v>57154</v>
      </c>
      <c r="OV19" s="1">
        <v>153016.09</v>
      </c>
      <c r="OW19" s="1">
        <v>390794.5</v>
      </c>
      <c r="OX19" s="1">
        <v>28831.86</v>
      </c>
      <c r="OY19" s="1">
        <v>31410</v>
      </c>
      <c r="OZ19" s="1">
        <v>11289</v>
      </c>
      <c r="PA19" s="1">
        <v>25968</v>
      </c>
      <c r="PB19" s="1">
        <v>146846</v>
      </c>
      <c r="PC19" s="1">
        <v>110160</v>
      </c>
      <c r="PD19" s="1">
        <v>24902</v>
      </c>
      <c r="PE19" s="1">
        <v>565038.92000000004</v>
      </c>
      <c r="PF19" s="1"/>
      <c r="PG19" s="1">
        <v>22042</v>
      </c>
      <c r="PH19" s="1">
        <v>75521.48</v>
      </c>
      <c r="PI19" s="1">
        <v>43934</v>
      </c>
      <c r="PJ19" s="1">
        <v>15885</v>
      </c>
      <c r="PK19" s="1"/>
      <c r="PL19" s="1">
        <v>4277</v>
      </c>
      <c r="PM19" s="1">
        <v>36207</v>
      </c>
      <c r="PN19" s="1">
        <v>153112</v>
      </c>
      <c r="PO19" s="1"/>
      <c r="PP19" s="1"/>
      <c r="PQ19" s="1">
        <v>2805</v>
      </c>
      <c r="PR19" s="1">
        <v>25057</v>
      </c>
      <c r="PS19" s="1">
        <v>51315</v>
      </c>
      <c r="PT19" s="1">
        <v>14445</v>
      </c>
      <c r="PU19" s="1">
        <v>4652</v>
      </c>
      <c r="PV19" s="1">
        <v>962556.5</v>
      </c>
      <c r="PW19" s="1">
        <v>139785.25</v>
      </c>
      <c r="PX19" s="1">
        <v>27140</v>
      </c>
      <c r="PY19" s="1"/>
      <c r="PZ19" s="1">
        <v>81549</v>
      </c>
      <c r="QA19" s="1">
        <v>3426.5</v>
      </c>
      <c r="QB19" s="1">
        <v>169866</v>
      </c>
      <c r="QC19" s="1">
        <v>9463</v>
      </c>
      <c r="QD19" s="1">
        <v>0</v>
      </c>
      <c r="QE19" s="1"/>
      <c r="QF19" s="1"/>
      <c r="QG19" s="1">
        <v>74146</v>
      </c>
      <c r="QH19" s="1">
        <v>101529</v>
      </c>
      <c r="QI19" s="1">
        <v>134432</v>
      </c>
      <c r="QJ19" s="1">
        <v>0</v>
      </c>
      <c r="QK19" s="1">
        <v>133842</v>
      </c>
      <c r="QL19" s="1"/>
      <c r="QM19" s="1">
        <v>126298</v>
      </c>
      <c r="QN19" s="1">
        <v>42368</v>
      </c>
      <c r="QO19" s="1"/>
      <c r="QP19" s="1"/>
      <c r="QQ19" s="1"/>
      <c r="QR19" s="1">
        <v>20062</v>
      </c>
      <c r="QS19" s="1"/>
      <c r="QT19" s="1">
        <v>173859</v>
      </c>
      <c r="QU19" s="1"/>
      <c r="QV19" s="1"/>
      <c r="QW19" s="1">
        <v>55186.5</v>
      </c>
      <c r="QX19" s="1">
        <v>18661</v>
      </c>
      <c r="QY19" s="1">
        <v>6100</v>
      </c>
      <c r="QZ19" s="1">
        <v>1224549</v>
      </c>
      <c r="RA19" s="1">
        <v>35948.75</v>
      </c>
      <c r="RB19" s="1">
        <v>146514.89000000001</v>
      </c>
      <c r="RC19" s="1">
        <v>903826</v>
      </c>
      <c r="RD19" s="1">
        <v>48735</v>
      </c>
      <c r="RE19" s="1">
        <v>274081</v>
      </c>
      <c r="RF19" s="1">
        <v>17597</v>
      </c>
      <c r="RG19" s="1">
        <v>80940</v>
      </c>
      <c r="RH19" s="1">
        <v>29151</v>
      </c>
      <c r="RI19" s="1"/>
      <c r="RJ19" s="1">
        <v>105010</v>
      </c>
      <c r="RK19" s="1"/>
      <c r="RL19" s="1">
        <v>3568</v>
      </c>
      <c r="RM19" s="1">
        <v>4593</v>
      </c>
      <c r="RN19" s="1">
        <v>1140</v>
      </c>
      <c r="RO19" s="1">
        <v>53425.75</v>
      </c>
      <c r="RP19" s="1">
        <v>3498.25</v>
      </c>
      <c r="RQ19" s="1">
        <v>63590</v>
      </c>
      <c r="RR19" s="1">
        <v>24896.5</v>
      </c>
      <c r="RS19" s="1">
        <v>89679.5</v>
      </c>
      <c r="RT19" s="1">
        <v>27334</v>
      </c>
      <c r="RU19" s="1">
        <v>186801</v>
      </c>
      <c r="RV19" s="1">
        <v>501762.25</v>
      </c>
      <c r="RW19" s="1">
        <v>3796.5</v>
      </c>
      <c r="RX19" s="1">
        <v>6465</v>
      </c>
      <c r="RY19" s="1">
        <v>203724</v>
      </c>
      <c r="RZ19" s="1">
        <v>40327.800000000003</v>
      </c>
      <c r="SA19" s="1">
        <v>85751</v>
      </c>
      <c r="SB19" s="1"/>
      <c r="SC19" s="1">
        <v>15657.5</v>
      </c>
      <c r="SD19" s="1">
        <v>41512</v>
      </c>
      <c r="SE19" s="1">
        <v>5329</v>
      </c>
      <c r="SF19" s="1">
        <v>3496.25</v>
      </c>
      <c r="SG19" s="1">
        <v>623312</v>
      </c>
      <c r="SH19" s="1">
        <v>73956</v>
      </c>
      <c r="SI19" s="1">
        <v>15011</v>
      </c>
      <c r="SJ19" s="1">
        <v>0</v>
      </c>
      <c r="SK19" s="1"/>
      <c r="SL19" s="1">
        <v>189531</v>
      </c>
      <c r="SM19" s="1">
        <v>215337.94</v>
      </c>
      <c r="SN19" s="1">
        <v>1836</v>
      </c>
      <c r="SO19" s="1">
        <v>10000</v>
      </c>
      <c r="SP19" s="1">
        <v>8144</v>
      </c>
      <c r="SQ19" s="1">
        <v>42395</v>
      </c>
      <c r="SR19" s="1">
        <v>6991</v>
      </c>
      <c r="SS19" s="1"/>
      <c r="ST19" s="1">
        <v>36753</v>
      </c>
      <c r="SU19" s="1">
        <v>0</v>
      </c>
      <c r="SV19" s="1">
        <v>37049.5</v>
      </c>
      <c r="SW19" s="1">
        <v>131630.65</v>
      </c>
      <c r="SX19" s="1">
        <v>38250.5</v>
      </c>
      <c r="SY19" s="1">
        <v>12391</v>
      </c>
      <c r="SZ19" s="1"/>
      <c r="TA19" s="1"/>
      <c r="TB19" s="1">
        <v>11249.75</v>
      </c>
      <c r="TC19" s="1">
        <v>0</v>
      </c>
      <c r="TD19" s="1"/>
      <c r="TE19" s="1"/>
      <c r="TF19" s="1">
        <v>105907</v>
      </c>
      <c r="TG19" s="1">
        <v>25437.7</v>
      </c>
      <c r="TH19" s="1">
        <v>88091</v>
      </c>
      <c r="TI19" s="1">
        <v>10625</v>
      </c>
      <c r="TJ19" s="1"/>
      <c r="TK19" s="1">
        <v>305505</v>
      </c>
      <c r="TL19" s="1">
        <v>6104</v>
      </c>
      <c r="TM19" s="1"/>
      <c r="TN19" s="1">
        <v>525953.75</v>
      </c>
      <c r="TO19" s="1"/>
      <c r="TP19" s="1">
        <v>127464</v>
      </c>
      <c r="TQ19" s="1">
        <v>77847.25</v>
      </c>
      <c r="TR19" s="1">
        <v>17946.75</v>
      </c>
      <c r="TS19" s="1"/>
      <c r="TT19" s="1"/>
      <c r="TU19" s="1">
        <v>31774.6</v>
      </c>
      <c r="TV19" s="1"/>
      <c r="TW19" s="1">
        <v>97714</v>
      </c>
      <c r="TX19" s="1"/>
      <c r="TY19" s="1">
        <v>0</v>
      </c>
      <c r="TZ19" s="1">
        <v>18065</v>
      </c>
      <c r="UA19" s="1">
        <v>1539625.6</v>
      </c>
      <c r="UB19" s="1">
        <v>91</v>
      </c>
      <c r="UC19" s="1">
        <v>2030.5</v>
      </c>
      <c r="UD19" s="1">
        <v>21298</v>
      </c>
      <c r="UE19" s="1">
        <v>31515</v>
      </c>
      <c r="UF19" s="1">
        <v>454343</v>
      </c>
      <c r="UG19" s="1">
        <v>110552</v>
      </c>
      <c r="UH19" s="1">
        <v>25128</v>
      </c>
      <c r="UI19" s="1"/>
      <c r="UJ19" s="1">
        <v>85879</v>
      </c>
      <c r="UK19" s="1">
        <v>20884</v>
      </c>
      <c r="UL19" s="1">
        <v>22743</v>
      </c>
      <c r="UM19" s="1">
        <v>102844.75</v>
      </c>
      <c r="UN19" s="1">
        <v>71010.27</v>
      </c>
      <c r="UO19" s="1"/>
      <c r="UP19" s="1"/>
      <c r="UQ19" s="1">
        <v>36678</v>
      </c>
      <c r="UR19" s="1">
        <v>44745</v>
      </c>
      <c r="US19" s="1">
        <v>227554</v>
      </c>
      <c r="UT19" s="1">
        <v>0</v>
      </c>
      <c r="UU19" s="1">
        <v>45590.5</v>
      </c>
      <c r="UV19" s="1">
        <v>71683</v>
      </c>
      <c r="UW19" s="1">
        <v>93590.75</v>
      </c>
      <c r="UX19" s="1"/>
      <c r="UY19" s="1">
        <v>3372</v>
      </c>
      <c r="UZ19" s="1">
        <v>40775</v>
      </c>
      <c r="VA19" s="1">
        <v>45730</v>
      </c>
      <c r="VB19" s="1">
        <v>0</v>
      </c>
      <c r="VC19" s="1">
        <v>33360</v>
      </c>
      <c r="VD19" s="1">
        <v>0</v>
      </c>
      <c r="VE19" s="1"/>
      <c r="VF19" s="1">
        <v>7836</v>
      </c>
      <c r="VG19" s="1">
        <v>47971.5</v>
      </c>
      <c r="VH19" s="1">
        <v>61111</v>
      </c>
      <c r="VI19" s="1">
        <v>360987.5</v>
      </c>
      <c r="VJ19" s="1"/>
      <c r="VK19" s="1">
        <v>81183.5</v>
      </c>
      <c r="VL19" s="1">
        <v>27377</v>
      </c>
      <c r="VM19" s="1">
        <v>19081.5</v>
      </c>
      <c r="VN19" s="1">
        <v>101922</v>
      </c>
      <c r="VO19" s="1">
        <v>50494.5</v>
      </c>
      <c r="VP19" s="1">
        <v>6273.25</v>
      </c>
      <c r="VQ19" s="1">
        <v>91699.75</v>
      </c>
      <c r="VR19" s="1">
        <v>179517.75</v>
      </c>
      <c r="VS19" s="1">
        <v>3587</v>
      </c>
      <c r="VT19" s="1">
        <v>0</v>
      </c>
      <c r="VU19" s="1">
        <v>16124</v>
      </c>
      <c r="VV19" s="1">
        <v>66064</v>
      </c>
      <c r="VW19" s="1">
        <v>201783</v>
      </c>
      <c r="VX19" s="1">
        <v>24420.75</v>
      </c>
      <c r="VY19" s="1">
        <v>131277</v>
      </c>
      <c r="VZ19" s="1">
        <v>7311</v>
      </c>
      <c r="WA19" s="1">
        <v>87744.5</v>
      </c>
      <c r="WB19" s="1"/>
      <c r="WC19" s="1">
        <v>89532</v>
      </c>
      <c r="WD19" s="1">
        <v>91169</v>
      </c>
      <c r="WE19" s="1">
        <v>3765.75</v>
      </c>
      <c r="WF19" s="1">
        <v>0</v>
      </c>
      <c r="WG19" s="1">
        <v>110333.5</v>
      </c>
      <c r="WH19" s="1">
        <v>414623.53</v>
      </c>
      <c r="WI19" s="1">
        <v>246367</v>
      </c>
      <c r="WJ19" s="1">
        <v>0</v>
      </c>
      <c r="WK19" s="1">
        <v>3940.69</v>
      </c>
      <c r="WL19" s="1">
        <v>13853</v>
      </c>
      <c r="WM19" s="1"/>
      <c r="WN19" s="1"/>
      <c r="WO19" s="1">
        <v>3200.5</v>
      </c>
      <c r="WP19" s="1">
        <v>79479</v>
      </c>
      <c r="WQ19" s="1">
        <v>104496.54</v>
      </c>
      <c r="WR19" s="1">
        <v>34050.75</v>
      </c>
      <c r="WS19" s="1"/>
      <c r="WT19" s="1">
        <v>3643</v>
      </c>
      <c r="WU19" s="1">
        <v>129899.04</v>
      </c>
      <c r="WV19" s="1">
        <v>13603</v>
      </c>
      <c r="WW19" s="1">
        <v>14776</v>
      </c>
      <c r="WX19" s="1">
        <v>0</v>
      </c>
      <c r="WY19" s="1">
        <v>315514</v>
      </c>
      <c r="WZ19" s="1">
        <v>25060</v>
      </c>
      <c r="XA19" s="1">
        <v>12186</v>
      </c>
      <c r="XB19" s="1">
        <v>41780</v>
      </c>
      <c r="XC19" s="1">
        <v>21305</v>
      </c>
      <c r="XD19" s="1">
        <v>19115</v>
      </c>
      <c r="XE19" s="1">
        <v>0</v>
      </c>
      <c r="XF19" s="1">
        <v>20112</v>
      </c>
      <c r="XG19" s="1">
        <v>28241</v>
      </c>
      <c r="XH19" s="1">
        <v>111629</v>
      </c>
      <c r="XI19" s="1">
        <v>122717.5</v>
      </c>
      <c r="XJ19" s="1">
        <v>61877</v>
      </c>
      <c r="XK19" s="1">
        <v>296737</v>
      </c>
      <c r="XL19" s="1">
        <v>98534</v>
      </c>
      <c r="XM19" s="1">
        <v>200218</v>
      </c>
      <c r="XN19" s="1">
        <v>1063731.31</v>
      </c>
      <c r="XO19" s="1">
        <v>162783.5</v>
      </c>
      <c r="XP19" s="1">
        <v>19895</v>
      </c>
      <c r="XQ19" s="1">
        <v>13418</v>
      </c>
      <c r="XR19" s="1">
        <v>187090</v>
      </c>
      <c r="XS19" s="1">
        <v>268911</v>
      </c>
      <c r="XT19" s="1">
        <v>433641.5</v>
      </c>
      <c r="XU19" s="1">
        <v>937159.38</v>
      </c>
      <c r="XV19" s="1"/>
      <c r="XW19" s="1">
        <v>4733</v>
      </c>
      <c r="XX19" s="1">
        <v>38567</v>
      </c>
      <c r="XY19" s="1">
        <v>75833</v>
      </c>
      <c r="XZ19" s="1">
        <v>416063</v>
      </c>
      <c r="YA19" s="1">
        <v>84457</v>
      </c>
      <c r="YB19" s="1">
        <v>329180</v>
      </c>
      <c r="YC19" s="1">
        <v>416714.5</v>
      </c>
      <c r="YD19" s="1">
        <v>11293</v>
      </c>
      <c r="YE19" s="1">
        <v>13924</v>
      </c>
      <c r="YF19" s="1">
        <v>68494</v>
      </c>
      <c r="YG19" s="1">
        <v>799661.5</v>
      </c>
      <c r="YH19" s="1">
        <v>99790.75</v>
      </c>
      <c r="YI19" s="1">
        <v>179997</v>
      </c>
      <c r="YJ19" s="1">
        <v>2349047.15</v>
      </c>
      <c r="YK19" s="1">
        <v>256867</v>
      </c>
      <c r="YL19" s="1">
        <v>1830</v>
      </c>
      <c r="YM19" s="1">
        <v>0</v>
      </c>
      <c r="YN19" s="1">
        <v>66538</v>
      </c>
      <c r="YO19" s="1">
        <v>10975</v>
      </c>
      <c r="YP19" s="1">
        <v>39291</v>
      </c>
      <c r="YQ19" s="1"/>
      <c r="YR19" s="1">
        <v>38986</v>
      </c>
      <c r="YS19" s="1">
        <v>384022.75</v>
      </c>
      <c r="YT19" s="1">
        <v>1604527.5</v>
      </c>
      <c r="YU19" s="1">
        <v>244491</v>
      </c>
      <c r="YV19" s="1"/>
      <c r="YW19" s="1">
        <v>1110552.82</v>
      </c>
      <c r="YX19" s="1">
        <v>29541</v>
      </c>
      <c r="YY19" s="1">
        <v>724304</v>
      </c>
      <c r="YZ19" s="1">
        <v>6507</v>
      </c>
      <c r="ZA19" s="1">
        <v>11287</v>
      </c>
      <c r="ZB19" s="1">
        <v>17495</v>
      </c>
      <c r="ZC19" s="1">
        <v>11230</v>
      </c>
      <c r="ZD19" s="1"/>
      <c r="ZE19" s="1"/>
      <c r="ZF19" s="1">
        <v>2465530</v>
      </c>
      <c r="ZG19" s="1">
        <v>224274</v>
      </c>
      <c r="ZH19" s="1">
        <v>38654</v>
      </c>
      <c r="ZI19" s="1">
        <v>0</v>
      </c>
      <c r="ZJ19" s="1">
        <v>735785</v>
      </c>
      <c r="ZK19" s="1"/>
      <c r="ZL19" s="1">
        <v>23475</v>
      </c>
      <c r="ZM19" s="1"/>
      <c r="ZN19" s="1"/>
      <c r="ZO19" s="1">
        <v>4253.8</v>
      </c>
      <c r="ZP19" s="1"/>
      <c r="ZQ19" s="1">
        <v>67379</v>
      </c>
      <c r="ZR19" s="1">
        <v>24055</v>
      </c>
      <c r="ZS19" s="1"/>
      <c r="ZT19" s="1">
        <v>1112099.25</v>
      </c>
      <c r="ZU19" s="1">
        <v>14895</v>
      </c>
      <c r="ZV19" s="1">
        <v>323567.40999999997</v>
      </c>
      <c r="ZW19" s="1">
        <v>0</v>
      </c>
      <c r="ZX19" s="1">
        <v>224400.97</v>
      </c>
      <c r="ZY19" s="1">
        <v>79713</v>
      </c>
      <c r="ZZ19" s="1">
        <v>40860</v>
      </c>
      <c r="AAA19" s="1">
        <v>53662</v>
      </c>
      <c r="AAB19" s="1">
        <v>13561.5</v>
      </c>
      <c r="AAC19" s="1">
        <v>543561.5</v>
      </c>
      <c r="AAD19" s="1">
        <v>70975.5</v>
      </c>
      <c r="AAE19" s="1">
        <v>28913</v>
      </c>
      <c r="AAF19" s="1">
        <v>201595.5</v>
      </c>
      <c r="AAG19" s="1">
        <v>3902</v>
      </c>
      <c r="AAH19" s="1">
        <v>3129.5</v>
      </c>
      <c r="AAI19" s="1"/>
      <c r="AAJ19" s="1"/>
      <c r="AAK19" s="1">
        <v>14916</v>
      </c>
      <c r="AAL19" s="1"/>
      <c r="AAM19" s="1">
        <v>208495</v>
      </c>
      <c r="AAN19" s="1">
        <v>47864</v>
      </c>
      <c r="AAO19" s="1">
        <v>68489</v>
      </c>
      <c r="AAP19" s="1">
        <v>324760</v>
      </c>
      <c r="AAQ19" s="1">
        <v>-29927</v>
      </c>
      <c r="AAR19" s="1"/>
      <c r="AAS19" s="1">
        <v>32961</v>
      </c>
      <c r="AAT19" s="1">
        <v>43055</v>
      </c>
      <c r="AAU19" s="1">
        <v>95986</v>
      </c>
      <c r="AAV19" s="1"/>
      <c r="AAW19" s="1">
        <v>35100</v>
      </c>
      <c r="AAX19" s="1">
        <v>249190</v>
      </c>
      <c r="AAY19" s="1">
        <v>99811.75</v>
      </c>
      <c r="AAZ19" s="1"/>
      <c r="ABA19" s="1">
        <v>91042</v>
      </c>
      <c r="ABB19" s="1"/>
      <c r="ABC19" s="1">
        <v>114635.5</v>
      </c>
      <c r="ABD19" s="1">
        <v>4621</v>
      </c>
      <c r="ABE19" s="1"/>
      <c r="ABF19" s="1">
        <v>0</v>
      </c>
      <c r="ABG19" s="1">
        <v>0</v>
      </c>
      <c r="ABH19" s="1"/>
      <c r="ABI19" s="1">
        <v>11428</v>
      </c>
      <c r="ABJ19" s="1">
        <v>24136</v>
      </c>
      <c r="ABK19" s="1">
        <v>294700</v>
      </c>
      <c r="ABL19" s="1"/>
      <c r="ABM19" s="1">
        <v>13926</v>
      </c>
      <c r="ABN19" s="1"/>
      <c r="ABO19" s="1">
        <v>11435</v>
      </c>
      <c r="ABP19" s="1">
        <v>80145</v>
      </c>
      <c r="ABQ19" s="1">
        <v>0</v>
      </c>
      <c r="ABR19" s="1">
        <v>18100</v>
      </c>
      <c r="ABS19" s="1">
        <v>83051.5</v>
      </c>
      <c r="ABT19" s="1">
        <v>169563.61</v>
      </c>
      <c r="ABU19" s="1">
        <v>6626</v>
      </c>
      <c r="ABV19" s="1">
        <v>77115.25</v>
      </c>
      <c r="ABW19" s="1">
        <v>109960</v>
      </c>
      <c r="ABX19" s="1">
        <v>39148</v>
      </c>
      <c r="ABY19" s="1">
        <v>265016.96000000002</v>
      </c>
      <c r="ABZ19" s="1">
        <v>72134.5</v>
      </c>
      <c r="ACA19" s="1">
        <v>24609</v>
      </c>
      <c r="ACB19" s="1"/>
      <c r="ACC19" s="1"/>
      <c r="ACD19" s="1">
        <v>8607</v>
      </c>
      <c r="ACE19" s="1">
        <v>33381</v>
      </c>
      <c r="ACF19" s="1">
        <v>1607000.05</v>
      </c>
      <c r="ACG19" s="1">
        <v>102127</v>
      </c>
      <c r="ACH19" s="1">
        <v>268903.7</v>
      </c>
      <c r="ACI19" s="1">
        <v>547667</v>
      </c>
      <c r="ACJ19" s="1">
        <v>23830</v>
      </c>
      <c r="ACK19" s="1">
        <v>234035</v>
      </c>
      <c r="ACL19" s="1">
        <v>197288</v>
      </c>
      <c r="ACM19" s="1">
        <v>1071570.95</v>
      </c>
      <c r="ACN19" s="1">
        <v>8253.4</v>
      </c>
      <c r="ACO19" s="1">
        <v>895989.1</v>
      </c>
      <c r="ACP19" s="1">
        <v>17155</v>
      </c>
      <c r="ACQ19" s="1">
        <v>422835</v>
      </c>
      <c r="ACR19" s="1">
        <v>76011</v>
      </c>
      <c r="ACS19" s="1">
        <v>59432</v>
      </c>
      <c r="ACT19" s="1">
        <v>401117.5</v>
      </c>
      <c r="ACU19" s="1">
        <v>94636.74</v>
      </c>
      <c r="ACV19" s="1">
        <v>21774</v>
      </c>
      <c r="ACW19" s="1">
        <v>93579.71</v>
      </c>
      <c r="ACX19" s="1">
        <v>17465</v>
      </c>
      <c r="ACY19" s="1">
        <v>44849</v>
      </c>
      <c r="ACZ19" s="1">
        <v>879808</v>
      </c>
      <c r="ADA19" s="1">
        <v>300249</v>
      </c>
      <c r="ADB19" s="1">
        <v>186105</v>
      </c>
      <c r="ADC19" s="1">
        <v>182607</v>
      </c>
      <c r="ADD19" s="1">
        <v>47487</v>
      </c>
      <c r="ADE19" s="1">
        <v>1236954.75</v>
      </c>
      <c r="ADF19" s="1">
        <v>479724</v>
      </c>
      <c r="ADG19" s="1">
        <v>944441</v>
      </c>
      <c r="ADH19" s="1">
        <v>173052</v>
      </c>
      <c r="ADI19" s="1">
        <v>68503</v>
      </c>
      <c r="ADJ19" s="1">
        <v>205435</v>
      </c>
      <c r="ADK19" s="1">
        <v>48989</v>
      </c>
      <c r="ADL19" s="1">
        <v>214176.75</v>
      </c>
      <c r="ADM19" s="1">
        <v>242563</v>
      </c>
      <c r="ADN19" s="1">
        <v>1439.25</v>
      </c>
      <c r="ADO19" s="1">
        <v>7138</v>
      </c>
      <c r="ADP19" s="1">
        <v>49516</v>
      </c>
      <c r="ADQ19" s="1">
        <v>626340</v>
      </c>
      <c r="ADR19" s="1">
        <v>6759</v>
      </c>
      <c r="ADS19" s="1">
        <v>68657</v>
      </c>
      <c r="ADT19" s="1"/>
      <c r="ADU19" s="1"/>
      <c r="ADV19" s="1"/>
      <c r="ADW19" s="1"/>
      <c r="ADX19" s="1"/>
      <c r="ADY19" s="1"/>
      <c r="ADZ19" s="1">
        <v>10742</v>
      </c>
      <c r="AEA19" s="1">
        <v>4820</v>
      </c>
      <c r="AEB19" s="1">
        <v>565341.84</v>
      </c>
      <c r="AEC19" s="1">
        <v>51405</v>
      </c>
      <c r="AED19" s="1"/>
      <c r="AEE19" s="1">
        <v>55820</v>
      </c>
      <c r="AEF19" s="1">
        <v>13184</v>
      </c>
      <c r="AEG19" s="1">
        <v>53670</v>
      </c>
      <c r="AEH19" s="1">
        <v>28491</v>
      </c>
      <c r="AEI19" s="1">
        <v>24251.5</v>
      </c>
      <c r="AEJ19" s="1">
        <v>141300</v>
      </c>
      <c r="AEK19" s="1"/>
      <c r="AEL19" s="1"/>
      <c r="AEM19" s="1">
        <v>106466</v>
      </c>
      <c r="AEN19" s="1"/>
      <c r="AEO19" s="1"/>
      <c r="AEP19" s="1"/>
      <c r="AEQ19" s="1">
        <v>60380</v>
      </c>
      <c r="AER19" s="1">
        <v>87624</v>
      </c>
      <c r="AES19" s="1">
        <v>5151</v>
      </c>
      <c r="AET19" s="1">
        <v>6090</v>
      </c>
      <c r="AEU19" s="1">
        <v>0</v>
      </c>
      <c r="AEV19" s="1">
        <v>1392761.05</v>
      </c>
      <c r="AEW19" s="1"/>
      <c r="AEX19" s="1">
        <v>22310</v>
      </c>
      <c r="AEY19" s="1">
        <v>100</v>
      </c>
      <c r="AEZ19" s="1"/>
      <c r="AFA19" s="1">
        <v>20483</v>
      </c>
      <c r="AFB19" s="1"/>
      <c r="AFC19" s="1"/>
      <c r="AFD19" s="1">
        <v>30106</v>
      </c>
      <c r="AFE19" s="1">
        <v>2162869.75</v>
      </c>
      <c r="AFF19" s="1">
        <v>9889</v>
      </c>
      <c r="AFG19" s="1">
        <v>8731.75</v>
      </c>
      <c r="AFH19" s="1">
        <v>0</v>
      </c>
      <c r="AFI19" s="1">
        <v>17991</v>
      </c>
      <c r="AFJ19" s="1">
        <v>96228</v>
      </c>
      <c r="AFK19" s="1">
        <v>25761</v>
      </c>
      <c r="AFL19" s="1"/>
      <c r="AFM19" s="1">
        <v>14782</v>
      </c>
      <c r="AFN19" s="1"/>
      <c r="AFO19" s="1"/>
      <c r="AFP19" s="1"/>
      <c r="AFQ19" s="1"/>
      <c r="AFR19" s="1">
        <v>17863.5</v>
      </c>
      <c r="AFS19" s="1">
        <v>21668</v>
      </c>
      <c r="AFT19" s="1"/>
      <c r="AFU19" s="1"/>
      <c r="AFV19" s="1"/>
      <c r="AFW19" s="1">
        <v>12104</v>
      </c>
      <c r="AFX19" s="1"/>
      <c r="AFY19" s="1">
        <v>14802</v>
      </c>
      <c r="AFZ19" s="1"/>
      <c r="AGA19" s="1"/>
      <c r="AGB19" s="1"/>
      <c r="AGC19" s="1"/>
      <c r="AGD19" s="1"/>
      <c r="AGE19" s="1"/>
      <c r="AGF19" s="1"/>
      <c r="AGG19" s="1"/>
      <c r="AGH19" s="1">
        <v>542938.75</v>
      </c>
      <c r="AGI19" s="1"/>
      <c r="AGJ19" s="1">
        <v>3201</v>
      </c>
      <c r="AGK19" s="1">
        <v>15659</v>
      </c>
      <c r="AGL19" s="1">
        <v>36614.5</v>
      </c>
      <c r="AGM19" s="1">
        <v>0</v>
      </c>
      <c r="AGN19" s="1"/>
      <c r="AGO19" s="1">
        <v>15970</v>
      </c>
      <c r="AGP19" s="1"/>
      <c r="AGQ19" s="1"/>
      <c r="AGR19" s="1"/>
      <c r="AGS19" s="1">
        <v>50142</v>
      </c>
      <c r="AGT19" s="1"/>
      <c r="AGU19" s="1"/>
      <c r="AGV19" s="1"/>
      <c r="AGW19" s="1">
        <v>18509.5</v>
      </c>
      <c r="AGX19" s="1"/>
      <c r="AGY19" s="1"/>
      <c r="AGZ19" s="1">
        <v>49883</v>
      </c>
      <c r="AHA19" s="1">
        <v>40460</v>
      </c>
      <c r="AHB19" s="1"/>
      <c r="AHC19" s="1"/>
      <c r="AHD19" s="1">
        <v>0</v>
      </c>
      <c r="AHE19" s="1">
        <v>1144388.5</v>
      </c>
      <c r="AHF19" s="1">
        <v>3402</v>
      </c>
      <c r="AHG19" s="1">
        <v>106103.5</v>
      </c>
      <c r="AHH19" s="1"/>
      <c r="AHI19" s="1"/>
      <c r="AHJ19" s="1"/>
      <c r="AHK19" s="1"/>
      <c r="AHL19" s="1"/>
      <c r="AHM19" s="1"/>
      <c r="AHN19" s="1"/>
      <c r="AHO19" s="1">
        <v>738735.05</v>
      </c>
      <c r="AHP19" s="1"/>
      <c r="AHQ19" s="1"/>
      <c r="AHR19" s="1"/>
      <c r="AHS19" s="1"/>
      <c r="AHT19" s="1"/>
      <c r="AHU19" s="1"/>
      <c r="AHV19" s="1"/>
      <c r="AHW19" s="1">
        <v>400576352.06999981</v>
      </c>
    </row>
    <row r="20" spans="1:907" x14ac:dyDescent="0.25">
      <c r="A20" t="s">
        <v>1920</v>
      </c>
      <c r="B20" t="s">
        <v>2008</v>
      </c>
      <c r="C20" t="s">
        <v>2009</v>
      </c>
      <c r="D20" s="1">
        <v>68178.53</v>
      </c>
      <c r="E20" s="1">
        <v>180501.57</v>
      </c>
      <c r="F20" s="1">
        <v>537</v>
      </c>
      <c r="G20" s="1">
        <v>9997386.7200000007</v>
      </c>
      <c r="H20" s="1">
        <v>34317951.590000004</v>
      </c>
      <c r="I20" s="1">
        <v>20907831.5</v>
      </c>
      <c r="J20" s="1">
        <v>9113311.75</v>
      </c>
      <c r="K20" s="1">
        <v>19823490.25</v>
      </c>
      <c r="L20" s="1">
        <v>8917719.0999999996</v>
      </c>
      <c r="M20" s="1">
        <v>110022459.06999999</v>
      </c>
      <c r="N20" s="1">
        <v>18284821.93</v>
      </c>
      <c r="O20" s="1">
        <v>14860248.49</v>
      </c>
      <c r="P20" s="1">
        <v>30628412.899999999</v>
      </c>
      <c r="Q20" s="1">
        <v>14104776.550000001</v>
      </c>
      <c r="R20" s="1">
        <v>32519630</v>
      </c>
      <c r="S20" s="1">
        <v>19673501</v>
      </c>
      <c r="T20" s="1">
        <v>15941867.99</v>
      </c>
      <c r="U20" s="1">
        <v>26509205.48</v>
      </c>
      <c r="V20" s="1">
        <v>12842893.5</v>
      </c>
      <c r="W20" s="1">
        <v>13206671.5</v>
      </c>
      <c r="X20" s="1">
        <v>70270140.370000005</v>
      </c>
      <c r="Y20" s="1">
        <v>15072594.83</v>
      </c>
      <c r="Z20" s="1">
        <v>6103003</v>
      </c>
      <c r="AA20" s="1">
        <v>16634617.800000001</v>
      </c>
      <c r="AB20" s="1">
        <v>12225585.5</v>
      </c>
      <c r="AC20" s="1">
        <v>20625701.07</v>
      </c>
      <c r="AD20" s="1">
        <v>10917528.800000001</v>
      </c>
      <c r="AE20" s="1">
        <v>7824087</v>
      </c>
      <c r="AF20" s="1">
        <v>5531462.5</v>
      </c>
      <c r="AG20" s="1">
        <v>8973512.5</v>
      </c>
      <c r="AH20" s="1">
        <v>2755359.28</v>
      </c>
      <c r="AI20" s="1">
        <v>1821487.55</v>
      </c>
      <c r="AJ20" s="1">
        <v>6418925.1399999997</v>
      </c>
      <c r="AK20" s="1">
        <v>6960815.5</v>
      </c>
      <c r="AL20" s="1">
        <v>1169924.75</v>
      </c>
      <c r="AM20" s="1">
        <v>6250302.5</v>
      </c>
      <c r="AN20" s="1">
        <v>1543488</v>
      </c>
      <c r="AO20" s="1">
        <v>3780929.5</v>
      </c>
      <c r="AP20" s="1">
        <v>4460862.07</v>
      </c>
      <c r="AQ20" s="1">
        <v>1193694.28</v>
      </c>
      <c r="AR20" s="1">
        <v>6235697.75</v>
      </c>
      <c r="AS20" s="1">
        <v>4557093.38</v>
      </c>
      <c r="AT20" s="1">
        <v>5881218.25</v>
      </c>
      <c r="AU20" s="1">
        <v>20647106.170000002</v>
      </c>
      <c r="AV20" s="1">
        <v>6804640.54</v>
      </c>
      <c r="AW20" s="1">
        <v>9050245.5600000005</v>
      </c>
      <c r="AX20" s="1">
        <v>4868430.17</v>
      </c>
      <c r="AY20" s="1">
        <v>6131225.0599999996</v>
      </c>
      <c r="AZ20" s="1">
        <v>11652116.57</v>
      </c>
      <c r="BA20" s="1">
        <v>10151761.300000001</v>
      </c>
      <c r="BB20" s="1">
        <v>10546346.67</v>
      </c>
      <c r="BC20" s="1">
        <v>21004956.120000001</v>
      </c>
      <c r="BD20" s="1">
        <v>9143054.9199999999</v>
      </c>
      <c r="BE20" s="1">
        <v>15372648.1</v>
      </c>
      <c r="BF20" s="1">
        <v>6868035.5700000003</v>
      </c>
      <c r="BG20" s="1">
        <v>4415085.8499999996</v>
      </c>
      <c r="BH20" s="1">
        <v>19366702.460000001</v>
      </c>
      <c r="BI20" s="1">
        <v>8562206.6199999992</v>
      </c>
      <c r="BJ20" s="1">
        <v>12437924.060000001</v>
      </c>
      <c r="BK20" s="1">
        <v>13196129.359999999</v>
      </c>
      <c r="BL20" s="1">
        <v>6573093.25</v>
      </c>
      <c r="BM20" s="1">
        <v>2398510.39</v>
      </c>
      <c r="BN20" s="1">
        <v>2063350.09</v>
      </c>
      <c r="BO20" s="1">
        <v>7157595.75</v>
      </c>
      <c r="BP20" s="1">
        <v>5977472.6100000003</v>
      </c>
      <c r="BQ20" s="1">
        <v>8829482.1999999993</v>
      </c>
      <c r="BR20" s="1">
        <v>9648975.4800000004</v>
      </c>
      <c r="BS20" s="1">
        <v>5685679.6200000001</v>
      </c>
      <c r="BT20" s="1">
        <v>3152608.95</v>
      </c>
      <c r="BU20" s="1">
        <v>5387451.7199999997</v>
      </c>
      <c r="BV20" s="1">
        <v>9706085.9000000004</v>
      </c>
      <c r="BW20" s="1">
        <v>824345</v>
      </c>
      <c r="BX20" s="1">
        <v>4960672.72</v>
      </c>
      <c r="BY20" s="1">
        <v>2675781</v>
      </c>
      <c r="BZ20" s="1">
        <v>12965287.41</v>
      </c>
      <c r="CA20" s="1">
        <v>3719600.15</v>
      </c>
      <c r="CB20" s="1">
        <v>3456294.26</v>
      </c>
      <c r="CC20" s="1">
        <v>6629666</v>
      </c>
      <c r="CD20" s="1">
        <v>3415697.21</v>
      </c>
      <c r="CE20" s="1">
        <v>6099587.04</v>
      </c>
      <c r="CF20" s="1">
        <v>2460840.5</v>
      </c>
      <c r="CG20" s="1">
        <v>5421790.4500000002</v>
      </c>
      <c r="CH20" s="1">
        <v>5838198.9000000004</v>
      </c>
      <c r="CI20" s="1">
        <v>2429005.7000000002</v>
      </c>
      <c r="CJ20" s="1">
        <v>12626318.210000001</v>
      </c>
      <c r="CK20" s="1">
        <v>1109185.1599999999</v>
      </c>
      <c r="CL20" s="1">
        <v>2274343.48</v>
      </c>
      <c r="CM20" s="1">
        <v>4041888.54</v>
      </c>
      <c r="CN20" s="1">
        <v>8304798.5499999998</v>
      </c>
      <c r="CO20" s="1">
        <v>8391678.1500000004</v>
      </c>
      <c r="CP20" s="1">
        <v>14724039.75</v>
      </c>
      <c r="CQ20" s="1">
        <v>5489998.25</v>
      </c>
      <c r="CR20" s="1">
        <v>959762.35</v>
      </c>
      <c r="CS20" s="1">
        <v>4913878.9000000004</v>
      </c>
      <c r="CT20" s="1">
        <v>6048916.9800000004</v>
      </c>
      <c r="CU20" s="1">
        <v>829626.3</v>
      </c>
      <c r="CV20" s="1">
        <v>150891.5</v>
      </c>
      <c r="CW20" s="1">
        <v>237274</v>
      </c>
      <c r="CX20" s="1">
        <v>198719.75</v>
      </c>
      <c r="CY20" s="1"/>
      <c r="CZ20" s="1">
        <v>151336.91</v>
      </c>
      <c r="DA20" s="1">
        <v>777159.1</v>
      </c>
      <c r="DB20" s="1">
        <v>314409.5</v>
      </c>
      <c r="DC20" s="1">
        <v>1256915.6599999999</v>
      </c>
      <c r="DD20" s="1">
        <v>205860.25</v>
      </c>
      <c r="DE20" s="1">
        <v>617878.87</v>
      </c>
      <c r="DF20" s="1">
        <v>335391.8</v>
      </c>
      <c r="DG20" s="1">
        <v>291937.5</v>
      </c>
      <c r="DH20" s="1">
        <v>563838</v>
      </c>
      <c r="DI20" s="1">
        <v>182289.33</v>
      </c>
      <c r="DJ20" s="1">
        <v>103750.91</v>
      </c>
      <c r="DK20" s="1">
        <v>498144.77</v>
      </c>
      <c r="DL20" s="1">
        <v>190698.75</v>
      </c>
      <c r="DM20" s="1">
        <v>224816.43</v>
      </c>
      <c r="DN20" s="1">
        <v>203892.25</v>
      </c>
      <c r="DO20" s="1">
        <v>366422.51</v>
      </c>
      <c r="DP20" s="1">
        <v>244719</v>
      </c>
      <c r="DQ20" s="1">
        <v>642438</v>
      </c>
      <c r="DR20" s="1">
        <v>295818</v>
      </c>
      <c r="DS20" s="1">
        <v>380704</v>
      </c>
      <c r="DT20" s="1">
        <v>743796</v>
      </c>
      <c r="DU20" s="1">
        <v>141411.75</v>
      </c>
      <c r="DV20" s="1">
        <v>930581.23</v>
      </c>
      <c r="DW20" s="1">
        <v>314048.09999999998</v>
      </c>
      <c r="DX20" s="1">
        <v>232922.57</v>
      </c>
      <c r="DY20" s="1">
        <v>356280.89</v>
      </c>
      <c r="DZ20" s="1">
        <v>582667.31000000006</v>
      </c>
      <c r="EA20" s="1">
        <v>623587.81000000006</v>
      </c>
      <c r="EB20" s="1">
        <v>391775</v>
      </c>
      <c r="EC20" s="1">
        <v>908849.57</v>
      </c>
      <c r="ED20" s="1">
        <v>213098.49</v>
      </c>
      <c r="EE20" s="1">
        <v>309857</v>
      </c>
      <c r="EF20" s="1">
        <v>497601.2</v>
      </c>
      <c r="EG20" s="1">
        <v>963754.99</v>
      </c>
      <c r="EH20" s="1">
        <v>327548.75</v>
      </c>
      <c r="EI20" s="1">
        <v>140321.5</v>
      </c>
      <c r="EJ20" s="1">
        <v>190220.59</v>
      </c>
      <c r="EK20" s="1">
        <v>320296</v>
      </c>
      <c r="EL20" s="1">
        <v>269343.11</v>
      </c>
      <c r="EM20" s="1">
        <v>172170</v>
      </c>
      <c r="EN20" s="1">
        <v>407639.35</v>
      </c>
      <c r="EO20" s="1">
        <v>371397.75</v>
      </c>
      <c r="EP20" s="1">
        <v>515719.75</v>
      </c>
      <c r="EQ20" s="1">
        <v>159861.84</v>
      </c>
      <c r="ER20" s="1">
        <v>189573</v>
      </c>
      <c r="ES20" s="1">
        <v>464328.25</v>
      </c>
      <c r="ET20" s="1">
        <v>652387.28</v>
      </c>
      <c r="EU20" s="1">
        <v>633970.9</v>
      </c>
      <c r="EV20" s="1">
        <v>434987</v>
      </c>
      <c r="EW20" s="1">
        <v>956742</v>
      </c>
      <c r="EX20" s="1">
        <v>1023077.05</v>
      </c>
      <c r="EY20" s="1">
        <v>373486</v>
      </c>
      <c r="EZ20" s="1">
        <v>287275.46000000002</v>
      </c>
      <c r="FA20" s="1">
        <v>250847.85</v>
      </c>
      <c r="FB20" s="1">
        <v>102887.21</v>
      </c>
      <c r="FC20" s="1">
        <v>706610.55</v>
      </c>
      <c r="FD20" s="1">
        <v>875642.87</v>
      </c>
      <c r="FE20" s="1">
        <v>277459.78999999998</v>
      </c>
      <c r="FF20" s="1">
        <v>196852.04</v>
      </c>
      <c r="FG20" s="1">
        <v>1020278</v>
      </c>
      <c r="FH20" s="1">
        <v>135518</v>
      </c>
      <c r="FI20" s="1">
        <v>805261.65</v>
      </c>
      <c r="FJ20" s="1">
        <v>137601</v>
      </c>
      <c r="FK20" s="1">
        <v>420421.94</v>
      </c>
      <c r="FL20" s="1">
        <v>3075189.76</v>
      </c>
      <c r="FM20" s="1">
        <v>453101.75</v>
      </c>
      <c r="FN20" s="1">
        <v>142085.5</v>
      </c>
      <c r="FO20" s="1">
        <v>445214.35</v>
      </c>
      <c r="FP20" s="1">
        <v>487757.66</v>
      </c>
      <c r="FQ20" s="1">
        <v>488039.05</v>
      </c>
      <c r="FR20" s="1">
        <v>122811.03</v>
      </c>
      <c r="FS20" s="1">
        <v>1117487.05</v>
      </c>
      <c r="FT20" s="1">
        <v>450326</v>
      </c>
      <c r="FU20" s="1">
        <v>1391185.65</v>
      </c>
      <c r="FV20" s="1">
        <v>237139.20000000001</v>
      </c>
      <c r="FW20" s="1">
        <v>57969.77</v>
      </c>
      <c r="FX20" s="1">
        <v>1448926</v>
      </c>
      <c r="FY20" s="1">
        <v>830424</v>
      </c>
      <c r="FZ20" s="1">
        <v>198513.88</v>
      </c>
      <c r="GA20" s="1">
        <v>903223</v>
      </c>
      <c r="GB20" s="1">
        <v>498745</v>
      </c>
      <c r="GC20" s="1">
        <v>283541</v>
      </c>
      <c r="GD20" s="1">
        <v>851944</v>
      </c>
      <c r="GE20" s="1">
        <v>280972.5</v>
      </c>
      <c r="GF20" s="1">
        <v>215212.5</v>
      </c>
      <c r="GG20" s="1">
        <v>617123.25</v>
      </c>
      <c r="GH20" s="1">
        <v>386222.75</v>
      </c>
      <c r="GI20" s="1">
        <v>273821.46999999997</v>
      </c>
      <c r="GJ20" s="1">
        <v>398799.75</v>
      </c>
      <c r="GK20" s="1">
        <v>562819.68999999994</v>
      </c>
      <c r="GL20" s="1">
        <v>617793.93000000005</v>
      </c>
      <c r="GM20" s="1">
        <v>14628</v>
      </c>
      <c r="GN20" s="1">
        <v>1236489.99</v>
      </c>
      <c r="GO20" s="1">
        <v>375847.55</v>
      </c>
      <c r="GP20" s="1">
        <v>405867.72</v>
      </c>
      <c r="GQ20" s="1">
        <v>650184.95999999996</v>
      </c>
      <c r="GR20" s="1">
        <v>801428</v>
      </c>
      <c r="GS20" s="1">
        <v>1210679.8</v>
      </c>
      <c r="GT20" s="1">
        <v>646132.22</v>
      </c>
      <c r="GU20" s="1">
        <v>1601961.56</v>
      </c>
      <c r="GV20" s="1">
        <v>111306.2</v>
      </c>
      <c r="GW20" s="1">
        <v>357044</v>
      </c>
      <c r="GX20" s="1">
        <v>236392</v>
      </c>
      <c r="GY20" s="1">
        <v>149784.26999999999</v>
      </c>
      <c r="GZ20" s="1">
        <v>213801.98</v>
      </c>
      <c r="HA20" s="1">
        <v>518949</v>
      </c>
      <c r="HB20" s="1">
        <v>485538.27</v>
      </c>
      <c r="HC20" s="1">
        <v>204498.52</v>
      </c>
      <c r="HD20" s="1">
        <v>152296.63</v>
      </c>
      <c r="HE20" s="1">
        <v>171362.1</v>
      </c>
      <c r="HF20" s="1">
        <v>957118.76</v>
      </c>
      <c r="HG20" s="1">
        <v>757323.11</v>
      </c>
      <c r="HH20" s="1">
        <v>3296753.43</v>
      </c>
      <c r="HI20" s="1">
        <v>2730697.34</v>
      </c>
      <c r="HJ20" s="1">
        <v>324286</v>
      </c>
      <c r="HK20" s="1">
        <v>280664.65999999997</v>
      </c>
      <c r="HL20" s="1">
        <v>255456.92</v>
      </c>
      <c r="HM20" s="1">
        <v>322422</v>
      </c>
      <c r="HN20" s="1">
        <v>743381</v>
      </c>
      <c r="HO20" s="1">
        <v>1154959.5</v>
      </c>
      <c r="HP20" s="1">
        <v>583298.4</v>
      </c>
      <c r="HQ20" s="1">
        <v>1013275.5</v>
      </c>
      <c r="HR20" s="1">
        <v>498712.27</v>
      </c>
      <c r="HS20" s="1">
        <v>2868230</v>
      </c>
      <c r="HT20" s="1">
        <v>1405359.5</v>
      </c>
      <c r="HU20" s="1">
        <v>1417998.61</v>
      </c>
      <c r="HV20" s="1">
        <v>1414734.11</v>
      </c>
      <c r="HW20" s="1">
        <v>780238.75</v>
      </c>
      <c r="HX20" s="1">
        <v>1061899.5</v>
      </c>
      <c r="HY20" s="1">
        <v>640401.78</v>
      </c>
      <c r="HZ20" s="1">
        <v>532246.75</v>
      </c>
      <c r="IA20" s="1">
        <v>1081084.69</v>
      </c>
      <c r="IB20" s="1">
        <v>2107307.8199999998</v>
      </c>
      <c r="IC20" s="1">
        <v>272726.33</v>
      </c>
      <c r="ID20" s="1">
        <v>208072</v>
      </c>
      <c r="IE20" s="1">
        <v>183097.96</v>
      </c>
      <c r="IF20" s="1">
        <v>308252.84999999998</v>
      </c>
      <c r="IG20" s="1">
        <v>552380.16000000003</v>
      </c>
      <c r="IH20" s="1">
        <v>1560970.75</v>
      </c>
      <c r="II20" s="1">
        <v>4513616.45</v>
      </c>
      <c r="IJ20" s="1">
        <v>695677.25</v>
      </c>
      <c r="IK20" s="1">
        <v>531485</v>
      </c>
      <c r="IL20" s="1">
        <v>877670.13</v>
      </c>
      <c r="IM20" s="1">
        <v>449916.75</v>
      </c>
      <c r="IN20" s="1">
        <v>920474</v>
      </c>
      <c r="IO20" s="1">
        <v>1593858.22</v>
      </c>
      <c r="IP20" s="1">
        <v>1510564.87</v>
      </c>
      <c r="IQ20" s="1">
        <v>286729.25</v>
      </c>
      <c r="IR20" s="1">
        <v>322916</v>
      </c>
      <c r="IS20" s="1">
        <v>147917</v>
      </c>
      <c r="IT20" s="1">
        <v>312944</v>
      </c>
      <c r="IU20" s="1">
        <v>170114.07</v>
      </c>
      <c r="IV20" s="1">
        <v>155059.25</v>
      </c>
      <c r="IW20" s="1">
        <v>633778.5</v>
      </c>
      <c r="IX20" s="1">
        <v>690269.75</v>
      </c>
      <c r="IY20" s="1">
        <v>170021</v>
      </c>
      <c r="IZ20" s="1">
        <v>755532</v>
      </c>
      <c r="JA20" s="1">
        <v>1927550</v>
      </c>
      <c r="JB20" s="1">
        <v>180873.25</v>
      </c>
      <c r="JC20" s="1">
        <v>1083412.93</v>
      </c>
      <c r="JD20" s="1">
        <v>429939.87</v>
      </c>
      <c r="JE20" s="1">
        <v>1215332.3799999999</v>
      </c>
      <c r="JF20" s="1">
        <v>216257</v>
      </c>
      <c r="JG20" s="1">
        <v>841597.5</v>
      </c>
      <c r="JH20" s="1">
        <v>532256</v>
      </c>
      <c r="JI20" s="1">
        <v>766421.5</v>
      </c>
      <c r="JJ20" s="1">
        <v>526503.51</v>
      </c>
      <c r="JK20" s="1">
        <v>304226.25</v>
      </c>
      <c r="JL20" s="1">
        <v>404451.25</v>
      </c>
      <c r="JM20" s="1">
        <v>1164387.06</v>
      </c>
      <c r="JN20" s="1">
        <v>2650717.81</v>
      </c>
      <c r="JO20" s="1">
        <v>372608.32</v>
      </c>
      <c r="JP20" s="1">
        <v>614758.73</v>
      </c>
      <c r="JQ20" s="1">
        <v>76398.75</v>
      </c>
      <c r="JR20" s="1">
        <v>2110290.1</v>
      </c>
      <c r="JS20" s="1">
        <v>2051025.5</v>
      </c>
      <c r="JT20" s="1">
        <v>1020231.59</v>
      </c>
      <c r="JU20" s="1">
        <v>11003</v>
      </c>
      <c r="JV20" s="1">
        <v>627311.39</v>
      </c>
      <c r="JW20" s="1">
        <v>290291.95</v>
      </c>
      <c r="JX20" s="1">
        <v>1262490.74</v>
      </c>
      <c r="JY20" s="1">
        <v>246741.45</v>
      </c>
      <c r="JZ20" s="1">
        <v>554760.49</v>
      </c>
      <c r="KA20" s="1">
        <v>357456.05</v>
      </c>
      <c r="KB20" s="1">
        <v>463759.3</v>
      </c>
      <c r="KC20" s="1">
        <v>672015.5</v>
      </c>
      <c r="KD20" s="1">
        <v>484755.26</v>
      </c>
      <c r="KE20" s="1">
        <v>3267330</v>
      </c>
      <c r="KF20" s="1">
        <v>1219171.75</v>
      </c>
      <c r="KG20" s="1">
        <v>364532.43</v>
      </c>
      <c r="KH20" s="1">
        <v>555258.29</v>
      </c>
      <c r="KI20" s="1">
        <v>911643.36</v>
      </c>
      <c r="KJ20" s="1">
        <v>4726049.28</v>
      </c>
      <c r="KK20" s="1">
        <v>999546</v>
      </c>
      <c r="KL20" s="1">
        <v>1048000</v>
      </c>
      <c r="KM20" s="1">
        <v>3127013.5</v>
      </c>
      <c r="KN20" s="1">
        <v>2386143</v>
      </c>
      <c r="KO20" s="1">
        <v>158845.35</v>
      </c>
      <c r="KP20" s="1">
        <v>438552.68</v>
      </c>
      <c r="KQ20" s="1">
        <v>502580.9</v>
      </c>
      <c r="KR20" s="1">
        <v>444448.47</v>
      </c>
      <c r="KS20" s="1">
        <v>298541.75</v>
      </c>
      <c r="KT20" s="1">
        <v>1153979.96</v>
      </c>
      <c r="KU20" s="1">
        <v>121980.75</v>
      </c>
      <c r="KV20" s="1">
        <v>1703295.61</v>
      </c>
      <c r="KW20" s="1">
        <v>388603.75</v>
      </c>
      <c r="KX20" s="1">
        <v>657227.94999999995</v>
      </c>
      <c r="KY20" s="1">
        <v>384439.5</v>
      </c>
      <c r="KZ20" s="1">
        <v>802374.24</v>
      </c>
      <c r="LA20" s="1">
        <v>195196.185</v>
      </c>
      <c r="LB20" s="1">
        <v>1261094.08</v>
      </c>
      <c r="LC20" s="1">
        <v>759840.1</v>
      </c>
      <c r="LD20" s="1">
        <v>662312.32999999996</v>
      </c>
      <c r="LE20" s="1">
        <v>2546278.6800000002</v>
      </c>
      <c r="LF20" s="1">
        <v>1212971.8400000001</v>
      </c>
      <c r="LG20" s="1">
        <v>188867</v>
      </c>
      <c r="LH20" s="1">
        <v>540612.5</v>
      </c>
      <c r="LI20" s="1">
        <v>267811.59999999998</v>
      </c>
      <c r="LJ20" s="1">
        <v>4165690.61</v>
      </c>
      <c r="LK20" s="1">
        <v>696630.75</v>
      </c>
      <c r="LL20" s="1">
        <v>428401</v>
      </c>
      <c r="LM20" s="1">
        <v>623136.48</v>
      </c>
      <c r="LN20" s="1">
        <v>157185</v>
      </c>
      <c r="LO20" s="1">
        <v>370871.5</v>
      </c>
      <c r="LP20" s="1">
        <v>161785</v>
      </c>
      <c r="LQ20" s="1">
        <v>655513.56999999995</v>
      </c>
      <c r="LR20" s="1">
        <v>1264190.6099999999</v>
      </c>
      <c r="LS20" s="1">
        <v>1010507.25</v>
      </c>
      <c r="LT20" s="1">
        <v>157821.35</v>
      </c>
      <c r="LU20" s="1">
        <v>967437.08</v>
      </c>
      <c r="LV20" s="1">
        <v>992652.45</v>
      </c>
      <c r="LW20" s="1">
        <v>1587062</v>
      </c>
      <c r="LX20" s="1">
        <v>776098</v>
      </c>
      <c r="LY20" s="1">
        <v>495030.29</v>
      </c>
      <c r="LZ20" s="1">
        <v>386646.82</v>
      </c>
      <c r="MA20" s="1">
        <v>300719</v>
      </c>
      <c r="MB20" s="1">
        <v>545121</v>
      </c>
      <c r="MC20" s="1">
        <v>5956491.0199999996</v>
      </c>
      <c r="MD20" s="1">
        <v>514159.68</v>
      </c>
      <c r="ME20" s="1">
        <v>2628934.67</v>
      </c>
      <c r="MF20" s="1">
        <v>525066.25</v>
      </c>
      <c r="MG20" s="1">
        <v>1713030.25</v>
      </c>
      <c r="MH20" s="1">
        <v>291634.2</v>
      </c>
      <c r="MI20" s="1">
        <v>4249052.8</v>
      </c>
      <c r="MJ20" s="1">
        <v>424766</v>
      </c>
      <c r="MK20" s="1">
        <v>1566639</v>
      </c>
      <c r="ML20" s="1">
        <v>3543249.75</v>
      </c>
      <c r="MM20" s="1">
        <v>632238.48</v>
      </c>
      <c r="MN20" s="1">
        <v>1435943.25</v>
      </c>
      <c r="MO20" s="1">
        <v>1018750.27</v>
      </c>
      <c r="MP20" s="1">
        <v>424092.79</v>
      </c>
      <c r="MQ20" s="1">
        <v>242235.75</v>
      </c>
      <c r="MR20" s="1">
        <v>649993.5</v>
      </c>
      <c r="MS20" s="1">
        <v>939561.17</v>
      </c>
      <c r="MT20" s="1">
        <v>5955808</v>
      </c>
      <c r="MU20" s="1">
        <v>241615</v>
      </c>
      <c r="MV20" s="1">
        <v>807641.5</v>
      </c>
      <c r="MW20" s="1">
        <v>1445854.75</v>
      </c>
      <c r="MX20" s="1">
        <v>282517.69</v>
      </c>
      <c r="MY20" s="1">
        <v>371977.5</v>
      </c>
      <c r="MZ20" s="1">
        <v>842214</v>
      </c>
      <c r="NA20" s="1">
        <v>1342681.9</v>
      </c>
      <c r="NB20" s="1">
        <v>1594546.25</v>
      </c>
      <c r="NC20" s="1">
        <v>885823.29</v>
      </c>
      <c r="ND20" s="1">
        <v>608004</v>
      </c>
      <c r="NE20" s="1">
        <v>352530.5</v>
      </c>
      <c r="NF20" s="1">
        <v>329391.5</v>
      </c>
      <c r="NG20" s="1">
        <v>275206.57</v>
      </c>
      <c r="NH20" s="1">
        <v>375148.5</v>
      </c>
      <c r="NI20" s="1">
        <v>572520.25</v>
      </c>
      <c r="NJ20" s="1">
        <v>626920.5</v>
      </c>
      <c r="NK20" s="1">
        <v>241059.15</v>
      </c>
      <c r="NL20" s="1">
        <v>566729.5</v>
      </c>
      <c r="NM20" s="1">
        <v>480709</v>
      </c>
      <c r="NN20" s="1">
        <v>341046</v>
      </c>
      <c r="NO20" s="1">
        <v>2537006.9500000002</v>
      </c>
      <c r="NP20" s="1">
        <v>526728</v>
      </c>
      <c r="NQ20" s="1">
        <v>764562.25</v>
      </c>
      <c r="NR20" s="1">
        <v>436533</v>
      </c>
      <c r="NS20" s="1">
        <v>3491597.95</v>
      </c>
      <c r="NT20" s="1">
        <v>1281122.05</v>
      </c>
      <c r="NU20" s="1">
        <v>1680709.6</v>
      </c>
      <c r="NV20" s="1">
        <v>1376670.1</v>
      </c>
      <c r="NW20" s="1">
        <v>485271.25</v>
      </c>
      <c r="NX20" s="1">
        <v>364134.36</v>
      </c>
      <c r="NY20" s="1">
        <v>1422433.39</v>
      </c>
      <c r="NZ20" s="1">
        <v>895003.75</v>
      </c>
      <c r="OA20" s="1">
        <v>362235.84</v>
      </c>
      <c r="OB20" s="1">
        <v>738192.5</v>
      </c>
      <c r="OC20" s="1">
        <v>262189</v>
      </c>
      <c r="OD20" s="1">
        <v>230818.75</v>
      </c>
      <c r="OE20" s="1">
        <v>2189275.5</v>
      </c>
      <c r="OF20" s="1">
        <v>627226.21</v>
      </c>
      <c r="OG20" s="1">
        <v>1478568.67</v>
      </c>
      <c r="OH20" s="1">
        <v>2247500.4</v>
      </c>
      <c r="OI20" s="1">
        <v>190133.89</v>
      </c>
      <c r="OJ20" s="1">
        <v>4526845.07</v>
      </c>
      <c r="OK20" s="1">
        <v>1193917.72</v>
      </c>
      <c r="OL20" s="1">
        <v>342402.83</v>
      </c>
      <c r="OM20" s="1">
        <v>870102.95</v>
      </c>
      <c r="ON20" s="1">
        <v>2514684.0499999998</v>
      </c>
      <c r="OO20" s="1">
        <v>3146218.61</v>
      </c>
      <c r="OP20" s="1">
        <v>1362759.14</v>
      </c>
      <c r="OQ20" s="1">
        <v>579895</v>
      </c>
      <c r="OR20" s="1">
        <v>1947574.9</v>
      </c>
      <c r="OS20" s="1">
        <v>1465396.22</v>
      </c>
      <c r="OT20" s="1">
        <v>830061.77</v>
      </c>
      <c r="OU20" s="1">
        <v>655930.81000000006</v>
      </c>
      <c r="OV20" s="1">
        <v>2965817.26</v>
      </c>
      <c r="OW20" s="1">
        <v>1907670.05</v>
      </c>
      <c r="OX20" s="1">
        <v>54991.75</v>
      </c>
      <c r="OY20" s="1">
        <v>557451.34</v>
      </c>
      <c r="OZ20" s="1">
        <v>459492.5</v>
      </c>
      <c r="PA20" s="1">
        <v>402058</v>
      </c>
      <c r="PB20" s="1">
        <v>912478</v>
      </c>
      <c r="PC20" s="1">
        <v>386872.5</v>
      </c>
      <c r="PD20" s="1">
        <v>538475</v>
      </c>
      <c r="PE20" s="1">
        <v>1846520.75</v>
      </c>
      <c r="PF20" s="1">
        <v>290427.5</v>
      </c>
      <c r="PG20" s="1">
        <v>1777156.55</v>
      </c>
      <c r="PH20" s="1">
        <v>1237869.5</v>
      </c>
      <c r="PI20" s="1">
        <v>569564.5</v>
      </c>
      <c r="PJ20" s="1">
        <v>326896</v>
      </c>
      <c r="PK20" s="1">
        <v>892669.03</v>
      </c>
      <c r="PL20" s="1">
        <v>461312.17</v>
      </c>
      <c r="PM20" s="1">
        <v>804201</v>
      </c>
      <c r="PN20" s="1">
        <v>1846291.5</v>
      </c>
      <c r="PO20" s="1">
        <v>509641</v>
      </c>
      <c r="PP20" s="1">
        <v>703029.5</v>
      </c>
      <c r="PQ20" s="1">
        <v>677233.25</v>
      </c>
      <c r="PR20" s="1">
        <v>1175047</v>
      </c>
      <c r="PS20" s="1">
        <v>1249624</v>
      </c>
      <c r="PT20" s="1">
        <v>1367278.35</v>
      </c>
      <c r="PU20" s="1">
        <v>320952</v>
      </c>
      <c r="PV20" s="1">
        <v>7368966.8200000003</v>
      </c>
      <c r="PW20" s="1">
        <v>661004.5</v>
      </c>
      <c r="PX20" s="1">
        <v>865334</v>
      </c>
      <c r="PY20" s="1">
        <v>1500573.63</v>
      </c>
      <c r="PZ20" s="1">
        <v>1557400.5</v>
      </c>
      <c r="QA20" s="1">
        <v>116505.65</v>
      </c>
      <c r="QB20" s="1">
        <v>1270055.43</v>
      </c>
      <c r="QC20" s="1">
        <v>1133486.25</v>
      </c>
      <c r="QD20" s="1">
        <v>764257</v>
      </c>
      <c r="QE20" s="1">
        <v>605399.36</v>
      </c>
      <c r="QF20" s="1">
        <v>880879.5</v>
      </c>
      <c r="QG20" s="1">
        <v>879410.23</v>
      </c>
      <c r="QH20" s="1">
        <v>621617</v>
      </c>
      <c r="QI20" s="1">
        <v>902016.5</v>
      </c>
      <c r="QJ20" s="1">
        <v>1637827.5</v>
      </c>
      <c r="QK20" s="1">
        <v>1388876.1</v>
      </c>
      <c r="QL20" s="1">
        <v>872255.56</v>
      </c>
      <c r="QM20" s="1">
        <v>809649.45</v>
      </c>
      <c r="QN20" s="1">
        <v>908046</v>
      </c>
      <c r="QO20" s="1">
        <v>2055852.11</v>
      </c>
      <c r="QP20" s="1">
        <v>960980.92999999993</v>
      </c>
      <c r="QQ20" s="1">
        <v>1052965.94</v>
      </c>
      <c r="QR20" s="1">
        <v>185727</v>
      </c>
      <c r="QS20" s="1">
        <v>576644.78</v>
      </c>
      <c r="QT20" s="1">
        <v>2907351</v>
      </c>
      <c r="QU20" s="1">
        <v>870566</v>
      </c>
      <c r="QV20" s="1">
        <v>757674.62</v>
      </c>
      <c r="QW20" s="1">
        <v>910299.83</v>
      </c>
      <c r="QX20" s="1">
        <v>1225229.25</v>
      </c>
      <c r="QY20" s="1">
        <v>147518.75</v>
      </c>
      <c r="QZ20" s="1">
        <v>3037432</v>
      </c>
      <c r="RA20" s="1">
        <v>580342.05000000005</v>
      </c>
      <c r="RB20" s="1">
        <v>1585078.86</v>
      </c>
      <c r="RC20" s="1">
        <v>3859423.25</v>
      </c>
      <c r="RD20" s="1">
        <v>508496.25</v>
      </c>
      <c r="RE20" s="1">
        <v>1478229.5</v>
      </c>
      <c r="RF20" s="1">
        <v>810808</v>
      </c>
      <c r="RG20" s="1">
        <v>205026.34</v>
      </c>
      <c r="RH20" s="1">
        <v>579690.72</v>
      </c>
      <c r="RI20" s="1">
        <v>315955.12</v>
      </c>
      <c r="RJ20" s="1">
        <v>872721.22</v>
      </c>
      <c r="RK20" s="1">
        <v>307766.63</v>
      </c>
      <c r="RL20" s="1">
        <v>474797</v>
      </c>
      <c r="RM20" s="1">
        <v>222065.19</v>
      </c>
      <c r="RN20" s="1">
        <v>494248</v>
      </c>
      <c r="RO20" s="1">
        <v>211153.17</v>
      </c>
      <c r="RP20" s="1">
        <v>463464.7</v>
      </c>
      <c r="RQ20" s="1">
        <v>1496555.16</v>
      </c>
      <c r="RR20" s="1">
        <v>292347.5</v>
      </c>
      <c r="RS20" s="1">
        <v>1026385.75</v>
      </c>
      <c r="RT20" s="1">
        <v>320846.90000000002</v>
      </c>
      <c r="RU20" s="1">
        <v>410745</v>
      </c>
      <c r="RV20" s="1">
        <v>1489723.78</v>
      </c>
      <c r="RW20" s="1">
        <v>339979.45</v>
      </c>
      <c r="RX20" s="1">
        <v>612269</v>
      </c>
      <c r="RY20" s="1">
        <v>494647.16</v>
      </c>
      <c r="RZ20" s="1">
        <v>587257.43000000005</v>
      </c>
      <c r="SA20" s="1">
        <v>606273.5</v>
      </c>
      <c r="SB20" s="1">
        <v>130150</v>
      </c>
      <c r="SC20" s="1">
        <v>873908.74</v>
      </c>
      <c r="SD20" s="1">
        <v>425316</v>
      </c>
      <c r="SE20" s="1">
        <v>389918.5</v>
      </c>
      <c r="SF20" s="1">
        <v>447709.75</v>
      </c>
      <c r="SG20" s="1">
        <v>641816</v>
      </c>
      <c r="SH20" s="1">
        <v>668602.75</v>
      </c>
      <c r="SI20" s="1">
        <v>764576</v>
      </c>
      <c r="SJ20" s="1">
        <v>796210.25</v>
      </c>
      <c r="SK20" s="1">
        <v>437527.75</v>
      </c>
      <c r="SL20" s="1">
        <v>866271.25</v>
      </c>
      <c r="SM20" s="1">
        <v>2584576.59</v>
      </c>
      <c r="SN20" s="1">
        <v>1006817.75</v>
      </c>
      <c r="SO20" s="1">
        <v>943059</v>
      </c>
      <c r="SP20" s="1">
        <v>992404</v>
      </c>
      <c r="SQ20" s="1">
        <v>1375700</v>
      </c>
      <c r="SR20" s="1">
        <v>999639.59</v>
      </c>
      <c r="SS20" s="1">
        <v>380428.25</v>
      </c>
      <c r="ST20" s="1">
        <v>348389.45</v>
      </c>
      <c r="SU20" s="1">
        <v>219577</v>
      </c>
      <c r="SV20" s="1">
        <v>381290</v>
      </c>
      <c r="SW20" s="1">
        <v>420053.17</v>
      </c>
      <c r="SX20" s="1">
        <v>1367169.5</v>
      </c>
      <c r="SY20" s="1">
        <v>2178551</v>
      </c>
      <c r="SZ20" s="1">
        <v>570344.87</v>
      </c>
      <c r="TA20" s="1">
        <v>650966.75</v>
      </c>
      <c r="TB20" s="1">
        <v>195301.77</v>
      </c>
      <c r="TC20" s="1">
        <v>293134.61</v>
      </c>
      <c r="TD20" s="1">
        <v>152529.85</v>
      </c>
      <c r="TE20" s="1">
        <v>166154</v>
      </c>
      <c r="TF20" s="1">
        <v>494376</v>
      </c>
      <c r="TG20" s="1">
        <v>461732.82</v>
      </c>
      <c r="TH20" s="1">
        <v>2044030.25</v>
      </c>
      <c r="TI20" s="1">
        <v>542111.25</v>
      </c>
      <c r="TJ20" s="1">
        <v>743803.42</v>
      </c>
      <c r="TK20" s="1">
        <v>614781.5</v>
      </c>
      <c r="TL20" s="1">
        <v>3419915.32</v>
      </c>
      <c r="TM20" s="1">
        <v>462705.75</v>
      </c>
      <c r="TN20" s="1">
        <v>1711274</v>
      </c>
      <c r="TO20" s="1">
        <v>332900.75</v>
      </c>
      <c r="TP20" s="1">
        <v>692712</v>
      </c>
      <c r="TQ20" s="1">
        <v>1151023.56</v>
      </c>
      <c r="TR20" s="1">
        <v>1308087.75</v>
      </c>
      <c r="TS20" s="1">
        <v>1842208.3</v>
      </c>
      <c r="TT20" s="1">
        <v>330811.28000000003</v>
      </c>
      <c r="TU20" s="1">
        <v>855082</v>
      </c>
      <c r="TV20" s="1">
        <v>256751</v>
      </c>
      <c r="TW20" s="1">
        <v>708392.25</v>
      </c>
      <c r="TX20" s="1">
        <v>838277</v>
      </c>
      <c r="TY20" s="1">
        <v>925961.97</v>
      </c>
      <c r="TZ20" s="1">
        <v>837141.9</v>
      </c>
      <c r="UA20" s="1">
        <v>1669044</v>
      </c>
      <c r="UB20" s="1">
        <v>323675</v>
      </c>
      <c r="UC20" s="1">
        <v>281207.73</v>
      </c>
      <c r="UD20" s="1">
        <v>202396</v>
      </c>
      <c r="UE20" s="1">
        <v>1034764.9</v>
      </c>
      <c r="UF20" s="1">
        <v>1302861</v>
      </c>
      <c r="UG20" s="1">
        <v>730605.25</v>
      </c>
      <c r="UH20" s="1">
        <v>568101.5</v>
      </c>
      <c r="UI20" s="1">
        <v>352173</v>
      </c>
      <c r="UJ20" s="1">
        <v>938494</v>
      </c>
      <c r="UK20" s="1">
        <v>602236.5</v>
      </c>
      <c r="UL20" s="1">
        <v>488143.55</v>
      </c>
      <c r="UM20" s="1">
        <v>825477.8</v>
      </c>
      <c r="UN20" s="1">
        <v>876514.34</v>
      </c>
      <c r="UO20" s="1">
        <v>288467</v>
      </c>
      <c r="UP20" s="1">
        <v>114592</v>
      </c>
      <c r="UQ20" s="1">
        <v>1442093</v>
      </c>
      <c r="UR20" s="1">
        <v>211688.5</v>
      </c>
      <c r="US20" s="1">
        <v>1627104.09</v>
      </c>
      <c r="UT20" s="1">
        <v>95691.75</v>
      </c>
      <c r="UU20" s="1">
        <v>373615.2</v>
      </c>
      <c r="UV20" s="1">
        <v>539223.65</v>
      </c>
      <c r="UW20" s="1">
        <v>126914.75</v>
      </c>
      <c r="UX20" s="1">
        <v>324977</v>
      </c>
      <c r="UY20" s="1">
        <v>240339</v>
      </c>
      <c r="UZ20" s="1">
        <v>288746</v>
      </c>
      <c r="VA20" s="1">
        <v>1445401.57</v>
      </c>
      <c r="VB20" s="1">
        <v>1049443</v>
      </c>
      <c r="VC20" s="1">
        <v>945488.35</v>
      </c>
      <c r="VD20" s="1">
        <v>859928</v>
      </c>
      <c r="VE20" s="1">
        <v>204715</v>
      </c>
      <c r="VF20" s="1">
        <v>210029</v>
      </c>
      <c r="VG20" s="1">
        <v>1517631.25</v>
      </c>
      <c r="VH20" s="1">
        <v>257424</v>
      </c>
      <c r="VI20" s="1">
        <v>1595037.25</v>
      </c>
      <c r="VJ20" s="1">
        <v>451720.89</v>
      </c>
      <c r="VK20" s="1">
        <v>374316.6</v>
      </c>
      <c r="VL20" s="1">
        <v>385450.33</v>
      </c>
      <c r="VM20" s="1">
        <v>364962.75</v>
      </c>
      <c r="VN20" s="1">
        <v>26269.25</v>
      </c>
      <c r="VO20" s="1">
        <v>572047.43999999994</v>
      </c>
      <c r="VP20" s="1">
        <v>1360967.75</v>
      </c>
      <c r="VQ20" s="1">
        <v>2044185.75</v>
      </c>
      <c r="VR20" s="1">
        <v>340139.36</v>
      </c>
      <c r="VS20" s="1">
        <v>921405.54</v>
      </c>
      <c r="VT20" s="1">
        <v>533817.94999999995</v>
      </c>
      <c r="VU20" s="1">
        <v>1148224.3500000001</v>
      </c>
      <c r="VV20" s="1">
        <v>1806737.39</v>
      </c>
      <c r="VW20" s="1">
        <v>2173699.25</v>
      </c>
      <c r="VX20" s="1">
        <v>1038634.03</v>
      </c>
      <c r="VY20" s="1">
        <v>1568526.5</v>
      </c>
      <c r="VZ20" s="1">
        <v>404269.96</v>
      </c>
      <c r="WA20" s="1">
        <v>284271.5</v>
      </c>
      <c r="WB20" s="1">
        <v>228546.63</v>
      </c>
      <c r="WC20" s="1">
        <v>651854.25</v>
      </c>
      <c r="WD20" s="1">
        <v>504482.5</v>
      </c>
      <c r="WE20" s="1">
        <v>532302.75</v>
      </c>
      <c r="WF20" s="1">
        <v>374118.5</v>
      </c>
      <c r="WG20" s="1">
        <v>369533.25</v>
      </c>
      <c r="WH20" s="1">
        <v>3912792.86</v>
      </c>
      <c r="WI20" s="1">
        <v>3397601.23</v>
      </c>
      <c r="WJ20" s="1">
        <v>623906.57999999996</v>
      </c>
      <c r="WK20" s="1">
        <v>1455736.49</v>
      </c>
      <c r="WL20" s="1">
        <v>375320.25</v>
      </c>
      <c r="WM20" s="1">
        <v>112675.5</v>
      </c>
      <c r="WN20" s="1">
        <v>589546.06999999995</v>
      </c>
      <c r="WO20" s="1">
        <v>241870.5</v>
      </c>
      <c r="WP20" s="1">
        <v>1840046</v>
      </c>
      <c r="WQ20" s="1">
        <v>908637.78</v>
      </c>
      <c r="WR20" s="1">
        <v>616198.75</v>
      </c>
      <c r="WS20" s="1">
        <v>224858.25</v>
      </c>
      <c r="WT20" s="1">
        <v>738569</v>
      </c>
      <c r="WU20" s="1">
        <v>717710</v>
      </c>
      <c r="WV20" s="1">
        <v>427547.93</v>
      </c>
      <c r="WW20" s="1">
        <v>528120.25</v>
      </c>
      <c r="WX20" s="1">
        <v>84804.25</v>
      </c>
      <c r="WY20" s="1">
        <v>2894328.3099999996</v>
      </c>
      <c r="WZ20" s="1">
        <v>569352.5</v>
      </c>
      <c r="XA20" s="1">
        <v>187238.05</v>
      </c>
      <c r="XB20" s="1">
        <v>2970211</v>
      </c>
      <c r="XC20" s="1">
        <v>627893.31999999995</v>
      </c>
      <c r="XD20" s="1">
        <v>474505.04</v>
      </c>
      <c r="XE20" s="1">
        <v>4813</v>
      </c>
      <c r="XF20" s="1">
        <v>2187556.25</v>
      </c>
      <c r="XG20" s="1">
        <v>1073140</v>
      </c>
      <c r="XH20" s="1">
        <v>2197695</v>
      </c>
      <c r="XI20" s="1">
        <v>4003752</v>
      </c>
      <c r="XJ20" s="1">
        <v>2245600</v>
      </c>
      <c r="XK20" s="1">
        <v>5264200.25</v>
      </c>
      <c r="XL20" s="1">
        <v>1078386.25</v>
      </c>
      <c r="XM20" s="1">
        <v>1031798.49</v>
      </c>
      <c r="XN20" s="1">
        <v>729930.85</v>
      </c>
      <c r="XO20" s="1">
        <v>412395</v>
      </c>
      <c r="XP20" s="1">
        <v>1058628.75</v>
      </c>
      <c r="XQ20" s="1">
        <v>115588</v>
      </c>
      <c r="XR20" s="1">
        <v>253671.5</v>
      </c>
      <c r="XS20" s="1">
        <v>438899.5</v>
      </c>
      <c r="XT20" s="1">
        <v>376449</v>
      </c>
      <c r="XU20" s="1">
        <v>3175391</v>
      </c>
      <c r="XV20" s="1">
        <v>737653</v>
      </c>
      <c r="XW20" s="1">
        <v>283448.5</v>
      </c>
      <c r="XX20" s="1">
        <v>270741.99</v>
      </c>
      <c r="XY20" s="1">
        <v>88965.21</v>
      </c>
      <c r="XZ20" s="1">
        <v>1798818</v>
      </c>
      <c r="YA20" s="1">
        <v>986576.75</v>
      </c>
      <c r="YB20" s="1">
        <v>2756615.46</v>
      </c>
      <c r="YC20" s="1">
        <v>388397.25</v>
      </c>
      <c r="YD20" s="1">
        <v>62359.75</v>
      </c>
      <c r="YE20" s="1">
        <v>512621.91</v>
      </c>
      <c r="YF20" s="1">
        <v>680874</v>
      </c>
      <c r="YG20" s="1">
        <v>3364881.75</v>
      </c>
      <c r="YH20" s="1">
        <v>477916.25</v>
      </c>
      <c r="YI20" s="1">
        <v>930313.75</v>
      </c>
      <c r="YJ20" s="1">
        <v>7150967.9000000004</v>
      </c>
      <c r="YK20" s="1">
        <v>1011686</v>
      </c>
      <c r="YL20" s="1">
        <v>241933.5</v>
      </c>
      <c r="YM20" s="1">
        <v>370762.08</v>
      </c>
      <c r="YN20" s="1">
        <v>1522000.5</v>
      </c>
      <c r="YO20" s="1">
        <v>309024</v>
      </c>
      <c r="YP20" s="1">
        <v>610831</v>
      </c>
      <c r="YQ20" s="1">
        <v>665377.5</v>
      </c>
      <c r="YR20" s="1">
        <v>707436.21</v>
      </c>
      <c r="YS20" s="1">
        <v>1839258.75</v>
      </c>
      <c r="YT20" s="1">
        <v>3627202.25</v>
      </c>
      <c r="YU20" s="1">
        <v>551381.44999999995</v>
      </c>
      <c r="YV20" s="1">
        <v>629765.64</v>
      </c>
      <c r="YW20" s="1">
        <v>1820920.41</v>
      </c>
      <c r="YX20" s="1">
        <v>436785</v>
      </c>
      <c r="YY20" s="1">
        <v>2554282.9300000002</v>
      </c>
      <c r="YZ20" s="1">
        <v>333145.46000000002</v>
      </c>
      <c r="ZA20" s="1">
        <v>776773</v>
      </c>
      <c r="ZB20" s="1">
        <v>263978</v>
      </c>
      <c r="ZC20" s="1">
        <v>301766</v>
      </c>
      <c r="ZD20" s="1">
        <v>917119</v>
      </c>
      <c r="ZE20" s="1">
        <v>430665.64</v>
      </c>
      <c r="ZF20" s="1">
        <v>808898.48</v>
      </c>
      <c r="ZG20" s="1">
        <v>472868</v>
      </c>
      <c r="ZH20" s="1">
        <v>525152</v>
      </c>
      <c r="ZI20" s="1">
        <v>589285</v>
      </c>
      <c r="ZJ20" s="1">
        <v>812371</v>
      </c>
      <c r="ZK20" s="1">
        <v>256764.54</v>
      </c>
      <c r="ZL20" s="1">
        <v>162718.07999999999</v>
      </c>
      <c r="ZM20" s="1">
        <v>1497189</v>
      </c>
      <c r="ZN20" s="1">
        <v>413024.88</v>
      </c>
      <c r="ZO20" s="1">
        <v>486773.72</v>
      </c>
      <c r="ZP20" s="1">
        <v>54452.25</v>
      </c>
      <c r="ZQ20" s="1">
        <v>302984</v>
      </c>
      <c r="ZR20" s="1">
        <v>683381</v>
      </c>
      <c r="ZS20" s="1">
        <v>474934.5</v>
      </c>
      <c r="ZT20" s="1">
        <v>3175730.5</v>
      </c>
      <c r="ZU20" s="1">
        <v>413281.14</v>
      </c>
      <c r="ZV20" s="1">
        <v>443198.25</v>
      </c>
      <c r="ZW20" s="1">
        <v>801655.3</v>
      </c>
      <c r="ZX20" s="1">
        <v>385646.71</v>
      </c>
      <c r="ZY20" s="1">
        <v>268413.65000000002</v>
      </c>
      <c r="ZZ20" s="1">
        <v>721277</v>
      </c>
      <c r="AAA20" s="1">
        <v>149248.25</v>
      </c>
      <c r="AAB20" s="1">
        <v>616712.69999999995</v>
      </c>
      <c r="AAC20" s="1">
        <v>1289465.3899999999</v>
      </c>
      <c r="AAD20" s="1">
        <v>294094</v>
      </c>
      <c r="AAE20" s="1">
        <v>1716791.75</v>
      </c>
      <c r="AAF20" s="1">
        <v>412274.57</v>
      </c>
      <c r="AAG20" s="1">
        <v>932312.9</v>
      </c>
      <c r="AAH20" s="1">
        <v>141494.5</v>
      </c>
      <c r="AAI20" s="1">
        <v>407336.35</v>
      </c>
      <c r="AAJ20" s="1">
        <v>464033.37</v>
      </c>
      <c r="AAK20" s="1">
        <v>98441</v>
      </c>
      <c r="AAL20" s="1">
        <v>286079.84000000003</v>
      </c>
      <c r="AAM20" s="1">
        <v>558256.44999999995</v>
      </c>
      <c r="AAN20" s="1">
        <v>249596</v>
      </c>
      <c r="AAO20" s="1">
        <v>194863.67</v>
      </c>
      <c r="AAP20" s="1">
        <v>1969676.95</v>
      </c>
      <c r="AAQ20" s="1">
        <v>325333.13</v>
      </c>
      <c r="AAR20" s="1">
        <v>532618.89</v>
      </c>
      <c r="AAS20" s="1">
        <v>310158.25</v>
      </c>
      <c r="AAT20" s="1">
        <v>2084622.94</v>
      </c>
      <c r="AAU20" s="1">
        <v>626687.86</v>
      </c>
      <c r="AAV20" s="1">
        <v>843973</v>
      </c>
      <c r="AAW20" s="1">
        <v>492645.5</v>
      </c>
      <c r="AAX20" s="1">
        <v>1586018</v>
      </c>
      <c r="AAY20" s="1">
        <v>688719.81</v>
      </c>
      <c r="AAZ20" s="1">
        <v>270610</v>
      </c>
      <c r="ABA20" s="1">
        <v>972913.25</v>
      </c>
      <c r="ABB20" s="1">
        <v>361340</v>
      </c>
      <c r="ABC20" s="1">
        <v>358755.17</v>
      </c>
      <c r="ABD20" s="1">
        <v>925376.75</v>
      </c>
      <c r="ABE20" s="1">
        <v>258648.5</v>
      </c>
      <c r="ABF20" s="1">
        <v>374545</v>
      </c>
      <c r="ABG20" s="1">
        <v>488315.54</v>
      </c>
      <c r="ABH20" s="1">
        <v>294960.69</v>
      </c>
      <c r="ABI20" s="1">
        <v>544148.5</v>
      </c>
      <c r="ABJ20" s="1">
        <v>193663</v>
      </c>
      <c r="ABK20" s="1">
        <v>3195866</v>
      </c>
      <c r="ABL20" s="1">
        <v>358586.8</v>
      </c>
      <c r="ABM20" s="1">
        <v>1146940</v>
      </c>
      <c r="ABN20" s="1">
        <v>3346478.2</v>
      </c>
      <c r="ABO20" s="1">
        <v>905334.69</v>
      </c>
      <c r="ABP20" s="1">
        <v>850203</v>
      </c>
      <c r="ABQ20" s="1">
        <v>909999</v>
      </c>
      <c r="ABR20" s="1">
        <v>573630</v>
      </c>
      <c r="ABS20" s="1">
        <v>1008466.5</v>
      </c>
      <c r="ABT20" s="1">
        <v>1862367.33</v>
      </c>
      <c r="ABU20" s="1">
        <v>306051.75</v>
      </c>
      <c r="ABV20" s="1">
        <v>905574.25</v>
      </c>
      <c r="ABW20" s="1">
        <v>413255</v>
      </c>
      <c r="ABX20" s="1">
        <v>687502.1</v>
      </c>
      <c r="ABY20" s="1">
        <v>1505844.72</v>
      </c>
      <c r="ABZ20" s="1">
        <v>6449307.25</v>
      </c>
      <c r="ACA20" s="1">
        <v>2005362.3</v>
      </c>
      <c r="ACB20" s="1">
        <v>610031.5</v>
      </c>
      <c r="ACC20" s="1">
        <v>331280.25</v>
      </c>
      <c r="ACD20" s="1">
        <v>981647.95</v>
      </c>
      <c r="ACE20" s="1">
        <v>1094493.75</v>
      </c>
      <c r="ACF20" s="1">
        <v>1427714.58</v>
      </c>
      <c r="ACG20" s="1">
        <v>607120.05000000005</v>
      </c>
      <c r="ACH20" s="1">
        <v>476842.74</v>
      </c>
      <c r="ACI20" s="1">
        <v>234462.25</v>
      </c>
      <c r="ACJ20" s="1">
        <v>168457.77</v>
      </c>
      <c r="ACK20" s="1">
        <v>12210</v>
      </c>
      <c r="ACL20" s="1">
        <v>1153354.21</v>
      </c>
      <c r="ACM20" s="1">
        <v>554986.69999999995</v>
      </c>
      <c r="ACN20" s="1">
        <v>141864.75</v>
      </c>
      <c r="ACO20" s="1">
        <v>1743451.71</v>
      </c>
      <c r="ACP20" s="1">
        <v>142189.25</v>
      </c>
      <c r="ACQ20" s="1">
        <v>339638.1</v>
      </c>
      <c r="ACR20" s="1">
        <v>1149469.6499999999</v>
      </c>
      <c r="ACS20" s="1">
        <v>292185</v>
      </c>
      <c r="ACT20" s="1">
        <v>473899.06</v>
      </c>
      <c r="ACU20" s="1">
        <v>371523.11</v>
      </c>
      <c r="ACV20" s="1">
        <v>173367.08</v>
      </c>
      <c r="ACW20" s="1">
        <v>280936.42</v>
      </c>
      <c r="ACX20" s="1">
        <v>419376.25</v>
      </c>
      <c r="ACY20" s="1">
        <v>1058133</v>
      </c>
      <c r="ACZ20" s="1">
        <v>3537865.5</v>
      </c>
      <c r="ADA20" s="1">
        <v>1931643.62</v>
      </c>
      <c r="ADB20" s="1">
        <v>1742888.65</v>
      </c>
      <c r="ADC20" s="1">
        <v>2022173</v>
      </c>
      <c r="ADD20" s="1">
        <v>746017</v>
      </c>
      <c r="ADE20" s="1">
        <v>3111603.48</v>
      </c>
      <c r="ADF20" s="1">
        <v>2406349.4500000002</v>
      </c>
      <c r="ADG20" s="1">
        <v>4218454.75</v>
      </c>
      <c r="ADH20" s="1">
        <v>1399166.5</v>
      </c>
      <c r="ADI20" s="1">
        <v>583113.4</v>
      </c>
      <c r="ADJ20" s="1">
        <v>3342964</v>
      </c>
      <c r="ADK20" s="1">
        <v>1149148.94</v>
      </c>
      <c r="ADL20" s="1">
        <v>1158238.75</v>
      </c>
      <c r="ADM20" s="1">
        <v>2456660.46</v>
      </c>
      <c r="ADN20" s="1">
        <v>1406603.95</v>
      </c>
      <c r="ADO20" s="1">
        <v>455475.32</v>
      </c>
      <c r="ADP20" s="1">
        <v>1279579.5</v>
      </c>
      <c r="ADQ20" s="1">
        <v>392495.58</v>
      </c>
      <c r="ADR20" s="1">
        <v>339967</v>
      </c>
      <c r="ADS20" s="1">
        <v>197905.5</v>
      </c>
      <c r="ADT20" s="1">
        <v>502286.24</v>
      </c>
      <c r="ADU20" s="1">
        <v>239552.82</v>
      </c>
      <c r="ADV20" s="1">
        <v>462120</v>
      </c>
      <c r="ADW20" s="1">
        <v>34053</v>
      </c>
      <c r="ADX20" s="1">
        <v>92228.25</v>
      </c>
      <c r="ADY20" s="1">
        <v>232030</v>
      </c>
      <c r="ADZ20" s="1">
        <v>69417.06</v>
      </c>
      <c r="AEA20" s="1">
        <v>352778</v>
      </c>
      <c r="AEB20" s="1">
        <v>2011135.58</v>
      </c>
      <c r="AEC20" s="1">
        <v>147398.96</v>
      </c>
      <c r="AED20" s="1">
        <v>41534</v>
      </c>
      <c r="AEE20" s="1">
        <v>83753.75</v>
      </c>
      <c r="AEF20" s="1">
        <v>354069.25</v>
      </c>
      <c r="AEG20" s="1">
        <v>239144.94</v>
      </c>
      <c r="AEH20" s="1">
        <v>644976.5</v>
      </c>
      <c r="AEI20" s="1">
        <v>205048</v>
      </c>
      <c r="AEJ20" s="1">
        <v>407358</v>
      </c>
      <c r="AEK20" s="1">
        <v>130896.21</v>
      </c>
      <c r="AEL20" s="1">
        <v>85641.5</v>
      </c>
      <c r="AEM20" s="1">
        <v>931725.5</v>
      </c>
      <c r="AEN20" s="1">
        <v>758905</v>
      </c>
      <c r="AEO20" s="1">
        <v>137439.17000000001</v>
      </c>
      <c r="AEP20" s="1"/>
      <c r="AEQ20" s="1">
        <v>286589.25</v>
      </c>
      <c r="AER20" s="1">
        <v>2521416</v>
      </c>
      <c r="AES20" s="1">
        <v>294220</v>
      </c>
      <c r="AET20" s="1">
        <v>78384.5</v>
      </c>
      <c r="AEU20" s="1">
        <v>361756.25</v>
      </c>
      <c r="AEV20" s="1">
        <v>2649269.66</v>
      </c>
      <c r="AEW20" s="1">
        <v>180006.25</v>
      </c>
      <c r="AEX20" s="1">
        <v>223257</v>
      </c>
      <c r="AEY20" s="1">
        <v>78485</v>
      </c>
      <c r="AEZ20" s="1">
        <v>309926.77</v>
      </c>
      <c r="AFA20" s="1">
        <v>596494</v>
      </c>
      <c r="AFB20" s="1">
        <v>638466.71</v>
      </c>
      <c r="AFC20" s="1">
        <v>53938.8</v>
      </c>
      <c r="AFD20" s="1">
        <v>250328.75</v>
      </c>
      <c r="AFE20" s="1">
        <v>1877123.35</v>
      </c>
      <c r="AFF20" s="1">
        <v>211904.34</v>
      </c>
      <c r="AFG20" s="1">
        <v>448886</v>
      </c>
      <c r="AFH20" s="1">
        <v>475464</v>
      </c>
      <c r="AFI20" s="1">
        <v>11663</v>
      </c>
      <c r="AFJ20" s="1">
        <v>566695.71</v>
      </c>
      <c r="AFK20" s="1">
        <v>335402.5</v>
      </c>
      <c r="AFL20" s="1">
        <v>530174.57999999996</v>
      </c>
      <c r="AFM20" s="1">
        <v>307558.09000000003</v>
      </c>
      <c r="AFN20" s="1">
        <v>479263.75</v>
      </c>
      <c r="AFO20" s="1">
        <v>89053</v>
      </c>
      <c r="AFP20" s="1">
        <v>100773</v>
      </c>
      <c r="AFQ20" s="1">
        <v>189593.09</v>
      </c>
      <c r="AFR20" s="1">
        <v>232340</v>
      </c>
      <c r="AFS20" s="1">
        <v>211694</v>
      </c>
      <c r="AFT20" s="1">
        <v>463415.38</v>
      </c>
      <c r="AFU20" s="1">
        <v>108585.47</v>
      </c>
      <c r="AFV20" s="1">
        <v>137634</v>
      </c>
      <c r="AFW20" s="1">
        <v>271259.8</v>
      </c>
      <c r="AFX20" s="1">
        <v>197221.45</v>
      </c>
      <c r="AFY20" s="1">
        <v>765487</v>
      </c>
      <c r="AFZ20" s="1">
        <v>91661.5</v>
      </c>
      <c r="AGA20" s="1">
        <v>94439</v>
      </c>
      <c r="AGB20" s="1">
        <v>212530.31</v>
      </c>
      <c r="AGC20" s="1">
        <v>410604.6</v>
      </c>
      <c r="AGD20" s="1">
        <v>127323</v>
      </c>
      <c r="AGE20" s="1">
        <v>91582.75</v>
      </c>
      <c r="AGF20" s="1">
        <v>231436.54</v>
      </c>
      <c r="AGG20" s="1">
        <v>448921</v>
      </c>
      <c r="AGH20" s="1">
        <v>346335</v>
      </c>
      <c r="AGI20" s="1">
        <v>16770.75</v>
      </c>
      <c r="AGJ20" s="1">
        <v>151247</v>
      </c>
      <c r="AGK20" s="1">
        <v>779733</v>
      </c>
      <c r="AGL20" s="1">
        <v>71071.41</v>
      </c>
      <c r="AGM20" s="1">
        <v>191285</v>
      </c>
      <c r="AGN20" s="1">
        <v>482736</v>
      </c>
      <c r="AGO20" s="1">
        <v>353188</v>
      </c>
      <c r="AGP20" s="1">
        <v>187110</v>
      </c>
      <c r="AGQ20" s="1">
        <v>353449.86</v>
      </c>
      <c r="AGR20" s="1">
        <v>203253</v>
      </c>
      <c r="AGS20" s="1">
        <v>160266.63</v>
      </c>
      <c r="AGT20" s="1">
        <v>0</v>
      </c>
      <c r="AGU20" s="1">
        <v>286769.65000000002</v>
      </c>
      <c r="AGV20" s="1">
        <v>339586.5</v>
      </c>
      <c r="AGW20" s="1">
        <v>71515.5</v>
      </c>
      <c r="AGX20" s="1">
        <v>186259.4</v>
      </c>
      <c r="AGY20" s="1">
        <v>178026</v>
      </c>
      <c r="AGZ20" s="1">
        <v>282272.90000000002</v>
      </c>
      <c r="AHA20" s="1">
        <v>199413.36</v>
      </c>
      <c r="AHB20" s="1">
        <v>483695.47</v>
      </c>
      <c r="AHC20" s="1">
        <v>234497.15</v>
      </c>
      <c r="AHD20" s="1">
        <v>691549.56</v>
      </c>
      <c r="AHE20" s="1">
        <v>77134.25</v>
      </c>
      <c r="AHF20" s="1">
        <v>236805.54</v>
      </c>
      <c r="AHG20" s="1">
        <v>190611</v>
      </c>
      <c r="AHH20" s="1">
        <v>209703.25</v>
      </c>
      <c r="AHI20" s="1">
        <v>103316</v>
      </c>
      <c r="AHJ20" s="1">
        <v>382145</v>
      </c>
      <c r="AHK20" s="1">
        <v>104712.91</v>
      </c>
      <c r="AHL20" s="1">
        <v>266513</v>
      </c>
      <c r="AHM20" s="1">
        <v>60305</v>
      </c>
      <c r="AHN20" s="1">
        <v>308623.01</v>
      </c>
      <c r="AHO20" s="1">
        <v>44761.25</v>
      </c>
      <c r="AHP20" s="1">
        <v>122825</v>
      </c>
      <c r="AHQ20" s="1">
        <v>1021858.25</v>
      </c>
      <c r="AHR20" s="1">
        <v>147994.18</v>
      </c>
      <c r="AHS20" s="1">
        <v>161809.35999999999</v>
      </c>
      <c r="AHT20" s="1">
        <v>122857.5</v>
      </c>
      <c r="AHU20" s="1">
        <v>151811.5</v>
      </c>
      <c r="AHV20" s="1">
        <v>0</v>
      </c>
      <c r="AHW20" s="1">
        <v>1692792264.6549985</v>
      </c>
    </row>
    <row r="21" spans="1:907" x14ac:dyDescent="0.25">
      <c r="A21" t="s">
        <v>1920</v>
      </c>
      <c r="B21" t="s">
        <v>2010</v>
      </c>
      <c r="C21" t="s">
        <v>2011</v>
      </c>
      <c r="D21" s="1"/>
      <c r="E21" s="1">
        <v>159666.42000000001</v>
      </c>
      <c r="F21" s="1">
        <v>19498.5</v>
      </c>
      <c r="G21" s="1">
        <v>12788501.439999999</v>
      </c>
      <c r="H21" s="1">
        <v>26095662.559999999</v>
      </c>
      <c r="I21" s="1">
        <v>9331539.6099999994</v>
      </c>
      <c r="J21" s="1">
        <v>4009533.25</v>
      </c>
      <c r="K21" s="1">
        <v>13477992.619999999</v>
      </c>
      <c r="L21" s="1">
        <v>8096023.25</v>
      </c>
      <c r="M21" s="1">
        <v>23981371.859999999</v>
      </c>
      <c r="N21" s="1">
        <v>33721030.460000001</v>
      </c>
      <c r="O21" s="1">
        <v>14345602.67</v>
      </c>
      <c r="P21" s="1">
        <v>16132050.289999999</v>
      </c>
      <c r="Q21" s="1">
        <v>13593213.779999999</v>
      </c>
      <c r="R21" s="1">
        <v>18283230.050000001</v>
      </c>
      <c r="S21" s="1">
        <v>20286220.300000001</v>
      </c>
      <c r="T21" s="1">
        <v>10776722.050000001</v>
      </c>
      <c r="U21" s="1">
        <v>14040093.68</v>
      </c>
      <c r="V21" s="1">
        <v>9898250.8399999999</v>
      </c>
      <c r="W21" s="1">
        <v>13503183.5</v>
      </c>
      <c r="X21" s="1">
        <v>8060277</v>
      </c>
      <c r="Y21" s="1">
        <v>25756260.620000001</v>
      </c>
      <c r="Z21" s="1">
        <v>5176456.72</v>
      </c>
      <c r="AA21" s="1">
        <v>16062895.27</v>
      </c>
      <c r="AB21" s="1">
        <v>14081435</v>
      </c>
      <c r="AC21" s="1">
        <v>9964152.3699999992</v>
      </c>
      <c r="AD21" s="1">
        <v>9114652.7300000004</v>
      </c>
      <c r="AE21" s="1">
        <v>9067087.9499999993</v>
      </c>
      <c r="AF21" s="1">
        <v>6980140.8899999997</v>
      </c>
      <c r="AG21" s="1">
        <v>2997799</v>
      </c>
      <c r="AH21" s="1">
        <v>2904395.48</v>
      </c>
      <c r="AI21" s="1">
        <v>3011521.37</v>
      </c>
      <c r="AJ21" s="1">
        <v>6143282.3200000003</v>
      </c>
      <c r="AK21" s="1">
        <v>4507087.75</v>
      </c>
      <c r="AL21" s="1">
        <v>1503082.5</v>
      </c>
      <c r="AM21" s="1">
        <v>3714120.25</v>
      </c>
      <c r="AN21" s="1">
        <v>682476.31</v>
      </c>
      <c r="AO21" s="1">
        <v>4457662.47</v>
      </c>
      <c r="AP21" s="1">
        <v>6954782.75</v>
      </c>
      <c r="AQ21" s="1">
        <v>3212668.55</v>
      </c>
      <c r="AR21" s="1">
        <v>9770247</v>
      </c>
      <c r="AS21" s="1">
        <v>4153007.73</v>
      </c>
      <c r="AT21" s="1">
        <v>4532953.92</v>
      </c>
      <c r="AU21" s="1">
        <v>15733283.93</v>
      </c>
      <c r="AV21" s="1">
        <v>6945772.6699999999</v>
      </c>
      <c r="AW21" s="1">
        <v>9254808.0899999999</v>
      </c>
      <c r="AX21" s="1">
        <v>4291578.43</v>
      </c>
      <c r="AY21" s="1">
        <v>3434443.95</v>
      </c>
      <c r="AZ21" s="1">
        <v>9754303.9499999993</v>
      </c>
      <c r="BA21" s="1">
        <v>7513629.6699999999</v>
      </c>
      <c r="BB21" s="1">
        <v>20868584.699999999</v>
      </c>
      <c r="BC21" s="1">
        <v>16764804.43</v>
      </c>
      <c r="BD21" s="1">
        <v>7947029.4800000004</v>
      </c>
      <c r="BE21" s="1">
        <v>11772297.18</v>
      </c>
      <c r="BF21" s="1">
        <v>2911918.88</v>
      </c>
      <c r="BG21" s="1">
        <v>4890590.25</v>
      </c>
      <c r="BH21" s="1">
        <v>44846678.880000003</v>
      </c>
      <c r="BI21" s="1">
        <v>8436328.1699999999</v>
      </c>
      <c r="BJ21" s="1">
        <v>13932574.4</v>
      </c>
      <c r="BK21" s="1">
        <v>9600823.8300000001</v>
      </c>
      <c r="BL21" s="1">
        <v>3429989.07</v>
      </c>
      <c r="BM21" s="1">
        <v>2060235.75</v>
      </c>
      <c r="BN21" s="1">
        <v>3950194.62</v>
      </c>
      <c r="BO21" s="1">
        <v>5774614.25</v>
      </c>
      <c r="BP21" s="1">
        <v>3956299.04</v>
      </c>
      <c r="BQ21" s="1">
        <v>5191100.2699999996</v>
      </c>
      <c r="BR21" s="1">
        <v>7087645.0599999996</v>
      </c>
      <c r="BS21" s="1">
        <v>3664433.9</v>
      </c>
      <c r="BT21" s="1">
        <v>3358361.35</v>
      </c>
      <c r="BU21" s="1">
        <v>2216363.04</v>
      </c>
      <c r="BV21" s="1">
        <v>10648000.92</v>
      </c>
      <c r="BW21" s="1">
        <v>697877.76</v>
      </c>
      <c r="BX21" s="1">
        <v>3648187.2</v>
      </c>
      <c r="BY21" s="1">
        <v>2221635.25</v>
      </c>
      <c r="BZ21" s="1">
        <v>9996384.8399999999</v>
      </c>
      <c r="CA21" s="1">
        <v>3628401.85</v>
      </c>
      <c r="CB21" s="1">
        <v>1132220.6000000001</v>
      </c>
      <c r="CC21" s="1">
        <v>11495040.800000001</v>
      </c>
      <c r="CD21" s="1">
        <v>2779926.74</v>
      </c>
      <c r="CE21" s="1">
        <v>6861546.1100000003</v>
      </c>
      <c r="CF21" s="1">
        <v>3566384.3</v>
      </c>
      <c r="CG21" s="1">
        <v>10445254.369999999</v>
      </c>
      <c r="CH21" s="1">
        <v>2775578.05</v>
      </c>
      <c r="CI21" s="1">
        <v>4402300.32</v>
      </c>
      <c r="CJ21" s="1">
        <v>13173179.890000001</v>
      </c>
      <c r="CK21" s="1">
        <v>1936415.14</v>
      </c>
      <c r="CL21" s="1">
        <v>3053887.35</v>
      </c>
      <c r="CM21" s="1">
        <v>7685296.0499999998</v>
      </c>
      <c r="CN21" s="1">
        <v>4693253.58</v>
      </c>
      <c r="CO21" s="1">
        <v>7701532.3099999996</v>
      </c>
      <c r="CP21" s="1">
        <v>15270830.09</v>
      </c>
      <c r="CQ21" s="1">
        <v>3733599.22</v>
      </c>
      <c r="CR21" s="1">
        <v>1052445.32</v>
      </c>
      <c r="CS21" s="1">
        <v>5588596.9299999997</v>
      </c>
      <c r="CT21" s="1">
        <v>1858906.93</v>
      </c>
      <c r="CU21" s="1">
        <v>1102424.33</v>
      </c>
      <c r="CV21" s="1">
        <v>258077</v>
      </c>
      <c r="CW21" s="1">
        <v>324594</v>
      </c>
      <c r="CX21" s="1">
        <v>102884.25</v>
      </c>
      <c r="CY21" s="1"/>
      <c r="CZ21" s="1">
        <v>375800.52</v>
      </c>
      <c r="DA21" s="1">
        <v>2072686.32</v>
      </c>
      <c r="DB21" s="1">
        <v>396267.33</v>
      </c>
      <c r="DC21" s="1">
        <v>470132.5</v>
      </c>
      <c r="DD21" s="1">
        <v>42065.5</v>
      </c>
      <c r="DE21" s="1">
        <v>395550.29</v>
      </c>
      <c r="DF21" s="1">
        <v>268050.44</v>
      </c>
      <c r="DG21" s="1">
        <v>76137.25</v>
      </c>
      <c r="DH21" s="1">
        <v>178928.66</v>
      </c>
      <c r="DI21" s="1">
        <v>37245.5</v>
      </c>
      <c r="DJ21" s="1">
        <v>69794.98</v>
      </c>
      <c r="DK21" s="1">
        <v>699481.73</v>
      </c>
      <c r="DL21" s="1">
        <v>536300</v>
      </c>
      <c r="DM21" s="1">
        <v>314201.55</v>
      </c>
      <c r="DN21" s="1">
        <v>125070.75</v>
      </c>
      <c r="DO21" s="1">
        <v>159063.75</v>
      </c>
      <c r="DP21" s="1">
        <v>132654</v>
      </c>
      <c r="DQ21" s="1">
        <v>203117.25</v>
      </c>
      <c r="DR21" s="1">
        <v>64848</v>
      </c>
      <c r="DS21" s="1">
        <v>188821</v>
      </c>
      <c r="DT21" s="1">
        <v>50351.16</v>
      </c>
      <c r="DU21" s="1">
        <v>20086.5</v>
      </c>
      <c r="DV21" s="1">
        <v>548937.4</v>
      </c>
      <c r="DW21" s="1">
        <v>1022575.09</v>
      </c>
      <c r="DX21" s="1">
        <v>183647.66</v>
      </c>
      <c r="DY21" s="1">
        <v>1137811.7</v>
      </c>
      <c r="DZ21" s="1">
        <v>893743.41</v>
      </c>
      <c r="EA21" s="1">
        <v>856290.25</v>
      </c>
      <c r="EB21" s="1">
        <v>555567.64</v>
      </c>
      <c r="EC21" s="1">
        <v>1747241.29</v>
      </c>
      <c r="ED21" s="1">
        <v>283122.15999999997</v>
      </c>
      <c r="EE21" s="1">
        <v>279641.03999999998</v>
      </c>
      <c r="EF21" s="1">
        <v>1063335.79</v>
      </c>
      <c r="EG21" s="1">
        <v>1050588.03</v>
      </c>
      <c r="EH21" s="1">
        <v>25639.25</v>
      </c>
      <c r="EI21" s="1">
        <v>315735.5</v>
      </c>
      <c r="EJ21" s="1">
        <v>366024.7</v>
      </c>
      <c r="EK21" s="1">
        <v>102716.11</v>
      </c>
      <c r="EL21" s="1">
        <v>249234.29</v>
      </c>
      <c r="EM21" s="1">
        <v>589030.5</v>
      </c>
      <c r="EN21" s="1">
        <v>160843.94</v>
      </c>
      <c r="EO21" s="1">
        <v>80787.7</v>
      </c>
      <c r="EP21" s="1">
        <v>41061.440000000002</v>
      </c>
      <c r="EQ21" s="1">
        <v>1182306.69</v>
      </c>
      <c r="ER21" s="1">
        <v>42455</v>
      </c>
      <c r="ES21" s="1">
        <v>118376.5</v>
      </c>
      <c r="ET21" s="1">
        <v>205194.75</v>
      </c>
      <c r="EU21" s="1">
        <v>178195.54</v>
      </c>
      <c r="EV21" s="1">
        <v>75716</v>
      </c>
      <c r="EW21" s="1">
        <v>746308.08</v>
      </c>
      <c r="EX21" s="1">
        <v>336239.35999999999</v>
      </c>
      <c r="EY21" s="1">
        <v>367142.75</v>
      </c>
      <c r="EZ21" s="1">
        <v>936183.67</v>
      </c>
      <c r="FA21" s="1">
        <v>20687.16</v>
      </c>
      <c r="FB21" s="1">
        <v>112190.91</v>
      </c>
      <c r="FC21" s="1">
        <v>30995.77</v>
      </c>
      <c r="FD21" s="1">
        <v>140087.48000000001</v>
      </c>
      <c r="FE21" s="1">
        <v>531299.56000000006</v>
      </c>
      <c r="FF21" s="1">
        <v>213934.55</v>
      </c>
      <c r="FG21" s="1">
        <v>1471734.13</v>
      </c>
      <c r="FH21" s="1">
        <v>169724.5</v>
      </c>
      <c r="FI21" s="1">
        <v>1092640.17</v>
      </c>
      <c r="FJ21" s="1">
        <v>122338</v>
      </c>
      <c r="FK21" s="1">
        <v>143690.62</v>
      </c>
      <c r="FL21" s="1">
        <v>3480363.96</v>
      </c>
      <c r="FM21" s="1">
        <v>672956.89</v>
      </c>
      <c r="FN21" s="1">
        <v>17241.650000000001</v>
      </c>
      <c r="FO21" s="1">
        <v>334032.48</v>
      </c>
      <c r="FP21" s="1">
        <v>954955.59</v>
      </c>
      <c r="FQ21" s="1">
        <v>919733.16</v>
      </c>
      <c r="FR21" s="1">
        <v>110910.25</v>
      </c>
      <c r="FS21" s="1">
        <v>933270</v>
      </c>
      <c r="FT21" s="1">
        <v>170463</v>
      </c>
      <c r="FU21" s="1">
        <v>39738.75</v>
      </c>
      <c r="FV21" s="1">
        <v>1076631.57</v>
      </c>
      <c r="FW21" s="1">
        <v>641285.5</v>
      </c>
      <c r="FX21" s="1">
        <v>210998</v>
      </c>
      <c r="FY21" s="1">
        <v>171378</v>
      </c>
      <c r="FZ21" s="1">
        <v>101545</v>
      </c>
      <c r="GA21" s="1">
        <v>146006</v>
      </c>
      <c r="GB21" s="1">
        <v>370118</v>
      </c>
      <c r="GC21" s="1">
        <v>392628</v>
      </c>
      <c r="GD21" s="1">
        <v>299525.15000000002</v>
      </c>
      <c r="GE21" s="1">
        <v>196318</v>
      </c>
      <c r="GF21" s="1">
        <v>2504.5</v>
      </c>
      <c r="GG21" s="1">
        <v>315590.59999999998</v>
      </c>
      <c r="GH21" s="1">
        <v>86485.5</v>
      </c>
      <c r="GI21" s="1">
        <v>182599.44</v>
      </c>
      <c r="GJ21" s="1">
        <v>97957.73</v>
      </c>
      <c r="GK21" s="1">
        <v>117256.43</v>
      </c>
      <c r="GL21" s="1">
        <v>214462.29</v>
      </c>
      <c r="GM21" s="1"/>
      <c r="GN21" s="1">
        <v>105987.04</v>
      </c>
      <c r="GO21" s="1">
        <v>2024048.81</v>
      </c>
      <c r="GP21" s="1">
        <v>346380.4</v>
      </c>
      <c r="GQ21" s="1">
        <v>321575.87</v>
      </c>
      <c r="GR21" s="1">
        <v>1812171.31</v>
      </c>
      <c r="GS21" s="1">
        <v>324528.76</v>
      </c>
      <c r="GT21" s="1">
        <v>606866.28</v>
      </c>
      <c r="GU21" s="1">
        <v>675716.33</v>
      </c>
      <c r="GV21" s="1">
        <v>117840.55</v>
      </c>
      <c r="GW21" s="1">
        <v>102180</v>
      </c>
      <c r="GX21" s="1">
        <v>30727</v>
      </c>
      <c r="GY21" s="1">
        <v>135845.5</v>
      </c>
      <c r="GZ21" s="1">
        <v>47975</v>
      </c>
      <c r="HA21" s="1">
        <v>39750.5</v>
      </c>
      <c r="HB21" s="1">
        <v>675012.5</v>
      </c>
      <c r="HC21" s="1">
        <v>233254.46</v>
      </c>
      <c r="HD21" s="1">
        <v>397843.34</v>
      </c>
      <c r="HE21" s="1">
        <v>92506.06</v>
      </c>
      <c r="HF21" s="1">
        <v>219021</v>
      </c>
      <c r="HG21" s="1">
        <v>166613.4</v>
      </c>
      <c r="HH21" s="1">
        <v>649374.12</v>
      </c>
      <c r="HI21" s="1">
        <v>862639.01</v>
      </c>
      <c r="HJ21" s="1">
        <v>304277</v>
      </c>
      <c r="HK21" s="1">
        <v>92944.03</v>
      </c>
      <c r="HL21" s="1">
        <v>423258.96</v>
      </c>
      <c r="HM21" s="1">
        <v>186286</v>
      </c>
      <c r="HN21" s="1">
        <v>439664.3</v>
      </c>
      <c r="HO21" s="1">
        <v>408548</v>
      </c>
      <c r="HP21" s="1">
        <v>147349.04999999999</v>
      </c>
      <c r="HQ21" s="1">
        <v>519487.92</v>
      </c>
      <c r="HR21" s="1">
        <v>388641.57</v>
      </c>
      <c r="HS21" s="1">
        <v>3617483.27</v>
      </c>
      <c r="HT21" s="1">
        <v>991610.58</v>
      </c>
      <c r="HU21" s="1">
        <v>458196.02</v>
      </c>
      <c r="HV21" s="1">
        <v>1722830.92</v>
      </c>
      <c r="HW21" s="1">
        <v>713762.15</v>
      </c>
      <c r="HX21" s="1">
        <v>260369</v>
      </c>
      <c r="HY21" s="1">
        <v>225671.17</v>
      </c>
      <c r="HZ21" s="1">
        <v>185468.55</v>
      </c>
      <c r="IA21" s="1">
        <v>532571.85</v>
      </c>
      <c r="IB21" s="1">
        <v>2007660.25</v>
      </c>
      <c r="IC21" s="1">
        <v>206584.92</v>
      </c>
      <c r="ID21" s="1">
        <v>22123</v>
      </c>
      <c r="IE21" s="1">
        <v>767141.72</v>
      </c>
      <c r="IF21" s="1">
        <v>106558</v>
      </c>
      <c r="IG21" s="1">
        <v>2110709.42</v>
      </c>
      <c r="IH21" s="1">
        <v>632580.67000000004</v>
      </c>
      <c r="II21" s="1">
        <v>7293135.25</v>
      </c>
      <c r="IJ21" s="1">
        <v>275294.5</v>
      </c>
      <c r="IK21" s="1">
        <v>684929.25</v>
      </c>
      <c r="IL21" s="1">
        <v>2214173.94</v>
      </c>
      <c r="IM21" s="1">
        <v>216777.75</v>
      </c>
      <c r="IN21" s="1">
        <v>735590</v>
      </c>
      <c r="IO21" s="1">
        <v>1459294</v>
      </c>
      <c r="IP21" s="1">
        <v>948368.67</v>
      </c>
      <c r="IQ21" s="1">
        <v>204028.52</v>
      </c>
      <c r="IR21" s="1">
        <v>634078</v>
      </c>
      <c r="IS21" s="1">
        <v>823369.61</v>
      </c>
      <c r="IT21" s="1">
        <v>292255</v>
      </c>
      <c r="IU21" s="1">
        <v>749331.05</v>
      </c>
      <c r="IV21" s="1">
        <v>524342</v>
      </c>
      <c r="IW21" s="1">
        <v>399727.25</v>
      </c>
      <c r="IX21" s="1">
        <v>406416.89</v>
      </c>
      <c r="IY21" s="1">
        <v>529418</v>
      </c>
      <c r="IZ21" s="1">
        <v>533634</v>
      </c>
      <c r="JA21" s="1">
        <v>1008772.2</v>
      </c>
      <c r="JB21" s="1">
        <v>102084.75</v>
      </c>
      <c r="JC21" s="1">
        <v>2113051.86</v>
      </c>
      <c r="JD21" s="1">
        <v>2134756.96</v>
      </c>
      <c r="JE21" s="1">
        <v>407768.4</v>
      </c>
      <c r="JF21" s="1">
        <v>202751.03</v>
      </c>
      <c r="JG21" s="1">
        <v>2498755</v>
      </c>
      <c r="JH21" s="1">
        <v>1608897</v>
      </c>
      <c r="JI21" s="1">
        <v>1655613.5</v>
      </c>
      <c r="JJ21" s="1">
        <v>497534.83</v>
      </c>
      <c r="JK21" s="1">
        <v>154128</v>
      </c>
      <c r="JL21" s="1">
        <v>1331172</v>
      </c>
      <c r="JM21" s="1">
        <v>852062.71</v>
      </c>
      <c r="JN21" s="1">
        <v>2053810.7</v>
      </c>
      <c r="JO21" s="1">
        <v>1121485.29</v>
      </c>
      <c r="JP21" s="1">
        <v>116712.92</v>
      </c>
      <c r="JQ21" s="1">
        <v>58005</v>
      </c>
      <c r="JR21" s="1">
        <v>1193255</v>
      </c>
      <c r="JS21" s="1">
        <v>880156</v>
      </c>
      <c r="JT21" s="1">
        <v>1235956.99</v>
      </c>
      <c r="JU21" s="1">
        <v>38738.25</v>
      </c>
      <c r="JV21" s="1">
        <v>165909.62</v>
      </c>
      <c r="JW21" s="1">
        <v>229891.75</v>
      </c>
      <c r="JX21" s="1">
        <v>217989.75</v>
      </c>
      <c r="JY21" s="1">
        <v>152586.25</v>
      </c>
      <c r="JZ21" s="1">
        <v>430639.09</v>
      </c>
      <c r="KA21" s="1">
        <v>125952</v>
      </c>
      <c r="KB21" s="1">
        <v>1392845</v>
      </c>
      <c r="KC21" s="1">
        <v>366815.7</v>
      </c>
      <c r="KD21" s="1">
        <v>237637.51</v>
      </c>
      <c r="KE21" s="1">
        <v>2390157.39</v>
      </c>
      <c r="KF21" s="1">
        <v>632107.25</v>
      </c>
      <c r="KG21" s="1">
        <v>333823</v>
      </c>
      <c r="KH21" s="1">
        <v>374728.44</v>
      </c>
      <c r="KI21" s="1">
        <v>300563.5</v>
      </c>
      <c r="KJ21" s="1">
        <v>2624022.41</v>
      </c>
      <c r="KK21" s="1">
        <v>440544.62</v>
      </c>
      <c r="KL21" s="1">
        <v>503907</v>
      </c>
      <c r="KM21" s="1">
        <v>2183555.5</v>
      </c>
      <c r="KN21" s="1">
        <v>1705437.48</v>
      </c>
      <c r="KO21" s="1">
        <v>4203</v>
      </c>
      <c r="KP21" s="1">
        <v>292331.46999999997</v>
      </c>
      <c r="KQ21" s="1">
        <v>84542.41</v>
      </c>
      <c r="KR21" s="1">
        <v>72173.19</v>
      </c>
      <c r="KS21" s="1">
        <v>160665.5</v>
      </c>
      <c r="KT21" s="1">
        <v>18951.53</v>
      </c>
      <c r="KU21" s="1">
        <v>162509.25</v>
      </c>
      <c r="KV21" s="1">
        <v>343957.11</v>
      </c>
      <c r="KW21" s="1">
        <v>252683.5</v>
      </c>
      <c r="KX21" s="1">
        <v>55254.77</v>
      </c>
      <c r="KY21" s="1">
        <v>181011</v>
      </c>
      <c r="KZ21" s="1">
        <v>103726.38</v>
      </c>
      <c r="LA21" s="1">
        <v>104477.41</v>
      </c>
      <c r="LB21" s="1">
        <v>769700.84</v>
      </c>
      <c r="LC21" s="1">
        <v>544239.5</v>
      </c>
      <c r="LD21" s="1">
        <v>213212.09</v>
      </c>
      <c r="LE21" s="1">
        <v>1262080.69</v>
      </c>
      <c r="LF21" s="1">
        <v>1194197.71</v>
      </c>
      <c r="LG21" s="1">
        <v>85872.98</v>
      </c>
      <c r="LH21" s="1">
        <v>60899.29</v>
      </c>
      <c r="LI21" s="1">
        <v>123587.41</v>
      </c>
      <c r="LJ21" s="1">
        <v>4157649.56</v>
      </c>
      <c r="LK21" s="1">
        <v>414466.5</v>
      </c>
      <c r="LL21" s="1">
        <v>2127890.9900000002</v>
      </c>
      <c r="LM21" s="1">
        <v>301881.94</v>
      </c>
      <c r="LN21" s="1">
        <v>46053.919999999998</v>
      </c>
      <c r="LO21" s="1">
        <v>346322</v>
      </c>
      <c r="LP21" s="1">
        <v>44069</v>
      </c>
      <c r="LQ21" s="1">
        <v>356125.43</v>
      </c>
      <c r="LR21" s="1">
        <v>229576.19</v>
      </c>
      <c r="LS21" s="1">
        <v>126915.75</v>
      </c>
      <c r="LT21" s="1">
        <v>2131379.06</v>
      </c>
      <c r="LU21" s="1">
        <v>53548.25</v>
      </c>
      <c r="LV21" s="1">
        <v>134048.21</v>
      </c>
      <c r="LW21" s="1">
        <v>225167.89</v>
      </c>
      <c r="LX21" s="1">
        <v>1352983.15</v>
      </c>
      <c r="LY21" s="1">
        <v>456801.92</v>
      </c>
      <c r="LZ21" s="1">
        <v>68926</v>
      </c>
      <c r="MA21" s="1">
        <v>330585.65999999997</v>
      </c>
      <c r="MB21" s="1">
        <v>240941.5</v>
      </c>
      <c r="MC21" s="1">
        <v>4975037.25</v>
      </c>
      <c r="MD21" s="1">
        <v>641772.17000000004</v>
      </c>
      <c r="ME21" s="1">
        <v>1239070.26</v>
      </c>
      <c r="MF21" s="1">
        <v>134018</v>
      </c>
      <c r="MG21" s="1">
        <v>1535995.5</v>
      </c>
      <c r="MH21" s="1">
        <v>207021.54</v>
      </c>
      <c r="MI21" s="1">
        <v>1282578.1299999999</v>
      </c>
      <c r="MJ21" s="1">
        <v>151966</v>
      </c>
      <c r="MK21" s="1">
        <v>182880.04</v>
      </c>
      <c r="ML21" s="1">
        <v>1395169.75</v>
      </c>
      <c r="MM21" s="1">
        <v>327560.46000000002</v>
      </c>
      <c r="MN21" s="1">
        <v>672803.49</v>
      </c>
      <c r="MO21" s="1">
        <v>372785</v>
      </c>
      <c r="MP21" s="1">
        <v>262139.78</v>
      </c>
      <c r="MQ21" s="1">
        <v>90671.15</v>
      </c>
      <c r="MR21" s="1">
        <v>477877.17</v>
      </c>
      <c r="MS21" s="1">
        <v>627639.16</v>
      </c>
      <c r="MT21" s="1">
        <v>2014342.75</v>
      </c>
      <c r="MU21" s="1">
        <v>58498.68</v>
      </c>
      <c r="MV21" s="1">
        <v>121254.82</v>
      </c>
      <c r="MW21" s="1">
        <v>1237183.24</v>
      </c>
      <c r="MX21" s="1">
        <v>263347.64</v>
      </c>
      <c r="MY21" s="1">
        <v>138820.42000000001</v>
      </c>
      <c r="MZ21" s="1">
        <v>252076.25</v>
      </c>
      <c r="NA21" s="1">
        <v>380130.6</v>
      </c>
      <c r="NB21" s="1">
        <v>374739.38</v>
      </c>
      <c r="NC21" s="1">
        <v>360075.1</v>
      </c>
      <c r="ND21" s="1">
        <v>273910.68</v>
      </c>
      <c r="NE21" s="1">
        <v>160228.18</v>
      </c>
      <c r="NF21" s="1">
        <v>53637.87</v>
      </c>
      <c r="NG21" s="1">
        <v>41355.24</v>
      </c>
      <c r="NH21" s="1">
        <v>131303.17000000001</v>
      </c>
      <c r="NI21" s="1">
        <v>275674.68</v>
      </c>
      <c r="NJ21" s="1">
        <v>257594.25</v>
      </c>
      <c r="NK21" s="1">
        <v>242071.78</v>
      </c>
      <c r="NL21" s="1">
        <v>96150.1</v>
      </c>
      <c r="NM21" s="1">
        <v>296812.28999999998</v>
      </c>
      <c r="NN21" s="1">
        <v>253301.91</v>
      </c>
      <c r="NO21" s="1">
        <v>554930.53</v>
      </c>
      <c r="NP21" s="1">
        <v>103122.37</v>
      </c>
      <c r="NQ21" s="1">
        <v>634132.80000000005</v>
      </c>
      <c r="NR21" s="1">
        <v>224325.13</v>
      </c>
      <c r="NS21" s="1">
        <v>2488658.1</v>
      </c>
      <c r="NT21" s="1">
        <v>306311.95</v>
      </c>
      <c r="NU21" s="1">
        <v>1606956.41</v>
      </c>
      <c r="NV21" s="1">
        <v>265716.28000000003</v>
      </c>
      <c r="NW21" s="1">
        <v>270987.78000000003</v>
      </c>
      <c r="NX21" s="1">
        <v>267999.53999999998</v>
      </c>
      <c r="NY21" s="1">
        <v>911149.58</v>
      </c>
      <c r="NZ21" s="1">
        <v>190735.04</v>
      </c>
      <c r="OA21" s="1">
        <v>97571.67</v>
      </c>
      <c r="OB21" s="1">
        <v>469407.73</v>
      </c>
      <c r="OC21" s="1">
        <v>98053.15</v>
      </c>
      <c r="OD21" s="1">
        <v>59653</v>
      </c>
      <c r="OE21" s="1">
        <v>563547.03</v>
      </c>
      <c r="OF21" s="1">
        <v>273782</v>
      </c>
      <c r="OG21" s="1">
        <v>83795.14</v>
      </c>
      <c r="OH21" s="1">
        <v>751809.09</v>
      </c>
      <c r="OI21" s="1">
        <v>58413.26</v>
      </c>
      <c r="OJ21" s="1">
        <v>873258.64</v>
      </c>
      <c r="OK21" s="1">
        <v>1242592.8500000001</v>
      </c>
      <c r="OL21" s="1">
        <v>1468318.88</v>
      </c>
      <c r="OM21" s="1">
        <v>143114.19</v>
      </c>
      <c r="ON21" s="1">
        <v>3585928</v>
      </c>
      <c r="OO21" s="1">
        <v>360523.06</v>
      </c>
      <c r="OP21" s="1">
        <v>396642.84</v>
      </c>
      <c r="OQ21" s="1">
        <v>1135126.8999999999</v>
      </c>
      <c r="OR21" s="1">
        <v>232126.59</v>
      </c>
      <c r="OS21" s="1">
        <v>1655158.68</v>
      </c>
      <c r="OT21" s="1">
        <v>202257.41</v>
      </c>
      <c r="OU21" s="1">
        <v>176421.82</v>
      </c>
      <c r="OV21" s="1">
        <v>1015830.85</v>
      </c>
      <c r="OW21" s="1">
        <v>1797202.39</v>
      </c>
      <c r="OX21" s="1">
        <v>16042.75</v>
      </c>
      <c r="OY21" s="1">
        <v>195360.63</v>
      </c>
      <c r="OZ21" s="1">
        <v>127319</v>
      </c>
      <c r="PA21" s="1">
        <v>364427.9</v>
      </c>
      <c r="PB21" s="1">
        <v>1376309.05</v>
      </c>
      <c r="PC21" s="1">
        <v>865956.32</v>
      </c>
      <c r="PD21" s="1">
        <v>345280</v>
      </c>
      <c r="PE21" s="1">
        <v>2853390.08</v>
      </c>
      <c r="PF21" s="1">
        <v>85592</v>
      </c>
      <c r="PG21" s="1">
        <v>655882</v>
      </c>
      <c r="PH21" s="1">
        <v>2019291.5</v>
      </c>
      <c r="PI21" s="1">
        <v>959835</v>
      </c>
      <c r="PJ21" s="1">
        <v>170522</v>
      </c>
      <c r="PK21" s="1">
        <v>701960.77</v>
      </c>
      <c r="PL21" s="1">
        <v>298150.87</v>
      </c>
      <c r="PM21" s="1">
        <v>200469</v>
      </c>
      <c r="PN21" s="1">
        <v>660599.18000000005</v>
      </c>
      <c r="PO21" s="1">
        <v>156264.72</v>
      </c>
      <c r="PP21" s="1">
        <v>111379.74</v>
      </c>
      <c r="PQ21" s="1">
        <v>276104.28000000003</v>
      </c>
      <c r="PR21" s="1">
        <v>1097833.81</v>
      </c>
      <c r="PS21" s="1">
        <v>519643.29</v>
      </c>
      <c r="PT21" s="1">
        <v>185203.48</v>
      </c>
      <c r="PU21" s="1">
        <v>131432.98000000001</v>
      </c>
      <c r="PV21" s="1">
        <v>1751438.11</v>
      </c>
      <c r="PW21" s="1">
        <v>235579.32</v>
      </c>
      <c r="PX21" s="1">
        <v>155974.16</v>
      </c>
      <c r="PY21" s="1">
        <v>837881.65</v>
      </c>
      <c r="PZ21" s="1">
        <v>248240.18</v>
      </c>
      <c r="QA21" s="1">
        <v>16916</v>
      </c>
      <c r="QB21" s="1">
        <v>201510.98</v>
      </c>
      <c r="QC21" s="1">
        <v>53784.3</v>
      </c>
      <c r="QD21" s="1">
        <v>72210.679999999993</v>
      </c>
      <c r="QE21" s="1">
        <v>189670.81</v>
      </c>
      <c r="QF21" s="1">
        <v>318197.69</v>
      </c>
      <c r="QG21" s="1">
        <v>306630.84999999998</v>
      </c>
      <c r="QH21" s="1">
        <v>123953</v>
      </c>
      <c r="QI21" s="1">
        <v>326406.90000000002</v>
      </c>
      <c r="QJ21" s="1">
        <v>80933.679999999993</v>
      </c>
      <c r="QK21" s="1">
        <v>1874121</v>
      </c>
      <c r="QL21" s="1">
        <v>172852.97</v>
      </c>
      <c r="QM21" s="1">
        <v>407774.61</v>
      </c>
      <c r="QN21" s="1">
        <v>143949</v>
      </c>
      <c r="QO21" s="1">
        <v>203566.62</v>
      </c>
      <c r="QP21" s="1">
        <v>343435.94</v>
      </c>
      <c r="QQ21" s="1">
        <v>687956</v>
      </c>
      <c r="QR21" s="1">
        <v>61123.9</v>
      </c>
      <c r="QS21" s="1">
        <v>297301.14</v>
      </c>
      <c r="QT21" s="1">
        <v>1835707</v>
      </c>
      <c r="QU21" s="1">
        <v>265167.95</v>
      </c>
      <c r="QV21" s="1">
        <v>93453.46</v>
      </c>
      <c r="QW21" s="1">
        <v>821364.5</v>
      </c>
      <c r="QX21" s="1">
        <v>162402.75</v>
      </c>
      <c r="QY21" s="1">
        <v>85686.15</v>
      </c>
      <c r="QZ21" s="1">
        <v>1965189.24</v>
      </c>
      <c r="RA21" s="1">
        <v>54620</v>
      </c>
      <c r="RB21" s="1">
        <v>215848.71</v>
      </c>
      <c r="RC21" s="1">
        <v>3961034.8</v>
      </c>
      <c r="RD21" s="1">
        <v>171021</v>
      </c>
      <c r="RE21" s="1">
        <v>848300.03</v>
      </c>
      <c r="RF21" s="1">
        <v>158582</v>
      </c>
      <c r="RG21" s="1">
        <v>116358.37</v>
      </c>
      <c r="RH21" s="1">
        <v>68536</v>
      </c>
      <c r="RI21" s="1">
        <v>60903</v>
      </c>
      <c r="RJ21" s="1">
        <v>2835266.66</v>
      </c>
      <c r="RK21" s="1">
        <v>42065.55</v>
      </c>
      <c r="RL21" s="1">
        <v>62397</v>
      </c>
      <c r="RM21" s="1">
        <v>53506.19</v>
      </c>
      <c r="RN21" s="1">
        <v>36442</v>
      </c>
      <c r="RO21" s="1">
        <v>575811.26</v>
      </c>
      <c r="RP21" s="1">
        <v>141081.9</v>
      </c>
      <c r="RQ21" s="1">
        <v>410123.98</v>
      </c>
      <c r="RR21" s="1">
        <v>181504.46</v>
      </c>
      <c r="RS21" s="1">
        <v>1100814.75</v>
      </c>
      <c r="RT21" s="1">
        <v>295535.2</v>
      </c>
      <c r="RU21" s="1">
        <v>94986</v>
      </c>
      <c r="RV21" s="1">
        <v>1134820.8700000001</v>
      </c>
      <c r="RW21" s="1">
        <v>156625.23000000001</v>
      </c>
      <c r="RX21" s="1">
        <v>85982.25</v>
      </c>
      <c r="RY21" s="1">
        <v>89471.89</v>
      </c>
      <c r="RZ21" s="1">
        <v>149739.32999999999</v>
      </c>
      <c r="SA21" s="1">
        <v>361659.5</v>
      </c>
      <c r="SB21" s="1">
        <v>25368</v>
      </c>
      <c r="SC21" s="1">
        <v>130605</v>
      </c>
      <c r="SD21" s="1">
        <v>48287.75</v>
      </c>
      <c r="SE21" s="1">
        <v>89644</v>
      </c>
      <c r="SF21" s="1">
        <v>37161.25</v>
      </c>
      <c r="SG21" s="1">
        <v>413921</v>
      </c>
      <c r="SH21" s="1">
        <v>524325.97</v>
      </c>
      <c r="SI21" s="1">
        <v>315737.32</v>
      </c>
      <c r="SJ21" s="1">
        <v>483785</v>
      </c>
      <c r="SK21" s="1">
        <v>387468.5</v>
      </c>
      <c r="SL21" s="1">
        <v>145007.5</v>
      </c>
      <c r="SM21" s="1">
        <v>311678.24</v>
      </c>
      <c r="SN21" s="1">
        <v>242824.17</v>
      </c>
      <c r="SO21" s="1">
        <v>144207.87</v>
      </c>
      <c r="SP21" s="1">
        <v>232809</v>
      </c>
      <c r="SQ21" s="1">
        <v>163972.37</v>
      </c>
      <c r="SR21" s="1">
        <v>318212.86</v>
      </c>
      <c r="SS21" s="1">
        <v>39251.040000000001</v>
      </c>
      <c r="ST21" s="1">
        <v>81145.75</v>
      </c>
      <c r="SU21" s="1">
        <v>126233.07</v>
      </c>
      <c r="SV21" s="1">
        <v>126074</v>
      </c>
      <c r="SW21" s="1">
        <v>367283.05</v>
      </c>
      <c r="SX21" s="1">
        <v>251261.27</v>
      </c>
      <c r="SY21" s="1">
        <v>529927</v>
      </c>
      <c r="SZ21" s="1">
        <v>104372.2</v>
      </c>
      <c r="TA21" s="1">
        <v>332019.5</v>
      </c>
      <c r="TB21" s="1">
        <v>38378.5</v>
      </c>
      <c r="TC21" s="1">
        <v>322801.28000000003</v>
      </c>
      <c r="TD21" s="1">
        <v>42623.62</v>
      </c>
      <c r="TE21" s="1">
        <v>71647</v>
      </c>
      <c r="TF21" s="1">
        <v>198146</v>
      </c>
      <c r="TG21" s="1">
        <v>430283.61</v>
      </c>
      <c r="TH21" s="1">
        <v>381822.05</v>
      </c>
      <c r="TI21" s="1">
        <v>164231.75</v>
      </c>
      <c r="TJ21" s="1">
        <v>279168</v>
      </c>
      <c r="TK21" s="1">
        <v>204639.54</v>
      </c>
      <c r="TL21" s="1">
        <v>1626081.79</v>
      </c>
      <c r="TM21" s="1">
        <v>195923.35</v>
      </c>
      <c r="TN21" s="1">
        <v>721301.71</v>
      </c>
      <c r="TO21" s="1">
        <v>260580.5</v>
      </c>
      <c r="TP21" s="1">
        <v>652331.06999999995</v>
      </c>
      <c r="TQ21" s="1">
        <v>183171.85</v>
      </c>
      <c r="TR21" s="1">
        <v>124139.9</v>
      </c>
      <c r="TS21" s="1">
        <v>193968.43</v>
      </c>
      <c r="TT21" s="1">
        <v>623179.73</v>
      </c>
      <c r="TU21" s="1">
        <v>1010822.02</v>
      </c>
      <c r="TV21" s="1">
        <v>4378</v>
      </c>
      <c r="TW21" s="1">
        <v>1186157.92</v>
      </c>
      <c r="TX21" s="1">
        <v>92763.25</v>
      </c>
      <c r="TY21" s="1">
        <v>323652.57</v>
      </c>
      <c r="TZ21" s="1">
        <v>187439.38</v>
      </c>
      <c r="UA21" s="1">
        <v>283897</v>
      </c>
      <c r="UB21" s="1">
        <v>430648.53</v>
      </c>
      <c r="UC21" s="1">
        <v>68739.14</v>
      </c>
      <c r="UD21" s="1">
        <v>33004</v>
      </c>
      <c r="UE21" s="1">
        <v>221197</v>
      </c>
      <c r="UF21" s="1">
        <v>406375</v>
      </c>
      <c r="UG21" s="1">
        <v>130501.5</v>
      </c>
      <c r="UH21" s="1">
        <v>278019</v>
      </c>
      <c r="UI21" s="1">
        <v>59782.25</v>
      </c>
      <c r="UJ21" s="1">
        <v>402280.3</v>
      </c>
      <c r="UK21" s="1">
        <v>548597.5</v>
      </c>
      <c r="UL21" s="1">
        <v>69928.75</v>
      </c>
      <c r="UM21" s="1">
        <v>584302.01</v>
      </c>
      <c r="UN21" s="1">
        <v>697338.81</v>
      </c>
      <c r="UO21" s="1">
        <v>102495</v>
      </c>
      <c r="UP21" s="1">
        <v>62675.44</v>
      </c>
      <c r="UQ21" s="1">
        <v>511721</v>
      </c>
      <c r="UR21" s="1">
        <v>45112.7</v>
      </c>
      <c r="US21" s="1">
        <v>568391.55000000005</v>
      </c>
      <c r="UT21" s="1">
        <v>45946.75</v>
      </c>
      <c r="UU21" s="1">
        <v>213842.9</v>
      </c>
      <c r="UV21" s="1">
        <v>434308.5</v>
      </c>
      <c r="UW21" s="1">
        <v>63431.75</v>
      </c>
      <c r="UX21" s="1">
        <v>82363</v>
      </c>
      <c r="UY21" s="1">
        <v>13752</v>
      </c>
      <c r="UZ21" s="1">
        <v>261628.83</v>
      </c>
      <c r="VA21" s="1">
        <v>999695.5</v>
      </c>
      <c r="VB21" s="1">
        <v>906280</v>
      </c>
      <c r="VC21" s="1">
        <v>103899.5</v>
      </c>
      <c r="VD21" s="1">
        <v>67194</v>
      </c>
      <c r="VE21" s="1">
        <v>177741.16</v>
      </c>
      <c r="VF21" s="1">
        <v>82219</v>
      </c>
      <c r="VG21" s="1">
        <v>377901.9</v>
      </c>
      <c r="VH21" s="1">
        <v>269425.71000000002</v>
      </c>
      <c r="VI21" s="1">
        <v>424284</v>
      </c>
      <c r="VJ21" s="1">
        <v>674842.62</v>
      </c>
      <c r="VK21" s="1">
        <v>827157.48</v>
      </c>
      <c r="VL21" s="1">
        <v>156049.34</v>
      </c>
      <c r="VM21" s="1">
        <v>40086.75</v>
      </c>
      <c r="VN21" s="1">
        <v>3362</v>
      </c>
      <c r="VO21" s="1">
        <v>52232.39</v>
      </c>
      <c r="VP21" s="1">
        <v>161896</v>
      </c>
      <c r="VQ21" s="1">
        <v>858646.25</v>
      </c>
      <c r="VR21" s="1">
        <v>156272.99</v>
      </c>
      <c r="VS21" s="1">
        <v>261475</v>
      </c>
      <c r="VT21" s="1">
        <v>338961.35</v>
      </c>
      <c r="VU21" s="1">
        <v>208969.75</v>
      </c>
      <c r="VV21" s="1">
        <v>202870.5</v>
      </c>
      <c r="VW21" s="1">
        <v>206850</v>
      </c>
      <c r="VX21" s="1">
        <v>75276.070000000007</v>
      </c>
      <c r="VY21" s="1">
        <v>474093.5</v>
      </c>
      <c r="VZ21" s="1">
        <v>177146.85</v>
      </c>
      <c r="WA21" s="1">
        <v>203919</v>
      </c>
      <c r="WB21" s="1">
        <v>48495.75</v>
      </c>
      <c r="WC21" s="1">
        <v>860554.54</v>
      </c>
      <c r="WD21" s="1">
        <v>89503.5</v>
      </c>
      <c r="WE21" s="1">
        <v>43046</v>
      </c>
      <c r="WF21" s="1">
        <v>74497.75</v>
      </c>
      <c r="WG21" s="1">
        <v>111229</v>
      </c>
      <c r="WH21" s="1">
        <v>2099759.9500000002</v>
      </c>
      <c r="WI21" s="1">
        <v>1932587.71</v>
      </c>
      <c r="WJ21" s="1">
        <v>210257.39</v>
      </c>
      <c r="WK21" s="1">
        <v>845045.45</v>
      </c>
      <c r="WL21" s="1">
        <v>374028.5</v>
      </c>
      <c r="WM21" s="1">
        <v>227219.24</v>
      </c>
      <c r="WN21" s="1">
        <v>142751.41</v>
      </c>
      <c r="WO21" s="1">
        <v>7811</v>
      </c>
      <c r="WP21" s="1">
        <v>576783.48</v>
      </c>
      <c r="WQ21" s="1">
        <v>185190.67</v>
      </c>
      <c r="WR21" s="1">
        <v>263094.5</v>
      </c>
      <c r="WS21" s="1">
        <v>714636.25</v>
      </c>
      <c r="WT21" s="1">
        <v>-724.79</v>
      </c>
      <c r="WU21" s="1">
        <v>602339.16</v>
      </c>
      <c r="WV21" s="1">
        <v>340062.15</v>
      </c>
      <c r="WW21" s="1">
        <v>246718.5</v>
      </c>
      <c r="WX21" s="1">
        <v>81109</v>
      </c>
      <c r="WY21" s="1">
        <v>1562369.15</v>
      </c>
      <c r="WZ21" s="1">
        <v>513969.5</v>
      </c>
      <c r="XA21" s="1">
        <v>18524.36</v>
      </c>
      <c r="XB21" s="1">
        <v>127558.65</v>
      </c>
      <c r="XC21" s="1">
        <v>90806.6</v>
      </c>
      <c r="XD21" s="1">
        <v>339981.46</v>
      </c>
      <c r="XE21" s="1">
        <v>31868.69</v>
      </c>
      <c r="XF21" s="1">
        <v>1714025.45</v>
      </c>
      <c r="XG21" s="1">
        <v>592831</v>
      </c>
      <c r="XH21" s="1">
        <v>691202.5</v>
      </c>
      <c r="XI21" s="1">
        <v>695726.01</v>
      </c>
      <c r="XJ21" s="1">
        <v>264461.40000000002</v>
      </c>
      <c r="XK21" s="1">
        <v>635285.93999999994</v>
      </c>
      <c r="XL21" s="1">
        <v>1470178.03</v>
      </c>
      <c r="XM21" s="1">
        <v>743356.78</v>
      </c>
      <c r="XN21" s="1">
        <v>853875.51</v>
      </c>
      <c r="XO21" s="1">
        <v>309246</v>
      </c>
      <c r="XP21" s="1">
        <v>656482.88</v>
      </c>
      <c r="XQ21" s="1">
        <v>146948.81</v>
      </c>
      <c r="XR21" s="1">
        <v>69939.210000000006</v>
      </c>
      <c r="XS21" s="1">
        <v>209016.03</v>
      </c>
      <c r="XT21" s="1">
        <v>78928.5</v>
      </c>
      <c r="XU21" s="1">
        <v>4202021.63</v>
      </c>
      <c r="XV21" s="1">
        <v>432837.02</v>
      </c>
      <c r="XW21" s="1">
        <v>178112.69</v>
      </c>
      <c r="XX21" s="1">
        <v>147370.85999999999</v>
      </c>
      <c r="XY21" s="1">
        <v>213775.85</v>
      </c>
      <c r="XZ21" s="1">
        <v>473713</v>
      </c>
      <c r="YA21" s="1">
        <v>458408.95</v>
      </c>
      <c r="YB21" s="1">
        <v>365997</v>
      </c>
      <c r="YC21" s="1">
        <v>273046</v>
      </c>
      <c r="YD21" s="1">
        <v>0</v>
      </c>
      <c r="YE21" s="1">
        <v>54990.16</v>
      </c>
      <c r="YF21" s="1">
        <v>197537.81</v>
      </c>
      <c r="YG21" s="1">
        <v>1490575.39</v>
      </c>
      <c r="YH21" s="1">
        <v>113248.04</v>
      </c>
      <c r="YI21" s="1">
        <v>497937.59</v>
      </c>
      <c r="YJ21" s="1">
        <v>4422150</v>
      </c>
      <c r="YK21" s="1">
        <v>631203.46</v>
      </c>
      <c r="YL21" s="1">
        <v>198511</v>
      </c>
      <c r="YM21" s="1">
        <v>0</v>
      </c>
      <c r="YN21" s="1">
        <v>664966</v>
      </c>
      <c r="YO21" s="1">
        <v>287090.37</v>
      </c>
      <c r="YP21" s="1">
        <v>66561.789999999994</v>
      </c>
      <c r="YQ21" s="1">
        <v>462316.25</v>
      </c>
      <c r="YR21" s="1">
        <v>886527.28</v>
      </c>
      <c r="YS21" s="1">
        <v>1534173.02</v>
      </c>
      <c r="YT21" s="1">
        <v>4203337.25</v>
      </c>
      <c r="YU21" s="1">
        <v>131309.10999999999</v>
      </c>
      <c r="YV21" s="1">
        <v>227025.25</v>
      </c>
      <c r="YW21" s="1">
        <v>1241656.6399999999</v>
      </c>
      <c r="YX21" s="1">
        <v>41114</v>
      </c>
      <c r="YY21" s="1">
        <v>3538921.77</v>
      </c>
      <c r="YZ21" s="1">
        <v>135722.45000000001</v>
      </c>
      <c r="ZA21" s="1">
        <v>246565</v>
      </c>
      <c r="ZB21" s="1">
        <v>95457.06</v>
      </c>
      <c r="ZC21" s="1">
        <v>117575</v>
      </c>
      <c r="ZD21" s="1">
        <v>224040.54</v>
      </c>
      <c r="ZE21" s="1">
        <v>85926.77</v>
      </c>
      <c r="ZF21" s="1">
        <v>115027.38</v>
      </c>
      <c r="ZG21" s="1">
        <v>1685957.51</v>
      </c>
      <c r="ZH21" s="1">
        <v>129957</v>
      </c>
      <c r="ZI21" s="1">
        <v>443504.08</v>
      </c>
      <c r="ZJ21" s="1">
        <v>454648</v>
      </c>
      <c r="ZK21" s="1">
        <v>389550.54</v>
      </c>
      <c r="ZL21" s="1">
        <v>157776.73000000001</v>
      </c>
      <c r="ZM21" s="1">
        <v>46321</v>
      </c>
      <c r="ZN21" s="1"/>
      <c r="ZO21" s="1">
        <v>517064.83</v>
      </c>
      <c r="ZP21" s="1">
        <v>50227.5</v>
      </c>
      <c r="ZQ21" s="1">
        <v>116496.6</v>
      </c>
      <c r="ZR21" s="1">
        <v>225692</v>
      </c>
      <c r="ZS21" s="1">
        <v>308747.75</v>
      </c>
      <c r="ZT21" s="1">
        <v>1163685</v>
      </c>
      <c r="ZU21" s="1">
        <v>156481.17000000001</v>
      </c>
      <c r="ZV21" s="1">
        <v>161059.76</v>
      </c>
      <c r="ZW21" s="1">
        <v>208032</v>
      </c>
      <c r="ZX21" s="1">
        <v>110533.61</v>
      </c>
      <c r="ZY21" s="1">
        <v>209888.01</v>
      </c>
      <c r="ZZ21" s="1">
        <v>289478.57</v>
      </c>
      <c r="AAA21" s="1">
        <v>214854.15</v>
      </c>
      <c r="AAB21" s="1">
        <v>299802.65000000002</v>
      </c>
      <c r="AAC21" s="1">
        <v>1572880.77</v>
      </c>
      <c r="AAD21" s="1">
        <v>773704</v>
      </c>
      <c r="AAE21" s="1">
        <v>913441</v>
      </c>
      <c r="AAF21" s="1">
        <v>333346.25</v>
      </c>
      <c r="AAG21" s="1">
        <v>434720.39</v>
      </c>
      <c r="AAH21" s="1">
        <v>33129.25</v>
      </c>
      <c r="AAI21" s="1">
        <v>54733.65</v>
      </c>
      <c r="AAJ21" s="1">
        <v>580318.76</v>
      </c>
      <c r="AAK21" s="1">
        <v>89536.24</v>
      </c>
      <c r="AAL21" s="1">
        <v>462442.41</v>
      </c>
      <c r="AAM21" s="1">
        <v>396569.83</v>
      </c>
      <c r="AAN21" s="1">
        <v>66304</v>
      </c>
      <c r="AAO21" s="1">
        <v>48463.1</v>
      </c>
      <c r="AAP21" s="1">
        <v>787316.24</v>
      </c>
      <c r="AAQ21" s="1">
        <v>225720.87</v>
      </c>
      <c r="AAR21" s="1">
        <v>32693.5</v>
      </c>
      <c r="AAS21" s="1">
        <v>266588.5</v>
      </c>
      <c r="AAT21" s="1">
        <v>1447059.12</v>
      </c>
      <c r="AAU21" s="1">
        <v>201181.97</v>
      </c>
      <c r="AAV21" s="1">
        <v>64665.56</v>
      </c>
      <c r="AAW21" s="1">
        <v>419978.36</v>
      </c>
      <c r="AAX21" s="1">
        <v>906853.42</v>
      </c>
      <c r="AAY21" s="1">
        <v>49244.25</v>
      </c>
      <c r="AAZ21" s="1">
        <v>78161.3</v>
      </c>
      <c r="ABA21" s="1">
        <v>230282.98</v>
      </c>
      <c r="ABB21" s="1">
        <v>11301.89</v>
      </c>
      <c r="ABC21" s="1">
        <v>143061</v>
      </c>
      <c r="ABD21" s="1">
        <v>120079.56</v>
      </c>
      <c r="ABE21" s="1">
        <v>39103.760000000002</v>
      </c>
      <c r="ABF21" s="1">
        <v>97279.16</v>
      </c>
      <c r="ABG21" s="1">
        <v>162338.59</v>
      </c>
      <c r="ABH21" s="1">
        <v>239984.31</v>
      </c>
      <c r="ABI21" s="1">
        <v>148053</v>
      </c>
      <c r="ABJ21" s="1">
        <v>40197.83</v>
      </c>
      <c r="ABK21" s="1">
        <v>391475</v>
      </c>
      <c r="ABL21" s="1">
        <v>48351.97</v>
      </c>
      <c r="ABM21" s="1">
        <v>593247</v>
      </c>
      <c r="ABN21" s="1">
        <v>576067.17000000004</v>
      </c>
      <c r="ABO21" s="1">
        <v>89579.59</v>
      </c>
      <c r="ABP21" s="1">
        <v>1462505.55</v>
      </c>
      <c r="ABQ21" s="1">
        <v>557639</v>
      </c>
      <c r="ABR21" s="1">
        <v>62237.81</v>
      </c>
      <c r="ABS21" s="1">
        <v>129046.5</v>
      </c>
      <c r="ABT21" s="1">
        <v>497346.4</v>
      </c>
      <c r="ABU21" s="1">
        <v>249476.87</v>
      </c>
      <c r="ABV21" s="1">
        <v>114086.63</v>
      </c>
      <c r="ABW21" s="1">
        <v>218729</v>
      </c>
      <c r="ABX21" s="1">
        <v>933578.75</v>
      </c>
      <c r="ABY21" s="1">
        <v>555687.56999999995</v>
      </c>
      <c r="ABZ21" s="1">
        <v>677393.75</v>
      </c>
      <c r="ACA21" s="1">
        <v>35633.96</v>
      </c>
      <c r="ACB21" s="1">
        <v>1015520</v>
      </c>
      <c r="ACC21" s="1">
        <v>128654.5</v>
      </c>
      <c r="ACD21" s="1">
        <v>439596.55</v>
      </c>
      <c r="ACE21" s="1">
        <v>163919.92000000001</v>
      </c>
      <c r="ACF21" s="1">
        <v>3167671.28</v>
      </c>
      <c r="ACG21" s="1">
        <v>103147.39</v>
      </c>
      <c r="ACH21" s="1">
        <v>11009.22</v>
      </c>
      <c r="ACI21" s="1">
        <v>100232.5</v>
      </c>
      <c r="ACJ21" s="1">
        <v>202335.5</v>
      </c>
      <c r="ACK21" s="1">
        <v>17163.759999999998</v>
      </c>
      <c r="ACL21" s="1">
        <v>124029.82</v>
      </c>
      <c r="ACM21" s="1">
        <v>637458.15</v>
      </c>
      <c r="ACN21" s="1">
        <v>37528.980000000003</v>
      </c>
      <c r="ACO21" s="1">
        <v>857141.73</v>
      </c>
      <c r="ACP21" s="1">
        <v>73951.25</v>
      </c>
      <c r="ACQ21" s="1">
        <v>867589.4</v>
      </c>
      <c r="ACR21" s="1">
        <v>555751.74</v>
      </c>
      <c r="ACS21" s="1">
        <v>248830</v>
      </c>
      <c r="ACT21" s="1">
        <v>698661.05</v>
      </c>
      <c r="ACU21" s="1">
        <v>46839.99</v>
      </c>
      <c r="ACV21" s="1">
        <v>203890.82</v>
      </c>
      <c r="ACW21" s="1">
        <v>69894.080000000002</v>
      </c>
      <c r="ACX21" s="1">
        <v>35209.75</v>
      </c>
      <c r="ACY21" s="1">
        <v>361085.98</v>
      </c>
      <c r="ACZ21" s="1">
        <v>5383678.0300000003</v>
      </c>
      <c r="ADA21" s="1">
        <v>2125424.71</v>
      </c>
      <c r="ADB21" s="1">
        <v>4054976.87</v>
      </c>
      <c r="ADC21" s="1">
        <v>730531.76</v>
      </c>
      <c r="ADD21" s="1">
        <v>338932.21</v>
      </c>
      <c r="ADE21" s="1">
        <v>3430913.68</v>
      </c>
      <c r="ADF21" s="1">
        <v>5098055.25</v>
      </c>
      <c r="ADG21" s="1">
        <v>1624622.94</v>
      </c>
      <c r="ADH21" s="1">
        <v>1907696.48</v>
      </c>
      <c r="ADI21" s="1">
        <v>129384.36</v>
      </c>
      <c r="ADJ21" s="1">
        <v>3155353.46</v>
      </c>
      <c r="ADK21" s="1">
        <v>792135.45</v>
      </c>
      <c r="ADL21" s="1">
        <v>968597.85</v>
      </c>
      <c r="ADM21" s="1">
        <v>1643822.86</v>
      </c>
      <c r="ADN21" s="1">
        <v>541677.39</v>
      </c>
      <c r="ADO21" s="1">
        <v>256437.52</v>
      </c>
      <c r="ADP21" s="1">
        <v>699414.7</v>
      </c>
      <c r="ADQ21" s="1">
        <v>1503309.21</v>
      </c>
      <c r="ADR21" s="1">
        <v>44806.34</v>
      </c>
      <c r="ADS21" s="1">
        <v>265822.75</v>
      </c>
      <c r="ADT21" s="1">
        <v>249993.39</v>
      </c>
      <c r="ADU21" s="1">
        <v>139944.78</v>
      </c>
      <c r="ADV21" s="1">
        <v>867409</v>
      </c>
      <c r="ADW21" s="1">
        <v>641.08000000000004</v>
      </c>
      <c r="ADX21" s="1">
        <v>161282.5</v>
      </c>
      <c r="ADY21" s="1">
        <v>4527</v>
      </c>
      <c r="ADZ21" s="1">
        <v>28172.560000000001</v>
      </c>
      <c r="AEA21" s="1">
        <v>105547.25</v>
      </c>
      <c r="AEB21" s="1">
        <v>1447038.19</v>
      </c>
      <c r="AEC21" s="1">
        <v>13089.5</v>
      </c>
      <c r="AED21" s="1">
        <v>29522.42</v>
      </c>
      <c r="AEE21" s="1">
        <v>2780</v>
      </c>
      <c r="AEF21" s="1">
        <v>439993.5</v>
      </c>
      <c r="AEG21" s="1">
        <v>126112.82</v>
      </c>
      <c r="AEH21" s="1">
        <v>169609.56</v>
      </c>
      <c r="AEI21" s="1">
        <v>602357.85</v>
      </c>
      <c r="AEJ21" s="1">
        <v>234305.79</v>
      </c>
      <c r="AEK21" s="1">
        <v>18064</v>
      </c>
      <c r="AEL21" s="1">
        <v>57325.1</v>
      </c>
      <c r="AEM21" s="1">
        <v>1168883.1399999999</v>
      </c>
      <c r="AEN21" s="1">
        <v>92282</v>
      </c>
      <c r="AEO21" s="1"/>
      <c r="AEP21" s="1"/>
      <c r="AEQ21" s="1">
        <v>101025.5</v>
      </c>
      <c r="AER21" s="1">
        <v>304707</v>
      </c>
      <c r="AES21" s="1">
        <v>182756.79</v>
      </c>
      <c r="AET21" s="1">
        <v>49372.74</v>
      </c>
      <c r="AEU21" s="1">
        <v>97320.25</v>
      </c>
      <c r="AEV21" s="1">
        <v>4262385.0999999996</v>
      </c>
      <c r="AEW21" s="1">
        <v>353530.2</v>
      </c>
      <c r="AEX21" s="1">
        <v>44081.5</v>
      </c>
      <c r="AEY21" s="1">
        <v>4914.67</v>
      </c>
      <c r="AEZ21" s="1">
        <v>98080.09</v>
      </c>
      <c r="AFA21" s="1">
        <v>72969.2</v>
      </c>
      <c r="AFB21" s="1">
        <v>461306.34</v>
      </c>
      <c r="AFC21" s="1">
        <v>116632.56</v>
      </c>
      <c r="AFD21" s="1">
        <v>100645.49</v>
      </c>
      <c r="AFE21" s="1">
        <v>3096543.23</v>
      </c>
      <c r="AFF21" s="1">
        <v>32935.9</v>
      </c>
      <c r="AFG21" s="1">
        <v>203153</v>
      </c>
      <c r="AFH21" s="1">
        <v>115831</v>
      </c>
      <c r="AFI21" s="1">
        <v>41996</v>
      </c>
      <c r="AFJ21" s="1">
        <v>209659.41</v>
      </c>
      <c r="AFK21" s="1">
        <v>495387</v>
      </c>
      <c r="AFL21" s="1">
        <v>40287.5</v>
      </c>
      <c r="AFM21" s="1">
        <v>250360.27</v>
      </c>
      <c r="AFN21" s="1"/>
      <c r="AFO21" s="1">
        <v>192020.76</v>
      </c>
      <c r="AFP21" s="1">
        <v>1868</v>
      </c>
      <c r="AFQ21" s="1">
        <v>13520.34</v>
      </c>
      <c r="AFR21" s="1">
        <v>204654</v>
      </c>
      <c r="AFS21" s="1">
        <v>55505</v>
      </c>
      <c r="AFT21" s="1">
        <v>263668.65999999997</v>
      </c>
      <c r="AFU21" s="1">
        <v>117418.25</v>
      </c>
      <c r="AFV21" s="1">
        <v>95427</v>
      </c>
      <c r="AFW21" s="1">
        <v>236446.95</v>
      </c>
      <c r="AFX21" s="1">
        <v>123677.92</v>
      </c>
      <c r="AFY21" s="1">
        <v>194177.5</v>
      </c>
      <c r="AFZ21" s="1">
        <v>31665.75</v>
      </c>
      <c r="AGA21" s="1"/>
      <c r="AGB21" s="1">
        <v>141346.01</v>
      </c>
      <c r="AGC21" s="1"/>
      <c r="AGD21" s="1"/>
      <c r="AGE21" s="1"/>
      <c r="AGF21" s="1">
        <v>347758</v>
      </c>
      <c r="AGG21" s="1"/>
      <c r="AGH21" s="1">
        <v>155321</v>
      </c>
      <c r="AGI21" s="1">
        <v>175880.5</v>
      </c>
      <c r="AGJ21" s="1">
        <v>51368.32</v>
      </c>
      <c r="AGK21" s="1">
        <v>132494</v>
      </c>
      <c r="AGL21" s="1">
        <v>2414</v>
      </c>
      <c r="AGM21" s="1">
        <v>19937</v>
      </c>
      <c r="AGN21" s="1">
        <v>432253</v>
      </c>
      <c r="AGO21" s="1">
        <v>480344.13</v>
      </c>
      <c r="AGP21" s="1">
        <v>29200.33</v>
      </c>
      <c r="AGQ21" s="1">
        <v>57041.95</v>
      </c>
      <c r="AGR21" s="1">
        <v>202375</v>
      </c>
      <c r="AGS21" s="1">
        <v>276236.57</v>
      </c>
      <c r="AGT21" s="1">
        <v>0</v>
      </c>
      <c r="AGU21" s="1">
        <v>136720.44</v>
      </c>
      <c r="AGV21" s="1">
        <v>209392.43</v>
      </c>
      <c r="AGW21" s="1">
        <v>223594.41</v>
      </c>
      <c r="AGX21" s="1">
        <v>44914.400000000001</v>
      </c>
      <c r="AGY21" s="1"/>
      <c r="AGZ21" s="1">
        <v>45021</v>
      </c>
      <c r="AHA21" s="1">
        <v>83226.179999999993</v>
      </c>
      <c r="AHB21" s="1">
        <v>195553.53</v>
      </c>
      <c r="AHC21" s="1">
        <v>22429.040000000001</v>
      </c>
      <c r="AHD21" s="1">
        <v>117433.25</v>
      </c>
      <c r="AHE21" s="1">
        <v>445504.75</v>
      </c>
      <c r="AHF21" s="1">
        <v>84517.45</v>
      </c>
      <c r="AHG21" s="1">
        <v>459996.5</v>
      </c>
      <c r="AHH21" s="1">
        <v>369600.5</v>
      </c>
      <c r="AHI21" s="1"/>
      <c r="AHJ21" s="1"/>
      <c r="AHK21" s="1"/>
      <c r="AHL21" s="1"/>
      <c r="AHM21" s="1">
        <v>12317</v>
      </c>
      <c r="AHN21" s="1">
        <v>371556.43</v>
      </c>
      <c r="AHO21" s="1">
        <v>10471.5</v>
      </c>
      <c r="AHP21" s="1">
        <v>23184</v>
      </c>
      <c r="AHQ21" s="1"/>
      <c r="AHR21" s="1"/>
      <c r="AHS21" s="1"/>
      <c r="AHT21" s="1"/>
      <c r="AHU21" s="1"/>
      <c r="AHV21" s="1">
        <v>0</v>
      </c>
      <c r="AHW21" s="1">
        <v>1211592592.7099991</v>
      </c>
    </row>
    <row r="22" spans="1:907" x14ac:dyDescent="0.25">
      <c r="A22" t="s">
        <v>1920</v>
      </c>
      <c r="B22" t="s">
        <v>2012</v>
      </c>
      <c r="C22" t="s">
        <v>2013</v>
      </c>
      <c r="D22" s="1"/>
      <c r="E22" s="1"/>
      <c r="F22" s="1"/>
      <c r="G22" s="1">
        <v>1053893.1000000001</v>
      </c>
      <c r="H22" s="1">
        <v>748195.75</v>
      </c>
      <c r="I22" s="1">
        <v>592212.25</v>
      </c>
      <c r="J22" s="1"/>
      <c r="K22" s="1">
        <v>289741</v>
      </c>
      <c r="L22" s="1">
        <v>863683.5</v>
      </c>
      <c r="M22" s="1">
        <v>1535684.53</v>
      </c>
      <c r="N22" s="1">
        <v>741993.5</v>
      </c>
      <c r="O22" s="1">
        <v>213981.72</v>
      </c>
      <c r="P22" s="1">
        <v>50</v>
      </c>
      <c r="Q22" s="1">
        <v>10580</v>
      </c>
      <c r="R22" s="1">
        <v>0</v>
      </c>
      <c r="S22" s="1"/>
      <c r="T22" s="1">
        <v>746573.35</v>
      </c>
      <c r="U22" s="1">
        <v>1382197</v>
      </c>
      <c r="V22" s="1">
        <v>671202.5</v>
      </c>
      <c r="W22" s="1">
        <v>557958.75</v>
      </c>
      <c r="X22" s="1">
        <v>5157874</v>
      </c>
      <c r="Y22" s="1">
        <v>600087.89</v>
      </c>
      <c r="Z22" s="1">
        <v>473189</v>
      </c>
      <c r="AA22" s="1"/>
      <c r="AB22" s="1">
        <v>21650</v>
      </c>
      <c r="AC22" s="1">
        <v>206506.22</v>
      </c>
      <c r="AD22" s="1">
        <v>67797</v>
      </c>
      <c r="AE22" s="1"/>
      <c r="AF22" s="1">
        <v>749031.8</v>
      </c>
      <c r="AG22" s="1">
        <v>5912866.75</v>
      </c>
      <c r="AH22" s="1">
        <v>362351</v>
      </c>
      <c r="AI22" s="1">
        <v>244185.3</v>
      </c>
      <c r="AJ22" s="1">
        <v>1014818.39</v>
      </c>
      <c r="AK22" s="1">
        <v>203417</v>
      </c>
      <c r="AL22" s="1">
        <v>130906.25</v>
      </c>
      <c r="AM22" s="1">
        <v>978604.95</v>
      </c>
      <c r="AN22" s="1">
        <v>91515</v>
      </c>
      <c r="AO22" s="1">
        <v>65976.25</v>
      </c>
      <c r="AP22" s="1">
        <v>40699</v>
      </c>
      <c r="AQ22" s="1">
        <v>93088</v>
      </c>
      <c r="AR22" s="1">
        <v>1337314</v>
      </c>
      <c r="AS22" s="1">
        <v>913182.53</v>
      </c>
      <c r="AT22" s="1">
        <v>99214.5</v>
      </c>
      <c r="AU22" s="1">
        <v>686022.25</v>
      </c>
      <c r="AV22" s="1">
        <v>16311.25</v>
      </c>
      <c r="AW22" s="1">
        <v>624570.34</v>
      </c>
      <c r="AX22" s="1">
        <v>249184.72</v>
      </c>
      <c r="AY22" s="1">
        <v>535773</v>
      </c>
      <c r="AZ22" s="1">
        <v>161094.47</v>
      </c>
      <c r="BA22" s="1">
        <v>275484</v>
      </c>
      <c r="BB22" s="1">
        <v>272318</v>
      </c>
      <c r="BC22" s="1">
        <v>567730.93999999994</v>
      </c>
      <c r="BD22" s="1">
        <v>776447.55</v>
      </c>
      <c r="BE22" s="1">
        <v>544840.65</v>
      </c>
      <c r="BF22" s="1">
        <v>54193</v>
      </c>
      <c r="BG22" s="1">
        <v>182258.75</v>
      </c>
      <c r="BH22" s="1">
        <v>7095189</v>
      </c>
      <c r="BI22" s="1">
        <v>92254.25</v>
      </c>
      <c r="BJ22" s="1">
        <v>116646.75</v>
      </c>
      <c r="BK22" s="1"/>
      <c r="BL22" s="1"/>
      <c r="BM22" s="1">
        <v>303308.78000000003</v>
      </c>
      <c r="BN22" s="1">
        <v>65095.8</v>
      </c>
      <c r="BO22" s="1">
        <v>584684</v>
      </c>
      <c r="BP22" s="1">
        <v>2021217.9</v>
      </c>
      <c r="BQ22" s="1">
        <v>190938.05</v>
      </c>
      <c r="BR22" s="1">
        <v>289094.90000000002</v>
      </c>
      <c r="BS22" s="1">
        <v>87397.75</v>
      </c>
      <c r="BT22" s="1"/>
      <c r="BU22" s="1">
        <v>197863.5</v>
      </c>
      <c r="BV22" s="1"/>
      <c r="BW22" s="1">
        <v>142811.75</v>
      </c>
      <c r="BX22" s="1"/>
      <c r="BY22" s="1">
        <v>73833</v>
      </c>
      <c r="BZ22" s="1">
        <v>267101</v>
      </c>
      <c r="CA22" s="1">
        <v>109487.7</v>
      </c>
      <c r="CB22" s="1">
        <v>304356.19</v>
      </c>
      <c r="CC22" s="1">
        <v>862147.92</v>
      </c>
      <c r="CD22" s="1">
        <v>1605799.45</v>
      </c>
      <c r="CE22" s="1">
        <v>238872.39</v>
      </c>
      <c r="CF22" s="1">
        <v>180098.55</v>
      </c>
      <c r="CG22" s="1"/>
      <c r="CH22" s="1">
        <v>4848</v>
      </c>
      <c r="CI22" s="1"/>
      <c r="CJ22" s="1"/>
      <c r="CK22" s="1">
        <v>66365.3</v>
      </c>
      <c r="CL22" s="1">
        <v>0</v>
      </c>
      <c r="CM22" s="1">
        <v>0</v>
      </c>
      <c r="CN22" s="1">
        <v>24866.5</v>
      </c>
      <c r="CO22" s="1">
        <v>71186.5</v>
      </c>
      <c r="CP22" s="1">
        <v>254491.4</v>
      </c>
      <c r="CQ22" s="1"/>
      <c r="CR22" s="1"/>
      <c r="CS22" s="1">
        <v>18914.25</v>
      </c>
      <c r="CT22" s="1">
        <v>885</v>
      </c>
      <c r="CU22" s="1"/>
      <c r="CV22" s="1"/>
      <c r="CW22" s="1">
        <v>5920</v>
      </c>
      <c r="CX22" s="1">
        <v>14033</v>
      </c>
      <c r="CY22" s="1"/>
      <c r="CZ22" s="1">
        <v>855539.5</v>
      </c>
      <c r="DA22" s="1"/>
      <c r="DB22" s="1">
        <v>27482.25</v>
      </c>
      <c r="DC22" s="1">
        <v>50387.83</v>
      </c>
      <c r="DD22" s="1"/>
      <c r="DE22" s="1"/>
      <c r="DF22" s="1"/>
      <c r="DG22" s="1"/>
      <c r="DH22" s="1">
        <v>575038.92000000004</v>
      </c>
      <c r="DI22" s="1"/>
      <c r="DJ22" s="1"/>
      <c r="DK22" s="1"/>
      <c r="DL22" s="1"/>
      <c r="DM22" s="1">
        <v>209377</v>
      </c>
      <c r="DN22" s="1">
        <v>15174</v>
      </c>
      <c r="DO22" s="1"/>
      <c r="DP22" s="1">
        <v>80</v>
      </c>
      <c r="DQ22" s="1"/>
      <c r="DR22" s="1">
        <v>30612</v>
      </c>
      <c r="DS22" s="1">
        <v>119544</v>
      </c>
      <c r="DT22" s="1">
        <v>108237</v>
      </c>
      <c r="DU22" s="1"/>
      <c r="DV22" s="1">
        <v>174160.45</v>
      </c>
      <c r="DW22" s="1">
        <v>33545.82</v>
      </c>
      <c r="DX22" s="1">
        <v>18822.919999999998</v>
      </c>
      <c r="DY22" s="1">
        <v>27414.13</v>
      </c>
      <c r="DZ22" s="1">
        <v>222530.01</v>
      </c>
      <c r="EA22" s="1">
        <v>399343.85</v>
      </c>
      <c r="EB22" s="1">
        <v>428109.46</v>
      </c>
      <c r="EC22" s="1">
        <v>191288.79</v>
      </c>
      <c r="ED22" s="1">
        <v>54028.75</v>
      </c>
      <c r="EE22" s="1"/>
      <c r="EF22" s="1">
        <v>35584.25</v>
      </c>
      <c r="EG22" s="1">
        <v>0</v>
      </c>
      <c r="EH22" s="1">
        <v>29594.75</v>
      </c>
      <c r="EI22" s="1"/>
      <c r="EJ22" s="1">
        <v>9647</v>
      </c>
      <c r="EK22" s="1">
        <v>152699</v>
      </c>
      <c r="EL22" s="1"/>
      <c r="EM22" s="1"/>
      <c r="EN22" s="1"/>
      <c r="EO22" s="1"/>
      <c r="EP22" s="1"/>
      <c r="EQ22" s="1"/>
      <c r="ER22" s="1"/>
      <c r="ES22" s="1"/>
      <c r="ET22" s="1"/>
      <c r="EU22" s="1">
        <v>27976.75</v>
      </c>
      <c r="EV22" s="1">
        <v>44736</v>
      </c>
      <c r="EW22" s="1"/>
      <c r="EX22" s="1"/>
      <c r="EY22" s="1"/>
      <c r="EZ22" s="1"/>
      <c r="FA22" s="1"/>
      <c r="FB22" s="1">
        <v>16270</v>
      </c>
      <c r="FC22" s="1">
        <v>28934.13</v>
      </c>
      <c r="FD22" s="1">
        <v>0</v>
      </c>
      <c r="FE22" s="1">
        <v>28302</v>
      </c>
      <c r="FF22" s="1"/>
      <c r="FG22" s="1"/>
      <c r="FH22" s="1"/>
      <c r="FI22" s="1">
        <v>700147.98</v>
      </c>
      <c r="FJ22" s="1">
        <v>25360</v>
      </c>
      <c r="FK22" s="1"/>
      <c r="FL22" s="1">
        <v>437968.5</v>
      </c>
      <c r="FM22" s="1"/>
      <c r="FN22" s="1"/>
      <c r="FO22" s="1"/>
      <c r="FP22" s="1"/>
      <c r="FQ22" s="1"/>
      <c r="FR22" s="1">
        <v>107940.75</v>
      </c>
      <c r="FS22" s="1">
        <v>19554.150000000001</v>
      </c>
      <c r="FT22" s="1">
        <v>112635</v>
      </c>
      <c r="FU22" s="1"/>
      <c r="FV22" s="1"/>
      <c r="FW22" s="1"/>
      <c r="FX22" s="1"/>
      <c r="FY22" s="1"/>
      <c r="FZ22" s="1"/>
      <c r="GA22" s="1">
        <v>40415</v>
      </c>
      <c r="GB22" s="1">
        <v>382.5</v>
      </c>
      <c r="GC22" s="1"/>
      <c r="GD22" s="1"/>
      <c r="GE22" s="1"/>
      <c r="GF22" s="1"/>
      <c r="GG22" s="1">
        <v>18776.5</v>
      </c>
      <c r="GH22" s="1"/>
      <c r="GI22" s="1"/>
      <c r="GJ22" s="1"/>
      <c r="GK22" s="1">
        <v>14845.5</v>
      </c>
      <c r="GL22" s="1"/>
      <c r="GM22" s="1"/>
      <c r="GN22" s="1">
        <v>96439</v>
      </c>
      <c r="GO22" s="1">
        <v>90616.75</v>
      </c>
      <c r="GP22" s="1"/>
      <c r="GQ22" s="1">
        <v>160.5</v>
      </c>
      <c r="GR22" s="1">
        <v>39938.06</v>
      </c>
      <c r="GS22" s="1">
        <v>1096</v>
      </c>
      <c r="GT22" s="1"/>
      <c r="GU22" s="1"/>
      <c r="GV22" s="1"/>
      <c r="GW22" s="1"/>
      <c r="GX22" s="1">
        <v>11338</v>
      </c>
      <c r="GY22" s="1"/>
      <c r="GZ22" s="1"/>
      <c r="HA22" s="1"/>
      <c r="HB22" s="1">
        <v>0</v>
      </c>
      <c r="HC22" s="1">
        <v>111005.67</v>
      </c>
      <c r="HD22" s="1"/>
      <c r="HE22" s="1">
        <v>180877.75</v>
      </c>
      <c r="HF22" s="1"/>
      <c r="HG22" s="1"/>
      <c r="HH22" s="1">
        <v>588150.21</v>
      </c>
      <c r="HI22" s="1">
        <v>34553.35</v>
      </c>
      <c r="HJ22" s="1">
        <v>14401.5</v>
      </c>
      <c r="HK22" s="1"/>
      <c r="HL22" s="1"/>
      <c r="HM22" s="1">
        <v>343747</v>
      </c>
      <c r="HN22" s="1">
        <v>24159</v>
      </c>
      <c r="HO22" s="1">
        <v>88711</v>
      </c>
      <c r="HP22" s="1">
        <v>79741.5</v>
      </c>
      <c r="HQ22" s="1"/>
      <c r="HR22" s="1"/>
      <c r="HS22" s="1">
        <v>396187</v>
      </c>
      <c r="HT22" s="1">
        <v>184621</v>
      </c>
      <c r="HU22" s="1">
        <v>45795.5</v>
      </c>
      <c r="HV22" s="1">
        <v>239657.68</v>
      </c>
      <c r="HW22" s="1">
        <v>101071.25</v>
      </c>
      <c r="HX22" s="1">
        <v>35004.25</v>
      </c>
      <c r="HY22" s="1">
        <v>130289.12</v>
      </c>
      <c r="HZ22" s="1"/>
      <c r="IA22" s="1">
        <v>222372.8</v>
      </c>
      <c r="IB22" s="1">
        <v>148665.20000000001</v>
      </c>
      <c r="IC22" s="1">
        <v>35561.33</v>
      </c>
      <c r="ID22" s="1"/>
      <c r="IE22" s="1"/>
      <c r="IF22" s="1"/>
      <c r="IG22" s="1">
        <v>66414.3</v>
      </c>
      <c r="IH22" s="1">
        <v>59558.25</v>
      </c>
      <c r="II22" s="1">
        <v>640089.5</v>
      </c>
      <c r="IJ22" s="1"/>
      <c r="IK22" s="1">
        <v>15500</v>
      </c>
      <c r="IL22" s="1">
        <v>97107.37</v>
      </c>
      <c r="IM22" s="1">
        <v>18473</v>
      </c>
      <c r="IN22" s="1">
        <v>159324</v>
      </c>
      <c r="IO22" s="1">
        <v>124893</v>
      </c>
      <c r="IP22" s="1">
        <v>58153.75</v>
      </c>
      <c r="IQ22" s="1"/>
      <c r="IR22" s="1">
        <v>103688</v>
      </c>
      <c r="IS22" s="1">
        <v>18482</v>
      </c>
      <c r="IT22" s="1">
        <v>28750</v>
      </c>
      <c r="IU22" s="1"/>
      <c r="IV22" s="1"/>
      <c r="IW22" s="1">
        <v>25349</v>
      </c>
      <c r="IX22" s="1"/>
      <c r="IY22" s="1">
        <v>33974</v>
      </c>
      <c r="IZ22" s="1">
        <v>122957</v>
      </c>
      <c r="JA22" s="1">
        <v>19139.5</v>
      </c>
      <c r="JB22" s="1">
        <v>19837.75</v>
      </c>
      <c r="JC22" s="1">
        <v>351260.78</v>
      </c>
      <c r="JD22" s="1"/>
      <c r="JE22" s="1">
        <v>100234.34</v>
      </c>
      <c r="JF22" s="1">
        <v>31564.97</v>
      </c>
      <c r="JG22" s="1">
        <v>663793.85</v>
      </c>
      <c r="JH22" s="1">
        <v>254737</v>
      </c>
      <c r="JI22" s="1">
        <v>13419.5</v>
      </c>
      <c r="JJ22" s="1">
        <v>93573</v>
      </c>
      <c r="JK22" s="1"/>
      <c r="JL22" s="1">
        <v>12597</v>
      </c>
      <c r="JM22" s="1">
        <v>54440.6</v>
      </c>
      <c r="JN22" s="1">
        <v>635627.25</v>
      </c>
      <c r="JO22" s="1">
        <v>44533.85</v>
      </c>
      <c r="JP22" s="1"/>
      <c r="JQ22" s="1">
        <v>103494</v>
      </c>
      <c r="JR22" s="1">
        <v>311418</v>
      </c>
      <c r="JS22" s="1">
        <v>58376</v>
      </c>
      <c r="JT22" s="1">
        <v>165207.75</v>
      </c>
      <c r="JU22" s="1">
        <v>499.5</v>
      </c>
      <c r="JV22" s="1">
        <v>36169.949999999997</v>
      </c>
      <c r="JW22" s="1"/>
      <c r="JX22" s="1">
        <v>69393.69</v>
      </c>
      <c r="JY22" s="1">
        <v>23279.5</v>
      </c>
      <c r="JZ22" s="1">
        <v>101668.02</v>
      </c>
      <c r="KA22" s="1"/>
      <c r="KB22" s="1">
        <v>31380.75</v>
      </c>
      <c r="KC22" s="1">
        <v>33227.25</v>
      </c>
      <c r="KD22" s="1"/>
      <c r="KE22" s="1">
        <v>567054</v>
      </c>
      <c r="KF22" s="1">
        <v>25792.25</v>
      </c>
      <c r="KG22" s="1">
        <v>12607.25</v>
      </c>
      <c r="KH22" s="1"/>
      <c r="KI22" s="1">
        <v>58107.75</v>
      </c>
      <c r="KJ22" s="1">
        <v>1127123.93</v>
      </c>
      <c r="KK22" s="1"/>
      <c r="KL22" s="1">
        <v>12117.5</v>
      </c>
      <c r="KM22" s="1">
        <v>1277450.25</v>
      </c>
      <c r="KN22" s="1">
        <v>117811</v>
      </c>
      <c r="KO22" s="1">
        <v>9064</v>
      </c>
      <c r="KP22" s="1">
        <v>118127.8</v>
      </c>
      <c r="KQ22" s="1"/>
      <c r="KR22" s="1">
        <v>0</v>
      </c>
      <c r="KS22" s="1"/>
      <c r="KT22" s="1"/>
      <c r="KU22" s="1">
        <v>19649.75</v>
      </c>
      <c r="KV22" s="1">
        <v>223981.75</v>
      </c>
      <c r="KW22" s="1">
        <v>44423.75</v>
      </c>
      <c r="KX22" s="1">
        <v>11877.8</v>
      </c>
      <c r="KY22" s="1">
        <v>23733.25</v>
      </c>
      <c r="KZ22" s="1">
        <v>92481.4</v>
      </c>
      <c r="LA22" s="1">
        <v>11777</v>
      </c>
      <c r="LB22" s="1">
        <v>544203.46</v>
      </c>
      <c r="LC22" s="1">
        <v>21348.5</v>
      </c>
      <c r="LD22" s="1"/>
      <c r="LE22" s="1">
        <v>592195.19999999995</v>
      </c>
      <c r="LF22" s="1">
        <v>468871.5</v>
      </c>
      <c r="LG22" s="1">
        <v>17241</v>
      </c>
      <c r="LH22" s="1">
        <v>22292.5</v>
      </c>
      <c r="LI22" s="1"/>
      <c r="LJ22" s="1">
        <v>301958.7</v>
      </c>
      <c r="LK22" s="1">
        <v>29386.75</v>
      </c>
      <c r="LL22" s="1">
        <v>771528.5</v>
      </c>
      <c r="LM22" s="1">
        <v>13831.8</v>
      </c>
      <c r="LN22" s="1">
        <v>42007</v>
      </c>
      <c r="LO22" s="1">
        <v>6246.25</v>
      </c>
      <c r="LP22" s="1">
        <v>8824.5</v>
      </c>
      <c r="LQ22" s="1">
        <v>21357</v>
      </c>
      <c r="LR22" s="1">
        <v>56378</v>
      </c>
      <c r="LS22" s="1">
        <v>4386.75</v>
      </c>
      <c r="LT22" s="1">
        <v>32878.5</v>
      </c>
      <c r="LU22" s="1">
        <v>38612.769999999997</v>
      </c>
      <c r="LV22" s="1">
        <v>54103</v>
      </c>
      <c r="LW22" s="1">
        <v>62241.5</v>
      </c>
      <c r="LX22" s="1">
        <v>19678</v>
      </c>
      <c r="LY22" s="1">
        <v>137511</v>
      </c>
      <c r="LZ22" s="1">
        <v>44304.82</v>
      </c>
      <c r="MA22" s="1">
        <v>5202.5</v>
      </c>
      <c r="MB22" s="1">
        <v>38130.75</v>
      </c>
      <c r="MC22" s="1">
        <v>168952.25</v>
      </c>
      <c r="MD22" s="1"/>
      <c r="ME22" s="1">
        <v>145742.5</v>
      </c>
      <c r="MF22" s="1">
        <v>53440.56</v>
      </c>
      <c r="MG22" s="1">
        <v>41750.5</v>
      </c>
      <c r="MH22" s="1"/>
      <c r="MI22" s="1">
        <v>183857</v>
      </c>
      <c r="MJ22" s="1">
        <v>24498</v>
      </c>
      <c r="MK22" s="1">
        <v>75548.649999999994</v>
      </c>
      <c r="ML22" s="1">
        <v>5326</v>
      </c>
      <c r="MM22" s="1">
        <v>132565</v>
      </c>
      <c r="MN22" s="1">
        <v>329856.49</v>
      </c>
      <c r="MO22" s="1">
        <v>78084.44</v>
      </c>
      <c r="MP22" s="1"/>
      <c r="MQ22" s="1"/>
      <c r="MR22" s="1"/>
      <c r="MS22" s="1"/>
      <c r="MT22" s="1">
        <v>132396</v>
      </c>
      <c r="MU22" s="1"/>
      <c r="MV22" s="1">
        <v>6001.5</v>
      </c>
      <c r="MW22" s="1">
        <v>12139.5</v>
      </c>
      <c r="MX22" s="1">
        <v>9869</v>
      </c>
      <c r="MY22" s="1"/>
      <c r="MZ22" s="1"/>
      <c r="NA22" s="1"/>
      <c r="NB22" s="1">
        <v>29917.25</v>
      </c>
      <c r="NC22" s="1">
        <v>4254</v>
      </c>
      <c r="ND22" s="1"/>
      <c r="NE22" s="1"/>
      <c r="NF22" s="1"/>
      <c r="NG22" s="1"/>
      <c r="NH22" s="1">
        <v>0</v>
      </c>
      <c r="NI22" s="1"/>
      <c r="NJ22" s="1"/>
      <c r="NK22" s="1">
        <v>3669</v>
      </c>
      <c r="NL22" s="1">
        <v>5170</v>
      </c>
      <c r="NM22" s="1">
        <v>10242</v>
      </c>
      <c r="NN22" s="1">
        <v>166889</v>
      </c>
      <c r="NO22" s="1">
        <v>84084</v>
      </c>
      <c r="NP22" s="1"/>
      <c r="NQ22" s="1">
        <v>12322</v>
      </c>
      <c r="NR22" s="1">
        <v>1098</v>
      </c>
      <c r="NS22" s="1">
        <v>55222.75</v>
      </c>
      <c r="NT22" s="1">
        <v>85635.73</v>
      </c>
      <c r="NU22" s="1">
        <v>296944</v>
      </c>
      <c r="NV22" s="1">
        <v>717.5</v>
      </c>
      <c r="NW22" s="1"/>
      <c r="NX22" s="1"/>
      <c r="NY22" s="1">
        <v>95735.42</v>
      </c>
      <c r="NZ22" s="1">
        <v>13099.25</v>
      </c>
      <c r="OA22" s="1">
        <v>53592</v>
      </c>
      <c r="OB22" s="1">
        <v>39559.5</v>
      </c>
      <c r="OC22" s="1">
        <v>3714</v>
      </c>
      <c r="OD22" s="1">
        <v>26425.5</v>
      </c>
      <c r="OE22" s="1">
        <v>306628.37</v>
      </c>
      <c r="OF22" s="1">
        <v>46946.75</v>
      </c>
      <c r="OG22" s="1">
        <v>108767.95</v>
      </c>
      <c r="OH22" s="1">
        <v>340168.81</v>
      </c>
      <c r="OI22" s="1">
        <v>113539.5</v>
      </c>
      <c r="OJ22" s="1">
        <v>210658.58</v>
      </c>
      <c r="OK22" s="1">
        <v>83271.5</v>
      </c>
      <c r="OL22" s="1">
        <v>62902.94</v>
      </c>
      <c r="OM22" s="1">
        <v>55254</v>
      </c>
      <c r="ON22" s="1">
        <v>75978.75</v>
      </c>
      <c r="OO22" s="1">
        <v>633325</v>
      </c>
      <c r="OP22" s="1">
        <v>80878.84</v>
      </c>
      <c r="OQ22" s="1">
        <v>77338.75</v>
      </c>
      <c r="OR22" s="1">
        <v>347551.95</v>
      </c>
      <c r="OS22" s="1">
        <v>87006.74</v>
      </c>
      <c r="OT22" s="1">
        <v>56570.75</v>
      </c>
      <c r="OU22" s="1">
        <v>2071</v>
      </c>
      <c r="OV22" s="1">
        <v>790328.65</v>
      </c>
      <c r="OW22" s="1">
        <v>143259.25</v>
      </c>
      <c r="OX22" s="1">
        <v>193832.95</v>
      </c>
      <c r="OY22" s="1">
        <v>12955.81</v>
      </c>
      <c r="OZ22" s="1">
        <v>59255.28</v>
      </c>
      <c r="PA22" s="1">
        <v>44861.5</v>
      </c>
      <c r="PB22" s="1">
        <v>109753.5</v>
      </c>
      <c r="PC22" s="1">
        <v>49771</v>
      </c>
      <c r="PD22" s="1">
        <v>19950</v>
      </c>
      <c r="PE22" s="1">
        <v>551645.86</v>
      </c>
      <c r="PF22" s="1">
        <v>8897</v>
      </c>
      <c r="PG22" s="1">
        <v>125971.41</v>
      </c>
      <c r="PH22" s="1">
        <v>55489.74</v>
      </c>
      <c r="PI22" s="1"/>
      <c r="PJ22" s="1">
        <v>9802.5</v>
      </c>
      <c r="PK22" s="1">
        <v>13157</v>
      </c>
      <c r="PL22" s="1">
        <v>57387.28</v>
      </c>
      <c r="PM22" s="1">
        <v>19328</v>
      </c>
      <c r="PN22" s="1">
        <v>80062.75</v>
      </c>
      <c r="PO22" s="1">
        <v>107015.26</v>
      </c>
      <c r="PP22" s="1">
        <v>16410</v>
      </c>
      <c r="PQ22" s="1">
        <v>15085</v>
      </c>
      <c r="PR22" s="1">
        <v>25897</v>
      </c>
      <c r="PS22" s="1">
        <v>21294</v>
      </c>
      <c r="PT22" s="1"/>
      <c r="PU22" s="1"/>
      <c r="PV22" s="1">
        <v>438566.77</v>
      </c>
      <c r="PW22" s="1"/>
      <c r="PX22" s="1">
        <v>8532</v>
      </c>
      <c r="PY22" s="1">
        <v>23579.97</v>
      </c>
      <c r="PZ22" s="1">
        <v>24871</v>
      </c>
      <c r="QA22" s="1">
        <v>848</v>
      </c>
      <c r="QB22" s="1"/>
      <c r="QC22" s="1"/>
      <c r="QD22" s="1"/>
      <c r="QE22" s="1">
        <v>0</v>
      </c>
      <c r="QF22" s="1">
        <v>12026.5</v>
      </c>
      <c r="QG22" s="1">
        <v>84498.5</v>
      </c>
      <c r="QH22" s="1">
        <v>41130.5</v>
      </c>
      <c r="QI22" s="1"/>
      <c r="QJ22" s="1">
        <v>43438.75</v>
      </c>
      <c r="QK22" s="1">
        <v>161190.29</v>
      </c>
      <c r="QL22" s="1">
        <v>58937.95</v>
      </c>
      <c r="QM22" s="1"/>
      <c r="QN22" s="1"/>
      <c r="QO22" s="1"/>
      <c r="QP22" s="1"/>
      <c r="QQ22" s="1">
        <v>460221</v>
      </c>
      <c r="QR22" s="1"/>
      <c r="QS22" s="1">
        <v>16223.25</v>
      </c>
      <c r="QT22" s="1">
        <v>34025</v>
      </c>
      <c r="QU22" s="1"/>
      <c r="QV22" s="1"/>
      <c r="QW22" s="1"/>
      <c r="QX22" s="1">
        <v>1655</v>
      </c>
      <c r="QY22" s="1"/>
      <c r="QZ22" s="1">
        <v>9916</v>
      </c>
      <c r="RA22" s="1"/>
      <c r="RB22" s="1"/>
      <c r="RC22" s="1">
        <v>48512.25</v>
      </c>
      <c r="RD22" s="1"/>
      <c r="RE22" s="1"/>
      <c r="RF22" s="1"/>
      <c r="RG22" s="1">
        <v>22546</v>
      </c>
      <c r="RH22" s="1"/>
      <c r="RI22" s="1"/>
      <c r="RJ22" s="1">
        <v>433178.71</v>
      </c>
      <c r="RK22" s="1"/>
      <c r="RL22" s="1"/>
      <c r="RM22" s="1"/>
      <c r="RN22" s="1"/>
      <c r="RO22" s="1"/>
      <c r="RP22" s="1">
        <v>5431.5</v>
      </c>
      <c r="RQ22" s="1">
        <v>7154</v>
      </c>
      <c r="RR22" s="1"/>
      <c r="RS22" s="1"/>
      <c r="RT22" s="1"/>
      <c r="RU22" s="1"/>
      <c r="RV22" s="1"/>
      <c r="RW22" s="1"/>
      <c r="RX22" s="1">
        <v>5810.33</v>
      </c>
      <c r="RY22" s="1"/>
      <c r="RZ22" s="1"/>
      <c r="SA22" s="1"/>
      <c r="SB22" s="1"/>
      <c r="SC22" s="1">
        <v>28642.25</v>
      </c>
      <c r="SD22" s="1"/>
      <c r="SE22" s="1">
        <v>39307.31</v>
      </c>
      <c r="SF22" s="1"/>
      <c r="SG22" s="1"/>
      <c r="SH22" s="1"/>
      <c r="SI22" s="1">
        <v>37171</v>
      </c>
      <c r="SJ22" s="1">
        <v>74857.5</v>
      </c>
      <c r="SK22" s="1"/>
      <c r="SL22" s="1">
        <v>41436</v>
      </c>
      <c r="SM22" s="1">
        <v>66347.7</v>
      </c>
      <c r="SN22" s="1"/>
      <c r="SO22" s="1"/>
      <c r="SP22" s="1"/>
      <c r="SQ22" s="1">
        <v>15938.3</v>
      </c>
      <c r="SR22" s="1"/>
      <c r="SS22" s="1"/>
      <c r="ST22" s="1">
        <v>17902.5</v>
      </c>
      <c r="SU22" s="1"/>
      <c r="SV22" s="1">
        <v>11855</v>
      </c>
      <c r="SW22" s="1">
        <v>205167.57</v>
      </c>
      <c r="SX22" s="1">
        <v>82176</v>
      </c>
      <c r="SY22" s="1">
        <v>119204</v>
      </c>
      <c r="SZ22" s="1">
        <v>6269.25</v>
      </c>
      <c r="TA22" s="1">
        <v>24244.5</v>
      </c>
      <c r="TB22" s="1">
        <v>17876.25</v>
      </c>
      <c r="TC22" s="1">
        <v>183.25</v>
      </c>
      <c r="TD22" s="1"/>
      <c r="TE22" s="1">
        <v>15478</v>
      </c>
      <c r="TF22" s="1"/>
      <c r="TG22" s="1"/>
      <c r="TH22" s="1"/>
      <c r="TI22" s="1"/>
      <c r="TJ22" s="1"/>
      <c r="TK22" s="1">
        <v>68590</v>
      </c>
      <c r="TL22" s="1">
        <v>463812.5</v>
      </c>
      <c r="TM22" s="1"/>
      <c r="TN22" s="1"/>
      <c r="TO22" s="1"/>
      <c r="TP22" s="1">
        <v>14560.5</v>
      </c>
      <c r="TQ22" s="1">
        <v>5242</v>
      </c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>
        <v>121498</v>
      </c>
      <c r="UF22" s="1">
        <v>84440</v>
      </c>
      <c r="UG22" s="1">
        <v>4557.5</v>
      </c>
      <c r="UH22" s="1">
        <v>98086.75</v>
      </c>
      <c r="UI22" s="1"/>
      <c r="UJ22" s="1">
        <v>70649.919999999998</v>
      </c>
      <c r="UK22" s="1">
        <v>276942</v>
      </c>
      <c r="UL22" s="1">
        <v>106215</v>
      </c>
      <c r="UM22" s="1">
        <v>319859.75</v>
      </c>
      <c r="UN22" s="1">
        <v>569839.63</v>
      </c>
      <c r="UO22" s="1">
        <v>6746</v>
      </c>
      <c r="UP22" s="1"/>
      <c r="UQ22" s="1"/>
      <c r="UR22" s="1">
        <v>11871.5</v>
      </c>
      <c r="US22" s="1"/>
      <c r="UT22" s="1"/>
      <c r="UU22" s="1">
        <v>11892</v>
      </c>
      <c r="UV22" s="1">
        <v>1630</v>
      </c>
      <c r="UW22" s="1"/>
      <c r="UX22" s="1">
        <v>24176</v>
      </c>
      <c r="UY22" s="1">
        <v>2941</v>
      </c>
      <c r="UZ22" s="1">
        <v>24307</v>
      </c>
      <c r="VA22" s="1">
        <v>36594.85</v>
      </c>
      <c r="VB22" s="1"/>
      <c r="VC22" s="1">
        <v>57031</v>
      </c>
      <c r="VD22" s="1">
        <v>35475</v>
      </c>
      <c r="VE22" s="1">
        <v>26371</v>
      </c>
      <c r="VF22" s="1">
        <v>37293</v>
      </c>
      <c r="VG22" s="1"/>
      <c r="VH22" s="1"/>
      <c r="VI22" s="1"/>
      <c r="VJ22" s="1"/>
      <c r="VK22" s="1"/>
      <c r="VL22" s="1"/>
      <c r="VM22" s="1">
        <v>19954.25</v>
      </c>
      <c r="VN22" s="1">
        <v>177478.15</v>
      </c>
      <c r="VO22" s="1">
        <v>13718.25</v>
      </c>
      <c r="VP22" s="1">
        <v>34376</v>
      </c>
      <c r="VQ22" s="1"/>
      <c r="VR22" s="1"/>
      <c r="VS22" s="1">
        <v>50669.5</v>
      </c>
      <c r="VT22" s="1"/>
      <c r="VU22" s="1">
        <v>17029</v>
      </c>
      <c r="VV22" s="1">
        <v>61822.15</v>
      </c>
      <c r="VW22" s="1">
        <v>112858</v>
      </c>
      <c r="VX22" s="1"/>
      <c r="VY22" s="1"/>
      <c r="VZ22" s="1">
        <v>73963</v>
      </c>
      <c r="WA22" s="1">
        <v>31688.25</v>
      </c>
      <c r="WB22" s="1"/>
      <c r="WC22" s="1">
        <v>0</v>
      </c>
      <c r="WD22" s="1"/>
      <c r="WE22" s="1"/>
      <c r="WF22" s="1">
        <v>9558</v>
      </c>
      <c r="WG22" s="1"/>
      <c r="WH22" s="1">
        <v>594341.16</v>
      </c>
      <c r="WI22" s="1">
        <v>319557.51</v>
      </c>
      <c r="WJ22" s="1">
        <v>72072.08</v>
      </c>
      <c r="WK22" s="1">
        <v>356418.89</v>
      </c>
      <c r="WL22" s="1">
        <v>19275.25</v>
      </c>
      <c r="WM22" s="1"/>
      <c r="WN22" s="1"/>
      <c r="WO22" s="1">
        <v>32824</v>
      </c>
      <c r="WP22" s="1">
        <v>88791</v>
      </c>
      <c r="WQ22" s="1"/>
      <c r="WR22" s="1">
        <v>117811</v>
      </c>
      <c r="WS22" s="1"/>
      <c r="WT22" s="1">
        <v>52606.98</v>
      </c>
      <c r="WU22" s="1">
        <v>203867.97</v>
      </c>
      <c r="WV22" s="1"/>
      <c r="WW22" s="1">
        <v>17536.5</v>
      </c>
      <c r="WX22" s="1"/>
      <c r="WY22" s="1"/>
      <c r="WZ22" s="1"/>
      <c r="XA22" s="1"/>
      <c r="XB22" s="1"/>
      <c r="XC22" s="1"/>
      <c r="XD22" s="1">
        <v>46421.3</v>
      </c>
      <c r="XE22" s="1"/>
      <c r="XF22" s="1">
        <v>583666.5</v>
      </c>
      <c r="XG22" s="1">
        <v>105186.5</v>
      </c>
      <c r="XH22" s="1">
        <v>2133437.5</v>
      </c>
      <c r="XI22" s="1">
        <v>1011367.03</v>
      </c>
      <c r="XJ22" s="1">
        <v>449475.3</v>
      </c>
      <c r="XK22" s="1">
        <v>1550038.4</v>
      </c>
      <c r="XL22" s="1">
        <v>43083</v>
      </c>
      <c r="XM22" s="1">
        <v>477088.29</v>
      </c>
      <c r="XN22" s="1">
        <v>362896.25</v>
      </c>
      <c r="XO22" s="1">
        <v>127323</v>
      </c>
      <c r="XP22" s="1">
        <v>41030.5</v>
      </c>
      <c r="XQ22" s="1"/>
      <c r="XR22" s="1">
        <v>351693</v>
      </c>
      <c r="XS22" s="1"/>
      <c r="XT22" s="1"/>
      <c r="XU22" s="1"/>
      <c r="XV22" s="1">
        <v>16078.5</v>
      </c>
      <c r="XW22" s="1">
        <v>3267.5</v>
      </c>
      <c r="XX22" s="1">
        <v>148714</v>
      </c>
      <c r="XY22" s="1">
        <v>2447.5</v>
      </c>
      <c r="XZ22" s="1">
        <v>212902.5</v>
      </c>
      <c r="YA22" s="1">
        <v>452.5</v>
      </c>
      <c r="YB22" s="1">
        <v>103248</v>
      </c>
      <c r="YC22" s="1"/>
      <c r="YD22" s="1">
        <v>49825.5</v>
      </c>
      <c r="YE22" s="1">
        <v>114351.25</v>
      </c>
      <c r="YF22" s="1">
        <v>7063</v>
      </c>
      <c r="YG22" s="1">
        <v>120860.75</v>
      </c>
      <c r="YH22" s="1">
        <v>15513.5</v>
      </c>
      <c r="YI22" s="1">
        <v>213822.75</v>
      </c>
      <c r="YJ22" s="1">
        <v>65677.25</v>
      </c>
      <c r="YK22" s="1">
        <v>24520</v>
      </c>
      <c r="YL22" s="1"/>
      <c r="YM22" s="1"/>
      <c r="YN22" s="1"/>
      <c r="YO22" s="1"/>
      <c r="YP22" s="1"/>
      <c r="YQ22" s="1"/>
      <c r="YR22" s="1">
        <v>2481</v>
      </c>
      <c r="YS22" s="1"/>
      <c r="YT22" s="1"/>
      <c r="YU22" s="1"/>
      <c r="YV22" s="1"/>
      <c r="YW22" s="1"/>
      <c r="YX22" s="1"/>
      <c r="YY22" s="1">
        <v>0</v>
      </c>
      <c r="YZ22" s="1"/>
      <c r="ZA22" s="1">
        <v>26108</v>
      </c>
      <c r="ZB22" s="1"/>
      <c r="ZC22" s="1"/>
      <c r="ZD22" s="1"/>
      <c r="ZE22" s="1"/>
      <c r="ZF22" s="1"/>
      <c r="ZG22" s="1"/>
      <c r="ZH22" s="1"/>
      <c r="ZI22" s="1"/>
      <c r="ZJ22" s="1"/>
      <c r="ZK22" s="1"/>
      <c r="ZL22" s="1"/>
      <c r="ZM22" s="1"/>
      <c r="ZN22" s="1"/>
      <c r="ZO22" s="1"/>
      <c r="ZP22" s="1"/>
      <c r="ZQ22" s="1"/>
      <c r="ZR22" s="1"/>
      <c r="ZS22" s="1"/>
      <c r="ZT22" s="1">
        <v>141540.25</v>
      </c>
      <c r="ZU22" s="1"/>
      <c r="ZV22" s="1">
        <v>57944.5</v>
      </c>
      <c r="ZW22" s="1"/>
      <c r="ZX22" s="1"/>
      <c r="ZY22" s="1"/>
      <c r="ZZ22" s="1">
        <v>20091</v>
      </c>
      <c r="AAA22" s="1">
        <v>5392.88</v>
      </c>
      <c r="AAB22" s="1">
        <v>3743</v>
      </c>
      <c r="AAC22" s="1">
        <v>118870.5</v>
      </c>
      <c r="AAD22" s="1"/>
      <c r="AAE22" s="1">
        <v>26704.5</v>
      </c>
      <c r="AAF22" s="1">
        <v>105607.51</v>
      </c>
      <c r="AAG22" s="1"/>
      <c r="AAH22" s="1"/>
      <c r="AAI22" s="1"/>
      <c r="AAJ22" s="1"/>
      <c r="AAK22" s="1"/>
      <c r="AAL22" s="1"/>
      <c r="AAM22" s="1"/>
      <c r="AAN22" s="1"/>
      <c r="AAO22" s="1">
        <v>6414</v>
      </c>
      <c r="AAP22" s="1">
        <v>346855.42</v>
      </c>
      <c r="AAQ22" s="1"/>
      <c r="AAR22" s="1"/>
      <c r="AAS22" s="1"/>
      <c r="AAT22" s="1">
        <v>231291.5</v>
      </c>
      <c r="AAU22" s="1">
        <v>58419.25</v>
      </c>
      <c r="AAV22" s="1">
        <v>14078.5</v>
      </c>
      <c r="AAW22" s="1"/>
      <c r="AAX22" s="1"/>
      <c r="AAY22" s="1"/>
      <c r="AAZ22" s="1"/>
      <c r="ABA22" s="1">
        <v>138562</v>
      </c>
      <c r="ABB22" s="1"/>
      <c r="ABC22" s="1"/>
      <c r="ABD22" s="1"/>
      <c r="ABE22" s="1"/>
      <c r="ABF22" s="1"/>
      <c r="ABG22" s="1"/>
      <c r="ABH22" s="1"/>
      <c r="ABI22" s="1"/>
      <c r="ABJ22" s="1"/>
      <c r="ABK22" s="1"/>
      <c r="ABL22" s="1">
        <v>15470</v>
      </c>
      <c r="ABM22" s="1"/>
      <c r="ABN22" s="1"/>
      <c r="ABO22" s="1"/>
      <c r="ABP22" s="1">
        <v>5970.25</v>
      </c>
      <c r="ABQ22" s="1">
        <v>2312</v>
      </c>
      <c r="ABR22" s="1">
        <v>83406.25</v>
      </c>
      <c r="ABS22" s="1"/>
      <c r="ABT22" s="1">
        <v>329736.42</v>
      </c>
      <c r="ABU22" s="1"/>
      <c r="ABV22" s="1">
        <v>9454.75</v>
      </c>
      <c r="ABW22" s="1">
        <v>38349</v>
      </c>
      <c r="ABX22" s="1">
        <v>125418.74</v>
      </c>
      <c r="ABY22" s="1">
        <v>21102.799999999999</v>
      </c>
      <c r="ABZ22" s="1">
        <v>117789.5</v>
      </c>
      <c r="ACA22" s="1">
        <v>6411.5</v>
      </c>
      <c r="ACB22" s="1"/>
      <c r="ACC22" s="1">
        <v>11038.5</v>
      </c>
      <c r="ACD22" s="1">
        <v>64397</v>
      </c>
      <c r="ACE22" s="1">
        <v>47844</v>
      </c>
      <c r="ACF22" s="1"/>
      <c r="ACG22" s="1"/>
      <c r="ACH22" s="1"/>
      <c r="ACI22" s="1"/>
      <c r="ACJ22" s="1"/>
      <c r="ACK22" s="1"/>
      <c r="ACL22" s="1"/>
      <c r="ACM22" s="1"/>
      <c r="ACN22" s="1"/>
      <c r="ACO22" s="1"/>
      <c r="ACP22" s="1"/>
      <c r="ACQ22" s="1"/>
      <c r="ACR22" s="1"/>
      <c r="ACS22" s="1"/>
      <c r="ACT22" s="1"/>
      <c r="ACU22" s="1"/>
      <c r="ACV22" s="1"/>
      <c r="ACW22" s="1"/>
      <c r="ACX22" s="1"/>
      <c r="ACY22" s="1"/>
      <c r="ACZ22" s="1">
        <v>235670.5</v>
      </c>
      <c r="ADA22" s="1">
        <v>172787.25</v>
      </c>
      <c r="ADB22" s="1">
        <v>225239.25</v>
      </c>
      <c r="ADC22" s="1"/>
      <c r="ADD22" s="1">
        <v>41545.9</v>
      </c>
      <c r="ADE22" s="1">
        <v>12901</v>
      </c>
      <c r="ADF22" s="1">
        <v>87318.31</v>
      </c>
      <c r="ADG22" s="1">
        <v>440445.92</v>
      </c>
      <c r="ADH22" s="1">
        <v>22805</v>
      </c>
      <c r="ADI22" s="1"/>
      <c r="ADJ22" s="1">
        <v>19100.75</v>
      </c>
      <c r="ADK22" s="1">
        <v>97840.04</v>
      </c>
      <c r="ADL22" s="1">
        <v>9674</v>
      </c>
      <c r="ADM22" s="1"/>
      <c r="ADN22" s="1">
        <v>269273.75</v>
      </c>
      <c r="ADO22" s="1">
        <v>107690</v>
      </c>
      <c r="ADP22" s="1"/>
      <c r="ADQ22" s="1"/>
      <c r="ADR22" s="1"/>
      <c r="ADS22" s="1"/>
      <c r="ADT22" s="1">
        <v>65600</v>
      </c>
      <c r="ADU22" s="1">
        <v>80102</v>
      </c>
      <c r="ADV22" s="1">
        <v>22394</v>
      </c>
      <c r="ADW22" s="1">
        <v>1130</v>
      </c>
      <c r="ADX22" s="1"/>
      <c r="ADY22" s="1">
        <v>21100</v>
      </c>
      <c r="ADZ22" s="1"/>
      <c r="AEA22" s="1"/>
      <c r="AEB22" s="1">
        <v>102649.13</v>
      </c>
      <c r="AEC22" s="1"/>
      <c r="AED22" s="1"/>
      <c r="AEE22" s="1"/>
      <c r="AEF22" s="1">
        <v>3572</v>
      </c>
      <c r="AEG22" s="1"/>
      <c r="AEH22" s="1"/>
      <c r="AEI22" s="1">
        <v>33786</v>
      </c>
      <c r="AEJ22" s="1"/>
      <c r="AEK22" s="1">
        <v>35650.480000000003</v>
      </c>
      <c r="AEL22" s="1"/>
      <c r="AEM22" s="1"/>
      <c r="AEN22" s="1">
        <v>2575</v>
      </c>
      <c r="AEO22" s="1"/>
      <c r="AEP22" s="1"/>
      <c r="AEQ22" s="1"/>
      <c r="AER22" s="1">
        <v>83100</v>
      </c>
      <c r="AES22" s="1"/>
      <c r="AET22" s="1"/>
      <c r="AEU22" s="1"/>
      <c r="AEV22" s="1">
        <v>245346.75</v>
      </c>
      <c r="AEW22" s="1"/>
      <c r="AEX22" s="1">
        <v>17912</v>
      </c>
      <c r="AEY22" s="1"/>
      <c r="AEZ22" s="1">
        <v>35182</v>
      </c>
      <c r="AFA22" s="1">
        <v>28772</v>
      </c>
      <c r="AFB22" s="1">
        <v>35621</v>
      </c>
      <c r="AFC22" s="1"/>
      <c r="AFD22" s="1"/>
      <c r="AFE22" s="1">
        <v>288054.75</v>
      </c>
      <c r="AFF22" s="1"/>
      <c r="AFG22" s="1"/>
      <c r="AFH22" s="1">
        <v>75994</v>
      </c>
      <c r="AFI22" s="1"/>
      <c r="AFJ22" s="1"/>
      <c r="AFK22" s="1">
        <v>48260.5</v>
      </c>
      <c r="AFL22" s="1"/>
      <c r="AFM22" s="1"/>
      <c r="AFN22" s="1"/>
      <c r="AFO22" s="1">
        <v>0</v>
      </c>
      <c r="AFP22" s="1"/>
      <c r="AFQ22" s="1"/>
      <c r="AFR22" s="1">
        <v>9072.86</v>
      </c>
      <c r="AFS22" s="1"/>
      <c r="AFT22" s="1"/>
      <c r="AFU22" s="1">
        <v>2889</v>
      </c>
      <c r="AFV22" s="1"/>
      <c r="AFW22" s="1">
        <v>23688.3</v>
      </c>
      <c r="AFX22" s="1"/>
      <c r="AFY22" s="1">
        <v>22942</v>
      </c>
      <c r="AFZ22" s="1"/>
      <c r="AGA22" s="1"/>
      <c r="AGB22" s="1"/>
      <c r="AGC22" s="1">
        <v>9998.4500000000007</v>
      </c>
      <c r="AGD22" s="1"/>
      <c r="AGE22" s="1">
        <v>3959.75</v>
      </c>
      <c r="AGF22" s="1">
        <v>10114.39</v>
      </c>
      <c r="AGG22" s="1"/>
      <c r="AGH22" s="1">
        <v>98647.85</v>
      </c>
      <c r="AGI22" s="1"/>
      <c r="AGJ22" s="1"/>
      <c r="AGK22" s="1">
        <v>8552</v>
      </c>
      <c r="AGL22" s="1">
        <v>12298</v>
      </c>
      <c r="AGM22" s="1">
        <v>4028</v>
      </c>
      <c r="AGN22" s="1">
        <v>24771</v>
      </c>
      <c r="AGO22" s="1"/>
      <c r="AGP22" s="1"/>
      <c r="AGQ22" s="1"/>
      <c r="AGR22" s="1"/>
      <c r="AGS22" s="1">
        <v>3441.5</v>
      </c>
      <c r="AGT22" s="1">
        <v>0</v>
      </c>
      <c r="AGU22" s="1">
        <v>15999</v>
      </c>
      <c r="AGV22" s="1"/>
      <c r="AGW22" s="1"/>
      <c r="AGX22" s="1"/>
      <c r="AGY22" s="1"/>
      <c r="AGZ22" s="1">
        <v>44713.35</v>
      </c>
      <c r="AHA22" s="1">
        <v>12911.75</v>
      </c>
      <c r="AHB22" s="1">
        <v>12372.5</v>
      </c>
      <c r="AHC22" s="1"/>
      <c r="AHD22" s="1"/>
      <c r="AHE22" s="1">
        <v>174986.35</v>
      </c>
      <c r="AHF22" s="1">
        <v>39120.5</v>
      </c>
      <c r="AHG22" s="1"/>
      <c r="AHH22" s="1"/>
      <c r="AHI22" s="1"/>
      <c r="AHJ22" s="1"/>
      <c r="AHK22" s="1"/>
      <c r="AHL22" s="1"/>
      <c r="AHM22" s="1">
        <v>19556</v>
      </c>
      <c r="AHN22" s="1">
        <v>6931</v>
      </c>
      <c r="AHO22" s="1"/>
      <c r="AHP22" s="1"/>
      <c r="AHQ22" s="1">
        <v>1188815.75</v>
      </c>
      <c r="AHR22" s="1"/>
      <c r="AHS22" s="1"/>
      <c r="AHT22" s="1">
        <v>1755.5</v>
      </c>
      <c r="AHU22" s="1"/>
      <c r="AHV22" s="1"/>
      <c r="AHW22" s="1">
        <v>99552985.110000014</v>
      </c>
    </row>
    <row r="23" spans="1:907" x14ac:dyDescent="0.25">
      <c r="A23" t="s">
        <v>1920</v>
      </c>
      <c r="B23" t="s">
        <v>2014</v>
      </c>
      <c r="C23" t="s">
        <v>2015</v>
      </c>
      <c r="D23" s="1"/>
      <c r="E23" s="1"/>
      <c r="F23" s="1"/>
      <c r="G23" s="1">
        <v>562680.71</v>
      </c>
      <c r="H23" s="1">
        <v>637680.5</v>
      </c>
      <c r="I23" s="1">
        <v>400332.25</v>
      </c>
      <c r="J23" s="1"/>
      <c r="K23" s="1"/>
      <c r="L23" s="1">
        <v>801614.52</v>
      </c>
      <c r="M23" s="1">
        <v>0</v>
      </c>
      <c r="N23" s="1">
        <v>2703759.25</v>
      </c>
      <c r="O23" s="1">
        <v>465323.37</v>
      </c>
      <c r="P23" s="1">
        <v>206152</v>
      </c>
      <c r="Q23" s="1">
        <v>1100</v>
      </c>
      <c r="R23" s="1">
        <v>0</v>
      </c>
      <c r="S23" s="1"/>
      <c r="T23" s="1">
        <v>11291.5</v>
      </c>
      <c r="U23" s="1">
        <v>0</v>
      </c>
      <c r="V23" s="1">
        <v>80208.649999999994</v>
      </c>
      <c r="W23" s="1">
        <v>265179.33</v>
      </c>
      <c r="X23" s="1">
        <v>1163420.5</v>
      </c>
      <c r="Y23" s="1">
        <v>2656611.62</v>
      </c>
      <c r="Z23" s="1">
        <v>258991.87</v>
      </c>
      <c r="AA23" s="1"/>
      <c r="AB23" s="1">
        <v>190782.15</v>
      </c>
      <c r="AC23" s="1">
        <v>624062.44999999995</v>
      </c>
      <c r="AD23" s="1">
        <v>0</v>
      </c>
      <c r="AE23" s="1"/>
      <c r="AF23" s="1">
        <v>539831.56000000006</v>
      </c>
      <c r="AG23" s="1">
        <v>207704.7</v>
      </c>
      <c r="AH23" s="1">
        <v>53091.23</v>
      </c>
      <c r="AI23" s="1">
        <v>488873.24</v>
      </c>
      <c r="AJ23" s="1">
        <v>394891.21</v>
      </c>
      <c r="AK23" s="1">
        <v>216134.65</v>
      </c>
      <c r="AL23" s="1">
        <v>28238</v>
      </c>
      <c r="AM23" s="1">
        <v>390203.5</v>
      </c>
      <c r="AN23" s="1">
        <v>11981.5</v>
      </c>
      <c r="AO23" s="1">
        <v>184153.25</v>
      </c>
      <c r="AP23" s="1">
        <v>818445.43</v>
      </c>
      <c r="AQ23" s="1">
        <v>98642.41</v>
      </c>
      <c r="AR23" s="1">
        <v>116740.75</v>
      </c>
      <c r="AS23" s="1">
        <v>1186955.23</v>
      </c>
      <c r="AT23" s="1">
        <v>68364</v>
      </c>
      <c r="AU23" s="1">
        <v>379030.54</v>
      </c>
      <c r="AV23" s="1">
        <v>7793.11</v>
      </c>
      <c r="AW23" s="1">
        <v>170822.93</v>
      </c>
      <c r="AX23" s="1">
        <v>30720.89</v>
      </c>
      <c r="AY23" s="1">
        <v>72088</v>
      </c>
      <c r="AZ23" s="1">
        <v>165217.5</v>
      </c>
      <c r="BA23" s="1">
        <v>381955.11</v>
      </c>
      <c r="BB23" s="1">
        <v>62347.79</v>
      </c>
      <c r="BC23" s="1">
        <v>1139143</v>
      </c>
      <c r="BD23" s="1">
        <v>875786.36</v>
      </c>
      <c r="BE23" s="1">
        <v>212702.5</v>
      </c>
      <c r="BF23" s="1">
        <v>1883.5</v>
      </c>
      <c r="BG23" s="1">
        <v>9728.25</v>
      </c>
      <c r="BH23" s="1"/>
      <c r="BI23" s="1">
        <v>0</v>
      </c>
      <c r="BJ23" s="1">
        <v>276889.51</v>
      </c>
      <c r="BK23" s="1"/>
      <c r="BL23" s="1"/>
      <c r="BM23" s="1">
        <v>0</v>
      </c>
      <c r="BN23" s="1">
        <v>152818</v>
      </c>
      <c r="BO23" s="1">
        <v>375637</v>
      </c>
      <c r="BP23" s="1">
        <v>36145</v>
      </c>
      <c r="BQ23" s="1">
        <v>135251.46</v>
      </c>
      <c r="BR23" s="1">
        <v>80507.259999999995</v>
      </c>
      <c r="BS23" s="1">
        <v>10395.5</v>
      </c>
      <c r="BT23" s="1"/>
      <c r="BU23" s="1">
        <v>0</v>
      </c>
      <c r="BV23" s="1"/>
      <c r="BW23" s="1">
        <v>36911.25</v>
      </c>
      <c r="BX23" s="1"/>
      <c r="BY23" s="1">
        <v>206659</v>
      </c>
      <c r="BZ23" s="1">
        <v>59914.93</v>
      </c>
      <c r="CA23" s="1">
        <v>37024.5</v>
      </c>
      <c r="CB23" s="1">
        <v>35628</v>
      </c>
      <c r="CC23" s="1">
        <v>1105124.47</v>
      </c>
      <c r="CD23" s="1">
        <v>345272.17</v>
      </c>
      <c r="CE23" s="1">
        <v>524180.65</v>
      </c>
      <c r="CF23" s="1">
        <v>257061.92</v>
      </c>
      <c r="CG23" s="1"/>
      <c r="CH23" s="1">
        <v>93112.5</v>
      </c>
      <c r="CI23" s="1">
        <v>28240.09</v>
      </c>
      <c r="CJ23" s="1"/>
      <c r="CK23" s="1">
        <v>261607</v>
      </c>
      <c r="CL23" s="1">
        <v>36313.5</v>
      </c>
      <c r="CM23" s="1">
        <v>321467.56</v>
      </c>
      <c r="CN23" s="1">
        <v>203750.5</v>
      </c>
      <c r="CO23" s="1">
        <v>0</v>
      </c>
      <c r="CP23" s="1">
        <v>147381.18</v>
      </c>
      <c r="CQ23" s="1"/>
      <c r="CR23" s="1"/>
      <c r="CS23" s="1">
        <v>15279.53</v>
      </c>
      <c r="CT23" s="1">
        <v>0</v>
      </c>
      <c r="CU23" s="1"/>
      <c r="CV23" s="1">
        <v>743404.36</v>
      </c>
      <c r="CW23" s="1">
        <v>19835</v>
      </c>
      <c r="CX23" s="1">
        <v>396483.5</v>
      </c>
      <c r="CY23" s="1"/>
      <c r="CZ23" s="1">
        <v>275871.37</v>
      </c>
      <c r="DA23" s="1"/>
      <c r="DB23" s="1">
        <v>155070.16</v>
      </c>
      <c r="DC23" s="1"/>
      <c r="DD23" s="1"/>
      <c r="DE23" s="1"/>
      <c r="DF23" s="1"/>
      <c r="DG23" s="1"/>
      <c r="DH23" s="1">
        <v>126289.73</v>
      </c>
      <c r="DI23" s="1"/>
      <c r="DJ23" s="1"/>
      <c r="DK23" s="1"/>
      <c r="DL23" s="1"/>
      <c r="DM23" s="1">
        <v>92948</v>
      </c>
      <c r="DN23" s="1">
        <v>9046.5</v>
      </c>
      <c r="DO23" s="1"/>
      <c r="DP23" s="1"/>
      <c r="DQ23" s="1"/>
      <c r="DR23" s="1"/>
      <c r="DS23" s="1">
        <v>746275.5</v>
      </c>
      <c r="DT23" s="1">
        <v>25425</v>
      </c>
      <c r="DU23" s="1"/>
      <c r="DV23" s="1">
        <v>596571.25</v>
      </c>
      <c r="DW23" s="1">
        <v>47842.95</v>
      </c>
      <c r="DX23" s="1"/>
      <c r="DY23" s="1">
        <v>390120.29</v>
      </c>
      <c r="DZ23" s="1">
        <v>289079.81</v>
      </c>
      <c r="EA23" s="1">
        <v>574363.19999999995</v>
      </c>
      <c r="EB23" s="1">
        <v>222170.82</v>
      </c>
      <c r="EC23" s="1">
        <v>697132.3</v>
      </c>
      <c r="ED23" s="1">
        <v>40992.39</v>
      </c>
      <c r="EE23" s="1"/>
      <c r="EF23" s="1">
        <v>172082.25</v>
      </c>
      <c r="EG23" s="1">
        <v>69854.75</v>
      </c>
      <c r="EH23" s="1">
        <v>59444.25</v>
      </c>
      <c r="EI23" s="1"/>
      <c r="EJ23" s="1">
        <v>41059</v>
      </c>
      <c r="EK23" s="1">
        <v>87270</v>
      </c>
      <c r="EL23" s="1"/>
      <c r="EM23" s="1"/>
      <c r="EN23" s="1"/>
      <c r="EO23" s="1"/>
      <c r="EP23" s="1"/>
      <c r="EQ23" s="1"/>
      <c r="ER23" s="1"/>
      <c r="ES23" s="1"/>
      <c r="ET23" s="1"/>
      <c r="EU23" s="1">
        <v>79492.55</v>
      </c>
      <c r="EV23" s="1">
        <v>9693</v>
      </c>
      <c r="EW23" s="1"/>
      <c r="EX23" s="1"/>
      <c r="EY23" s="1"/>
      <c r="EZ23" s="1"/>
      <c r="FA23" s="1"/>
      <c r="FB23" s="1">
        <v>57926.44</v>
      </c>
      <c r="FC23" s="1">
        <v>16952.07</v>
      </c>
      <c r="FD23" s="1">
        <v>13369.25</v>
      </c>
      <c r="FE23" s="1">
        <v>7898</v>
      </c>
      <c r="FF23" s="1"/>
      <c r="FG23" s="1"/>
      <c r="FH23" s="1"/>
      <c r="FI23" s="1">
        <v>841363</v>
      </c>
      <c r="FJ23" s="1">
        <v>101037</v>
      </c>
      <c r="FK23" s="1"/>
      <c r="FL23" s="1">
        <v>121164.29</v>
      </c>
      <c r="FM23" s="1"/>
      <c r="FN23" s="1"/>
      <c r="FO23" s="1"/>
      <c r="FP23" s="1"/>
      <c r="FQ23" s="1"/>
      <c r="FR23" s="1"/>
      <c r="FS23" s="1">
        <v>34362.11</v>
      </c>
      <c r="FT23" s="1">
        <v>51150.5</v>
      </c>
      <c r="FU23" s="1"/>
      <c r="FV23" s="1"/>
      <c r="FW23" s="1"/>
      <c r="FX23" s="1"/>
      <c r="FY23" s="1"/>
      <c r="FZ23" s="1"/>
      <c r="GA23" s="1">
        <v>19313</v>
      </c>
      <c r="GB23" s="1">
        <v>4905</v>
      </c>
      <c r="GC23" s="1"/>
      <c r="GD23" s="1"/>
      <c r="GE23" s="1"/>
      <c r="GF23" s="1"/>
      <c r="GG23" s="1">
        <v>38210.699999999997</v>
      </c>
      <c r="GH23" s="1"/>
      <c r="GI23" s="1"/>
      <c r="GJ23" s="1"/>
      <c r="GK23" s="1"/>
      <c r="GL23" s="1"/>
      <c r="GM23" s="1"/>
      <c r="GN23" s="1">
        <v>115258.5</v>
      </c>
      <c r="GO23" s="1">
        <v>53926.75</v>
      </c>
      <c r="GP23" s="1"/>
      <c r="GQ23" s="1"/>
      <c r="GR23" s="1">
        <v>370593.43</v>
      </c>
      <c r="GS23" s="1"/>
      <c r="GT23" s="1"/>
      <c r="GU23" s="1"/>
      <c r="GV23" s="1"/>
      <c r="GW23" s="1"/>
      <c r="GX23" s="1">
        <v>16416</v>
      </c>
      <c r="GY23" s="1"/>
      <c r="GZ23" s="1"/>
      <c r="HA23" s="1"/>
      <c r="HB23" s="1">
        <v>59547.45</v>
      </c>
      <c r="HC23" s="1">
        <v>15288.22</v>
      </c>
      <c r="HD23" s="1">
        <v>10075</v>
      </c>
      <c r="HE23" s="1">
        <v>89475.89</v>
      </c>
      <c r="HF23" s="1"/>
      <c r="HG23" s="1"/>
      <c r="HH23" s="1">
        <v>308975.23</v>
      </c>
      <c r="HI23" s="1">
        <v>68138</v>
      </c>
      <c r="HJ23" s="1"/>
      <c r="HK23" s="1"/>
      <c r="HL23" s="1"/>
      <c r="HM23" s="1">
        <v>160911</v>
      </c>
      <c r="HN23" s="1"/>
      <c r="HO23" s="1">
        <v>64421</v>
      </c>
      <c r="HP23" s="1">
        <v>8985</v>
      </c>
      <c r="HQ23" s="1"/>
      <c r="HR23" s="1"/>
      <c r="HS23" s="1">
        <v>394872</v>
      </c>
      <c r="HT23" s="1">
        <v>116879.52</v>
      </c>
      <c r="HU23" s="1">
        <v>43520.5</v>
      </c>
      <c r="HV23" s="1">
        <v>219839.08</v>
      </c>
      <c r="HW23" s="1">
        <v>45363.06</v>
      </c>
      <c r="HX23" s="1">
        <v>0</v>
      </c>
      <c r="HY23" s="1">
        <v>23098.58</v>
      </c>
      <c r="HZ23" s="1"/>
      <c r="IA23" s="1">
        <v>52229.5</v>
      </c>
      <c r="IB23" s="1">
        <v>146976.82</v>
      </c>
      <c r="IC23" s="1">
        <v>38685.94</v>
      </c>
      <c r="ID23" s="1"/>
      <c r="IE23" s="1"/>
      <c r="IF23" s="1"/>
      <c r="IG23" s="1">
        <v>138278</v>
      </c>
      <c r="IH23" s="1">
        <v>40057</v>
      </c>
      <c r="II23" s="1">
        <v>240526</v>
      </c>
      <c r="IJ23" s="1"/>
      <c r="IK23" s="1">
        <v>45249</v>
      </c>
      <c r="IL23" s="1">
        <v>72011.5</v>
      </c>
      <c r="IM23" s="1">
        <v>19024</v>
      </c>
      <c r="IN23" s="1">
        <v>228604</v>
      </c>
      <c r="IO23" s="1">
        <v>29350.18</v>
      </c>
      <c r="IP23" s="1">
        <v>206591.63</v>
      </c>
      <c r="IQ23" s="1"/>
      <c r="IR23" s="1">
        <v>86684</v>
      </c>
      <c r="IS23" s="1">
        <v>54130.25</v>
      </c>
      <c r="IT23" s="1">
        <v>387836</v>
      </c>
      <c r="IU23" s="1"/>
      <c r="IV23" s="1"/>
      <c r="IW23" s="1">
        <v>47152.5</v>
      </c>
      <c r="IX23" s="1"/>
      <c r="IY23" s="1">
        <v>0</v>
      </c>
      <c r="IZ23" s="1">
        <v>118648</v>
      </c>
      <c r="JA23" s="1">
        <v>53862</v>
      </c>
      <c r="JB23" s="1">
        <v>6681.5</v>
      </c>
      <c r="JC23" s="1">
        <v>55830.94</v>
      </c>
      <c r="JD23" s="1"/>
      <c r="JE23" s="1">
        <v>33440</v>
      </c>
      <c r="JF23" s="1">
        <v>54515</v>
      </c>
      <c r="JG23" s="1">
        <v>291859.75</v>
      </c>
      <c r="JH23" s="1">
        <v>280219</v>
      </c>
      <c r="JI23" s="1">
        <v>65303.5</v>
      </c>
      <c r="JJ23" s="1">
        <v>16235.71</v>
      </c>
      <c r="JK23" s="1"/>
      <c r="JL23" s="1">
        <v>6086</v>
      </c>
      <c r="JM23" s="1">
        <v>221669.5</v>
      </c>
      <c r="JN23" s="1">
        <v>840128.78</v>
      </c>
      <c r="JO23" s="1">
        <v>0</v>
      </c>
      <c r="JP23" s="1"/>
      <c r="JQ23" s="1">
        <v>62208.75</v>
      </c>
      <c r="JR23" s="1">
        <v>54570</v>
      </c>
      <c r="JS23" s="1">
        <v>36366</v>
      </c>
      <c r="JT23" s="1">
        <v>383290.77</v>
      </c>
      <c r="JU23" s="1"/>
      <c r="JV23" s="1">
        <v>60270</v>
      </c>
      <c r="JW23" s="1">
        <v>92790.5</v>
      </c>
      <c r="JX23" s="1">
        <v>42778.07</v>
      </c>
      <c r="JY23" s="1">
        <v>43813.75</v>
      </c>
      <c r="JZ23" s="1">
        <v>467409.2</v>
      </c>
      <c r="KA23" s="1"/>
      <c r="KB23" s="1">
        <v>254589.5</v>
      </c>
      <c r="KC23" s="1">
        <v>46423.05</v>
      </c>
      <c r="KD23" s="1"/>
      <c r="KE23" s="1">
        <v>205416.5</v>
      </c>
      <c r="KF23" s="1">
        <v>22790.5</v>
      </c>
      <c r="KG23" s="1">
        <v>3686</v>
      </c>
      <c r="KH23" s="1"/>
      <c r="KI23" s="1">
        <v>18550</v>
      </c>
      <c r="KJ23" s="1">
        <v>507504.05</v>
      </c>
      <c r="KK23" s="1"/>
      <c r="KL23" s="1">
        <v>8300.5</v>
      </c>
      <c r="KM23" s="1">
        <v>105367.09</v>
      </c>
      <c r="KN23" s="1">
        <v>10169</v>
      </c>
      <c r="KO23" s="1">
        <v>17092</v>
      </c>
      <c r="KP23" s="1">
        <v>26428</v>
      </c>
      <c r="KQ23" s="1"/>
      <c r="KR23" s="1">
        <v>0</v>
      </c>
      <c r="KS23" s="1"/>
      <c r="KT23" s="1"/>
      <c r="KU23" s="1">
        <v>108044.25</v>
      </c>
      <c r="KV23" s="1">
        <v>22904.21</v>
      </c>
      <c r="KW23" s="1">
        <v>7621.75</v>
      </c>
      <c r="KX23" s="1">
        <v>19733.740000000002</v>
      </c>
      <c r="KY23" s="1">
        <v>5235</v>
      </c>
      <c r="KZ23" s="1">
        <v>15090.5</v>
      </c>
      <c r="LA23" s="1">
        <v>3783.5</v>
      </c>
      <c r="LB23" s="1">
        <v>502652.29</v>
      </c>
      <c r="LC23" s="1">
        <v>12547</v>
      </c>
      <c r="LD23" s="1">
        <v>24098.98</v>
      </c>
      <c r="LE23" s="1">
        <v>122308.58</v>
      </c>
      <c r="LF23" s="1">
        <v>466023.33</v>
      </c>
      <c r="LG23" s="1">
        <v>21403</v>
      </c>
      <c r="LH23" s="1">
        <v>23561.11</v>
      </c>
      <c r="LI23" s="1"/>
      <c r="LJ23" s="1">
        <v>1272996.55</v>
      </c>
      <c r="LK23" s="1"/>
      <c r="LL23" s="1">
        <v>499200.51</v>
      </c>
      <c r="LM23" s="1">
        <v>2900.25</v>
      </c>
      <c r="LN23" s="1">
        <v>41292</v>
      </c>
      <c r="LO23" s="1">
        <v>43693.5</v>
      </c>
      <c r="LP23" s="1">
        <v>6015</v>
      </c>
      <c r="LQ23" s="1">
        <v>38118</v>
      </c>
      <c r="LR23" s="1">
        <v>48399</v>
      </c>
      <c r="LS23" s="1">
        <v>0</v>
      </c>
      <c r="LT23" s="1">
        <v>51321.05</v>
      </c>
      <c r="LU23" s="1">
        <v>20679.5</v>
      </c>
      <c r="LV23" s="1"/>
      <c r="LW23" s="1">
        <v>44798</v>
      </c>
      <c r="LX23" s="1">
        <v>15577</v>
      </c>
      <c r="LY23" s="1">
        <v>194839</v>
      </c>
      <c r="LZ23" s="1">
        <v>890</v>
      </c>
      <c r="MA23" s="1">
        <v>15146.26</v>
      </c>
      <c r="MB23" s="1">
        <v>2558.5</v>
      </c>
      <c r="MC23" s="1">
        <v>144834.75</v>
      </c>
      <c r="MD23" s="1"/>
      <c r="ME23" s="1"/>
      <c r="MF23" s="1">
        <v>0</v>
      </c>
      <c r="MG23" s="1">
        <v>110616.5</v>
      </c>
      <c r="MH23" s="1"/>
      <c r="MI23" s="1">
        <v>110222.31</v>
      </c>
      <c r="MJ23" s="1">
        <v>167892</v>
      </c>
      <c r="MK23" s="1"/>
      <c r="ML23" s="1">
        <v>0</v>
      </c>
      <c r="MM23" s="1"/>
      <c r="MN23" s="1">
        <v>56848.72</v>
      </c>
      <c r="MO23" s="1">
        <v>65356.5</v>
      </c>
      <c r="MP23" s="1"/>
      <c r="MQ23" s="1"/>
      <c r="MR23" s="1"/>
      <c r="MS23" s="1"/>
      <c r="MT23" s="1">
        <v>419110.56</v>
      </c>
      <c r="MU23" s="1"/>
      <c r="MV23" s="1"/>
      <c r="MW23" s="1">
        <v>1087</v>
      </c>
      <c r="MX23" s="1"/>
      <c r="MY23" s="1"/>
      <c r="MZ23" s="1"/>
      <c r="NA23" s="1"/>
      <c r="NB23" s="1">
        <v>4464.25</v>
      </c>
      <c r="NC23" s="1">
        <v>40837</v>
      </c>
      <c r="ND23" s="1"/>
      <c r="NE23" s="1"/>
      <c r="NF23" s="1"/>
      <c r="NG23" s="1"/>
      <c r="NH23" s="1">
        <v>0</v>
      </c>
      <c r="NI23" s="1"/>
      <c r="NJ23" s="1"/>
      <c r="NK23" s="1">
        <v>0</v>
      </c>
      <c r="NL23" s="1">
        <v>15790</v>
      </c>
      <c r="NM23" s="1">
        <v>5012</v>
      </c>
      <c r="NN23" s="1">
        <v>102697</v>
      </c>
      <c r="NO23" s="1">
        <v>75838</v>
      </c>
      <c r="NP23" s="1"/>
      <c r="NQ23" s="1">
        <v>12381</v>
      </c>
      <c r="NR23" s="1">
        <v>9799.42</v>
      </c>
      <c r="NS23" s="1">
        <v>80085.75</v>
      </c>
      <c r="NT23" s="1">
        <v>109444.6</v>
      </c>
      <c r="NU23" s="1">
        <v>423450.52</v>
      </c>
      <c r="NV23" s="1">
        <v>1438</v>
      </c>
      <c r="NW23" s="1"/>
      <c r="NX23" s="1"/>
      <c r="NY23" s="1">
        <v>434710.69</v>
      </c>
      <c r="NZ23" s="1">
        <v>116285.5</v>
      </c>
      <c r="OA23" s="1"/>
      <c r="OB23" s="1">
        <v>649282.94999999995</v>
      </c>
      <c r="OC23" s="1">
        <v>1433</v>
      </c>
      <c r="OD23" s="1">
        <v>55188.25</v>
      </c>
      <c r="OE23" s="1">
        <v>762934.99</v>
      </c>
      <c r="OF23" s="1">
        <v>9955.5</v>
      </c>
      <c r="OG23" s="1">
        <v>12349</v>
      </c>
      <c r="OH23" s="1">
        <v>218479.14</v>
      </c>
      <c r="OI23" s="1">
        <v>43623.98</v>
      </c>
      <c r="OJ23" s="1">
        <v>66387.11</v>
      </c>
      <c r="OK23" s="1">
        <v>7179.37</v>
      </c>
      <c r="OL23" s="1">
        <v>142787</v>
      </c>
      <c r="OM23" s="1">
        <v>14521</v>
      </c>
      <c r="ON23" s="1">
        <v>429136.5</v>
      </c>
      <c r="OO23" s="1">
        <v>197156.36</v>
      </c>
      <c r="OP23" s="1">
        <v>63323.41</v>
      </c>
      <c r="OQ23" s="1">
        <v>100914.58</v>
      </c>
      <c r="OR23" s="1">
        <v>204307.07</v>
      </c>
      <c r="OS23" s="1">
        <v>806465.75</v>
      </c>
      <c r="OT23" s="1"/>
      <c r="OU23" s="1">
        <v>23891.24</v>
      </c>
      <c r="OV23" s="1">
        <v>202585.77</v>
      </c>
      <c r="OW23" s="1">
        <v>331074</v>
      </c>
      <c r="OX23" s="1">
        <v>23589.89</v>
      </c>
      <c r="OY23" s="1">
        <v>10203.5</v>
      </c>
      <c r="OZ23" s="1">
        <v>23444.37</v>
      </c>
      <c r="PA23" s="1">
        <v>152597.82</v>
      </c>
      <c r="PB23" s="1">
        <v>373267.45</v>
      </c>
      <c r="PC23" s="1">
        <v>173441</v>
      </c>
      <c r="PD23" s="1">
        <v>2870</v>
      </c>
      <c r="PE23" s="1">
        <v>780582.77</v>
      </c>
      <c r="PF23" s="1"/>
      <c r="PG23" s="1">
        <v>131765.41</v>
      </c>
      <c r="PH23" s="1">
        <v>306633.40999999997</v>
      </c>
      <c r="PI23" s="1"/>
      <c r="PJ23" s="1"/>
      <c r="PK23" s="1">
        <v>83863.259999999995</v>
      </c>
      <c r="PL23" s="1">
        <v>92220.27</v>
      </c>
      <c r="PM23" s="1">
        <v>15360.01</v>
      </c>
      <c r="PN23" s="1">
        <v>23812.25</v>
      </c>
      <c r="PO23" s="1">
        <v>103355.68</v>
      </c>
      <c r="PP23" s="1">
        <v>89553</v>
      </c>
      <c r="PQ23" s="1">
        <v>0</v>
      </c>
      <c r="PR23" s="1">
        <v>23138</v>
      </c>
      <c r="PS23" s="1">
        <v>5797</v>
      </c>
      <c r="PT23" s="1"/>
      <c r="PU23" s="1">
        <v>16563</v>
      </c>
      <c r="PV23" s="1">
        <v>1349502.95</v>
      </c>
      <c r="PW23" s="1"/>
      <c r="PX23" s="1">
        <v>110943</v>
      </c>
      <c r="PY23" s="1">
        <v>76853.61</v>
      </c>
      <c r="PZ23" s="1">
        <v>84039.44</v>
      </c>
      <c r="QA23" s="1"/>
      <c r="QB23" s="1"/>
      <c r="QC23" s="1"/>
      <c r="QD23" s="1"/>
      <c r="QE23" s="1">
        <v>0</v>
      </c>
      <c r="QF23" s="1">
        <v>52213</v>
      </c>
      <c r="QG23" s="1">
        <v>55265.5</v>
      </c>
      <c r="QH23" s="1"/>
      <c r="QI23" s="1"/>
      <c r="QJ23" s="1">
        <v>15969.5</v>
      </c>
      <c r="QK23" s="1">
        <v>210055.81</v>
      </c>
      <c r="QL23" s="1">
        <v>40148.22</v>
      </c>
      <c r="QM23" s="1"/>
      <c r="QN23" s="1"/>
      <c r="QO23" s="1">
        <v>19676</v>
      </c>
      <c r="QP23" s="1"/>
      <c r="QQ23" s="1">
        <v>321704.96000000002</v>
      </c>
      <c r="QR23" s="1"/>
      <c r="QS23" s="1">
        <v>10599.87</v>
      </c>
      <c r="QT23" s="1">
        <v>60726</v>
      </c>
      <c r="QU23" s="1"/>
      <c r="QV23" s="1"/>
      <c r="QW23" s="1"/>
      <c r="QX23" s="1">
        <v>4313.5</v>
      </c>
      <c r="QY23" s="1"/>
      <c r="QZ23" s="1"/>
      <c r="RA23" s="1"/>
      <c r="RB23" s="1"/>
      <c r="RC23" s="1">
        <v>10286</v>
      </c>
      <c r="RD23" s="1"/>
      <c r="RE23" s="1"/>
      <c r="RF23" s="1"/>
      <c r="RG23" s="1">
        <v>15488</v>
      </c>
      <c r="RH23" s="1"/>
      <c r="RI23" s="1"/>
      <c r="RJ23" s="1">
        <v>17650.439999999999</v>
      </c>
      <c r="RK23" s="1"/>
      <c r="RL23" s="1"/>
      <c r="RM23" s="1"/>
      <c r="RN23" s="1"/>
      <c r="RO23" s="1"/>
      <c r="RP23" s="1"/>
      <c r="RQ23" s="1"/>
      <c r="RR23" s="1"/>
      <c r="RS23" s="1"/>
      <c r="RT23" s="1"/>
      <c r="RU23" s="1"/>
      <c r="RV23" s="1"/>
      <c r="RW23" s="1"/>
      <c r="RX23" s="1">
        <v>26982</v>
      </c>
      <c r="RY23" s="1"/>
      <c r="RZ23" s="1"/>
      <c r="SA23" s="1"/>
      <c r="SB23" s="1"/>
      <c r="SC23" s="1">
        <v>25674.59</v>
      </c>
      <c r="SD23" s="1"/>
      <c r="SE23" s="1">
        <v>34805.9</v>
      </c>
      <c r="SF23" s="1"/>
      <c r="SG23" s="1"/>
      <c r="SH23" s="1"/>
      <c r="SI23" s="1">
        <v>53202</v>
      </c>
      <c r="SJ23" s="1">
        <v>63685</v>
      </c>
      <c r="SK23" s="1"/>
      <c r="SL23" s="1">
        <v>14706.25</v>
      </c>
      <c r="SM23" s="1">
        <v>42876</v>
      </c>
      <c r="SN23" s="1"/>
      <c r="SO23" s="1"/>
      <c r="SP23" s="1"/>
      <c r="SQ23" s="1">
        <v>17785.2</v>
      </c>
      <c r="SR23" s="1"/>
      <c r="SS23" s="1"/>
      <c r="ST23" s="1">
        <v>6973</v>
      </c>
      <c r="SU23" s="1"/>
      <c r="SV23" s="1">
        <v>6639</v>
      </c>
      <c r="SW23" s="1">
        <v>94087.99</v>
      </c>
      <c r="SX23" s="1">
        <v>13741.02</v>
      </c>
      <c r="SY23" s="1">
        <v>12355.5</v>
      </c>
      <c r="SZ23" s="1">
        <v>883.97</v>
      </c>
      <c r="TA23" s="1"/>
      <c r="TB23" s="1">
        <v>68940.800000000003</v>
      </c>
      <c r="TC23" s="1">
        <v>6077</v>
      </c>
      <c r="TD23" s="1"/>
      <c r="TE23" s="1">
        <v>5822</v>
      </c>
      <c r="TF23" s="1"/>
      <c r="TG23" s="1"/>
      <c r="TH23" s="1"/>
      <c r="TI23" s="1"/>
      <c r="TJ23" s="1"/>
      <c r="TK23" s="1">
        <v>3740</v>
      </c>
      <c r="TL23" s="1">
        <v>171676.17</v>
      </c>
      <c r="TM23" s="1"/>
      <c r="TN23" s="1"/>
      <c r="TO23" s="1"/>
      <c r="TP23" s="1"/>
      <c r="TQ23" s="1">
        <v>13595.25</v>
      </c>
      <c r="TR23" s="1"/>
      <c r="TS23" s="1"/>
      <c r="TT23" s="1"/>
      <c r="TU23" s="1"/>
      <c r="TV23" s="1"/>
      <c r="TW23" s="1"/>
      <c r="TX23" s="1"/>
      <c r="TY23" s="1"/>
      <c r="TZ23" s="1"/>
      <c r="UA23" s="1"/>
      <c r="UB23" s="1"/>
      <c r="UC23" s="1"/>
      <c r="UD23" s="1"/>
      <c r="UE23" s="1">
        <v>0</v>
      </c>
      <c r="UF23" s="1">
        <v>14333</v>
      </c>
      <c r="UG23" s="1"/>
      <c r="UH23" s="1">
        <v>51217.5</v>
      </c>
      <c r="UI23" s="1"/>
      <c r="UJ23" s="1"/>
      <c r="UK23" s="1">
        <v>83182.5</v>
      </c>
      <c r="UL23" s="1">
        <v>60214.5</v>
      </c>
      <c r="UM23" s="1">
        <v>300688.05</v>
      </c>
      <c r="UN23" s="1">
        <v>16678.29</v>
      </c>
      <c r="UO23" s="1">
        <v>9583</v>
      </c>
      <c r="UP23" s="1"/>
      <c r="UQ23" s="1"/>
      <c r="UR23" s="1">
        <v>35149.5</v>
      </c>
      <c r="US23" s="1"/>
      <c r="UT23" s="1"/>
      <c r="UU23" s="1"/>
      <c r="UV23" s="1">
        <v>14788</v>
      </c>
      <c r="UW23" s="1"/>
      <c r="UX23" s="1"/>
      <c r="UY23" s="1">
        <v>41104</v>
      </c>
      <c r="UZ23" s="1">
        <v>16316.99</v>
      </c>
      <c r="VA23" s="1">
        <v>178205</v>
      </c>
      <c r="VB23" s="1"/>
      <c r="VC23" s="1">
        <v>17141</v>
      </c>
      <c r="VD23" s="1">
        <v>28445</v>
      </c>
      <c r="VE23" s="1">
        <v>20465</v>
      </c>
      <c r="VF23" s="1">
        <v>51922</v>
      </c>
      <c r="VG23" s="1"/>
      <c r="VH23" s="1"/>
      <c r="VI23" s="1"/>
      <c r="VJ23" s="1"/>
      <c r="VK23" s="1"/>
      <c r="VL23" s="1"/>
      <c r="VM23" s="1"/>
      <c r="VN23" s="1">
        <v>128142.25</v>
      </c>
      <c r="VO23" s="1">
        <v>23106</v>
      </c>
      <c r="VP23" s="1">
        <v>71060.5</v>
      </c>
      <c r="VQ23" s="1"/>
      <c r="VR23" s="1"/>
      <c r="VS23" s="1">
        <v>13273.5</v>
      </c>
      <c r="VT23" s="1"/>
      <c r="VU23" s="1">
        <v>42844.95</v>
      </c>
      <c r="VV23" s="1">
        <v>2778.5</v>
      </c>
      <c r="VW23" s="1">
        <v>44568</v>
      </c>
      <c r="VX23" s="1"/>
      <c r="VY23" s="1"/>
      <c r="VZ23" s="1">
        <v>6950.92</v>
      </c>
      <c r="WA23" s="1">
        <v>33832.75</v>
      </c>
      <c r="WB23" s="1"/>
      <c r="WC23" s="1"/>
      <c r="WD23" s="1"/>
      <c r="WE23" s="1"/>
      <c r="WF23" s="1">
        <v>0</v>
      </c>
      <c r="WG23" s="1"/>
      <c r="WH23" s="1">
        <v>471016.59</v>
      </c>
      <c r="WI23" s="1">
        <v>218693.2</v>
      </c>
      <c r="WJ23" s="1">
        <v>26994.43</v>
      </c>
      <c r="WK23" s="1">
        <v>796425.69</v>
      </c>
      <c r="WL23" s="1"/>
      <c r="WM23" s="1"/>
      <c r="WN23" s="1"/>
      <c r="WO23" s="1">
        <v>5880</v>
      </c>
      <c r="WP23" s="1">
        <v>50815</v>
      </c>
      <c r="WQ23" s="1"/>
      <c r="WR23" s="1">
        <v>153938.46</v>
      </c>
      <c r="WS23" s="1"/>
      <c r="WT23" s="1">
        <v>4622.3500000000004</v>
      </c>
      <c r="WU23" s="1">
        <v>66196.509999999995</v>
      </c>
      <c r="WV23" s="1"/>
      <c r="WW23" s="1">
        <v>12718.95</v>
      </c>
      <c r="WX23" s="1"/>
      <c r="WY23" s="1"/>
      <c r="WZ23" s="1"/>
      <c r="XA23" s="1"/>
      <c r="XB23" s="1"/>
      <c r="XC23" s="1"/>
      <c r="XD23" s="1"/>
      <c r="XE23" s="1"/>
      <c r="XF23" s="1">
        <v>179052.5</v>
      </c>
      <c r="XG23" s="1">
        <v>508357.56</v>
      </c>
      <c r="XH23" s="1">
        <v>989837.2</v>
      </c>
      <c r="XI23" s="1">
        <v>90307.88</v>
      </c>
      <c r="XJ23" s="1">
        <v>121850</v>
      </c>
      <c r="XK23" s="1">
        <v>35400.22</v>
      </c>
      <c r="XL23" s="1">
        <v>6613.35</v>
      </c>
      <c r="XM23" s="1">
        <v>432189</v>
      </c>
      <c r="XN23" s="1">
        <v>174521.32</v>
      </c>
      <c r="XO23" s="1">
        <v>207740</v>
      </c>
      <c r="XP23" s="1">
        <v>0</v>
      </c>
      <c r="XQ23" s="1"/>
      <c r="XR23" s="1">
        <v>79590</v>
      </c>
      <c r="XS23" s="1"/>
      <c r="XT23" s="1"/>
      <c r="XU23" s="1"/>
      <c r="XV23" s="1"/>
      <c r="XW23" s="1">
        <v>0</v>
      </c>
      <c r="XX23" s="1"/>
      <c r="XY23" s="1"/>
      <c r="XZ23" s="1">
        <v>51601.25</v>
      </c>
      <c r="YA23" s="1"/>
      <c r="YB23" s="1">
        <v>200542</v>
      </c>
      <c r="YC23" s="1"/>
      <c r="YD23" s="1">
        <v>168565.12</v>
      </c>
      <c r="YE23" s="1">
        <v>4671.68</v>
      </c>
      <c r="YF23" s="1">
        <v>11468.4</v>
      </c>
      <c r="YG23" s="1"/>
      <c r="YH23" s="1"/>
      <c r="YI23" s="1">
        <v>176633</v>
      </c>
      <c r="YJ23" s="1">
        <v>59191</v>
      </c>
      <c r="YK23" s="1">
        <v>14658.84</v>
      </c>
      <c r="YL23" s="1"/>
      <c r="YM23" s="1"/>
      <c r="YN23" s="1"/>
      <c r="YO23" s="1"/>
      <c r="YP23" s="1"/>
      <c r="YQ23" s="1"/>
      <c r="YR23" s="1"/>
      <c r="YS23" s="1">
        <v>547010.13</v>
      </c>
      <c r="YT23" s="1"/>
      <c r="YU23" s="1"/>
      <c r="YV23" s="1"/>
      <c r="YW23" s="1"/>
      <c r="YX23" s="1"/>
      <c r="YY23" s="1">
        <v>0</v>
      </c>
      <c r="YZ23" s="1"/>
      <c r="ZA23" s="1">
        <v>51738</v>
      </c>
      <c r="ZB23" s="1"/>
      <c r="ZC23" s="1"/>
      <c r="ZD23" s="1"/>
      <c r="ZE23" s="1"/>
      <c r="ZF23" s="1"/>
      <c r="ZG23" s="1"/>
      <c r="ZH23" s="1"/>
      <c r="ZI23" s="1"/>
      <c r="ZJ23" s="1"/>
      <c r="ZK23" s="1"/>
      <c r="ZL23" s="1"/>
      <c r="ZM23" s="1"/>
      <c r="ZN23" s="1"/>
      <c r="ZO23" s="1"/>
      <c r="ZP23" s="1"/>
      <c r="ZQ23" s="1"/>
      <c r="ZR23" s="1"/>
      <c r="ZS23" s="1"/>
      <c r="ZT23" s="1">
        <v>117280</v>
      </c>
      <c r="ZU23" s="1"/>
      <c r="ZV23" s="1">
        <v>68385.25</v>
      </c>
      <c r="ZW23" s="1"/>
      <c r="ZX23" s="1"/>
      <c r="ZY23" s="1"/>
      <c r="ZZ23" s="1">
        <v>22348</v>
      </c>
      <c r="AAA23" s="1">
        <v>0</v>
      </c>
      <c r="AAB23" s="1">
        <v>5546.5</v>
      </c>
      <c r="AAC23" s="1">
        <v>95360</v>
      </c>
      <c r="AAD23" s="1"/>
      <c r="AAE23" s="1">
        <v>42657</v>
      </c>
      <c r="AAF23" s="1">
        <v>10083</v>
      </c>
      <c r="AAG23" s="1"/>
      <c r="AAH23" s="1"/>
      <c r="AAI23" s="1"/>
      <c r="AAJ23" s="1"/>
      <c r="AAK23" s="1"/>
      <c r="AAL23" s="1"/>
      <c r="AAM23" s="1"/>
      <c r="AAN23" s="1"/>
      <c r="AAO23" s="1">
        <v>3753</v>
      </c>
      <c r="AAP23" s="1">
        <v>295387.19</v>
      </c>
      <c r="AAQ23" s="1"/>
      <c r="AAR23" s="1"/>
      <c r="AAS23" s="1"/>
      <c r="AAT23" s="1">
        <v>315541.73</v>
      </c>
      <c r="AAU23" s="1">
        <v>13955.75</v>
      </c>
      <c r="AAV23" s="1">
        <v>3602.25</v>
      </c>
      <c r="AAW23" s="1"/>
      <c r="AAX23" s="1"/>
      <c r="AAY23" s="1"/>
      <c r="AAZ23" s="1"/>
      <c r="ABA23" s="1">
        <v>26489</v>
      </c>
      <c r="ABB23" s="1"/>
      <c r="ABC23" s="1"/>
      <c r="ABD23" s="1"/>
      <c r="ABE23" s="1"/>
      <c r="ABF23" s="1"/>
      <c r="ABG23" s="1"/>
      <c r="ABH23" s="1"/>
      <c r="ABI23" s="1"/>
      <c r="ABJ23" s="1"/>
      <c r="ABK23" s="1"/>
      <c r="ABL23" s="1"/>
      <c r="ABM23" s="1"/>
      <c r="ABN23" s="1"/>
      <c r="ABO23" s="1"/>
      <c r="ABP23" s="1"/>
      <c r="ABQ23" s="1"/>
      <c r="ABR23" s="1">
        <v>27152</v>
      </c>
      <c r="ABS23" s="1"/>
      <c r="ABT23" s="1">
        <v>69802.75</v>
      </c>
      <c r="ABU23" s="1"/>
      <c r="ABV23" s="1">
        <v>11740.8</v>
      </c>
      <c r="ABW23" s="1">
        <v>212559</v>
      </c>
      <c r="ABX23" s="1">
        <v>32711.59</v>
      </c>
      <c r="ABY23" s="1"/>
      <c r="ABZ23" s="1">
        <v>125187</v>
      </c>
      <c r="ACA23" s="1"/>
      <c r="ACB23" s="1"/>
      <c r="ACC23" s="1"/>
      <c r="ACD23" s="1"/>
      <c r="ACE23" s="1">
        <v>7056.19</v>
      </c>
      <c r="ACF23" s="1"/>
      <c r="ACG23" s="1"/>
      <c r="ACH23" s="1"/>
      <c r="ACI23" s="1"/>
      <c r="ACJ23" s="1"/>
      <c r="ACK23" s="1"/>
      <c r="ACL23" s="1"/>
      <c r="ACM23" s="1"/>
      <c r="ACN23" s="1"/>
      <c r="ACO23" s="1"/>
      <c r="ACP23" s="1"/>
      <c r="ACQ23" s="1"/>
      <c r="ACR23" s="1"/>
      <c r="ACS23" s="1"/>
      <c r="ACT23" s="1"/>
      <c r="ACU23" s="1"/>
      <c r="ACV23" s="1"/>
      <c r="ACW23" s="1"/>
      <c r="ACX23" s="1"/>
      <c r="ACY23" s="1"/>
      <c r="ACZ23" s="1">
        <v>1743980.5</v>
      </c>
      <c r="ADA23" s="1">
        <v>75111.25</v>
      </c>
      <c r="ADB23" s="1">
        <v>355660.16</v>
      </c>
      <c r="ADC23" s="1">
        <v>0</v>
      </c>
      <c r="ADD23" s="1">
        <v>96819</v>
      </c>
      <c r="ADE23" s="1">
        <v>320052.25</v>
      </c>
      <c r="ADF23" s="1">
        <v>93052.5</v>
      </c>
      <c r="ADG23" s="1">
        <v>562088.9</v>
      </c>
      <c r="ADH23" s="1">
        <v>110911.62</v>
      </c>
      <c r="ADI23" s="1"/>
      <c r="ADJ23" s="1">
        <v>6205.5</v>
      </c>
      <c r="ADK23" s="1">
        <v>1473.54</v>
      </c>
      <c r="ADL23" s="1">
        <v>218956.75</v>
      </c>
      <c r="ADM23" s="1">
        <v>0</v>
      </c>
      <c r="ADN23" s="1">
        <v>553920.43999999994</v>
      </c>
      <c r="ADO23" s="1">
        <v>56582.23</v>
      </c>
      <c r="ADP23" s="1"/>
      <c r="ADQ23" s="1"/>
      <c r="ADR23" s="1"/>
      <c r="ADS23" s="1"/>
      <c r="ADT23" s="1">
        <v>13263.9</v>
      </c>
      <c r="ADU23" s="1">
        <v>9620</v>
      </c>
      <c r="ADV23" s="1">
        <v>37705</v>
      </c>
      <c r="ADW23" s="1"/>
      <c r="ADX23" s="1"/>
      <c r="ADY23" s="1">
        <v>22001</v>
      </c>
      <c r="ADZ23" s="1"/>
      <c r="AEA23" s="1"/>
      <c r="AEB23" s="1">
        <v>6313</v>
      </c>
      <c r="AEC23" s="1"/>
      <c r="AED23" s="1"/>
      <c r="AEE23" s="1"/>
      <c r="AEF23" s="1"/>
      <c r="AEG23" s="1"/>
      <c r="AEH23" s="1"/>
      <c r="AEI23" s="1">
        <v>132447.4</v>
      </c>
      <c r="AEJ23" s="1"/>
      <c r="AEK23" s="1">
        <v>5339</v>
      </c>
      <c r="AEL23" s="1"/>
      <c r="AEM23" s="1"/>
      <c r="AEN23" s="1">
        <v>15095</v>
      </c>
      <c r="AEO23" s="1"/>
      <c r="AEP23" s="1"/>
      <c r="AEQ23" s="1"/>
      <c r="AER23" s="1">
        <v>31924</v>
      </c>
      <c r="AES23" s="1"/>
      <c r="AET23" s="1"/>
      <c r="AEU23" s="1"/>
      <c r="AEV23" s="1">
        <v>96760.57</v>
      </c>
      <c r="AEW23" s="1">
        <v>0</v>
      </c>
      <c r="AEX23" s="1"/>
      <c r="AEY23" s="1"/>
      <c r="AEZ23" s="1">
        <v>28883.46</v>
      </c>
      <c r="AFA23" s="1">
        <v>0</v>
      </c>
      <c r="AFB23" s="1">
        <v>41675.4</v>
      </c>
      <c r="AFC23" s="1"/>
      <c r="AFD23" s="1"/>
      <c r="AFE23" s="1">
        <v>18051.740000000002</v>
      </c>
      <c r="AFF23" s="1"/>
      <c r="AFG23" s="1"/>
      <c r="AFH23" s="1">
        <v>10649</v>
      </c>
      <c r="AFI23" s="1"/>
      <c r="AFJ23" s="1"/>
      <c r="AFK23" s="1">
        <v>0</v>
      </c>
      <c r="AFL23" s="1"/>
      <c r="AFM23" s="1"/>
      <c r="AFN23" s="1"/>
      <c r="AFO23" s="1">
        <v>0</v>
      </c>
      <c r="AFP23" s="1"/>
      <c r="AFQ23" s="1"/>
      <c r="AFR23" s="1"/>
      <c r="AFS23" s="1"/>
      <c r="AFT23" s="1"/>
      <c r="AFU23" s="1"/>
      <c r="AFV23" s="1">
        <v>125597.25</v>
      </c>
      <c r="AFW23" s="1">
        <v>1557</v>
      </c>
      <c r="AFX23" s="1"/>
      <c r="AFY23" s="1">
        <v>27569</v>
      </c>
      <c r="AFZ23" s="1"/>
      <c r="AGA23" s="1"/>
      <c r="AGB23" s="1"/>
      <c r="AGC23" s="1"/>
      <c r="AGD23" s="1"/>
      <c r="AGE23" s="1"/>
      <c r="AGF23" s="1">
        <v>41758.68</v>
      </c>
      <c r="AGG23" s="1"/>
      <c r="AGH23" s="1">
        <v>91324.75</v>
      </c>
      <c r="AGI23" s="1"/>
      <c r="AGJ23" s="1"/>
      <c r="AGK23" s="1"/>
      <c r="AGL23" s="1">
        <v>11269</v>
      </c>
      <c r="AGM23" s="1">
        <v>34131</v>
      </c>
      <c r="AGN23" s="1">
        <v>4651</v>
      </c>
      <c r="AGO23" s="1">
        <v>3621</v>
      </c>
      <c r="AGP23" s="1"/>
      <c r="AGQ23" s="1"/>
      <c r="AGR23" s="1"/>
      <c r="AGS23" s="1">
        <v>7019.5</v>
      </c>
      <c r="AGT23" s="1"/>
      <c r="AGU23" s="1"/>
      <c r="AGV23" s="1"/>
      <c r="AGW23" s="1"/>
      <c r="AGX23" s="1"/>
      <c r="AGY23" s="1"/>
      <c r="AGZ23" s="1">
        <v>14999</v>
      </c>
      <c r="AHA23" s="1">
        <v>12085.5</v>
      </c>
      <c r="AHB23" s="1"/>
      <c r="AHC23" s="1"/>
      <c r="AHD23" s="1"/>
      <c r="AHE23" s="1">
        <v>122607.75</v>
      </c>
      <c r="AHF23" s="1">
        <v>7789</v>
      </c>
      <c r="AHG23" s="1"/>
      <c r="AHH23" s="1"/>
      <c r="AHI23" s="1"/>
      <c r="AHJ23" s="1"/>
      <c r="AHK23" s="1"/>
      <c r="AHL23" s="1"/>
      <c r="AHM23" s="1"/>
      <c r="AHN23" s="1"/>
      <c r="AHO23" s="1"/>
      <c r="AHP23" s="1"/>
      <c r="AHQ23" s="1"/>
      <c r="AHR23" s="1"/>
      <c r="AHS23" s="1"/>
      <c r="AHT23" s="1"/>
      <c r="AHU23" s="1"/>
      <c r="AHV23" s="1"/>
      <c r="AHW23" s="1">
        <v>69912268.820000023</v>
      </c>
    </row>
    <row r="24" spans="1:907" x14ac:dyDescent="0.25">
      <c r="A24" t="s">
        <v>1921</v>
      </c>
      <c r="B24" t="s">
        <v>2016</v>
      </c>
      <c r="C24" t="s">
        <v>2017</v>
      </c>
      <c r="D24" s="1"/>
      <c r="E24" s="1"/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/>
      <c r="N24" s="1">
        <v>0</v>
      </c>
      <c r="O24" s="1">
        <v>0</v>
      </c>
      <c r="P24" s="1"/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/>
      <c r="W24" s="1"/>
      <c r="X24" s="1">
        <v>0</v>
      </c>
      <c r="Y24" s="1">
        <v>0</v>
      </c>
      <c r="Z24" s="1">
        <v>0</v>
      </c>
      <c r="AA24" s="1">
        <v>0</v>
      </c>
      <c r="AB24" s="1"/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11628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1">
        <v>0</v>
      </c>
      <c r="AZ24" s="1">
        <v>0</v>
      </c>
      <c r="BA24" s="1">
        <v>0</v>
      </c>
      <c r="BB24" s="1">
        <v>0</v>
      </c>
      <c r="BC24" s="1">
        <v>0</v>
      </c>
      <c r="BD24" s="1">
        <v>0</v>
      </c>
      <c r="BE24" s="1">
        <v>0</v>
      </c>
      <c r="BF24" s="1">
        <v>0</v>
      </c>
      <c r="BG24" s="1">
        <v>0</v>
      </c>
      <c r="BH24" s="1">
        <v>0</v>
      </c>
      <c r="BI24" s="1">
        <v>0</v>
      </c>
      <c r="BJ24" s="1">
        <v>0</v>
      </c>
      <c r="BK24" s="1">
        <v>0</v>
      </c>
      <c r="BL24" s="1">
        <v>0</v>
      </c>
      <c r="BM24" s="1">
        <v>0</v>
      </c>
      <c r="BN24" s="1">
        <v>0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/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  <c r="CC24" s="1">
        <v>0</v>
      </c>
      <c r="CD24" s="1">
        <v>0</v>
      </c>
      <c r="CE24" s="1">
        <v>0</v>
      </c>
      <c r="CF24" s="1">
        <v>0</v>
      </c>
      <c r="CG24" s="1">
        <v>0</v>
      </c>
      <c r="CH24" s="1">
        <v>0</v>
      </c>
      <c r="CI24" s="1">
        <v>0</v>
      </c>
      <c r="CJ24" s="1">
        <v>0</v>
      </c>
      <c r="CK24" s="1">
        <v>0</v>
      </c>
      <c r="CL24" s="1">
        <v>0</v>
      </c>
      <c r="CM24" s="1">
        <v>0</v>
      </c>
      <c r="CN24" s="1">
        <v>0</v>
      </c>
      <c r="CO24" s="1">
        <v>0</v>
      </c>
      <c r="CP24" s="1">
        <v>0</v>
      </c>
      <c r="CQ24" s="1">
        <v>0</v>
      </c>
      <c r="CR24" s="1">
        <v>0</v>
      </c>
      <c r="CS24" s="1"/>
      <c r="CT24" s="1">
        <v>0</v>
      </c>
      <c r="CU24" s="1">
        <v>0</v>
      </c>
      <c r="CV24" s="1">
        <v>0</v>
      </c>
      <c r="CW24" s="1">
        <v>0</v>
      </c>
      <c r="CX24" s="1">
        <v>0</v>
      </c>
      <c r="CY24" s="1">
        <v>0</v>
      </c>
      <c r="CZ24" s="1"/>
      <c r="DA24" s="1">
        <v>0</v>
      </c>
      <c r="DB24" s="1">
        <v>0</v>
      </c>
      <c r="DC24" s="1">
        <v>0</v>
      </c>
      <c r="DD24" s="1">
        <v>0</v>
      </c>
      <c r="DE24" s="1">
        <v>0</v>
      </c>
      <c r="DF24" s="1">
        <v>0</v>
      </c>
      <c r="DG24" s="1">
        <v>0</v>
      </c>
      <c r="DH24" s="1">
        <v>0</v>
      </c>
      <c r="DI24" s="1">
        <v>0</v>
      </c>
      <c r="DJ24" s="1">
        <v>0</v>
      </c>
      <c r="DK24" s="1">
        <v>0</v>
      </c>
      <c r="DL24" s="1">
        <v>0</v>
      </c>
      <c r="DM24" s="1">
        <v>0</v>
      </c>
      <c r="DN24" s="1"/>
      <c r="DO24" s="1">
        <v>0</v>
      </c>
      <c r="DP24" s="1">
        <v>0</v>
      </c>
      <c r="DQ24" s="1">
        <v>0</v>
      </c>
      <c r="DR24" s="1">
        <v>0</v>
      </c>
      <c r="DS24" s="1">
        <v>0</v>
      </c>
      <c r="DT24" s="1">
        <v>0</v>
      </c>
      <c r="DU24" s="1"/>
      <c r="DV24" s="1">
        <v>0</v>
      </c>
      <c r="DW24" s="1"/>
      <c r="DX24" s="1"/>
      <c r="DY24" s="1"/>
      <c r="DZ24" s="1"/>
      <c r="EA24" s="1"/>
      <c r="EB24" s="1"/>
      <c r="EC24" s="1">
        <v>0</v>
      </c>
      <c r="ED24" s="1"/>
      <c r="EE24" s="1">
        <v>0</v>
      </c>
      <c r="EF24" s="1">
        <v>0</v>
      </c>
      <c r="EG24" s="1">
        <v>0</v>
      </c>
      <c r="EH24" s="1">
        <v>0</v>
      </c>
      <c r="EI24" s="1">
        <v>0</v>
      </c>
      <c r="EJ24" s="1"/>
      <c r="EK24" s="1">
        <v>0</v>
      </c>
      <c r="EL24" s="1">
        <v>0</v>
      </c>
      <c r="EM24" s="1"/>
      <c r="EN24" s="1">
        <v>0</v>
      </c>
      <c r="EO24" s="1">
        <v>0</v>
      </c>
      <c r="EP24" s="1"/>
      <c r="EQ24" s="1"/>
      <c r="ER24" s="1">
        <v>0</v>
      </c>
      <c r="ES24" s="1">
        <v>0</v>
      </c>
      <c r="ET24" s="1">
        <v>0</v>
      </c>
      <c r="EU24" s="1">
        <v>0</v>
      </c>
      <c r="EV24" s="1">
        <v>0</v>
      </c>
      <c r="EW24" s="1">
        <v>0</v>
      </c>
      <c r="EX24" s="1">
        <v>0</v>
      </c>
      <c r="EY24" s="1">
        <v>0</v>
      </c>
      <c r="EZ24" s="1">
        <v>0</v>
      </c>
      <c r="FA24" s="1">
        <v>0</v>
      </c>
      <c r="FB24" s="1"/>
      <c r="FC24" s="1">
        <v>0</v>
      </c>
      <c r="FD24" s="1">
        <v>0</v>
      </c>
      <c r="FE24" s="1">
        <v>0</v>
      </c>
      <c r="FF24" s="1">
        <v>0</v>
      </c>
      <c r="FG24" s="1">
        <v>0</v>
      </c>
      <c r="FH24" s="1">
        <v>0</v>
      </c>
      <c r="FI24" s="1">
        <v>0</v>
      </c>
      <c r="FJ24" s="1">
        <v>0</v>
      </c>
      <c r="FK24" s="1">
        <v>0</v>
      </c>
      <c r="FL24" s="1">
        <v>0</v>
      </c>
      <c r="FM24" s="1">
        <v>0</v>
      </c>
      <c r="FN24" s="1">
        <v>0</v>
      </c>
      <c r="FO24" s="1"/>
      <c r="FP24" s="1">
        <v>0</v>
      </c>
      <c r="FQ24" s="1">
        <v>0</v>
      </c>
      <c r="FR24" s="1">
        <v>0</v>
      </c>
      <c r="FS24" s="1">
        <v>0</v>
      </c>
      <c r="FT24" s="1">
        <v>0</v>
      </c>
      <c r="FU24" s="1">
        <v>52001</v>
      </c>
      <c r="FV24" s="1">
        <v>0</v>
      </c>
      <c r="FW24" s="1">
        <v>0</v>
      </c>
      <c r="FX24" s="1">
        <v>0</v>
      </c>
      <c r="FY24" s="1">
        <v>0</v>
      </c>
      <c r="FZ24" s="1">
        <v>0</v>
      </c>
      <c r="GA24" s="1">
        <v>0</v>
      </c>
      <c r="GB24" s="1">
        <v>0</v>
      </c>
      <c r="GC24" s="1">
        <v>0</v>
      </c>
      <c r="GD24" s="1">
        <v>0</v>
      </c>
      <c r="GE24" s="1">
        <v>0</v>
      </c>
      <c r="GF24" s="1">
        <v>0</v>
      </c>
      <c r="GG24" s="1">
        <v>0</v>
      </c>
      <c r="GH24" s="1">
        <v>0</v>
      </c>
      <c r="GI24" s="1">
        <v>0</v>
      </c>
      <c r="GJ24" s="1">
        <v>0</v>
      </c>
      <c r="GK24" s="1">
        <v>0</v>
      </c>
      <c r="GL24" s="1">
        <v>0</v>
      </c>
      <c r="GM24" s="1">
        <v>0</v>
      </c>
      <c r="GN24" s="1">
        <v>0</v>
      </c>
      <c r="GO24" s="1">
        <v>0</v>
      </c>
      <c r="GP24" s="1">
        <v>0</v>
      </c>
      <c r="GQ24" s="1">
        <v>0</v>
      </c>
      <c r="GR24" s="1">
        <v>0</v>
      </c>
      <c r="GS24" s="1">
        <v>0</v>
      </c>
      <c r="GT24" s="1">
        <v>252923</v>
      </c>
      <c r="GU24" s="1">
        <v>0</v>
      </c>
      <c r="GV24" s="1">
        <v>0</v>
      </c>
      <c r="GW24" s="1">
        <v>0</v>
      </c>
      <c r="GX24" s="1">
        <v>0</v>
      </c>
      <c r="GY24" s="1">
        <v>0</v>
      </c>
      <c r="GZ24" s="1">
        <v>0</v>
      </c>
      <c r="HA24" s="1"/>
      <c r="HB24" s="1">
        <v>0</v>
      </c>
      <c r="HC24" s="1">
        <v>0</v>
      </c>
      <c r="HD24" s="1">
        <v>0</v>
      </c>
      <c r="HE24" s="1">
        <v>0</v>
      </c>
      <c r="HF24" s="1">
        <v>0</v>
      </c>
      <c r="HG24" s="1">
        <v>0</v>
      </c>
      <c r="HH24" s="1">
        <v>0</v>
      </c>
      <c r="HI24" s="1">
        <v>0</v>
      </c>
      <c r="HJ24" s="1">
        <v>0</v>
      </c>
      <c r="HK24" s="1"/>
      <c r="HL24" s="1">
        <v>0</v>
      </c>
      <c r="HM24" s="1"/>
      <c r="HN24" s="1">
        <v>0</v>
      </c>
      <c r="HO24" s="1">
        <v>0</v>
      </c>
      <c r="HP24" s="1">
        <v>0</v>
      </c>
      <c r="HQ24" s="1">
        <v>0</v>
      </c>
      <c r="HR24" s="1"/>
      <c r="HS24" s="1">
        <v>0</v>
      </c>
      <c r="HT24" s="1">
        <v>0</v>
      </c>
      <c r="HU24" s="1">
        <v>0</v>
      </c>
      <c r="HV24" s="1">
        <v>0</v>
      </c>
      <c r="HW24" s="1">
        <v>0</v>
      </c>
      <c r="HX24" s="1"/>
      <c r="HY24" s="1">
        <v>0</v>
      </c>
      <c r="HZ24" s="1">
        <v>0</v>
      </c>
      <c r="IA24" s="1">
        <v>0</v>
      </c>
      <c r="IB24" s="1">
        <v>0</v>
      </c>
      <c r="IC24" s="1">
        <v>0</v>
      </c>
      <c r="ID24" s="1"/>
      <c r="IE24" s="1">
        <v>0</v>
      </c>
      <c r="IF24" s="1">
        <v>0</v>
      </c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>
        <v>0</v>
      </c>
      <c r="JN24" s="1">
        <v>0</v>
      </c>
      <c r="JO24" s="1">
        <v>0</v>
      </c>
      <c r="JP24" s="1"/>
      <c r="JQ24" s="1">
        <v>0</v>
      </c>
      <c r="JR24" s="1">
        <v>0</v>
      </c>
      <c r="JS24" s="1">
        <v>0</v>
      </c>
      <c r="JT24" s="1">
        <v>0</v>
      </c>
      <c r="JU24" s="1"/>
      <c r="JV24" s="1">
        <v>0</v>
      </c>
      <c r="JW24" s="1"/>
      <c r="JX24" s="1"/>
      <c r="JY24" s="1"/>
      <c r="JZ24" s="1"/>
      <c r="KA24" s="1">
        <v>0</v>
      </c>
      <c r="KB24" s="1"/>
      <c r="KC24" s="1">
        <v>0</v>
      </c>
      <c r="KD24" s="1">
        <v>0</v>
      </c>
      <c r="KE24" s="1"/>
      <c r="KF24" s="1">
        <v>0</v>
      </c>
      <c r="KG24" s="1">
        <v>0</v>
      </c>
      <c r="KH24" s="1"/>
      <c r="KI24" s="1">
        <v>0</v>
      </c>
      <c r="KJ24" s="1">
        <v>0</v>
      </c>
      <c r="KK24" s="1">
        <v>0</v>
      </c>
      <c r="KL24" s="1">
        <v>0</v>
      </c>
      <c r="KM24" s="1">
        <v>0</v>
      </c>
      <c r="KN24" s="1">
        <v>0</v>
      </c>
      <c r="KO24" s="1"/>
      <c r="KP24" s="1">
        <v>0</v>
      </c>
      <c r="KQ24" s="1">
        <v>0</v>
      </c>
      <c r="KR24" s="1">
        <v>0</v>
      </c>
      <c r="KS24" s="1"/>
      <c r="KT24" s="1"/>
      <c r="KU24" s="1"/>
      <c r="KV24" s="1"/>
      <c r="KW24" s="1"/>
      <c r="KX24" s="1"/>
      <c r="KY24" s="1"/>
      <c r="KZ24" s="1"/>
      <c r="LA24" s="1"/>
      <c r="LB24" s="1">
        <v>0</v>
      </c>
      <c r="LC24" s="1">
        <v>0</v>
      </c>
      <c r="LD24" s="1">
        <v>0</v>
      </c>
      <c r="LE24" s="1">
        <v>0</v>
      </c>
      <c r="LF24" s="1"/>
      <c r="LG24" s="1">
        <v>0</v>
      </c>
      <c r="LH24" s="1"/>
      <c r="LI24" s="1">
        <v>0</v>
      </c>
      <c r="LJ24" s="1">
        <v>0</v>
      </c>
      <c r="LK24" s="1">
        <v>0</v>
      </c>
      <c r="LL24" s="1"/>
      <c r="LM24" s="1">
        <v>0</v>
      </c>
      <c r="LN24" s="1"/>
      <c r="LO24" s="1"/>
      <c r="LP24" s="1">
        <v>0</v>
      </c>
      <c r="LQ24" s="1">
        <v>0</v>
      </c>
      <c r="LR24" s="1">
        <v>0</v>
      </c>
      <c r="LS24" s="1">
        <v>0</v>
      </c>
      <c r="LT24" s="1">
        <v>0</v>
      </c>
      <c r="LU24" s="1">
        <v>0</v>
      </c>
      <c r="LV24" s="1">
        <v>0</v>
      </c>
      <c r="LW24" s="1">
        <v>0</v>
      </c>
      <c r="LX24" s="1">
        <v>0</v>
      </c>
      <c r="LY24" s="1">
        <v>0</v>
      </c>
      <c r="LZ24" s="1"/>
      <c r="MA24" s="1">
        <v>0</v>
      </c>
      <c r="MB24" s="1">
        <v>0</v>
      </c>
      <c r="MC24" s="1">
        <v>0</v>
      </c>
      <c r="MD24" s="1"/>
      <c r="ME24" s="1">
        <v>0</v>
      </c>
      <c r="MF24" s="1">
        <v>0</v>
      </c>
      <c r="MG24" s="1">
        <v>0</v>
      </c>
      <c r="MH24" s="1"/>
      <c r="MI24" s="1">
        <v>0</v>
      </c>
      <c r="MJ24" s="1">
        <v>0</v>
      </c>
      <c r="MK24" s="1"/>
      <c r="ML24" s="1">
        <v>0</v>
      </c>
      <c r="MM24" s="1"/>
      <c r="MN24" s="1">
        <v>0</v>
      </c>
      <c r="MO24" s="1"/>
      <c r="MP24" s="1">
        <v>0</v>
      </c>
      <c r="MQ24" s="1"/>
      <c r="MR24" s="1">
        <v>0</v>
      </c>
      <c r="MS24" s="1">
        <v>0</v>
      </c>
      <c r="MT24" s="1">
        <v>0</v>
      </c>
      <c r="MU24" s="1"/>
      <c r="MV24" s="1">
        <v>0</v>
      </c>
      <c r="MW24" s="1">
        <v>0</v>
      </c>
      <c r="MX24" s="1"/>
      <c r="MY24" s="1"/>
      <c r="MZ24" s="1">
        <v>0</v>
      </c>
      <c r="NA24" s="1">
        <v>0</v>
      </c>
      <c r="NB24" s="1">
        <v>0</v>
      </c>
      <c r="NC24" s="1">
        <v>0</v>
      </c>
      <c r="ND24" s="1">
        <v>0</v>
      </c>
      <c r="NE24" s="1">
        <v>0</v>
      </c>
      <c r="NF24" s="1"/>
      <c r="NG24" s="1">
        <v>0</v>
      </c>
      <c r="NH24" s="1"/>
      <c r="NI24" s="1">
        <v>0</v>
      </c>
      <c r="NJ24" s="1">
        <v>0</v>
      </c>
      <c r="NK24" s="1">
        <v>0</v>
      </c>
      <c r="NL24" s="1">
        <v>0</v>
      </c>
      <c r="NM24" s="1">
        <v>0</v>
      </c>
      <c r="NN24" s="1">
        <v>0</v>
      </c>
      <c r="NO24" s="1">
        <v>0</v>
      </c>
      <c r="NP24" s="1">
        <v>0</v>
      </c>
      <c r="NQ24" s="1">
        <v>0</v>
      </c>
      <c r="NR24" s="1">
        <v>0</v>
      </c>
      <c r="NS24" s="1">
        <v>0</v>
      </c>
      <c r="NT24" s="1">
        <v>0</v>
      </c>
      <c r="NU24" s="1">
        <v>0</v>
      </c>
      <c r="NV24" s="1">
        <v>0</v>
      </c>
      <c r="NW24" s="1">
        <v>0</v>
      </c>
      <c r="NX24" s="1">
        <v>0</v>
      </c>
      <c r="NY24" s="1">
        <v>0</v>
      </c>
      <c r="NZ24" s="1">
        <v>0</v>
      </c>
      <c r="OA24" s="1">
        <v>0</v>
      </c>
      <c r="OB24" s="1">
        <v>0</v>
      </c>
      <c r="OC24" s="1">
        <v>0</v>
      </c>
      <c r="OD24" s="1"/>
      <c r="OE24" s="1">
        <v>0</v>
      </c>
      <c r="OF24" s="1">
        <v>0</v>
      </c>
      <c r="OG24" s="1"/>
      <c r="OH24" s="1">
        <v>0</v>
      </c>
      <c r="OI24" s="1">
        <v>0</v>
      </c>
      <c r="OJ24" s="1">
        <v>0</v>
      </c>
      <c r="OK24" s="1">
        <v>0</v>
      </c>
      <c r="OL24" s="1">
        <v>0</v>
      </c>
      <c r="OM24" s="1">
        <v>0</v>
      </c>
      <c r="ON24" s="1"/>
      <c r="OO24" s="1">
        <v>0</v>
      </c>
      <c r="OP24" s="1">
        <v>0</v>
      </c>
      <c r="OQ24" s="1">
        <v>0</v>
      </c>
      <c r="OR24" s="1">
        <v>0</v>
      </c>
      <c r="OS24" s="1"/>
      <c r="OT24" s="1"/>
      <c r="OU24" s="1">
        <v>0</v>
      </c>
      <c r="OV24" s="1"/>
      <c r="OW24" s="1">
        <v>0</v>
      </c>
      <c r="OX24" s="1"/>
      <c r="OY24" s="1"/>
      <c r="OZ24" s="1">
        <v>0</v>
      </c>
      <c r="PA24" s="1">
        <v>0</v>
      </c>
      <c r="PB24" s="1"/>
      <c r="PC24" s="1"/>
      <c r="PD24" s="1">
        <v>0</v>
      </c>
      <c r="PE24" s="1">
        <v>0</v>
      </c>
      <c r="PF24" s="1"/>
      <c r="PG24" s="1">
        <v>0</v>
      </c>
      <c r="PH24" s="1"/>
      <c r="PI24" s="1"/>
      <c r="PJ24" s="1">
        <v>0</v>
      </c>
      <c r="PK24" s="1">
        <v>0</v>
      </c>
      <c r="PL24" s="1"/>
      <c r="PM24" s="1">
        <v>0</v>
      </c>
      <c r="PN24" s="1">
        <v>0</v>
      </c>
      <c r="PO24" s="1">
        <v>0</v>
      </c>
      <c r="PP24" s="1">
        <v>0</v>
      </c>
      <c r="PQ24" s="1">
        <v>0</v>
      </c>
      <c r="PR24" s="1">
        <v>0</v>
      </c>
      <c r="PS24" s="1">
        <v>0</v>
      </c>
      <c r="PT24" s="1">
        <v>0</v>
      </c>
      <c r="PU24" s="1">
        <v>0</v>
      </c>
      <c r="PV24" s="1">
        <v>0</v>
      </c>
      <c r="PW24" s="1">
        <v>0</v>
      </c>
      <c r="PX24" s="1">
        <v>0</v>
      </c>
      <c r="PY24" s="1">
        <v>0</v>
      </c>
      <c r="PZ24" s="1">
        <v>0</v>
      </c>
      <c r="QA24" s="1">
        <v>0</v>
      </c>
      <c r="QB24" s="1">
        <v>0</v>
      </c>
      <c r="QC24" s="1">
        <v>0</v>
      </c>
      <c r="QD24" s="1">
        <v>0</v>
      </c>
      <c r="QE24" s="1">
        <v>0</v>
      </c>
      <c r="QF24" s="1">
        <v>0</v>
      </c>
      <c r="QG24" s="1">
        <v>0</v>
      </c>
      <c r="QH24" s="1">
        <v>0</v>
      </c>
      <c r="QI24" s="1">
        <v>0</v>
      </c>
      <c r="QJ24" s="1">
        <v>0</v>
      </c>
      <c r="QK24" s="1">
        <v>0</v>
      </c>
      <c r="QL24" s="1">
        <v>0</v>
      </c>
      <c r="QM24" s="1">
        <v>0</v>
      </c>
      <c r="QN24" s="1">
        <v>0</v>
      </c>
      <c r="QO24" s="1">
        <v>0</v>
      </c>
      <c r="QP24" s="1">
        <v>0</v>
      </c>
      <c r="QQ24" s="1">
        <v>0</v>
      </c>
      <c r="QR24" s="1"/>
      <c r="QS24" s="1"/>
      <c r="QT24" s="1">
        <v>0</v>
      </c>
      <c r="QU24" s="1">
        <v>0</v>
      </c>
      <c r="QV24" s="1">
        <v>0</v>
      </c>
      <c r="QW24" s="1">
        <v>0</v>
      </c>
      <c r="QX24" s="1">
        <v>0</v>
      </c>
      <c r="QY24" s="1">
        <v>0</v>
      </c>
      <c r="QZ24" s="1">
        <v>0</v>
      </c>
      <c r="RA24" s="1">
        <v>0</v>
      </c>
      <c r="RB24" s="1">
        <v>0</v>
      </c>
      <c r="RC24" s="1">
        <v>0</v>
      </c>
      <c r="RD24" s="1">
        <v>0</v>
      </c>
      <c r="RE24" s="1">
        <v>0</v>
      </c>
      <c r="RF24" s="1">
        <v>0</v>
      </c>
      <c r="RG24" s="1">
        <v>0</v>
      </c>
      <c r="RH24" s="1">
        <v>0</v>
      </c>
      <c r="RI24" s="1"/>
      <c r="RJ24" s="1">
        <v>0</v>
      </c>
      <c r="RK24" s="1">
        <v>0</v>
      </c>
      <c r="RL24" s="1">
        <v>0</v>
      </c>
      <c r="RM24" s="1">
        <v>0</v>
      </c>
      <c r="RN24" s="1">
        <v>0</v>
      </c>
      <c r="RO24" s="1">
        <v>0</v>
      </c>
      <c r="RP24" s="1">
        <v>0</v>
      </c>
      <c r="RQ24" s="1">
        <v>0</v>
      </c>
      <c r="RR24" s="1">
        <v>0</v>
      </c>
      <c r="RS24" s="1">
        <v>0</v>
      </c>
      <c r="RT24" s="1">
        <v>0</v>
      </c>
      <c r="RU24" s="1">
        <v>0</v>
      </c>
      <c r="RV24" s="1">
        <v>0</v>
      </c>
      <c r="RW24" s="1"/>
      <c r="RX24" s="1">
        <v>0</v>
      </c>
      <c r="RY24" s="1"/>
      <c r="RZ24" s="1">
        <v>0</v>
      </c>
      <c r="SA24" s="1">
        <v>0</v>
      </c>
      <c r="SB24" s="1"/>
      <c r="SC24" s="1">
        <v>0</v>
      </c>
      <c r="SD24" s="1">
        <v>0</v>
      </c>
      <c r="SE24" s="1">
        <v>0</v>
      </c>
      <c r="SF24" s="1">
        <v>0</v>
      </c>
      <c r="SG24" s="1"/>
      <c r="SH24" s="1"/>
      <c r="SI24" s="1"/>
      <c r="SJ24" s="1"/>
      <c r="SK24" s="1"/>
      <c r="SL24" s="1"/>
      <c r="SM24" s="1">
        <v>0</v>
      </c>
      <c r="SN24" s="1">
        <v>0</v>
      </c>
      <c r="SO24" s="1">
        <v>0</v>
      </c>
      <c r="SP24" s="1"/>
      <c r="SQ24" s="1">
        <v>0</v>
      </c>
      <c r="SR24" s="1">
        <v>0</v>
      </c>
      <c r="SS24" s="1">
        <v>0</v>
      </c>
      <c r="ST24" s="1"/>
      <c r="SU24" s="1">
        <v>0</v>
      </c>
      <c r="SV24" s="1"/>
      <c r="SW24" s="1">
        <v>0</v>
      </c>
      <c r="SX24" s="1">
        <v>0</v>
      </c>
      <c r="SY24" s="1">
        <v>0</v>
      </c>
      <c r="SZ24" s="1">
        <v>0</v>
      </c>
      <c r="TA24" s="1">
        <v>0</v>
      </c>
      <c r="TB24" s="1">
        <v>0</v>
      </c>
      <c r="TC24" s="1">
        <v>0</v>
      </c>
      <c r="TD24" s="1">
        <v>0</v>
      </c>
      <c r="TE24" s="1"/>
      <c r="TF24" s="1">
        <v>0</v>
      </c>
      <c r="TG24" s="1"/>
      <c r="TH24" s="1">
        <v>0</v>
      </c>
      <c r="TI24" s="1">
        <v>0</v>
      </c>
      <c r="TJ24" s="1">
        <v>0</v>
      </c>
      <c r="TK24" s="1">
        <v>0</v>
      </c>
      <c r="TL24" s="1">
        <v>0</v>
      </c>
      <c r="TM24" s="1">
        <v>0</v>
      </c>
      <c r="TN24" s="1">
        <v>0</v>
      </c>
      <c r="TO24" s="1">
        <v>0</v>
      </c>
      <c r="TP24" s="1">
        <v>0</v>
      </c>
      <c r="TQ24" s="1">
        <v>0</v>
      </c>
      <c r="TR24" s="1">
        <v>0</v>
      </c>
      <c r="TS24" s="1">
        <v>0</v>
      </c>
      <c r="TT24" s="1">
        <v>0</v>
      </c>
      <c r="TU24" s="1">
        <v>0</v>
      </c>
      <c r="TV24" s="1">
        <v>0</v>
      </c>
      <c r="TW24" s="1">
        <v>0</v>
      </c>
      <c r="TX24" s="1">
        <v>0</v>
      </c>
      <c r="TY24" s="1">
        <v>0</v>
      </c>
      <c r="TZ24" s="1">
        <v>0</v>
      </c>
      <c r="UA24" s="1">
        <v>0</v>
      </c>
      <c r="UB24" s="1"/>
      <c r="UC24" s="1"/>
      <c r="UD24" s="1">
        <v>0</v>
      </c>
      <c r="UE24" s="1"/>
      <c r="UF24" s="1">
        <v>0</v>
      </c>
      <c r="UG24" s="1"/>
      <c r="UH24" s="1">
        <v>0</v>
      </c>
      <c r="UI24" s="1">
        <v>0</v>
      </c>
      <c r="UJ24" s="1">
        <v>0</v>
      </c>
      <c r="UK24" s="1"/>
      <c r="UL24" s="1">
        <v>0</v>
      </c>
      <c r="UM24" s="1"/>
      <c r="UN24" s="1">
        <v>0</v>
      </c>
      <c r="UO24" s="1">
        <v>0</v>
      </c>
      <c r="UP24" s="1">
        <v>0</v>
      </c>
      <c r="UQ24" s="1">
        <v>0</v>
      </c>
      <c r="UR24" s="1">
        <v>0</v>
      </c>
      <c r="US24" s="1">
        <v>0</v>
      </c>
      <c r="UT24" s="1">
        <v>0</v>
      </c>
      <c r="UU24" s="1">
        <v>0</v>
      </c>
      <c r="UV24" s="1">
        <v>0</v>
      </c>
      <c r="UW24" s="1">
        <v>0</v>
      </c>
      <c r="UX24" s="1">
        <v>0</v>
      </c>
      <c r="UY24" s="1">
        <v>0</v>
      </c>
      <c r="UZ24" s="1">
        <v>0</v>
      </c>
      <c r="VA24" s="1">
        <v>0</v>
      </c>
      <c r="VB24" s="1">
        <v>0</v>
      </c>
      <c r="VC24" s="1">
        <v>0</v>
      </c>
      <c r="VD24" s="1">
        <v>0</v>
      </c>
      <c r="VE24" s="1">
        <v>0</v>
      </c>
      <c r="VF24" s="1">
        <v>0</v>
      </c>
      <c r="VG24" s="1">
        <v>0</v>
      </c>
      <c r="VH24" s="1">
        <v>0</v>
      </c>
      <c r="VI24" s="1">
        <v>0</v>
      </c>
      <c r="VJ24" s="1">
        <v>0</v>
      </c>
      <c r="VK24" s="1">
        <v>0</v>
      </c>
      <c r="VL24" s="1">
        <v>0</v>
      </c>
      <c r="VM24" s="1">
        <v>0</v>
      </c>
      <c r="VN24" s="1">
        <v>0</v>
      </c>
      <c r="VO24" s="1">
        <v>0</v>
      </c>
      <c r="VP24" s="1">
        <v>0</v>
      </c>
      <c r="VQ24" s="1">
        <v>0</v>
      </c>
      <c r="VR24" s="1">
        <v>0</v>
      </c>
      <c r="VS24" s="1">
        <v>0</v>
      </c>
      <c r="VT24" s="1">
        <v>0</v>
      </c>
      <c r="VU24" s="1">
        <v>0</v>
      </c>
      <c r="VV24" s="1">
        <v>0</v>
      </c>
      <c r="VW24" s="1"/>
      <c r="VX24" s="1">
        <v>0</v>
      </c>
      <c r="VY24" s="1">
        <v>0</v>
      </c>
      <c r="VZ24" s="1"/>
      <c r="WA24" s="1"/>
      <c r="WB24" s="1">
        <v>0</v>
      </c>
      <c r="WC24" s="1">
        <v>0</v>
      </c>
      <c r="WD24" s="1">
        <v>0</v>
      </c>
      <c r="WE24" s="1">
        <v>0</v>
      </c>
      <c r="WF24" s="1"/>
      <c r="WG24" s="1">
        <v>0</v>
      </c>
      <c r="WH24" s="1">
        <v>0</v>
      </c>
      <c r="WI24" s="1">
        <v>0</v>
      </c>
      <c r="WJ24" s="1">
        <v>0</v>
      </c>
      <c r="WK24" s="1">
        <v>0</v>
      </c>
      <c r="WL24" s="1">
        <v>0</v>
      </c>
      <c r="WM24" s="1"/>
      <c r="WN24" s="1">
        <v>0</v>
      </c>
      <c r="WO24" s="1">
        <v>0</v>
      </c>
      <c r="WP24" s="1"/>
      <c r="WQ24" s="1">
        <v>0</v>
      </c>
      <c r="WR24" s="1">
        <v>0</v>
      </c>
      <c r="WS24" s="1"/>
      <c r="WT24" s="1"/>
      <c r="WU24" s="1">
        <v>0</v>
      </c>
      <c r="WV24" s="1">
        <v>0</v>
      </c>
      <c r="WW24" s="1">
        <v>0</v>
      </c>
      <c r="WX24" s="1">
        <v>0</v>
      </c>
      <c r="WY24" s="1">
        <v>0</v>
      </c>
      <c r="WZ24" s="1">
        <v>0</v>
      </c>
      <c r="XA24" s="1">
        <v>0</v>
      </c>
      <c r="XB24" s="1">
        <v>0</v>
      </c>
      <c r="XC24" s="1">
        <v>0</v>
      </c>
      <c r="XD24" s="1">
        <v>0</v>
      </c>
      <c r="XE24" s="1">
        <v>0</v>
      </c>
      <c r="XF24" s="1">
        <v>0</v>
      </c>
      <c r="XG24" s="1">
        <v>0</v>
      </c>
      <c r="XH24" s="1">
        <v>0</v>
      </c>
      <c r="XI24" s="1"/>
      <c r="XJ24" s="1">
        <v>0</v>
      </c>
      <c r="XK24" s="1">
        <v>0</v>
      </c>
      <c r="XL24" s="1">
        <v>0</v>
      </c>
      <c r="XM24" s="1">
        <v>0</v>
      </c>
      <c r="XN24" s="1">
        <v>0</v>
      </c>
      <c r="XO24" s="1">
        <v>0</v>
      </c>
      <c r="XP24" s="1">
        <v>0</v>
      </c>
      <c r="XQ24" s="1">
        <v>0</v>
      </c>
      <c r="XR24" s="1">
        <v>0</v>
      </c>
      <c r="XS24" s="1">
        <v>0</v>
      </c>
      <c r="XT24" s="1">
        <v>0</v>
      </c>
      <c r="XU24" s="1">
        <v>0</v>
      </c>
      <c r="XV24" s="1"/>
      <c r="XW24" s="1"/>
      <c r="XX24" s="1">
        <v>0</v>
      </c>
      <c r="XY24" s="1">
        <v>0</v>
      </c>
      <c r="XZ24" s="1">
        <v>0</v>
      </c>
      <c r="YA24" s="1">
        <v>0</v>
      </c>
      <c r="YB24" s="1">
        <v>0</v>
      </c>
      <c r="YC24" s="1">
        <v>0</v>
      </c>
      <c r="YD24" s="1">
        <v>0</v>
      </c>
      <c r="YE24" s="1">
        <v>0</v>
      </c>
      <c r="YF24" s="1">
        <v>0</v>
      </c>
      <c r="YG24" s="1">
        <v>0</v>
      </c>
      <c r="YH24" s="1">
        <v>0</v>
      </c>
      <c r="YI24" s="1">
        <v>0</v>
      </c>
      <c r="YJ24" s="1">
        <v>0</v>
      </c>
      <c r="YK24" s="1">
        <v>0</v>
      </c>
      <c r="YL24" s="1">
        <v>0</v>
      </c>
      <c r="YM24" s="1">
        <v>0</v>
      </c>
      <c r="YN24" s="1">
        <v>0</v>
      </c>
      <c r="YO24" s="1">
        <v>0</v>
      </c>
      <c r="YP24" s="1"/>
      <c r="YQ24" s="1">
        <v>0</v>
      </c>
      <c r="YR24" s="1"/>
      <c r="YS24" s="1">
        <v>0</v>
      </c>
      <c r="YT24" s="1">
        <v>0</v>
      </c>
      <c r="YU24" s="1">
        <v>0</v>
      </c>
      <c r="YV24" s="1"/>
      <c r="YW24" s="1">
        <v>0</v>
      </c>
      <c r="YX24" s="1"/>
      <c r="YY24" s="1">
        <v>0</v>
      </c>
      <c r="YZ24" s="1">
        <v>0</v>
      </c>
      <c r="ZA24" s="1">
        <v>0</v>
      </c>
      <c r="ZB24" s="1">
        <v>0</v>
      </c>
      <c r="ZC24" s="1"/>
      <c r="ZD24" s="1">
        <v>0</v>
      </c>
      <c r="ZE24" s="1">
        <v>0</v>
      </c>
      <c r="ZF24" s="1">
        <v>0</v>
      </c>
      <c r="ZG24" s="1">
        <v>0</v>
      </c>
      <c r="ZH24" s="1">
        <v>0</v>
      </c>
      <c r="ZI24" s="1">
        <v>0</v>
      </c>
      <c r="ZJ24" s="1">
        <v>0</v>
      </c>
      <c r="ZK24" s="1">
        <v>0</v>
      </c>
      <c r="ZL24" s="1">
        <v>0</v>
      </c>
      <c r="ZM24" s="1"/>
      <c r="ZN24" s="1">
        <v>0</v>
      </c>
      <c r="ZO24" s="1">
        <v>0</v>
      </c>
      <c r="ZP24" s="1">
        <v>0</v>
      </c>
      <c r="ZQ24" s="1">
        <v>0</v>
      </c>
      <c r="ZR24" s="1">
        <v>0</v>
      </c>
      <c r="ZS24" s="1">
        <v>0</v>
      </c>
      <c r="ZT24" s="1">
        <v>0</v>
      </c>
      <c r="ZU24" s="1">
        <v>0</v>
      </c>
      <c r="ZV24" s="1">
        <v>0</v>
      </c>
      <c r="ZW24" s="1">
        <v>0</v>
      </c>
      <c r="ZX24" s="1">
        <v>0</v>
      </c>
      <c r="ZY24" s="1">
        <v>0</v>
      </c>
      <c r="ZZ24" s="1">
        <v>0</v>
      </c>
      <c r="AAA24" s="1">
        <v>0</v>
      </c>
      <c r="AAB24" s="1">
        <v>0</v>
      </c>
      <c r="AAC24" s="1">
        <v>0</v>
      </c>
      <c r="AAD24" s="1">
        <v>0</v>
      </c>
      <c r="AAE24" s="1">
        <v>0</v>
      </c>
      <c r="AAF24" s="1">
        <v>0</v>
      </c>
      <c r="AAG24" s="1"/>
      <c r="AAH24" s="1">
        <v>0</v>
      </c>
      <c r="AAI24" s="1">
        <v>268265</v>
      </c>
      <c r="AAJ24" s="1">
        <v>0</v>
      </c>
      <c r="AAK24" s="1">
        <v>0</v>
      </c>
      <c r="AAL24" s="1">
        <v>0</v>
      </c>
      <c r="AAM24" s="1">
        <v>0</v>
      </c>
      <c r="AAN24" s="1">
        <v>0</v>
      </c>
      <c r="AAO24" s="1">
        <v>0</v>
      </c>
      <c r="AAP24" s="1">
        <v>0</v>
      </c>
      <c r="AAQ24" s="1">
        <v>0</v>
      </c>
      <c r="AAR24" s="1">
        <v>0</v>
      </c>
      <c r="AAS24" s="1">
        <v>0</v>
      </c>
      <c r="AAT24" s="1">
        <v>0</v>
      </c>
      <c r="AAU24" s="1">
        <v>0</v>
      </c>
      <c r="AAV24" s="1"/>
      <c r="AAW24" s="1">
        <v>0</v>
      </c>
      <c r="AAX24" s="1">
        <v>0</v>
      </c>
      <c r="AAY24" s="1">
        <v>0</v>
      </c>
      <c r="AAZ24" s="1">
        <v>0</v>
      </c>
      <c r="ABA24" s="1">
        <v>0</v>
      </c>
      <c r="ABB24" s="1"/>
      <c r="ABC24" s="1">
        <v>0</v>
      </c>
      <c r="ABD24" s="1">
        <v>0</v>
      </c>
      <c r="ABE24" s="1">
        <v>0</v>
      </c>
      <c r="ABF24" s="1">
        <v>0</v>
      </c>
      <c r="ABG24" s="1">
        <v>0</v>
      </c>
      <c r="ABH24" s="1">
        <v>0</v>
      </c>
      <c r="ABI24" s="1">
        <v>0</v>
      </c>
      <c r="ABJ24" s="1">
        <v>0</v>
      </c>
      <c r="ABK24" s="1"/>
      <c r="ABL24" s="1">
        <v>0</v>
      </c>
      <c r="ABM24" s="1"/>
      <c r="ABN24" s="1">
        <v>0</v>
      </c>
      <c r="ABO24" s="1">
        <v>0</v>
      </c>
      <c r="ABP24" s="1"/>
      <c r="ABQ24" s="1">
        <v>0</v>
      </c>
      <c r="ABR24" s="1">
        <v>0</v>
      </c>
      <c r="ABS24" s="1">
        <v>0</v>
      </c>
      <c r="ABT24" s="1">
        <v>0</v>
      </c>
      <c r="ABU24" s="1">
        <v>0</v>
      </c>
      <c r="ABV24" s="1">
        <v>0</v>
      </c>
      <c r="ABW24" s="1">
        <v>0</v>
      </c>
      <c r="ABX24" s="1"/>
      <c r="ABY24" s="1"/>
      <c r="ABZ24" s="1">
        <v>0</v>
      </c>
      <c r="ACA24" s="1"/>
      <c r="ACB24" s="1"/>
      <c r="ACC24" s="1">
        <v>0</v>
      </c>
      <c r="ACD24" s="1">
        <v>0</v>
      </c>
      <c r="ACE24" s="1">
        <v>0</v>
      </c>
      <c r="ACF24" s="1"/>
      <c r="ACG24" s="1"/>
      <c r="ACH24" s="1"/>
      <c r="ACI24" s="1"/>
      <c r="ACJ24" s="1"/>
      <c r="ACK24" s="1"/>
      <c r="ACL24" s="1"/>
      <c r="ACM24" s="1"/>
      <c r="ACN24" s="1"/>
      <c r="ACO24" s="1"/>
      <c r="ACP24" s="1"/>
      <c r="ACQ24" s="1"/>
      <c r="ACR24" s="1"/>
      <c r="ACS24" s="1"/>
      <c r="ACT24" s="1"/>
      <c r="ACU24" s="1"/>
      <c r="ACV24" s="1"/>
      <c r="ACW24" s="1"/>
      <c r="ACX24" s="1"/>
      <c r="ACY24" s="1"/>
      <c r="ACZ24" s="1">
        <v>0</v>
      </c>
      <c r="ADA24" s="1"/>
      <c r="ADB24" s="1"/>
      <c r="ADC24" s="1">
        <v>0</v>
      </c>
      <c r="ADD24" s="1">
        <v>0</v>
      </c>
      <c r="ADE24" s="1">
        <v>0</v>
      </c>
      <c r="ADF24" s="1">
        <v>0</v>
      </c>
      <c r="ADG24" s="1">
        <v>0</v>
      </c>
      <c r="ADH24" s="1">
        <v>0</v>
      </c>
      <c r="ADI24" s="1">
        <v>0</v>
      </c>
      <c r="ADJ24" s="1">
        <v>0</v>
      </c>
      <c r="ADK24" s="1">
        <v>0</v>
      </c>
      <c r="ADL24" s="1">
        <v>0</v>
      </c>
      <c r="ADM24" s="1">
        <v>0</v>
      </c>
      <c r="ADN24" s="1"/>
      <c r="ADO24" s="1">
        <v>0</v>
      </c>
      <c r="ADP24" s="1">
        <v>0</v>
      </c>
      <c r="ADQ24" s="1"/>
      <c r="ADR24" s="1"/>
      <c r="ADS24" s="1"/>
      <c r="ADT24" s="1">
        <v>0</v>
      </c>
      <c r="ADU24" s="1"/>
      <c r="ADV24" s="1"/>
      <c r="ADW24" s="1"/>
      <c r="ADX24" s="1"/>
      <c r="ADY24" s="1"/>
      <c r="ADZ24" s="1">
        <v>0</v>
      </c>
      <c r="AEA24" s="1">
        <v>0</v>
      </c>
      <c r="AEB24" s="1">
        <v>0</v>
      </c>
      <c r="AEC24" s="1">
        <v>0</v>
      </c>
      <c r="AED24" s="1">
        <v>0</v>
      </c>
      <c r="AEE24" s="1">
        <v>0</v>
      </c>
      <c r="AEF24" s="1">
        <v>0</v>
      </c>
      <c r="AEG24" s="1"/>
      <c r="AEH24" s="1">
        <v>0</v>
      </c>
      <c r="AEI24" s="1">
        <v>0</v>
      </c>
      <c r="AEJ24" s="1">
        <v>0</v>
      </c>
      <c r="AEK24" s="1">
        <v>0</v>
      </c>
      <c r="AEL24" s="1">
        <v>0</v>
      </c>
      <c r="AEM24" s="1">
        <v>0</v>
      </c>
      <c r="AEN24" s="1"/>
      <c r="AEO24" s="1"/>
      <c r="AEP24" s="1"/>
      <c r="AEQ24" s="1"/>
      <c r="AER24" s="1">
        <v>0</v>
      </c>
      <c r="AES24" s="1">
        <v>0</v>
      </c>
      <c r="AET24" s="1"/>
      <c r="AEU24" s="1">
        <v>0</v>
      </c>
      <c r="AEV24" s="1">
        <v>0</v>
      </c>
      <c r="AEW24" s="1"/>
      <c r="AEX24" s="1">
        <v>0</v>
      </c>
      <c r="AEY24" s="1"/>
      <c r="AEZ24" s="1">
        <v>0</v>
      </c>
      <c r="AFA24" s="1">
        <v>0</v>
      </c>
      <c r="AFB24" s="1"/>
      <c r="AFC24" s="1"/>
      <c r="AFD24" s="1"/>
      <c r="AFE24" s="1">
        <v>0</v>
      </c>
      <c r="AFF24" s="1">
        <v>0</v>
      </c>
      <c r="AFG24" s="1">
        <v>0</v>
      </c>
      <c r="AFH24" s="1">
        <v>0</v>
      </c>
      <c r="AFI24" s="1"/>
      <c r="AFJ24" s="1"/>
      <c r="AFK24" s="1"/>
      <c r="AFL24" s="1"/>
      <c r="AFM24" s="1">
        <v>0</v>
      </c>
      <c r="AFN24" s="1"/>
      <c r="AFO24" s="1"/>
      <c r="AFP24" s="1">
        <v>0</v>
      </c>
      <c r="AFQ24" s="1">
        <v>0</v>
      </c>
      <c r="AFR24" s="1"/>
      <c r="AFS24" s="1"/>
      <c r="AFT24" s="1">
        <v>0</v>
      </c>
      <c r="AFU24" s="1"/>
      <c r="AFV24" s="1"/>
      <c r="AFW24" s="1"/>
      <c r="AFX24" s="1">
        <v>0</v>
      </c>
      <c r="AFY24" s="1">
        <v>0</v>
      </c>
      <c r="AFZ24" s="1"/>
      <c r="AGA24" s="1"/>
      <c r="AGB24" s="1">
        <v>0</v>
      </c>
      <c r="AGC24" s="1"/>
      <c r="AGD24" s="1"/>
      <c r="AGE24" s="1"/>
      <c r="AGF24" s="1"/>
      <c r="AGG24" s="1"/>
      <c r="AGH24" s="1"/>
      <c r="AGI24" s="1">
        <v>0</v>
      </c>
      <c r="AGJ24" s="1">
        <v>0</v>
      </c>
      <c r="AGK24" s="1">
        <v>0</v>
      </c>
      <c r="AGL24" s="1">
        <v>0</v>
      </c>
      <c r="AGM24" s="1">
        <v>0</v>
      </c>
      <c r="AGN24" s="1"/>
      <c r="AGO24" s="1"/>
      <c r="AGP24" s="1"/>
      <c r="AGQ24" s="1"/>
      <c r="AGR24" s="1"/>
      <c r="AGS24" s="1"/>
      <c r="AGT24" s="1"/>
      <c r="AGU24" s="1"/>
      <c r="AGV24" s="1"/>
      <c r="AGW24" s="1"/>
      <c r="AGX24" s="1">
        <v>0</v>
      </c>
      <c r="AGY24" s="1">
        <v>0</v>
      </c>
      <c r="AGZ24" s="1"/>
      <c r="AHA24" s="1">
        <v>0</v>
      </c>
      <c r="AHB24" s="1">
        <v>0</v>
      </c>
      <c r="AHC24" s="1">
        <v>0</v>
      </c>
      <c r="AHD24" s="1">
        <v>0</v>
      </c>
      <c r="AHE24" s="1">
        <v>0</v>
      </c>
      <c r="AHF24" s="1">
        <v>0</v>
      </c>
      <c r="AHG24" s="1"/>
      <c r="AHH24" s="1"/>
      <c r="AHI24" s="1"/>
      <c r="AHJ24" s="1"/>
      <c r="AHK24" s="1"/>
      <c r="AHL24" s="1"/>
      <c r="AHM24" s="1"/>
      <c r="AHN24" s="1">
        <v>0</v>
      </c>
      <c r="AHO24" s="1">
        <v>6459.5</v>
      </c>
      <c r="AHP24" s="1">
        <v>0</v>
      </c>
      <c r="AHQ24" s="1"/>
      <c r="AHR24" s="1"/>
      <c r="AHS24" s="1"/>
      <c r="AHT24" s="1"/>
      <c r="AHU24" s="1"/>
      <c r="AHV24" s="1"/>
      <c r="AHW24" s="1">
        <v>591276.5</v>
      </c>
    </row>
    <row r="25" spans="1:907" x14ac:dyDescent="0.25">
      <c r="A25" t="s">
        <v>1921</v>
      </c>
      <c r="B25" t="s">
        <v>2018</v>
      </c>
      <c r="C25" t="s">
        <v>2019</v>
      </c>
      <c r="D25" s="1"/>
      <c r="E25" s="1"/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/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/>
      <c r="W25" s="1"/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/>
      <c r="AE25" s="1"/>
      <c r="AF25" s="1">
        <v>0</v>
      </c>
      <c r="AG25" s="1">
        <v>0</v>
      </c>
      <c r="AH25" s="1">
        <v>0</v>
      </c>
      <c r="AI25" s="1"/>
      <c r="AJ25" s="1">
        <v>32257.05</v>
      </c>
      <c r="AK25" s="1">
        <v>0</v>
      </c>
      <c r="AL25" s="1"/>
      <c r="AM25" s="1"/>
      <c r="AN25" s="1">
        <v>0</v>
      </c>
      <c r="AO25" s="1"/>
      <c r="AP25" s="1">
        <v>0</v>
      </c>
      <c r="AQ25" s="1">
        <v>0</v>
      </c>
      <c r="AR25" s="1">
        <v>0</v>
      </c>
      <c r="AS25" s="1">
        <v>0</v>
      </c>
      <c r="AT25" s="1">
        <v>0</v>
      </c>
      <c r="AU25" s="1"/>
      <c r="AV25" s="1">
        <v>0</v>
      </c>
      <c r="AW25" s="1">
        <v>0</v>
      </c>
      <c r="AX25" s="1"/>
      <c r="AY25" s="1"/>
      <c r="AZ25" s="1">
        <v>0</v>
      </c>
      <c r="BA25" s="1">
        <v>0</v>
      </c>
      <c r="BB25" s="1">
        <v>0</v>
      </c>
      <c r="BC25" s="1"/>
      <c r="BD25" s="1"/>
      <c r="BE25" s="1"/>
      <c r="BF25" s="1">
        <v>0</v>
      </c>
      <c r="BG25" s="1">
        <v>0</v>
      </c>
      <c r="BH25" s="1">
        <v>0</v>
      </c>
      <c r="BI25" s="1">
        <v>0</v>
      </c>
      <c r="BJ25" s="1">
        <v>0</v>
      </c>
      <c r="BK25" s="1">
        <v>0</v>
      </c>
      <c r="BL25" s="1">
        <v>0</v>
      </c>
      <c r="BM25" s="1"/>
      <c r="BN25" s="1">
        <v>0</v>
      </c>
      <c r="BO25" s="1">
        <v>0</v>
      </c>
      <c r="BP25" s="1"/>
      <c r="BQ25" s="1">
        <v>0</v>
      </c>
      <c r="BR25" s="1">
        <v>0</v>
      </c>
      <c r="BS25" s="1">
        <v>0</v>
      </c>
      <c r="BT25" s="1"/>
      <c r="BU25" s="1"/>
      <c r="BV25" s="1">
        <v>0</v>
      </c>
      <c r="BW25" s="1">
        <v>0</v>
      </c>
      <c r="BX25" s="1">
        <v>0</v>
      </c>
      <c r="BY25" s="1">
        <v>0</v>
      </c>
      <c r="BZ25" s="1">
        <v>0</v>
      </c>
      <c r="CA25" s="1">
        <v>0</v>
      </c>
      <c r="CB25" s="1">
        <v>0</v>
      </c>
      <c r="CC25" s="1">
        <v>0</v>
      </c>
      <c r="CD25" s="1">
        <v>0</v>
      </c>
      <c r="CE25" s="1">
        <v>0</v>
      </c>
      <c r="CF25" s="1">
        <v>0</v>
      </c>
      <c r="CG25" s="1">
        <v>0</v>
      </c>
      <c r="CH25" s="1">
        <v>0</v>
      </c>
      <c r="CI25" s="1">
        <v>0</v>
      </c>
      <c r="CJ25" s="1">
        <v>0</v>
      </c>
      <c r="CK25" s="1">
        <v>0</v>
      </c>
      <c r="CL25" s="1">
        <v>0</v>
      </c>
      <c r="CM25" s="1">
        <v>0</v>
      </c>
      <c r="CN25" s="1">
        <v>0</v>
      </c>
      <c r="CO25" s="1">
        <v>0</v>
      </c>
      <c r="CP25" s="1"/>
      <c r="CQ25" s="1">
        <v>0</v>
      </c>
      <c r="CR25" s="1"/>
      <c r="CS25" s="1"/>
      <c r="CT25" s="1">
        <v>0</v>
      </c>
      <c r="CU25" s="1">
        <v>0</v>
      </c>
      <c r="CV25" s="1">
        <v>0</v>
      </c>
      <c r="CW25" s="1">
        <v>0</v>
      </c>
      <c r="CX25" s="1">
        <v>0</v>
      </c>
      <c r="CY25" s="1">
        <v>0</v>
      </c>
      <c r="CZ25" s="1"/>
      <c r="DA25" s="1">
        <v>0</v>
      </c>
      <c r="DB25" s="1"/>
      <c r="DC25" s="1">
        <v>0</v>
      </c>
      <c r="DD25" s="1">
        <v>0</v>
      </c>
      <c r="DE25" s="1">
        <v>0</v>
      </c>
      <c r="DF25" s="1">
        <v>0</v>
      </c>
      <c r="DG25" s="1"/>
      <c r="DH25" s="1">
        <v>0</v>
      </c>
      <c r="DI25" s="1">
        <v>0</v>
      </c>
      <c r="DJ25" s="1">
        <v>0</v>
      </c>
      <c r="DK25" s="1"/>
      <c r="DL25" s="1">
        <v>0</v>
      </c>
      <c r="DM25" s="1"/>
      <c r="DN25" s="1"/>
      <c r="DO25" s="1">
        <v>0</v>
      </c>
      <c r="DP25" s="1">
        <v>0</v>
      </c>
      <c r="DQ25" s="1">
        <v>0</v>
      </c>
      <c r="DR25" s="1"/>
      <c r="DS25" s="1"/>
      <c r="DT25" s="1">
        <v>0</v>
      </c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>
        <v>0</v>
      </c>
      <c r="EG25" s="1">
        <v>0</v>
      </c>
      <c r="EH25" s="1"/>
      <c r="EI25" s="1"/>
      <c r="EJ25" s="1"/>
      <c r="EK25" s="1">
        <v>0</v>
      </c>
      <c r="EL25" s="1">
        <v>0</v>
      </c>
      <c r="EM25" s="1"/>
      <c r="EN25" s="1"/>
      <c r="EO25" s="1"/>
      <c r="EP25" s="1"/>
      <c r="EQ25" s="1"/>
      <c r="ER25" s="1"/>
      <c r="ES25" s="1"/>
      <c r="ET25" s="1">
        <v>0</v>
      </c>
      <c r="EU25" s="1"/>
      <c r="EV25" s="1"/>
      <c r="EW25" s="1">
        <v>0</v>
      </c>
      <c r="EX25" s="1"/>
      <c r="EY25" s="1">
        <v>0</v>
      </c>
      <c r="EZ25" s="1"/>
      <c r="FA25" s="1"/>
      <c r="FB25" s="1"/>
      <c r="FC25" s="1"/>
      <c r="FD25" s="1"/>
      <c r="FE25" s="1">
        <v>0</v>
      </c>
      <c r="FF25" s="1"/>
      <c r="FG25" s="1">
        <v>0</v>
      </c>
      <c r="FH25" s="1">
        <v>0</v>
      </c>
      <c r="FI25" s="1">
        <v>0</v>
      </c>
      <c r="FJ25" s="1">
        <v>0</v>
      </c>
      <c r="FK25" s="1">
        <v>0</v>
      </c>
      <c r="FL25" s="1">
        <v>0</v>
      </c>
      <c r="FM25" s="1">
        <v>0</v>
      </c>
      <c r="FN25" s="1"/>
      <c r="FO25" s="1"/>
      <c r="FP25" s="1">
        <v>0</v>
      </c>
      <c r="FQ25" s="1">
        <v>0</v>
      </c>
      <c r="FR25" s="1">
        <v>0</v>
      </c>
      <c r="FS25" s="1">
        <v>0</v>
      </c>
      <c r="FT25" s="1">
        <v>0</v>
      </c>
      <c r="FU25" s="1">
        <v>40666</v>
      </c>
      <c r="FV25" s="1">
        <v>0</v>
      </c>
      <c r="FW25" s="1">
        <v>0</v>
      </c>
      <c r="FX25" s="1">
        <v>0</v>
      </c>
      <c r="FY25" s="1">
        <v>0</v>
      </c>
      <c r="FZ25" s="1">
        <v>0</v>
      </c>
      <c r="GA25" s="1">
        <v>0</v>
      </c>
      <c r="GB25" s="1">
        <v>0</v>
      </c>
      <c r="GC25" s="1">
        <v>0</v>
      </c>
      <c r="GD25" s="1">
        <v>0</v>
      </c>
      <c r="GE25" s="1">
        <v>0</v>
      </c>
      <c r="GF25" s="1">
        <v>0</v>
      </c>
      <c r="GG25" s="1">
        <v>0</v>
      </c>
      <c r="GH25" s="1">
        <v>0</v>
      </c>
      <c r="GI25" s="1">
        <v>0</v>
      </c>
      <c r="GJ25" s="1">
        <v>0</v>
      </c>
      <c r="GK25" s="1"/>
      <c r="GL25" s="1">
        <v>0</v>
      </c>
      <c r="GM25" s="1"/>
      <c r="GN25" s="1">
        <v>0</v>
      </c>
      <c r="GO25" s="1">
        <v>0</v>
      </c>
      <c r="GP25" s="1">
        <v>0</v>
      </c>
      <c r="GQ25" s="1">
        <v>0</v>
      </c>
      <c r="GR25" s="1">
        <v>0</v>
      </c>
      <c r="GS25" s="1">
        <v>0</v>
      </c>
      <c r="GT25" s="1">
        <v>320883</v>
      </c>
      <c r="GU25" s="1">
        <v>0</v>
      </c>
      <c r="GV25" s="1">
        <v>0</v>
      </c>
      <c r="GW25" s="1"/>
      <c r="GX25" s="1"/>
      <c r="GY25" s="1">
        <v>0</v>
      </c>
      <c r="GZ25" s="1"/>
      <c r="HA25" s="1"/>
      <c r="HB25" s="1">
        <v>0</v>
      </c>
      <c r="HC25" s="1">
        <v>0</v>
      </c>
      <c r="HD25" s="1">
        <v>0</v>
      </c>
      <c r="HE25" s="1">
        <v>0</v>
      </c>
      <c r="HF25" s="1">
        <v>0</v>
      </c>
      <c r="HG25" s="1">
        <v>0</v>
      </c>
      <c r="HH25" s="1">
        <v>0</v>
      </c>
      <c r="HI25" s="1"/>
      <c r="HJ25" s="1">
        <v>0</v>
      </c>
      <c r="HK25" s="1"/>
      <c r="HL25" s="1"/>
      <c r="HM25" s="1"/>
      <c r="HN25" s="1"/>
      <c r="HO25" s="1">
        <v>0</v>
      </c>
      <c r="HP25" s="1"/>
      <c r="HQ25" s="1">
        <v>0</v>
      </c>
      <c r="HR25" s="1">
        <v>0</v>
      </c>
      <c r="HS25" s="1"/>
      <c r="HT25" s="1"/>
      <c r="HU25" s="1">
        <v>0</v>
      </c>
      <c r="HV25" s="1"/>
      <c r="HW25" s="1"/>
      <c r="HX25" s="1"/>
      <c r="HY25" s="1">
        <v>0</v>
      </c>
      <c r="HZ25" s="1"/>
      <c r="IA25" s="1">
        <v>0</v>
      </c>
      <c r="IB25" s="1">
        <v>0</v>
      </c>
      <c r="IC25" s="1"/>
      <c r="ID25" s="1"/>
      <c r="IE25" s="1"/>
      <c r="IF25" s="1">
        <v>0</v>
      </c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>
        <v>0</v>
      </c>
      <c r="JN25" s="1"/>
      <c r="JO25" s="1"/>
      <c r="JP25" s="1"/>
      <c r="JQ25" s="1"/>
      <c r="JR25" s="1"/>
      <c r="JS25" s="1"/>
      <c r="JT25" s="1">
        <v>0</v>
      </c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>
        <v>0</v>
      </c>
      <c r="KK25" s="1"/>
      <c r="KL25" s="1"/>
      <c r="KM25" s="1">
        <v>0</v>
      </c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>
        <v>0</v>
      </c>
      <c r="LF25" s="1"/>
      <c r="LG25" s="1"/>
      <c r="LH25" s="1"/>
      <c r="LI25" s="1"/>
      <c r="LJ25" s="1">
        <v>0</v>
      </c>
      <c r="LK25" s="1"/>
      <c r="LL25" s="1"/>
      <c r="LM25" s="1"/>
      <c r="LN25" s="1">
        <v>0</v>
      </c>
      <c r="LO25" s="1"/>
      <c r="LP25" s="1"/>
      <c r="LQ25" s="1"/>
      <c r="LR25" s="1"/>
      <c r="LS25" s="1"/>
      <c r="LT25" s="1"/>
      <c r="LU25" s="1">
        <v>0</v>
      </c>
      <c r="LV25" s="1">
        <v>0</v>
      </c>
      <c r="LW25" s="1">
        <v>0</v>
      </c>
      <c r="LX25" s="1">
        <v>0</v>
      </c>
      <c r="LY25" s="1">
        <v>0</v>
      </c>
      <c r="LZ25" s="1"/>
      <c r="MA25" s="1"/>
      <c r="MB25" s="1">
        <v>0</v>
      </c>
      <c r="MC25" s="1"/>
      <c r="MD25" s="1"/>
      <c r="ME25" s="1"/>
      <c r="MF25" s="1">
        <v>0</v>
      </c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>
        <v>0</v>
      </c>
      <c r="MU25" s="1"/>
      <c r="MV25" s="1"/>
      <c r="MW25" s="1">
        <v>0</v>
      </c>
      <c r="MX25" s="1"/>
      <c r="MY25" s="1"/>
      <c r="MZ25" s="1">
        <v>0</v>
      </c>
      <c r="NA25" s="1">
        <v>0</v>
      </c>
      <c r="NB25" s="1"/>
      <c r="NC25" s="1">
        <v>0</v>
      </c>
      <c r="ND25" s="1">
        <v>0</v>
      </c>
      <c r="NE25" s="1"/>
      <c r="NF25" s="1"/>
      <c r="NG25" s="1"/>
      <c r="NH25" s="1">
        <v>0</v>
      </c>
      <c r="NI25" s="1"/>
      <c r="NJ25" s="1">
        <v>0</v>
      </c>
      <c r="NK25" s="1">
        <v>0</v>
      </c>
      <c r="NL25" s="1"/>
      <c r="NM25" s="1"/>
      <c r="NN25" s="1">
        <v>0</v>
      </c>
      <c r="NO25" s="1">
        <v>0</v>
      </c>
      <c r="NP25" s="1"/>
      <c r="NQ25" s="1"/>
      <c r="NR25" s="1"/>
      <c r="NS25" s="1">
        <v>0</v>
      </c>
      <c r="NT25" s="1"/>
      <c r="NU25" s="1">
        <v>0</v>
      </c>
      <c r="NV25" s="1"/>
      <c r="NW25" s="1"/>
      <c r="NX25" s="1">
        <v>0</v>
      </c>
      <c r="NY25" s="1">
        <v>0</v>
      </c>
      <c r="NZ25" s="1">
        <v>0</v>
      </c>
      <c r="OA25" s="1"/>
      <c r="OB25" s="1">
        <v>0</v>
      </c>
      <c r="OC25" s="1">
        <v>0</v>
      </c>
      <c r="OD25" s="1"/>
      <c r="OE25" s="1"/>
      <c r="OF25" s="1"/>
      <c r="OG25" s="1"/>
      <c r="OH25" s="1"/>
      <c r="OI25" s="1"/>
      <c r="OJ25" s="1">
        <v>0</v>
      </c>
      <c r="OK25" s="1">
        <v>0</v>
      </c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>
        <v>0</v>
      </c>
      <c r="PH25" s="1"/>
      <c r="PI25" s="1"/>
      <c r="PJ25" s="1"/>
      <c r="PK25" s="1"/>
      <c r="PL25" s="1"/>
      <c r="PM25" s="1"/>
      <c r="PN25" s="1"/>
      <c r="PO25" s="1"/>
      <c r="PP25" s="1"/>
      <c r="PQ25" s="1">
        <v>0</v>
      </c>
      <c r="PR25" s="1"/>
      <c r="PS25" s="1">
        <v>0</v>
      </c>
      <c r="PT25" s="1">
        <v>0</v>
      </c>
      <c r="PU25" s="1"/>
      <c r="PV25" s="1"/>
      <c r="PW25" s="1"/>
      <c r="PX25" s="1"/>
      <c r="PY25" s="1">
        <v>0</v>
      </c>
      <c r="PZ25" s="1"/>
      <c r="QA25" s="1"/>
      <c r="QB25" s="1"/>
      <c r="QC25" s="1"/>
      <c r="QD25" s="1"/>
      <c r="QE25" s="1"/>
      <c r="QF25" s="1">
        <v>0</v>
      </c>
      <c r="QG25" s="1">
        <v>0</v>
      </c>
      <c r="QH25" s="1"/>
      <c r="QI25" s="1">
        <v>0</v>
      </c>
      <c r="QJ25" s="1"/>
      <c r="QK25" s="1"/>
      <c r="QL25" s="1"/>
      <c r="QM25" s="1">
        <v>0</v>
      </c>
      <c r="QN25" s="1"/>
      <c r="QO25" s="1">
        <v>0</v>
      </c>
      <c r="QP25" s="1"/>
      <c r="QQ25" s="1"/>
      <c r="QR25" s="1"/>
      <c r="QS25" s="1"/>
      <c r="QT25" s="1">
        <v>0</v>
      </c>
      <c r="QU25" s="1">
        <v>0</v>
      </c>
      <c r="QV25" s="1">
        <v>0</v>
      </c>
      <c r="QW25" s="1">
        <v>0</v>
      </c>
      <c r="QX25" s="1">
        <v>0</v>
      </c>
      <c r="QY25" s="1">
        <v>0</v>
      </c>
      <c r="QZ25" s="1">
        <v>0</v>
      </c>
      <c r="RA25" s="1">
        <v>0</v>
      </c>
      <c r="RB25" s="1">
        <v>0</v>
      </c>
      <c r="RC25" s="1">
        <v>0</v>
      </c>
      <c r="RD25" s="1">
        <v>0</v>
      </c>
      <c r="RE25" s="1">
        <v>0</v>
      </c>
      <c r="RF25" s="1">
        <v>0</v>
      </c>
      <c r="RG25" s="1">
        <v>0</v>
      </c>
      <c r="RH25" s="1"/>
      <c r="RI25" s="1"/>
      <c r="RJ25" s="1">
        <v>0</v>
      </c>
      <c r="RK25" s="1">
        <v>0</v>
      </c>
      <c r="RL25" s="1">
        <v>0</v>
      </c>
      <c r="RM25" s="1">
        <v>0</v>
      </c>
      <c r="RN25" s="1">
        <v>0</v>
      </c>
      <c r="RO25" s="1">
        <v>0</v>
      </c>
      <c r="RP25" s="1">
        <v>0</v>
      </c>
      <c r="RQ25" s="1"/>
      <c r="RR25" s="1"/>
      <c r="RS25" s="1">
        <v>0</v>
      </c>
      <c r="RT25" s="1">
        <v>0</v>
      </c>
      <c r="RU25" s="1"/>
      <c r="RV25" s="1">
        <v>0</v>
      </c>
      <c r="RW25" s="1"/>
      <c r="RX25" s="1"/>
      <c r="RY25" s="1"/>
      <c r="RZ25" s="1"/>
      <c r="SA25" s="1">
        <v>0</v>
      </c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>
        <v>0</v>
      </c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>
        <v>0</v>
      </c>
      <c r="TC25" s="1"/>
      <c r="TD25" s="1"/>
      <c r="TE25" s="1"/>
      <c r="TF25" s="1"/>
      <c r="TG25" s="1"/>
      <c r="TH25" s="1"/>
      <c r="TI25" s="1"/>
      <c r="TJ25" s="1">
        <v>0</v>
      </c>
      <c r="TK25" s="1">
        <v>0</v>
      </c>
      <c r="TL25" s="1">
        <v>0</v>
      </c>
      <c r="TM25" s="1">
        <v>0</v>
      </c>
      <c r="TN25" s="1">
        <v>0</v>
      </c>
      <c r="TO25" s="1">
        <v>0</v>
      </c>
      <c r="TP25" s="1">
        <v>0</v>
      </c>
      <c r="TQ25" s="1">
        <v>0</v>
      </c>
      <c r="TR25" s="1"/>
      <c r="TS25" s="1"/>
      <c r="TT25" s="1">
        <v>0</v>
      </c>
      <c r="TU25" s="1"/>
      <c r="TV25" s="1">
        <v>0</v>
      </c>
      <c r="TW25" s="1"/>
      <c r="TX25" s="1"/>
      <c r="TY25" s="1">
        <v>0</v>
      </c>
      <c r="TZ25" s="1">
        <v>0</v>
      </c>
      <c r="UA25" s="1"/>
      <c r="UB25" s="1"/>
      <c r="UC25" s="1"/>
      <c r="UD25" s="1">
        <v>0</v>
      </c>
      <c r="UE25" s="1"/>
      <c r="UF25" s="1"/>
      <c r="UG25" s="1"/>
      <c r="UH25" s="1"/>
      <c r="UI25" s="1">
        <v>0</v>
      </c>
      <c r="UJ25" s="1"/>
      <c r="UK25" s="1"/>
      <c r="UL25" s="1"/>
      <c r="UM25" s="1"/>
      <c r="UN25" s="1"/>
      <c r="UO25" s="1"/>
      <c r="UP25" s="1"/>
      <c r="UQ25" s="1"/>
      <c r="UR25" s="1"/>
      <c r="US25" s="1">
        <v>0</v>
      </c>
      <c r="UT25" s="1"/>
      <c r="UU25" s="1">
        <v>0</v>
      </c>
      <c r="UV25" s="1"/>
      <c r="UW25" s="1"/>
      <c r="UX25" s="1"/>
      <c r="UY25" s="1"/>
      <c r="UZ25" s="1"/>
      <c r="VA25" s="1">
        <v>0</v>
      </c>
      <c r="VB25" s="1">
        <v>0</v>
      </c>
      <c r="VC25" s="1">
        <v>0</v>
      </c>
      <c r="VD25" s="1">
        <v>0</v>
      </c>
      <c r="VE25" s="1">
        <v>0</v>
      </c>
      <c r="VF25" s="1"/>
      <c r="VG25" s="1"/>
      <c r="VH25" s="1"/>
      <c r="VI25" s="1">
        <v>0</v>
      </c>
      <c r="VJ25" s="1">
        <v>0</v>
      </c>
      <c r="VK25" s="1">
        <v>0</v>
      </c>
      <c r="VL25" s="1">
        <v>0</v>
      </c>
      <c r="VM25" s="1"/>
      <c r="VN25" s="1">
        <v>0</v>
      </c>
      <c r="VO25" s="1"/>
      <c r="VP25" s="1"/>
      <c r="VQ25" s="1"/>
      <c r="VR25" s="1"/>
      <c r="VS25" s="1"/>
      <c r="VT25" s="1"/>
      <c r="VU25" s="1"/>
      <c r="VV25" s="1"/>
      <c r="VW25" s="1"/>
      <c r="VX25" s="1"/>
      <c r="VY25" s="1">
        <v>0</v>
      </c>
      <c r="VZ25" s="1"/>
      <c r="WA25" s="1"/>
      <c r="WB25" s="1"/>
      <c r="WC25" s="1"/>
      <c r="WD25" s="1">
        <v>0</v>
      </c>
      <c r="WE25" s="1"/>
      <c r="WF25" s="1"/>
      <c r="WG25" s="1">
        <v>0</v>
      </c>
      <c r="WH25" s="1">
        <v>0</v>
      </c>
      <c r="WI25" s="1"/>
      <c r="WJ25" s="1">
        <v>0</v>
      </c>
      <c r="WK25" s="1"/>
      <c r="WL25" s="1">
        <v>0</v>
      </c>
      <c r="WM25" s="1"/>
      <c r="WN25" s="1"/>
      <c r="WO25" s="1">
        <v>0</v>
      </c>
      <c r="WP25" s="1"/>
      <c r="WQ25" s="1">
        <v>0</v>
      </c>
      <c r="WR25" s="1"/>
      <c r="WS25" s="1"/>
      <c r="WT25" s="1"/>
      <c r="WU25" s="1"/>
      <c r="WV25" s="1">
        <v>0</v>
      </c>
      <c r="WW25" s="1">
        <v>0</v>
      </c>
      <c r="WX25" s="1">
        <v>0</v>
      </c>
      <c r="WY25" s="1">
        <v>0</v>
      </c>
      <c r="WZ25" s="1">
        <v>0</v>
      </c>
      <c r="XA25" s="1">
        <v>0</v>
      </c>
      <c r="XB25" s="1">
        <v>0</v>
      </c>
      <c r="XC25" s="1"/>
      <c r="XD25" s="1">
        <v>0</v>
      </c>
      <c r="XE25" s="1"/>
      <c r="XF25" s="1"/>
      <c r="XG25" s="1"/>
      <c r="XH25" s="1"/>
      <c r="XI25" s="1"/>
      <c r="XJ25" s="1">
        <v>0</v>
      </c>
      <c r="XK25" s="1">
        <v>0</v>
      </c>
      <c r="XL25" s="1">
        <v>0</v>
      </c>
      <c r="XM25" s="1"/>
      <c r="XN25" s="1">
        <v>0</v>
      </c>
      <c r="XO25" s="1">
        <v>0</v>
      </c>
      <c r="XP25" s="1">
        <v>0</v>
      </c>
      <c r="XQ25" s="1">
        <v>0</v>
      </c>
      <c r="XR25" s="1">
        <v>0</v>
      </c>
      <c r="XS25" s="1">
        <v>0</v>
      </c>
      <c r="XT25" s="1"/>
      <c r="XU25" s="1">
        <v>0</v>
      </c>
      <c r="XV25" s="1"/>
      <c r="XW25" s="1"/>
      <c r="XX25" s="1"/>
      <c r="XY25" s="1"/>
      <c r="XZ25" s="1"/>
      <c r="YA25" s="1">
        <v>0</v>
      </c>
      <c r="YB25" s="1"/>
      <c r="YC25" s="1">
        <v>0</v>
      </c>
      <c r="YD25" s="1">
        <v>0</v>
      </c>
      <c r="YE25" s="1">
        <v>0</v>
      </c>
      <c r="YF25" s="1">
        <v>0</v>
      </c>
      <c r="YG25" s="1">
        <v>0</v>
      </c>
      <c r="YH25" s="1">
        <v>0</v>
      </c>
      <c r="YI25" s="1">
        <v>0</v>
      </c>
      <c r="YJ25" s="1"/>
      <c r="YK25" s="1">
        <v>0</v>
      </c>
      <c r="YL25" s="1">
        <v>0</v>
      </c>
      <c r="YM25" s="1">
        <v>0</v>
      </c>
      <c r="YN25" s="1">
        <v>0</v>
      </c>
      <c r="YO25" s="1">
        <v>0</v>
      </c>
      <c r="YP25" s="1"/>
      <c r="YQ25" s="1"/>
      <c r="YR25" s="1"/>
      <c r="YS25" s="1">
        <v>0</v>
      </c>
      <c r="YT25" s="1">
        <v>0</v>
      </c>
      <c r="YU25" s="1">
        <v>0</v>
      </c>
      <c r="YV25" s="1"/>
      <c r="YW25" s="1"/>
      <c r="YX25" s="1"/>
      <c r="YY25" s="1">
        <v>0</v>
      </c>
      <c r="YZ25" s="1">
        <v>0</v>
      </c>
      <c r="ZA25" s="1"/>
      <c r="ZB25" s="1"/>
      <c r="ZC25" s="1"/>
      <c r="ZD25" s="1">
        <v>0</v>
      </c>
      <c r="ZE25" s="1"/>
      <c r="ZF25" s="1">
        <v>0</v>
      </c>
      <c r="ZG25" s="1"/>
      <c r="ZH25" s="1"/>
      <c r="ZI25" s="1">
        <v>0</v>
      </c>
      <c r="ZJ25" s="1">
        <v>0</v>
      </c>
      <c r="ZK25" s="1">
        <v>0</v>
      </c>
      <c r="ZL25" s="1">
        <v>0</v>
      </c>
      <c r="ZM25" s="1"/>
      <c r="ZN25" s="1"/>
      <c r="ZO25" s="1">
        <v>0</v>
      </c>
      <c r="ZP25" s="1">
        <v>0</v>
      </c>
      <c r="ZQ25" s="1">
        <v>0</v>
      </c>
      <c r="ZR25" s="1">
        <v>0</v>
      </c>
      <c r="ZS25" s="1">
        <v>0</v>
      </c>
      <c r="ZT25" s="1">
        <v>0</v>
      </c>
      <c r="ZU25" s="1">
        <v>0</v>
      </c>
      <c r="ZV25" s="1">
        <v>0</v>
      </c>
      <c r="ZW25" s="1">
        <v>0</v>
      </c>
      <c r="ZX25" s="1">
        <v>0</v>
      </c>
      <c r="ZY25" s="1">
        <v>0</v>
      </c>
      <c r="ZZ25" s="1">
        <v>0</v>
      </c>
      <c r="AAA25" s="1">
        <v>0</v>
      </c>
      <c r="AAB25" s="1">
        <v>0</v>
      </c>
      <c r="AAC25" s="1">
        <v>0</v>
      </c>
      <c r="AAD25" s="1">
        <v>0</v>
      </c>
      <c r="AAE25" s="1">
        <v>0</v>
      </c>
      <c r="AAF25" s="1">
        <v>0</v>
      </c>
      <c r="AAG25" s="1">
        <v>0</v>
      </c>
      <c r="AAH25" s="1"/>
      <c r="AAI25" s="1">
        <v>143751</v>
      </c>
      <c r="AAJ25" s="1">
        <v>0</v>
      </c>
      <c r="AAK25" s="1">
        <v>0</v>
      </c>
      <c r="AAL25" s="1">
        <v>30</v>
      </c>
      <c r="AAM25" s="1">
        <v>0</v>
      </c>
      <c r="AAN25" s="1">
        <v>0</v>
      </c>
      <c r="AAO25" s="1">
        <v>0</v>
      </c>
      <c r="AAP25" s="1">
        <v>0</v>
      </c>
      <c r="AAQ25" s="1">
        <v>0</v>
      </c>
      <c r="AAR25" s="1">
        <v>0</v>
      </c>
      <c r="AAS25" s="1">
        <v>0</v>
      </c>
      <c r="AAT25" s="1">
        <v>0</v>
      </c>
      <c r="AAU25" s="1">
        <v>0</v>
      </c>
      <c r="AAV25" s="1"/>
      <c r="AAW25" s="1"/>
      <c r="AAX25" s="1">
        <v>0</v>
      </c>
      <c r="AAY25" s="1"/>
      <c r="AAZ25" s="1">
        <v>0</v>
      </c>
      <c r="ABA25" s="1"/>
      <c r="ABB25" s="1"/>
      <c r="ABC25" s="1">
        <v>0</v>
      </c>
      <c r="ABD25" s="1"/>
      <c r="ABE25" s="1"/>
      <c r="ABF25" s="1">
        <v>0</v>
      </c>
      <c r="ABG25" s="1">
        <v>0</v>
      </c>
      <c r="ABH25" s="1"/>
      <c r="ABI25" s="1"/>
      <c r="ABJ25" s="1"/>
      <c r="ABK25" s="1"/>
      <c r="ABL25" s="1"/>
      <c r="ABM25" s="1"/>
      <c r="ABN25" s="1">
        <v>0</v>
      </c>
      <c r="ABO25" s="1"/>
      <c r="ABP25" s="1"/>
      <c r="ABQ25" s="1"/>
      <c r="ABR25" s="1"/>
      <c r="ABS25" s="1"/>
      <c r="ABT25" s="1">
        <v>0</v>
      </c>
      <c r="ABU25" s="1">
        <v>0</v>
      </c>
      <c r="ABV25" s="1">
        <v>0</v>
      </c>
      <c r="ABW25" s="1"/>
      <c r="ABX25" s="1"/>
      <c r="ABY25" s="1"/>
      <c r="ABZ25" s="1"/>
      <c r="ACA25" s="1"/>
      <c r="ACB25" s="1"/>
      <c r="ACC25" s="1"/>
      <c r="ACD25" s="1"/>
      <c r="ACE25" s="1">
        <v>0</v>
      </c>
      <c r="ACF25" s="1"/>
      <c r="ACG25" s="1"/>
      <c r="ACH25" s="1"/>
      <c r="ACI25" s="1"/>
      <c r="ACJ25" s="1"/>
      <c r="ACK25" s="1"/>
      <c r="ACL25" s="1"/>
      <c r="ACM25" s="1"/>
      <c r="ACN25" s="1"/>
      <c r="ACO25" s="1"/>
      <c r="ACP25" s="1"/>
      <c r="ACQ25" s="1"/>
      <c r="ACR25" s="1"/>
      <c r="ACS25" s="1"/>
      <c r="ACT25" s="1"/>
      <c r="ACU25" s="1"/>
      <c r="ACV25" s="1"/>
      <c r="ACW25" s="1"/>
      <c r="ACX25" s="1"/>
      <c r="ACY25" s="1"/>
      <c r="ACZ25" s="1">
        <v>0</v>
      </c>
      <c r="ADA25" s="1"/>
      <c r="ADB25" s="1"/>
      <c r="ADC25" s="1"/>
      <c r="ADD25" s="1"/>
      <c r="ADE25" s="1">
        <v>0</v>
      </c>
      <c r="ADF25" s="1">
        <v>0</v>
      </c>
      <c r="ADG25" s="1">
        <v>0</v>
      </c>
      <c r="ADH25" s="1"/>
      <c r="ADI25" s="1"/>
      <c r="ADJ25" s="1">
        <v>0</v>
      </c>
      <c r="ADK25" s="1">
        <v>0</v>
      </c>
      <c r="ADL25" s="1">
        <v>0</v>
      </c>
      <c r="ADM25" s="1"/>
      <c r="ADN25" s="1"/>
      <c r="ADO25" s="1">
        <v>0</v>
      </c>
      <c r="ADP25" s="1">
        <v>0</v>
      </c>
      <c r="ADQ25" s="1"/>
      <c r="ADR25" s="1"/>
      <c r="ADS25" s="1"/>
      <c r="ADT25" s="1"/>
      <c r="ADU25" s="1"/>
      <c r="ADV25" s="1"/>
      <c r="ADW25" s="1"/>
      <c r="ADX25" s="1">
        <v>0</v>
      </c>
      <c r="ADY25" s="1"/>
      <c r="ADZ25" s="1">
        <v>0</v>
      </c>
      <c r="AEA25" s="1"/>
      <c r="AEB25" s="1"/>
      <c r="AEC25" s="1"/>
      <c r="AED25" s="1">
        <v>0</v>
      </c>
      <c r="AEE25" s="1"/>
      <c r="AEF25" s="1">
        <v>0</v>
      </c>
      <c r="AEG25" s="1"/>
      <c r="AEH25" s="1">
        <v>0</v>
      </c>
      <c r="AEI25" s="1"/>
      <c r="AEJ25" s="1"/>
      <c r="AEK25" s="1">
        <v>0</v>
      </c>
      <c r="AEL25" s="1"/>
      <c r="AEM25" s="1">
        <v>0</v>
      </c>
      <c r="AEN25" s="1"/>
      <c r="AEO25" s="1"/>
      <c r="AEP25" s="1"/>
      <c r="AEQ25" s="1"/>
      <c r="AER25" s="1"/>
      <c r="AES25" s="1"/>
      <c r="AET25" s="1"/>
      <c r="AEU25" s="1"/>
      <c r="AEV25" s="1">
        <v>0</v>
      </c>
      <c r="AEW25" s="1"/>
      <c r="AEX25" s="1">
        <v>0</v>
      </c>
      <c r="AEY25" s="1"/>
      <c r="AEZ25" s="1">
        <v>0</v>
      </c>
      <c r="AFA25" s="1"/>
      <c r="AFB25" s="1"/>
      <c r="AFC25" s="1"/>
      <c r="AFD25" s="1"/>
      <c r="AFE25" s="1">
        <v>0</v>
      </c>
      <c r="AFF25" s="1">
        <v>0</v>
      </c>
      <c r="AFG25" s="1"/>
      <c r="AFH25" s="1">
        <v>0</v>
      </c>
      <c r="AFI25" s="1"/>
      <c r="AFJ25" s="1"/>
      <c r="AFK25" s="1"/>
      <c r="AFL25" s="1"/>
      <c r="AFM25" s="1"/>
      <c r="AFN25" s="1"/>
      <c r="AFO25" s="1"/>
      <c r="AFP25" s="1"/>
      <c r="AFQ25" s="1"/>
      <c r="AFR25" s="1"/>
      <c r="AFS25" s="1"/>
      <c r="AFT25" s="1"/>
      <c r="AFU25" s="1"/>
      <c r="AFV25" s="1"/>
      <c r="AFW25" s="1"/>
      <c r="AFX25" s="1"/>
      <c r="AFY25" s="1"/>
      <c r="AFZ25" s="1"/>
      <c r="AGA25" s="1"/>
      <c r="AGB25" s="1"/>
      <c r="AGC25" s="1"/>
      <c r="AGD25" s="1"/>
      <c r="AGE25" s="1"/>
      <c r="AGF25" s="1"/>
      <c r="AGG25" s="1"/>
      <c r="AGH25" s="1"/>
      <c r="AGI25" s="1">
        <v>0</v>
      </c>
      <c r="AGJ25" s="1"/>
      <c r="AGK25" s="1"/>
      <c r="AGL25" s="1"/>
      <c r="AGM25" s="1">
        <v>0</v>
      </c>
      <c r="AGN25" s="1"/>
      <c r="AGO25" s="1"/>
      <c r="AGP25" s="1"/>
      <c r="AGQ25" s="1"/>
      <c r="AGR25" s="1"/>
      <c r="AGS25" s="1"/>
      <c r="AGT25" s="1"/>
      <c r="AGU25" s="1"/>
      <c r="AGV25" s="1"/>
      <c r="AGW25" s="1"/>
      <c r="AGX25" s="1"/>
      <c r="AGY25" s="1"/>
      <c r="AGZ25" s="1"/>
      <c r="AHA25" s="1"/>
      <c r="AHB25" s="1"/>
      <c r="AHC25" s="1"/>
      <c r="AHD25" s="1">
        <v>0</v>
      </c>
      <c r="AHE25" s="1"/>
      <c r="AHF25" s="1"/>
      <c r="AHG25" s="1"/>
      <c r="AHH25" s="1"/>
      <c r="AHI25" s="1"/>
      <c r="AHJ25" s="1"/>
      <c r="AHK25" s="1"/>
      <c r="AHL25" s="1"/>
      <c r="AHM25" s="1"/>
      <c r="AHN25" s="1"/>
      <c r="AHO25" s="1"/>
      <c r="AHP25" s="1"/>
      <c r="AHQ25" s="1"/>
      <c r="AHR25" s="1"/>
      <c r="AHS25" s="1"/>
      <c r="AHT25" s="1"/>
      <c r="AHU25" s="1"/>
      <c r="AHV25" s="1"/>
      <c r="AHW25" s="1">
        <v>537587.05000000005</v>
      </c>
    </row>
    <row r="26" spans="1:907" x14ac:dyDescent="0.25">
      <c r="A26" t="s">
        <v>1922</v>
      </c>
      <c r="B26" t="s">
        <v>2020</v>
      </c>
      <c r="C26" t="s">
        <v>2021</v>
      </c>
      <c r="D26" s="1"/>
      <c r="E26" s="1"/>
      <c r="F26" s="1"/>
      <c r="G26" s="1">
        <v>0</v>
      </c>
      <c r="H26" s="1">
        <v>0</v>
      </c>
      <c r="I26" s="1">
        <v>149381.5</v>
      </c>
      <c r="J26" s="1">
        <v>0</v>
      </c>
      <c r="K26" s="1">
        <v>0</v>
      </c>
      <c r="L26" s="1">
        <v>97202</v>
      </c>
      <c r="M26" s="1"/>
      <c r="N26" s="1">
        <v>0</v>
      </c>
      <c r="O26" s="1">
        <v>0</v>
      </c>
      <c r="P26" s="1"/>
      <c r="Q26" s="1">
        <v>48402</v>
      </c>
      <c r="R26" s="1">
        <v>0</v>
      </c>
      <c r="S26" s="1">
        <v>0</v>
      </c>
      <c r="T26" s="1">
        <v>0</v>
      </c>
      <c r="U26" s="1">
        <v>0</v>
      </c>
      <c r="V26" s="1"/>
      <c r="W26" s="1"/>
      <c r="X26" s="1">
        <v>0</v>
      </c>
      <c r="Y26" s="1">
        <v>0</v>
      </c>
      <c r="Z26" s="1"/>
      <c r="AA26" s="1">
        <v>108513.75</v>
      </c>
      <c r="AB26" s="1"/>
      <c r="AC26" s="1">
        <v>0</v>
      </c>
      <c r="AD26" s="1"/>
      <c r="AE26" s="1">
        <v>0</v>
      </c>
      <c r="AF26" s="1">
        <v>21517</v>
      </c>
      <c r="AG26" s="1">
        <v>0</v>
      </c>
      <c r="AH26" s="1">
        <v>0</v>
      </c>
      <c r="AI26" s="1"/>
      <c r="AJ26" s="1">
        <v>1137.5</v>
      </c>
      <c r="AK26" s="1"/>
      <c r="AL26" s="1"/>
      <c r="AM26" s="1">
        <v>0</v>
      </c>
      <c r="AN26" s="1"/>
      <c r="AO26" s="1"/>
      <c r="AP26" s="1">
        <v>0</v>
      </c>
      <c r="AQ26" s="1">
        <v>0</v>
      </c>
      <c r="AR26" s="1"/>
      <c r="AS26" s="1"/>
      <c r="AT26" s="1">
        <v>0</v>
      </c>
      <c r="AU26" s="1">
        <v>0</v>
      </c>
      <c r="AV26" s="1"/>
      <c r="AW26" s="1"/>
      <c r="AX26" s="1">
        <v>66988</v>
      </c>
      <c r="AY26" s="1"/>
      <c r="AZ26" s="1">
        <v>0</v>
      </c>
      <c r="BA26" s="1">
        <v>0</v>
      </c>
      <c r="BB26" s="1">
        <v>191342.75</v>
      </c>
      <c r="BC26" s="1">
        <v>0</v>
      </c>
      <c r="BD26" s="1">
        <v>0</v>
      </c>
      <c r="BE26" s="1">
        <v>0</v>
      </c>
      <c r="BF26" s="1"/>
      <c r="BG26" s="1">
        <v>0</v>
      </c>
      <c r="BH26" s="1">
        <v>0</v>
      </c>
      <c r="BI26" s="1">
        <v>0</v>
      </c>
      <c r="BJ26" s="1">
        <v>0</v>
      </c>
      <c r="BK26" s="1">
        <v>0</v>
      </c>
      <c r="BL26" s="1">
        <v>0</v>
      </c>
      <c r="BM26" s="1">
        <v>0</v>
      </c>
      <c r="BN26" s="1">
        <v>0</v>
      </c>
      <c r="BO26" s="1"/>
      <c r="BP26" s="1"/>
      <c r="BQ26" s="1">
        <v>0</v>
      </c>
      <c r="BR26" s="1">
        <v>0</v>
      </c>
      <c r="BS26" s="1"/>
      <c r="BT26" s="1">
        <v>0</v>
      </c>
      <c r="BU26" s="1"/>
      <c r="BV26" s="1">
        <v>5648.5</v>
      </c>
      <c r="BW26" s="1">
        <v>29614.25</v>
      </c>
      <c r="BX26" s="1">
        <v>533766.37</v>
      </c>
      <c r="BY26" s="1">
        <v>0</v>
      </c>
      <c r="BZ26" s="1">
        <v>0</v>
      </c>
      <c r="CA26" s="1">
        <v>434840.09</v>
      </c>
      <c r="CB26" s="1"/>
      <c r="CC26" s="1">
        <v>57885</v>
      </c>
      <c r="CD26" s="1">
        <v>0</v>
      </c>
      <c r="CE26" s="1">
        <v>0</v>
      </c>
      <c r="CF26" s="1">
        <v>0</v>
      </c>
      <c r="CG26" s="1">
        <v>0</v>
      </c>
      <c r="CH26" s="1">
        <v>1450</v>
      </c>
      <c r="CI26" s="1"/>
      <c r="CJ26" s="1">
        <v>0</v>
      </c>
      <c r="CK26" s="1">
        <v>22659</v>
      </c>
      <c r="CL26" s="1">
        <v>0</v>
      </c>
      <c r="CM26" s="1">
        <v>0</v>
      </c>
      <c r="CN26" s="1"/>
      <c r="CO26" s="1">
        <v>7218</v>
      </c>
      <c r="CP26" s="1"/>
      <c r="CQ26" s="1"/>
      <c r="CR26" s="1">
        <v>0</v>
      </c>
      <c r="CS26" s="1">
        <v>1376.5</v>
      </c>
      <c r="CT26" s="1"/>
      <c r="CU26" s="1">
        <v>65764.25</v>
      </c>
      <c r="CV26" s="1">
        <v>0</v>
      </c>
      <c r="CW26" s="1"/>
      <c r="CX26" s="1"/>
      <c r="CY26" s="1"/>
      <c r="CZ26" s="1">
        <v>166199.6</v>
      </c>
      <c r="DA26" s="1"/>
      <c r="DB26" s="1">
        <v>0</v>
      </c>
      <c r="DC26" s="1">
        <v>181023</v>
      </c>
      <c r="DD26" s="1"/>
      <c r="DE26" s="1">
        <v>0</v>
      </c>
      <c r="DF26" s="1">
        <v>0</v>
      </c>
      <c r="DG26" s="1">
        <v>0</v>
      </c>
      <c r="DH26" s="1"/>
      <c r="DI26" s="1">
        <v>0</v>
      </c>
      <c r="DJ26" s="1">
        <v>0</v>
      </c>
      <c r="DK26" s="1"/>
      <c r="DL26" s="1"/>
      <c r="DM26" s="1"/>
      <c r="DN26" s="1"/>
      <c r="DO26" s="1">
        <v>12963.7</v>
      </c>
      <c r="DP26" s="1">
        <v>0</v>
      </c>
      <c r="DQ26" s="1"/>
      <c r="DR26" s="1"/>
      <c r="DS26" s="1"/>
      <c r="DT26" s="1">
        <v>20757</v>
      </c>
      <c r="DU26" s="1"/>
      <c r="DV26" s="1"/>
      <c r="DW26" s="1"/>
      <c r="DX26" s="1"/>
      <c r="DY26" s="1"/>
      <c r="DZ26" s="1"/>
      <c r="EA26" s="1"/>
      <c r="EB26" s="1"/>
      <c r="EC26" s="1">
        <v>3204</v>
      </c>
      <c r="ED26" s="1"/>
      <c r="EE26" s="1">
        <v>0</v>
      </c>
      <c r="EF26" s="1">
        <v>0</v>
      </c>
      <c r="EG26" s="1"/>
      <c r="EH26" s="1"/>
      <c r="EI26" s="1"/>
      <c r="EJ26" s="1"/>
      <c r="EK26" s="1"/>
      <c r="EL26" s="1"/>
      <c r="EM26" s="1">
        <v>1700</v>
      </c>
      <c r="EN26" s="1"/>
      <c r="EO26" s="1"/>
      <c r="EP26" s="1"/>
      <c r="EQ26" s="1"/>
      <c r="ER26" s="1"/>
      <c r="ES26" s="1"/>
      <c r="ET26" s="1"/>
      <c r="EU26" s="1">
        <v>0</v>
      </c>
      <c r="EV26" s="1">
        <v>0</v>
      </c>
      <c r="EW26" s="1">
        <v>11077.52</v>
      </c>
      <c r="EX26" s="1">
        <v>76471.320000000007</v>
      </c>
      <c r="EY26" s="1">
        <v>34968</v>
      </c>
      <c r="EZ26" s="1">
        <v>9779</v>
      </c>
      <c r="FA26" s="1"/>
      <c r="FB26" s="1"/>
      <c r="FC26" s="1"/>
      <c r="FD26" s="1"/>
      <c r="FE26" s="1">
        <v>30068</v>
      </c>
      <c r="FF26" s="1"/>
      <c r="FG26" s="1">
        <v>127243.24</v>
      </c>
      <c r="FH26" s="1">
        <v>158756</v>
      </c>
      <c r="FI26" s="1">
        <v>0</v>
      </c>
      <c r="FJ26" s="1">
        <v>0</v>
      </c>
      <c r="FK26" s="1"/>
      <c r="FL26" s="1">
        <v>0</v>
      </c>
      <c r="FM26" s="1">
        <v>0</v>
      </c>
      <c r="FN26" s="1"/>
      <c r="FO26" s="1"/>
      <c r="FP26" s="1"/>
      <c r="FQ26" s="1">
        <v>0</v>
      </c>
      <c r="FR26" s="1">
        <v>0</v>
      </c>
      <c r="FS26" s="1"/>
      <c r="FT26" s="1"/>
      <c r="FU26" s="1">
        <v>50129.84</v>
      </c>
      <c r="FV26" s="1">
        <v>286338.25</v>
      </c>
      <c r="FW26" s="1">
        <v>0</v>
      </c>
      <c r="FX26" s="1"/>
      <c r="FY26" s="1"/>
      <c r="FZ26" s="1">
        <v>0</v>
      </c>
      <c r="GA26" s="1"/>
      <c r="GB26" s="1">
        <v>0</v>
      </c>
      <c r="GC26" s="1"/>
      <c r="GD26" s="1">
        <v>0</v>
      </c>
      <c r="GE26" s="1">
        <v>0</v>
      </c>
      <c r="GF26" s="1">
        <v>0</v>
      </c>
      <c r="GG26" s="1">
        <v>0</v>
      </c>
      <c r="GH26" s="1"/>
      <c r="GI26" s="1">
        <v>0</v>
      </c>
      <c r="GJ26" s="1">
        <v>0</v>
      </c>
      <c r="GK26" s="1">
        <v>0</v>
      </c>
      <c r="GL26" s="1">
        <v>0</v>
      </c>
      <c r="GM26" s="1">
        <v>0</v>
      </c>
      <c r="GN26" s="1">
        <v>0</v>
      </c>
      <c r="GO26" s="1"/>
      <c r="GP26" s="1">
        <v>0</v>
      </c>
      <c r="GQ26" s="1">
        <v>1337403.22</v>
      </c>
      <c r="GR26" s="1">
        <v>0</v>
      </c>
      <c r="GS26" s="1">
        <v>0</v>
      </c>
      <c r="GT26" s="1">
        <v>44295</v>
      </c>
      <c r="GU26" s="1">
        <v>89692.59</v>
      </c>
      <c r="GV26" s="1">
        <v>3912.19</v>
      </c>
      <c r="GW26" s="1"/>
      <c r="GX26" s="1"/>
      <c r="GY26" s="1"/>
      <c r="GZ26" s="1"/>
      <c r="HA26" s="1">
        <v>0</v>
      </c>
      <c r="HB26" s="1"/>
      <c r="HC26" s="1"/>
      <c r="HD26" s="1">
        <v>0</v>
      </c>
      <c r="HE26" s="1"/>
      <c r="HF26" s="1">
        <v>0</v>
      </c>
      <c r="HG26" s="1"/>
      <c r="HH26" s="1">
        <v>0</v>
      </c>
      <c r="HI26" s="1"/>
      <c r="HJ26" s="1"/>
      <c r="HK26" s="1"/>
      <c r="HL26" s="1">
        <v>944.97</v>
      </c>
      <c r="HM26" s="1"/>
      <c r="HN26" s="1"/>
      <c r="HO26" s="1">
        <v>0</v>
      </c>
      <c r="HP26" s="1">
        <v>0</v>
      </c>
      <c r="HQ26" s="1"/>
      <c r="HR26" s="1"/>
      <c r="HS26" s="1">
        <v>0</v>
      </c>
      <c r="HT26" s="1"/>
      <c r="HU26" s="1">
        <v>1050</v>
      </c>
      <c r="HV26" s="1">
        <v>4477</v>
      </c>
      <c r="HW26" s="1"/>
      <c r="HX26" s="1">
        <v>63112</v>
      </c>
      <c r="HY26" s="1"/>
      <c r="HZ26" s="1"/>
      <c r="IA26" s="1">
        <v>164890.48000000001</v>
      </c>
      <c r="IB26" s="1">
        <v>0</v>
      </c>
      <c r="IC26" s="1"/>
      <c r="ID26" s="1"/>
      <c r="IE26" s="1"/>
      <c r="IF26" s="1"/>
      <c r="IG26" s="1"/>
      <c r="IH26" s="1">
        <v>16121</v>
      </c>
      <c r="II26" s="1">
        <v>0</v>
      </c>
      <c r="IJ26" s="1">
        <v>0</v>
      </c>
      <c r="IK26" s="1"/>
      <c r="IL26" s="1"/>
      <c r="IM26" s="1">
        <v>0</v>
      </c>
      <c r="IN26" s="1">
        <v>0</v>
      </c>
      <c r="IO26" s="1"/>
      <c r="IP26" s="1"/>
      <c r="IQ26" s="1"/>
      <c r="IR26" s="1">
        <v>3110</v>
      </c>
      <c r="IS26" s="1"/>
      <c r="IT26" s="1"/>
      <c r="IU26" s="1"/>
      <c r="IV26" s="1"/>
      <c r="IW26" s="1"/>
      <c r="IX26" s="1"/>
      <c r="IY26" s="1">
        <v>33767</v>
      </c>
      <c r="IZ26" s="1"/>
      <c r="JA26" s="1">
        <v>3521.75</v>
      </c>
      <c r="JB26" s="1">
        <v>2009.5</v>
      </c>
      <c r="JC26" s="1">
        <v>34136.019999999997</v>
      </c>
      <c r="JD26" s="1"/>
      <c r="JE26" s="1">
        <v>101063.21</v>
      </c>
      <c r="JF26" s="1"/>
      <c r="JG26" s="1">
        <v>2517</v>
      </c>
      <c r="JH26" s="1"/>
      <c r="JI26" s="1"/>
      <c r="JJ26" s="1">
        <v>2450.75</v>
      </c>
      <c r="JK26" s="1"/>
      <c r="JL26" s="1"/>
      <c r="JM26" s="1">
        <v>0</v>
      </c>
      <c r="JN26" s="1"/>
      <c r="JO26" s="1">
        <v>0</v>
      </c>
      <c r="JP26" s="1"/>
      <c r="JQ26" s="1"/>
      <c r="JR26" s="1">
        <v>15745</v>
      </c>
      <c r="JS26" s="1"/>
      <c r="JT26" s="1">
        <v>0</v>
      </c>
      <c r="JU26" s="1"/>
      <c r="JV26" s="1"/>
      <c r="JW26" s="1"/>
      <c r="JX26" s="1">
        <v>220.72</v>
      </c>
      <c r="JY26" s="1"/>
      <c r="JZ26" s="1">
        <v>950</v>
      </c>
      <c r="KA26" s="1"/>
      <c r="KB26" s="1">
        <v>5216</v>
      </c>
      <c r="KC26" s="1"/>
      <c r="KD26" s="1">
        <v>106604.9</v>
      </c>
      <c r="KE26" s="1"/>
      <c r="KF26" s="1">
        <v>0</v>
      </c>
      <c r="KG26" s="1">
        <v>1276</v>
      </c>
      <c r="KH26" s="1">
        <v>0</v>
      </c>
      <c r="KI26" s="1">
        <v>0</v>
      </c>
      <c r="KJ26" s="1">
        <v>0</v>
      </c>
      <c r="KK26" s="1"/>
      <c r="KL26" s="1"/>
      <c r="KM26" s="1">
        <v>0</v>
      </c>
      <c r="KN26" s="1"/>
      <c r="KO26" s="1"/>
      <c r="KP26" s="1">
        <v>0</v>
      </c>
      <c r="KQ26" s="1"/>
      <c r="KR26" s="1"/>
      <c r="KS26" s="1">
        <v>51802.75</v>
      </c>
      <c r="KT26" s="1"/>
      <c r="KU26" s="1"/>
      <c r="KV26" s="1"/>
      <c r="KW26" s="1">
        <v>0</v>
      </c>
      <c r="KX26" s="1"/>
      <c r="KY26" s="1">
        <v>4383</v>
      </c>
      <c r="KZ26" s="1">
        <v>0</v>
      </c>
      <c r="LA26" s="1"/>
      <c r="LB26" s="1"/>
      <c r="LC26" s="1"/>
      <c r="LD26" s="1"/>
      <c r="LE26" s="1">
        <v>139632.24</v>
      </c>
      <c r="LF26" s="1"/>
      <c r="LG26" s="1"/>
      <c r="LH26" s="1"/>
      <c r="LI26" s="1"/>
      <c r="LJ26" s="1">
        <v>0</v>
      </c>
      <c r="LK26" s="1"/>
      <c r="LL26" s="1"/>
      <c r="LM26" s="1">
        <v>74603</v>
      </c>
      <c r="LN26" s="1"/>
      <c r="LO26" s="1"/>
      <c r="LP26" s="1">
        <v>0</v>
      </c>
      <c r="LQ26" s="1">
        <v>336</v>
      </c>
      <c r="LR26" s="1"/>
      <c r="LS26" s="1">
        <v>0</v>
      </c>
      <c r="LT26" s="1">
        <v>17081.93</v>
      </c>
      <c r="LU26" s="1">
        <v>0</v>
      </c>
      <c r="LV26" s="1"/>
      <c r="LW26" s="1">
        <v>0</v>
      </c>
      <c r="LX26" s="1">
        <v>0</v>
      </c>
      <c r="LY26" s="1"/>
      <c r="LZ26" s="1">
        <v>6522</v>
      </c>
      <c r="MA26" s="1"/>
      <c r="MB26" s="1"/>
      <c r="MC26" s="1"/>
      <c r="MD26" s="1"/>
      <c r="ME26" s="1"/>
      <c r="MF26" s="1">
        <v>1457</v>
      </c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>
        <v>0</v>
      </c>
      <c r="MU26" s="1"/>
      <c r="MV26" s="1"/>
      <c r="MW26" s="1"/>
      <c r="MX26" s="1"/>
      <c r="MY26" s="1"/>
      <c r="MZ26" s="1"/>
      <c r="NA26" s="1"/>
      <c r="NB26" s="1">
        <v>0</v>
      </c>
      <c r="NC26" s="1"/>
      <c r="ND26" s="1"/>
      <c r="NE26" s="1"/>
      <c r="NF26" s="1"/>
      <c r="NG26" s="1"/>
      <c r="NH26" s="1"/>
      <c r="NI26" s="1">
        <v>0</v>
      </c>
      <c r="NJ26" s="1">
        <v>0</v>
      </c>
      <c r="NK26" s="1">
        <v>0</v>
      </c>
      <c r="NL26" s="1">
        <v>0</v>
      </c>
      <c r="NM26" s="1">
        <v>0</v>
      </c>
      <c r="NN26" s="1">
        <v>0</v>
      </c>
      <c r="NO26" s="1">
        <v>0</v>
      </c>
      <c r="NP26" s="1"/>
      <c r="NQ26" s="1"/>
      <c r="NR26" s="1">
        <v>0</v>
      </c>
      <c r="NS26" s="1">
        <v>0</v>
      </c>
      <c r="NT26" s="1"/>
      <c r="NU26" s="1">
        <v>0</v>
      </c>
      <c r="NV26" s="1">
        <v>0</v>
      </c>
      <c r="NW26" s="1">
        <v>0</v>
      </c>
      <c r="NX26" s="1">
        <v>0</v>
      </c>
      <c r="NY26" s="1"/>
      <c r="NZ26" s="1">
        <v>0</v>
      </c>
      <c r="OA26" s="1">
        <v>0</v>
      </c>
      <c r="OB26" s="1"/>
      <c r="OC26" s="1">
        <v>0</v>
      </c>
      <c r="OD26" s="1">
        <v>2824</v>
      </c>
      <c r="OE26" s="1"/>
      <c r="OF26" s="1">
        <v>8397.27</v>
      </c>
      <c r="OG26" s="1"/>
      <c r="OH26" s="1"/>
      <c r="OI26" s="1"/>
      <c r="OJ26" s="1"/>
      <c r="OK26" s="1"/>
      <c r="OL26" s="1"/>
      <c r="OM26" s="1"/>
      <c r="ON26" s="1"/>
      <c r="OO26" s="1">
        <v>69478.53</v>
      </c>
      <c r="OP26" s="1"/>
      <c r="OQ26" s="1"/>
      <c r="OR26" s="1">
        <v>11242</v>
      </c>
      <c r="OS26" s="1">
        <v>0</v>
      </c>
      <c r="OT26" s="1"/>
      <c r="OU26" s="1">
        <v>576</v>
      </c>
      <c r="OV26" s="1">
        <v>16744.5</v>
      </c>
      <c r="OW26" s="1"/>
      <c r="OX26" s="1"/>
      <c r="OY26" s="1"/>
      <c r="OZ26" s="1"/>
      <c r="PA26" s="1"/>
      <c r="PB26" s="1"/>
      <c r="PC26" s="1"/>
      <c r="PD26" s="1"/>
      <c r="PE26" s="1">
        <v>6986.12</v>
      </c>
      <c r="PF26" s="1"/>
      <c r="PG26" s="1">
        <v>0</v>
      </c>
      <c r="PH26" s="1"/>
      <c r="PI26" s="1"/>
      <c r="PJ26" s="1"/>
      <c r="PK26" s="1"/>
      <c r="PL26" s="1"/>
      <c r="PM26" s="1">
        <v>0</v>
      </c>
      <c r="PN26" s="1">
        <v>27513</v>
      </c>
      <c r="PO26" s="1">
        <v>1169</v>
      </c>
      <c r="PP26" s="1"/>
      <c r="PQ26" s="1"/>
      <c r="PR26" s="1"/>
      <c r="PS26" s="1">
        <v>0</v>
      </c>
      <c r="PT26" s="1">
        <v>0</v>
      </c>
      <c r="PU26" s="1"/>
      <c r="PV26" s="1">
        <v>0</v>
      </c>
      <c r="PW26" s="1"/>
      <c r="PX26" s="1"/>
      <c r="PY26" s="1"/>
      <c r="PZ26" s="1"/>
      <c r="QA26" s="1">
        <v>0</v>
      </c>
      <c r="QB26" s="1"/>
      <c r="QC26" s="1"/>
      <c r="QD26" s="1"/>
      <c r="QE26" s="1"/>
      <c r="QF26" s="1">
        <v>0</v>
      </c>
      <c r="QG26" s="1"/>
      <c r="QH26" s="1"/>
      <c r="QI26" s="1"/>
      <c r="QJ26" s="1">
        <v>0</v>
      </c>
      <c r="QK26" s="1">
        <v>0</v>
      </c>
      <c r="QL26" s="1"/>
      <c r="QM26" s="1"/>
      <c r="QN26" s="1"/>
      <c r="QO26" s="1"/>
      <c r="QP26" s="1">
        <v>0</v>
      </c>
      <c r="QQ26" s="1">
        <v>0</v>
      </c>
      <c r="QR26" s="1">
        <v>0</v>
      </c>
      <c r="QS26" s="1"/>
      <c r="QT26" s="1">
        <v>0</v>
      </c>
      <c r="QU26" s="1">
        <v>0</v>
      </c>
      <c r="QV26" s="1">
        <v>0</v>
      </c>
      <c r="QW26" s="1">
        <v>2506846.64</v>
      </c>
      <c r="QX26" s="1">
        <v>0</v>
      </c>
      <c r="QY26" s="1">
        <v>885545.84</v>
      </c>
      <c r="QZ26" s="1">
        <v>0</v>
      </c>
      <c r="RA26" s="1">
        <v>0</v>
      </c>
      <c r="RB26" s="1">
        <v>0</v>
      </c>
      <c r="RC26" s="1">
        <v>0</v>
      </c>
      <c r="RD26" s="1">
        <v>304520</v>
      </c>
      <c r="RE26" s="1">
        <v>0</v>
      </c>
      <c r="RF26" s="1">
        <v>0</v>
      </c>
      <c r="RG26" s="1">
        <v>51410</v>
      </c>
      <c r="RH26" s="1">
        <v>8020</v>
      </c>
      <c r="RI26" s="1">
        <v>13529.92</v>
      </c>
      <c r="RJ26" s="1">
        <v>0</v>
      </c>
      <c r="RK26" s="1">
        <v>0</v>
      </c>
      <c r="RL26" s="1">
        <v>0</v>
      </c>
      <c r="RM26" s="1">
        <v>0</v>
      </c>
      <c r="RN26" s="1">
        <v>0</v>
      </c>
      <c r="RO26" s="1">
        <v>0</v>
      </c>
      <c r="RP26" s="1">
        <v>0</v>
      </c>
      <c r="RQ26" s="1"/>
      <c r="RR26" s="1"/>
      <c r="RS26" s="1">
        <v>0</v>
      </c>
      <c r="RT26" s="1">
        <v>0</v>
      </c>
      <c r="RU26" s="1">
        <v>0</v>
      </c>
      <c r="RV26" s="1">
        <v>0</v>
      </c>
      <c r="RW26" s="1">
        <v>0</v>
      </c>
      <c r="RX26" s="1">
        <v>0</v>
      </c>
      <c r="RY26" s="1">
        <v>0</v>
      </c>
      <c r="RZ26" s="1">
        <v>0</v>
      </c>
      <c r="SA26" s="1">
        <v>0</v>
      </c>
      <c r="SB26" s="1"/>
      <c r="SC26" s="1">
        <v>0</v>
      </c>
      <c r="SD26" s="1"/>
      <c r="SE26" s="1">
        <v>0</v>
      </c>
      <c r="SF26" s="1"/>
      <c r="SG26" s="1"/>
      <c r="SH26" s="1">
        <v>0</v>
      </c>
      <c r="SI26" s="1">
        <v>0</v>
      </c>
      <c r="SJ26" s="1">
        <v>0</v>
      </c>
      <c r="SK26" s="1">
        <v>0</v>
      </c>
      <c r="SL26" s="1"/>
      <c r="SM26" s="1">
        <v>6910.25</v>
      </c>
      <c r="SN26" s="1"/>
      <c r="SO26" s="1">
        <v>0</v>
      </c>
      <c r="SP26" s="1">
        <v>0</v>
      </c>
      <c r="SQ26" s="1"/>
      <c r="SR26" s="1">
        <v>0</v>
      </c>
      <c r="SS26" s="1">
        <v>0</v>
      </c>
      <c r="ST26" s="1"/>
      <c r="SU26" s="1">
        <v>0</v>
      </c>
      <c r="SV26" s="1">
        <v>0</v>
      </c>
      <c r="SW26" s="1">
        <v>10097.5</v>
      </c>
      <c r="SX26" s="1">
        <v>0</v>
      </c>
      <c r="SY26" s="1">
        <v>0</v>
      </c>
      <c r="SZ26" s="1">
        <v>0</v>
      </c>
      <c r="TA26" s="1">
        <v>0</v>
      </c>
      <c r="TB26" s="1"/>
      <c r="TC26" s="1">
        <v>0</v>
      </c>
      <c r="TD26" s="1"/>
      <c r="TE26" s="1"/>
      <c r="TF26" s="1">
        <v>0</v>
      </c>
      <c r="TG26" s="1"/>
      <c r="TH26" s="1">
        <v>0</v>
      </c>
      <c r="TI26" s="1">
        <v>0</v>
      </c>
      <c r="TJ26" s="1">
        <v>0</v>
      </c>
      <c r="TK26" s="1">
        <v>0</v>
      </c>
      <c r="TL26" s="1"/>
      <c r="TM26" s="1">
        <v>0</v>
      </c>
      <c r="TN26" s="1">
        <v>0</v>
      </c>
      <c r="TO26" s="1">
        <v>0</v>
      </c>
      <c r="TP26" s="1">
        <v>0</v>
      </c>
      <c r="TQ26" s="1">
        <v>0</v>
      </c>
      <c r="TR26" s="1">
        <v>0</v>
      </c>
      <c r="TS26" s="1">
        <v>0</v>
      </c>
      <c r="TT26" s="1">
        <v>0</v>
      </c>
      <c r="TU26" s="1"/>
      <c r="TV26" s="1">
        <v>0</v>
      </c>
      <c r="TW26" s="1"/>
      <c r="TX26" s="1">
        <v>0</v>
      </c>
      <c r="TY26" s="1">
        <v>0</v>
      </c>
      <c r="TZ26" s="1">
        <v>0</v>
      </c>
      <c r="UA26" s="1">
        <v>0</v>
      </c>
      <c r="UB26" s="1">
        <v>428995.24</v>
      </c>
      <c r="UC26" s="1">
        <v>0</v>
      </c>
      <c r="UD26" s="1">
        <v>0</v>
      </c>
      <c r="UE26" s="1"/>
      <c r="UF26" s="1">
        <v>4803</v>
      </c>
      <c r="UG26" s="1"/>
      <c r="UH26" s="1"/>
      <c r="UI26" s="1"/>
      <c r="UJ26" s="1"/>
      <c r="UK26" s="1"/>
      <c r="UL26" s="1">
        <v>0</v>
      </c>
      <c r="UM26" s="1"/>
      <c r="UN26" s="1">
        <v>0</v>
      </c>
      <c r="UO26" s="1"/>
      <c r="UP26" s="1"/>
      <c r="UQ26" s="1"/>
      <c r="UR26" s="1"/>
      <c r="US26" s="1"/>
      <c r="UT26" s="1">
        <v>1068</v>
      </c>
      <c r="UU26" s="1">
        <v>98180.25</v>
      </c>
      <c r="UV26" s="1"/>
      <c r="UW26" s="1">
        <v>0</v>
      </c>
      <c r="UX26" s="1"/>
      <c r="UY26" s="1">
        <v>0</v>
      </c>
      <c r="UZ26" s="1">
        <v>0</v>
      </c>
      <c r="VA26" s="1"/>
      <c r="VB26" s="1"/>
      <c r="VC26" s="1">
        <v>495</v>
      </c>
      <c r="VD26" s="1"/>
      <c r="VE26" s="1"/>
      <c r="VF26" s="1">
        <v>0</v>
      </c>
      <c r="VG26" s="1">
        <v>0</v>
      </c>
      <c r="VH26" s="1"/>
      <c r="VI26" s="1"/>
      <c r="VJ26" s="1">
        <v>0</v>
      </c>
      <c r="VK26" s="1">
        <v>0</v>
      </c>
      <c r="VL26" s="1">
        <v>2221233.08</v>
      </c>
      <c r="VM26" s="1"/>
      <c r="VN26" s="1">
        <v>50</v>
      </c>
      <c r="VO26" s="1"/>
      <c r="VP26" s="1">
        <v>0</v>
      </c>
      <c r="VQ26" s="1"/>
      <c r="VR26" s="1">
        <v>0</v>
      </c>
      <c r="VS26" s="1">
        <v>0</v>
      </c>
      <c r="VT26" s="1">
        <v>0</v>
      </c>
      <c r="VU26" s="1">
        <v>0</v>
      </c>
      <c r="VV26" s="1">
        <v>0</v>
      </c>
      <c r="VW26" s="1">
        <v>0</v>
      </c>
      <c r="VX26" s="1">
        <v>0</v>
      </c>
      <c r="VY26" s="1">
        <v>8808.75</v>
      </c>
      <c r="VZ26" s="1"/>
      <c r="WA26" s="1"/>
      <c r="WB26" s="1"/>
      <c r="WC26" s="1"/>
      <c r="WD26" s="1"/>
      <c r="WE26" s="1">
        <v>920.5</v>
      </c>
      <c r="WF26" s="1"/>
      <c r="WG26" s="1"/>
      <c r="WH26" s="1">
        <v>0</v>
      </c>
      <c r="WI26" s="1"/>
      <c r="WJ26" s="1">
        <v>0</v>
      </c>
      <c r="WK26" s="1"/>
      <c r="WL26" s="1"/>
      <c r="WM26" s="1"/>
      <c r="WN26" s="1">
        <v>0</v>
      </c>
      <c r="WO26" s="1">
        <v>0</v>
      </c>
      <c r="WP26" s="1"/>
      <c r="WQ26" s="1"/>
      <c r="WR26" s="1">
        <v>3921.75</v>
      </c>
      <c r="WS26" s="1"/>
      <c r="WT26" s="1"/>
      <c r="WU26" s="1">
        <v>0</v>
      </c>
      <c r="WV26" s="1">
        <v>0</v>
      </c>
      <c r="WW26" s="1">
        <v>0</v>
      </c>
      <c r="WX26" s="1">
        <v>0</v>
      </c>
      <c r="WY26" s="1"/>
      <c r="WZ26" s="1">
        <v>0</v>
      </c>
      <c r="XA26" s="1">
        <v>0</v>
      </c>
      <c r="XB26" s="1"/>
      <c r="XC26" s="1">
        <v>7392</v>
      </c>
      <c r="XD26" s="1">
        <v>0</v>
      </c>
      <c r="XE26" s="1">
        <v>0</v>
      </c>
      <c r="XF26" s="1"/>
      <c r="XG26" s="1">
        <v>0</v>
      </c>
      <c r="XH26" s="1">
        <v>0</v>
      </c>
      <c r="XI26" s="1"/>
      <c r="XJ26" s="1">
        <v>0</v>
      </c>
      <c r="XK26" s="1"/>
      <c r="XL26" s="1"/>
      <c r="XM26" s="1">
        <v>0</v>
      </c>
      <c r="XN26" s="1">
        <v>5476.62</v>
      </c>
      <c r="XO26" s="1"/>
      <c r="XP26" s="1">
        <v>108713.5</v>
      </c>
      <c r="XQ26" s="1"/>
      <c r="XR26" s="1">
        <v>115450</v>
      </c>
      <c r="XS26" s="1">
        <v>0</v>
      </c>
      <c r="XT26" s="1"/>
      <c r="XU26" s="1">
        <v>0</v>
      </c>
      <c r="XV26" s="1"/>
      <c r="XW26" s="1"/>
      <c r="XX26" s="1"/>
      <c r="XY26" s="1"/>
      <c r="XZ26" s="1"/>
      <c r="YA26" s="1"/>
      <c r="YB26" s="1"/>
      <c r="YC26" s="1">
        <v>0</v>
      </c>
      <c r="YD26" s="1">
        <v>380591.5</v>
      </c>
      <c r="YE26" s="1">
        <v>0</v>
      </c>
      <c r="YF26" s="1"/>
      <c r="YG26" s="1">
        <v>618132.5</v>
      </c>
      <c r="YH26" s="1">
        <v>0</v>
      </c>
      <c r="YI26" s="1">
        <v>0</v>
      </c>
      <c r="YJ26" s="1"/>
      <c r="YK26" s="1">
        <v>0</v>
      </c>
      <c r="YL26" s="1"/>
      <c r="YM26" s="1"/>
      <c r="YN26" s="1"/>
      <c r="YO26" s="1"/>
      <c r="YP26" s="1"/>
      <c r="YQ26" s="1">
        <v>0.9</v>
      </c>
      <c r="YR26" s="1"/>
      <c r="YS26" s="1"/>
      <c r="YT26" s="1"/>
      <c r="YU26" s="1"/>
      <c r="YV26" s="1"/>
      <c r="YW26" s="1">
        <v>229830.03</v>
      </c>
      <c r="YX26" s="1"/>
      <c r="YY26" s="1">
        <v>34773</v>
      </c>
      <c r="YZ26" s="1"/>
      <c r="ZA26" s="1">
        <v>0</v>
      </c>
      <c r="ZB26" s="1"/>
      <c r="ZC26" s="1"/>
      <c r="ZD26" s="1"/>
      <c r="ZE26" s="1"/>
      <c r="ZF26" s="1">
        <v>0</v>
      </c>
      <c r="ZG26" s="1">
        <v>0</v>
      </c>
      <c r="ZH26" s="1">
        <v>0</v>
      </c>
      <c r="ZI26" s="1">
        <v>34446.5</v>
      </c>
      <c r="ZJ26" s="1"/>
      <c r="ZK26" s="1"/>
      <c r="ZL26" s="1">
        <v>265</v>
      </c>
      <c r="ZM26" s="1"/>
      <c r="ZN26" s="1"/>
      <c r="ZO26" s="1">
        <v>0</v>
      </c>
      <c r="ZP26" s="1">
        <v>0</v>
      </c>
      <c r="ZQ26" s="1">
        <v>0</v>
      </c>
      <c r="ZR26" s="1"/>
      <c r="ZS26" s="1"/>
      <c r="ZT26" s="1">
        <v>0</v>
      </c>
      <c r="ZU26" s="1">
        <v>12484.66</v>
      </c>
      <c r="ZV26" s="1">
        <v>9043.9599999999991</v>
      </c>
      <c r="ZW26" s="1">
        <v>0</v>
      </c>
      <c r="ZX26" s="1"/>
      <c r="ZY26" s="1">
        <v>1110.73</v>
      </c>
      <c r="ZZ26" s="1"/>
      <c r="AAA26" s="1"/>
      <c r="AAB26" s="1">
        <v>16517.349999999999</v>
      </c>
      <c r="AAC26" s="1"/>
      <c r="AAD26" s="1">
        <v>0</v>
      </c>
      <c r="AAE26" s="1">
        <v>0</v>
      </c>
      <c r="AAF26" s="1">
        <v>0</v>
      </c>
      <c r="AAG26" s="1"/>
      <c r="AAH26" s="1"/>
      <c r="AAI26" s="1">
        <v>474903.06</v>
      </c>
      <c r="AAJ26" s="1">
        <v>0</v>
      </c>
      <c r="AAK26" s="1">
        <v>0</v>
      </c>
      <c r="AAL26" s="1"/>
      <c r="AAM26" s="1">
        <v>0</v>
      </c>
      <c r="AAN26" s="1">
        <v>0</v>
      </c>
      <c r="AAO26" s="1">
        <v>0</v>
      </c>
      <c r="AAP26" s="1">
        <v>0</v>
      </c>
      <c r="AAQ26" s="1">
        <v>38251</v>
      </c>
      <c r="AAR26" s="1"/>
      <c r="AAS26" s="1"/>
      <c r="AAT26" s="1">
        <v>0</v>
      </c>
      <c r="AAU26" s="1">
        <v>0</v>
      </c>
      <c r="AAV26" s="1"/>
      <c r="AAW26" s="1">
        <v>0</v>
      </c>
      <c r="AAX26" s="1"/>
      <c r="AAY26" s="1">
        <v>119</v>
      </c>
      <c r="AAZ26" s="1"/>
      <c r="ABA26" s="1"/>
      <c r="ABB26" s="1"/>
      <c r="ABC26" s="1"/>
      <c r="ABD26" s="1">
        <v>0</v>
      </c>
      <c r="ABE26" s="1">
        <v>7000</v>
      </c>
      <c r="ABF26" s="1"/>
      <c r="ABG26" s="1"/>
      <c r="ABH26" s="1"/>
      <c r="ABI26" s="1"/>
      <c r="ABJ26" s="1"/>
      <c r="ABK26" s="1"/>
      <c r="ABL26" s="1"/>
      <c r="ABM26" s="1">
        <v>0</v>
      </c>
      <c r="ABN26" s="1"/>
      <c r="ABO26" s="1"/>
      <c r="ABP26" s="1"/>
      <c r="ABQ26" s="1"/>
      <c r="ABR26" s="1"/>
      <c r="ABS26" s="1"/>
      <c r="ABT26" s="1">
        <v>0</v>
      </c>
      <c r="ABU26" s="1"/>
      <c r="ABV26" s="1"/>
      <c r="ABW26" s="1">
        <v>10048.32</v>
      </c>
      <c r="ABX26" s="1"/>
      <c r="ABY26" s="1"/>
      <c r="ABZ26" s="1">
        <v>0</v>
      </c>
      <c r="ACA26" s="1">
        <v>0</v>
      </c>
      <c r="ACB26" s="1"/>
      <c r="ACC26" s="1"/>
      <c r="ACD26" s="1"/>
      <c r="ACE26" s="1">
        <v>0</v>
      </c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>
        <v>4437.74</v>
      </c>
      <c r="ADA26" s="1">
        <v>16466</v>
      </c>
      <c r="ADB26" s="1">
        <v>530</v>
      </c>
      <c r="ADC26" s="1">
        <v>0</v>
      </c>
      <c r="ADD26" s="1">
        <v>0</v>
      </c>
      <c r="ADE26" s="1">
        <v>0</v>
      </c>
      <c r="ADF26" s="1">
        <v>12113.25</v>
      </c>
      <c r="ADG26" s="1">
        <v>0</v>
      </c>
      <c r="ADH26" s="1">
        <v>0</v>
      </c>
      <c r="ADI26" s="1">
        <v>0</v>
      </c>
      <c r="ADJ26" s="1">
        <v>0</v>
      </c>
      <c r="ADK26" s="1">
        <v>0</v>
      </c>
      <c r="ADL26" s="1">
        <v>0</v>
      </c>
      <c r="ADM26" s="1"/>
      <c r="ADN26" s="1"/>
      <c r="ADO26" s="1"/>
      <c r="ADP26" s="1">
        <v>44012</v>
      </c>
      <c r="ADQ26" s="1"/>
      <c r="ADR26" s="1"/>
      <c r="ADS26" s="1"/>
      <c r="ADT26" s="1">
        <v>40</v>
      </c>
      <c r="ADU26" s="1"/>
      <c r="ADV26" s="1"/>
      <c r="ADW26" s="1">
        <v>0</v>
      </c>
      <c r="ADX26" s="1"/>
      <c r="ADY26" s="1"/>
      <c r="ADZ26" s="1"/>
      <c r="AEA26" s="1"/>
      <c r="AEB26" s="1"/>
      <c r="AEC26" s="1"/>
      <c r="AED26" s="1"/>
      <c r="AEE26" s="1">
        <v>0</v>
      </c>
      <c r="AEF26" s="1">
        <v>1878</v>
      </c>
      <c r="AEG26" s="1"/>
      <c r="AEH26" s="1"/>
      <c r="AEI26" s="1">
        <v>0</v>
      </c>
      <c r="AEJ26" s="1">
        <v>0</v>
      </c>
      <c r="AEK26" s="1">
        <v>0</v>
      </c>
      <c r="AEL26" s="1">
        <v>0</v>
      </c>
      <c r="AEM26" s="1">
        <v>0</v>
      </c>
      <c r="AEN26" s="1"/>
      <c r="AEO26" s="1"/>
      <c r="AEP26" s="1"/>
      <c r="AEQ26" s="1"/>
      <c r="AER26" s="1">
        <v>0</v>
      </c>
      <c r="AES26" s="1">
        <v>0</v>
      </c>
      <c r="AET26" s="1"/>
      <c r="AEU26" s="1"/>
      <c r="AEV26" s="1"/>
      <c r="AEW26" s="1"/>
      <c r="AEX26" s="1"/>
      <c r="AEY26" s="1"/>
      <c r="AEZ26" s="1"/>
      <c r="AFA26" s="1"/>
      <c r="AFB26" s="1">
        <v>54691</v>
      </c>
      <c r="AFC26" s="1">
        <v>48829.79</v>
      </c>
      <c r="AFD26" s="1"/>
      <c r="AFE26" s="1">
        <v>0</v>
      </c>
      <c r="AFF26" s="1">
        <v>3043</v>
      </c>
      <c r="AFG26" s="1">
        <v>0</v>
      </c>
      <c r="AFH26" s="1"/>
      <c r="AFI26" s="1"/>
      <c r="AFJ26" s="1">
        <v>1220</v>
      </c>
      <c r="AFK26" s="1"/>
      <c r="AFL26" s="1"/>
      <c r="AFM26" s="1">
        <v>0</v>
      </c>
      <c r="AFN26" s="1">
        <v>13010.97</v>
      </c>
      <c r="AFO26" s="1"/>
      <c r="AFP26" s="1"/>
      <c r="AFQ26" s="1">
        <v>0</v>
      </c>
      <c r="AFR26" s="1"/>
      <c r="AFS26" s="1"/>
      <c r="AFT26" s="1">
        <v>1042</v>
      </c>
      <c r="AFU26" s="1">
        <v>275</v>
      </c>
      <c r="AFV26" s="1"/>
      <c r="AFW26" s="1"/>
      <c r="AFX26" s="1"/>
      <c r="AFY26" s="1"/>
      <c r="AFZ26" s="1"/>
      <c r="AGA26" s="1">
        <v>6256</v>
      </c>
      <c r="AGB26" s="1">
        <v>0</v>
      </c>
      <c r="AGC26" s="1"/>
      <c r="AGD26" s="1"/>
      <c r="AGE26" s="1"/>
      <c r="AGF26" s="1"/>
      <c r="AGG26" s="1"/>
      <c r="AGH26" s="1"/>
      <c r="AGI26" s="1">
        <v>0</v>
      </c>
      <c r="AGJ26" s="1">
        <v>1256.4000000000001</v>
      </c>
      <c r="AGK26" s="1">
        <v>2463</v>
      </c>
      <c r="AGL26" s="1">
        <v>6603</v>
      </c>
      <c r="AGM26" s="1"/>
      <c r="AGN26" s="1"/>
      <c r="AGO26" s="1">
        <v>0</v>
      </c>
      <c r="AGP26" s="1"/>
      <c r="AGQ26" s="1"/>
      <c r="AGR26" s="1"/>
      <c r="AGS26" s="1"/>
      <c r="AGT26" s="1"/>
      <c r="AGU26" s="1"/>
      <c r="AGV26" s="1"/>
      <c r="AGW26" s="1"/>
      <c r="AGX26" s="1"/>
      <c r="AGY26" s="1">
        <v>0</v>
      </c>
      <c r="AGZ26" s="1"/>
      <c r="AHA26" s="1">
        <v>17080</v>
      </c>
      <c r="AHB26" s="1">
        <v>145801.17000000001</v>
      </c>
      <c r="AHC26" s="1">
        <v>0</v>
      </c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>
        <v>0</v>
      </c>
      <c r="AHO26" s="1"/>
      <c r="AHP26" s="1">
        <v>10523</v>
      </c>
      <c r="AHQ26" s="1"/>
      <c r="AHR26" s="1"/>
      <c r="AHS26" s="1"/>
      <c r="AHT26" s="1"/>
      <c r="AHU26" s="1"/>
      <c r="AHV26" s="1"/>
      <c r="AHW26" s="1">
        <v>14546096.240000002</v>
      </c>
    </row>
    <row r="27" spans="1:907" x14ac:dyDescent="0.25">
      <c r="A27" t="s">
        <v>1922</v>
      </c>
      <c r="B27" t="s">
        <v>2022</v>
      </c>
      <c r="C27" t="s">
        <v>2023</v>
      </c>
      <c r="D27" s="1"/>
      <c r="E27" s="1"/>
      <c r="F27" s="1"/>
      <c r="G27" s="1">
        <v>297434</v>
      </c>
      <c r="H27" s="1"/>
      <c r="I27" s="1">
        <v>307681</v>
      </c>
      <c r="J27" s="1">
        <v>300686.43</v>
      </c>
      <c r="K27" s="1">
        <v>382355</v>
      </c>
      <c r="L27" s="1">
        <v>81930</v>
      </c>
      <c r="M27" s="1">
        <v>461722.92</v>
      </c>
      <c r="N27" s="1">
        <v>2236</v>
      </c>
      <c r="O27" s="1">
        <v>11137</v>
      </c>
      <c r="P27" s="1"/>
      <c r="Q27" s="1">
        <v>363029</v>
      </c>
      <c r="R27" s="1">
        <v>129034</v>
      </c>
      <c r="S27" s="1">
        <v>30152</v>
      </c>
      <c r="T27" s="1">
        <v>364074.75</v>
      </c>
      <c r="U27" s="1">
        <v>15855072.35</v>
      </c>
      <c r="V27" s="1">
        <v>4736</v>
      </c>
      <c r="W27" s="1">
        <v>59656</v>
      </c>
      <c r="X27" s="1">
        <v>14230638.140000001</v>
      </c>
      <c r="Y27" s="1">
        <v>31243</v>
      </c>
      <c r="Z27" s="1">
        <v>386624</v>
      </c>
      <c r="AA27" s="1">
        <v>3407363.5</v>
      </c>
      <c r="AB27" s="1">
        <v>0</v>
      </c>
      <c r="AC27" s="1">
        <v>314231.25</v>
      </c>
      <c r="AD27" s="1">
        <v>10011</v>
      </c>
      <c r="AE27" s="1">
        <v>50</v>
      </c>
      <c r="AF27" s="1">
        <v>259473</v>
      </c>
      <c r="AG27" s="1">
        <v>152501.25</v>
      </c>
      <c r="AH27" s="1">
        <v>1558936.92</v>
      </c>
      <c r="AI27" s="1"/>
      <c r="AJ27" s="1"/>
      <c r="AK27" s="1">
        <v>9919.5</v>
      </c>
      <c r="AL27" s="1">
        <v>700</v>
      </c>
      <c r="AM27" s="1"/>
      <c r="AN27" s="1"/>
      <c r="AO27" s="1"/>
      <c r="AP27" s="1">
        <v>26925.73</v>
      </c>
      <c r="AQ27" s="1">
        <v>28752.240000000002</v>
      </c>
      <c r="AR27" s="1"/>
      <c r="AS27" s="1"/>
      <c r="AT27" s="1">
        <v>744291</v>
      </c>
      <c r="AU27" s="1">
        <v>21375.5</v>
      </c>
      <c r="AV27" s="1"/>
      <c r="AW27" s="1">
        <v>27007.35</v>
      </c>
      <c r="AX27" s="1"/>
      <c r="AY27" s="1"/>
      <c r="AZ27" s="1">
        <v>615246</v>
      </c>
      <c r="BA27" s="1">
        <v>51043.25</v>
      </c>
      <c r="BB27" s="1">
        <v>19570</v>
      </c>
      <c r="BC27" s="1">
        <v>21324</v>
      </c>
      <c r="BD27" s="1">
        <v>1194</v>
      </c>
      <c r="BE27" s="1">
        <v>202696</v>
      </c>
      <c r="BF27" s="1"/>
      <c r="BG27" s="1">
        <v>188029</v>
      </c>
      <c r="BH27" s="1">
        <v>3213201.05</v>
      </c>
      <c r="BI27" s="1">
        <v>173257.45</v>
      </c>
      <c r="BJ27" s="1">
        <v>3080</v>
      </c>
      <c r="BK27" s="1">
        <v>66600</v>
      </c>
      <c r="BL27" s="1">
        <v>451108</v>
      </c>
      <c r="BM27" s="1">
        <v>51800</v>
      </c>
      <c r="BN27" s="1">
        <v>1064154.3799999999</v>
      </c>
      <c r="BO27" s="1"/>
      <c r="BP27" s="1">
        <v>52694</v>
      </c>
      <c r="BQ27" s="1">
        <v>18813</v>
      </c>
      <c r="BR27" s="1">
        <v>657385</v>
      </c>
      <c r="BS27" s="1">
        <v>5972</v>
      </c>
      <c r="BT27" s="1">
        <v>2720</v>
      </c>
      <c r="BU27" s="1">
        <v>13097</v>
      </c>
      <c r="BV27" s="1">
        <v>179105.5</v>
      </c>
      <c r="BW27" s="1">
        <v>3235</v>
      </c>
      <c r="BX27" s="1"/>
      <c r="BY27" s="1"/>
      <c r="BZ27" s="1">
        <v>632488.5</v>
      </c>
      <c r="CA27" s="1"/>
      <c r="CB27" s="1"/>
      <c r="CC27" s="1">
        <v>0</v>
      </c>
      <c r="CD27" s="1">
        <v>1474.1</v>
      </c>
      <c r="CE27" s="1">
        <v>87270</v>
      </c>
      <c r="CF27" s="1">
        <v>0</v>
      </c>
      <c r="CG27" s="1">
        <v>8897</v>
      </c>
      <c r="CH27" s="1"/>
      <c r="CI27" s="1">
        <v>11173.12</v>
      </c>
      <c r="CJ27" s="1">
        <v>7634.04</v>
      </c>
      <c r="CK27" s="1"/>
      <c r="CL27" s="1">
        <v>177414</v>
      </c>
      <c r="CM27" s="1">
        <v>229538</v>
      </c>
      <c r="CN27" s="1"/>
      <c r="CO27" s="1"/>
      <c r="CP27" s="1"/>
      <c r="CQ27" s="1">
        <v>130200</v>
      </c>
      <c r="CR27" s="1"/>
      <c r="CS27" s="1">
        <v>389.5</v>
      </c>
      <c r="CT27" s="1"/>
      <c r="CU27" s="1">
        <v>1076</v>
      </c>
      <c r="CV27" s="1"/>
      <c r="CW27" s="1"/>
      <c r="CX27" s="1"/>
      <c r="CY27" s="1">
        <v>305</v>
      </c>
      <c r="CZ27" s="1"/>
      <c r="DA27" s="1"/>
      <c r="DB27" s="1"/>
      <c r="DC27" s="1">
        <v>61983</v>
      </c>
      <c r="DD27" s="1"/>
      <c r="DE27" s="1"/>
      <c r="DF27" s="1"/>
      <c r="DG27" s="1"/>
      <c r="DH27" s="1"/>
      <c r="DI27" s="1"/>
      <c r="DJ27" s="1">
        <v>0</v>
      </c>
      <c r="DK27" s="1"/>
      <c r="DL27" s="1"/>
      <c r="DM27" s="1"/>
      <c r="DN27" s="1"/>
      <c r="DO27" s="1"/>
      <c r="DP27" s="1"/>
      <c r="DQ27" s="1"/>
      <c r="DR27" s="1"/>
      <c r="DS27" s="1"/>
      <c r="DT27" s="1">
        <v>310</v>
      </c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>
        <v>2966</v>
      </c>
      <c r="EX27" s="1"/>
      <c r="EY27" s="1">
        <v>41643</v>
      </c>
      <c r="EZ27" s="1"/>
      <c r="FA27" s="1">
        <v>12098.93</v>
      </c>
      <c r="FB27" s="1"/>
      <c r="FC27" s="1"/>
      <c r="FD27" s="1"/>
      <c r="FE27" s="1">
        <v>23074</v>
      </c>
      <c r="FF27" s="1"/>
      <c r="FG27" s="1">
        <v>14666.5</v>
      </c>
      <c r="FH27" s="1"/>
      <c r="FI27" s="1">
        <v>6534.25</v>
      </c>
      <c r="FJ27" s="1">
        <v>2991</v>
      </c>
      <c r="FK27" s="1"/>
      <c r="FL27" s="1">
        <v>735</v>
      </c>
      <c r="FM27" s="1">
        <v>5781</v>
      </c>
      <c r="FN27" s="1"/>
      <c r="FO27" s="1"/>
      <c r="FP27" s="1"/>
      <c r="FQ27" s="1"/>
      <c r="FR27" s="1">
        <v>362.25</v>
      </c>
      <c r="FS27" s="1">
        <v>41215.22</v>
      </c>
      <c r="FT27" s="1"/>
      <c r="FU27" s="1"/>
      <c r="FV27" s="1">
        <v>23624.5</v>
      </c>
      <c r="FW27" s="1"/>
      <c r="FX27" s="1">
        <v>0</v>
      </c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>
        <v>4039</v>
      </c>
      <c r="GJ27" s="1">
        <v>16635</v>
      </c>
      <c r="GK27" s="1">
        <v>66599</v>
      </c>
      <c r="GL27" s="1">
        <v>28286.85</v>
      </c>
      <c r="GM27" s="1">
        <v>3099</v>
      </c>
      <c r="GN27" s="1"/>
      <c r="GO27" s="1"/>
      <c r="GP27" s="1"/>
      <c r="GQ27" s="1"/>
      <c r="GR27" s="1"/>
      <c r="GS27" s="1"/>
      <c r="GT27" s="1"/>
      <c r="GU27" s="1">
        <v>2053</v>
      </c>
      <c r="GV27" s="1"/>
      <c r="GW27" s="1"/>
      <c r="GX27" s="1"/>
      <c r="GY27" s="1"/>
      <c r="GZ27" s="1">
        <v>1365</v>
      </c>
      <c r="HA27" s="1"/>
      <c r="HB27" s="1"/>
      <c r="HC27" s="1"/>
      <c r="HD27" s="1"/>
      <c r="HE27" s="1"/>
      <c r="HF27" s="1"/>
      <c r="HG27" s="1"/>
      <c r="HH27" s="1">
        <v>55606</v>
      </c>
      <c r="HI27" s="1">
        <v>1792</v>
      </c>
      <c r="HJ27" s="1"/>
      <c r="HK27" s="1"/>
      <c r="HL27" s="1"/>
      <c r="HM27" s="1"/>
      <c r="HN27" s="1"/>
      <c r="HO27" s="1"/>
      <c r="HP27" s="1">
        <v>5265</v>
      </c>
      <c r="HQ27" s="1"/>
      <c r="HR27" s="1"/>
      <c r="HS27" s="1"/>
      <c r="HT27" s="1"/>
      <c r="HU27" s="1">
        <v>372</v>
      </c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>
        <v>706</v>
      </c>
      <c r="IP27" s="1"/>
      <c r="IQ27" s="1"/>
      <c r="IR27" s="1"/>
      <c r="IS27" s="1"/>
      <c r="IT27" s="1">
        <v>585</v>
      </c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>
        <v>1782</v>
      </c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>
        <v>88.5</v>
      </c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>
        <v>0</v>
      </c>
      <c r="KJ27" s="1">
        <v>0</v>
      </c>
      <c r="KK27" s="1"/>
      <c r="KL27" s="1"/>
      <c r="KM27" s="1"/>
      <c r="KN27" s="1"/>
      <c r="KO27" s="1"/>
      <c r="KP27" s="1"/>
      <c r="KQ27" s="1">
        <v>4400</v>
      </c>
      <c r="KR27" s="1"/>
      <c r="KS27" s="1">
        <v>0</v>
      </c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>
        <v>233631</v>
      </c>
      <c r="LK27" s="1">
        <v>19173.03</v>
      </c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>
        <v>0</v>
      </c>
      <c r="MT27" s="1"/>
      <c r="MU27" s="1"/>
      <c r="MV27" s="1"/>
      <c r="MW27" s="1"/>
      <c r="MX27" s="1"/>
      <c r="MY27" s="1"/>
      <c r="MZ27" s="1"/>
      <c r="NA27" s="1"/>
      <c r="NB27" s="1"/>
      <c r="NC27" s="1">
        <v>34552</v>
      </c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>
        <v>10025</v>
      </c>
      <c r="NT27" s="1"/>
      <c r="NU27" s="1"/>
      <c r="NV27" s="1"/>
      <c r="NW27" s="1">
        <v>3344</v>
      </c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>
        <v>5264.5</v>
      </c>
      <c r="OI27" s="1"/>
      <c r="OJ27" s="1"/>
      <c r="OK27" s="1"/>
      <c r="OL27" s="1"/>
      <c r="OM27" s="1">
        <v>6855</v>
      </c>
      <c r="ON27" s="1"/>
      <c r="OO27" s="1">
        <v>11262</v>
      </c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"/>
      <c r="PF27" s="1"/>
      <c r="PG27" s="1">
        <v>0</v>
      </c>
      <c r="PH27" s="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>
        <v>17880</v>
      </c>
      <c r="PW27" s="1"/>
      <c r="PX27" s="1"/>
      <c r="PY27" s="1"/>
      <c r="PZ27" s="1">
        <v>11404</v>
      </c>
      <c r="QA27" s="1">
        <v>8000</v>
      </c>
      <c r="QB27" s="1">
        <v>0</v>
      </c>
      <c r="QC27" s="1"/>
      <c r="QD27" s="1"/>
      <c r="QE27" s="1"/>
      <c r="QF27" s="1"/>
      <c r="QG27" s="1"/>
      <c r="QH27" s="1"/>
      <c r="QI27" s="1"/>
      <c r="QJ27" s="1"/>
      <c r="QK27" s="1">
        <v>4990</v>
      </c>
      <c r="QL27" s="1">
        <v>25153.279999999999</v>
      </c>
      <c r="QM27" s="1"/>
      <c r="QN27" s="1">
        <v>144985</v>
      </c>
      <c r="QO27" s="1">
        <v>0</v>
      </c>
      <c r="QP27" s="1"/>
      <c r="QQ27" s="1"/>
      <c r="QR27" s="1"/>
      <c r="QS27" s="1"/>
      <c r="QT27" s="1">
        <v>62304.4</v>
      </c>
      <c r="QU27" s="1">
        <v>1288.5</v>
      </c>
      <c r="QV27" s="1"/>
      <c r="QW27" s="1">
        <v>1077363</v>
      </c>
      <c r="QX27" s="1">
        <v>458133.02</v>
      </c>
      <c r="QY27" s="1">
        <v>41463</v>
      </c>
      <c r="QZ27" s="1">
        <v>6812062</v>
      </c>
      <c r="RA27" s="1">
        <v>87411</v>
      </c>
      <c r="RB27" s="1">
        <v>107827.12</v>
      </c>
      <c r="RC27" s="1">
        <v>65872</v>
      </c>
      <c r="RD27" s="1">
        <v>150050</v>
      </c>
      <c r="RE27" s="1">
        <v>3328340.5</v>
      </c>
      <c r="RF27" s="1">
        <v>361233</v>
      </c>
      <c r="RG27" s="1">
        <v>17164</v>
      </c>
      <c r="RH27" s="1">
        <v>8489</v>
      </c>
      <c r="RI27" s="1">
        <v>1097</v>
      </c>
      <c r="RJ27" s="1">
        <v>1425894.63</v>
      </c>
      <c r="RK27" s="1">
        <v>267286.12</v>
      </c>
      <c r="RL27" s="1">
        <v>11708</v>
      </c>
      <c r="RM27" s="1">
        <v>48300.5</v>
      </c>
      <c r="RN27" s="1">
        <v>13045</v>
      </c>
      <c r="RO27" s="1">
        <v>668</v>
      </c>
      <c r="RP27" s="1"/>
      <c r="RQ27" s="1">
        <v>2582</v>
      </c>
      <c r="RR27" s="1"/>
      <c r="RS27" s="1">
        <v>50</v>
      </c>
      <c r="RT27" s="1">
        <v>6077</v>
      </c>
      <c r="RU27" s="1"/>
      <c r="RV27" s="1">
        <v>820</v>
      </c>
      <c r="RW27" s="1"/>
      <c r="RX27" s="1"/>
      <c r="RY27" s="1"/>
      <c r="RZ27" s="1"/>
      <c r="SA27" s="1"/>
      <c r="SB27" s="1"/>
      <c r="SC27" s="1"/>
      <c r="SD27" s="1"/>
      <c r="SE27" s="1"/>
      <c r="SF27" s="1"/>
      <c r="SG27" s="1">
        <v>53061</v>
      </c>
      <c r="SH27" s="1">
        <v>4895</v>
      </c>
      <c r="SI27" s="1"/>
      <c r="SJ27" s="1"/>
      <c r="SK27" s="1"/>
      <c r="SL27" s="1"/>
      <c r="SM27" s="1"/>
      <c r="SN27" s="1"/>
      <c r="SO27" s="1"/>
      <c r="SP27" s="1"/>
      <c r="SQ27" s="1"/>
      <c r="SR27" s="1"/>
      <c r="SS27" s="1">
        <v>0</v>
      </c>
      <c r="ST27" s="1"/>
      <c r="SU27" s="1"/>
      <c r="SV27" s="1"/>
      <c r="SW27" s="1">
        <v>11547.5</v>
      </c>
      <c r="SX27" s="1">
        <v>600</v>
      </c>
      <c r="SY27" s="1"/>
      <c r="SZ27" s="1">
        <v>0</v>
      </c>
      <c r="TA27" s="1"/>
      <c r="TB27" s="1"/>
      <c r="TC27" s="1"/>
      <c r="TD27" s="1"/>
      <c r="TE27" s="1"/>
      <c r="TF27" s="1"/>
      <c r="TG27" s="1"/>
      <c r="TH27" s="1"/>
      <c r="TI27" s="1"/>
      <c r="TJ27" s="1"/>
      <c r="TK27" s="1">
        <v>12294</v>
      </c>
      <c r="TL27" s="1">
        <v>17750</v>
      </c>
      <c r="TM27" s="1">
        <v>3250</v>
      </c>
      <c r="TN27" s="1">
        <v>243960</v>
      </c>
      <c r="TO27" s="1">
        <v>43250</v>
      </c>
      <c r="TP27" s="1">
        <v>10400</v>
      </c>
      <c r="TQ27" s="1">
        <v>17750</v>
      </c>
      <c r="TR27" s="1">
        <v>500</v>
      </c>
      <c r="TS27" s="1">
        <v>14977</v>
      </c>
      <c r="TT27" s="1">
        <v>250</v>
      </c>
      <c r="TU27" s="1">
        <v>95954</v>
      </c>
      <c r="TV27" s="1">
        <v>42750</v>
      </c>
      <c r="TW27" s="1">
        <v>30650</v>
      </c>
      <c r="TX27" s="1">
        <v>17850</v>
      </c>
      <c r="TY27" s="1">
        <v>75615</v>
      </c>
      <c r="TZ27" s="1">
        <v>597602</v>
      </c>
      <c r="UA27" s="1">
        <v>371781</v>
      </c>
      <c r="UB27" s="1">
        <v>126532</v>
      </c>
      <c r="UC27" s="1">
        <v>121414</v>
      </c>
      <c r="UD27" s="1">
        <v>112765</v>
      </c>
      <c r="UE27" s="1"/>
      <c r="UF27" s="1"/>
      <c r="UG27" s="1"/>
      <c r="UH27" s="1"/>
      <c r="UI27" s="1"/>
      <c r="UJ27" s="1"/>
      <c r="UK27" s="1"/>
      <c r="UL27" s="1"/>
      <c r="UM27" s="1"/>
      <c r="UN27" s="1">
        <v>1344.29</v>
      </c>
      <c r="UO27" s="1"/>
      <c r="UP27" s="1"/>
      <c r="UQ27" s="1"/>
      <c r="UR27" s="1"/>
      <c r="US27" s="1"/>
      <c r="UT27" s="1">
        <v>720</v>
      </c>
      <c r="UU27" s="1"/>
      <c r="UV27" s="1"/>
      <c r="UW27" s="1"/>
      <c r="UX27" s="1"/>
      <c r="UY27" s="1"/>
      <c r="UZ27" s="1"/>
      <c r="VA27" s="1"/>
      <c r="VB27" s="1"/>
      <c r="VC27" s="1"/>
      <c r="VD27" s="1"/>
      <c r="VE27" s="1"/>
      <c r="VF27" s="1">
        <v>4259</v>
      </c>
      <c r="VG27" s="1">
        <v>2944.8</v>
      </c>
      <c r="VH27" s="1"/>
      <c r="VI27" s="1">
        <v>78339.25</v>
      </c>
      <c r="VJ27" s="1">
        <v>72161</v>
      </c>
      <c r="VK27" s="1">
        <v>3691.38</v>
      </c>
      <c r="VL27" s="1">
        <v>367463.54</v>
      </c>
      <c r="VM27" s="1"/>
      <c r="VN27" s="1"/>
      <c r="VO27" s="1"/>
      <c r="VP27" s="1"/>
      <c r="VQ27" s="1">
        <v>10031</v>
      </c>
      <c r="VR27" s="1">
        <v>304</v>
      </c>
      <c r="VS27" s="1">
        <v>2005</v>
      </c>
      <c r="VT27" s="1"/>
      <c r="VU27" s="1"/>
      <c r="VV27" s="1"/>
      <c r="VW27" s="1"/>
      <c r="VX27" s="1">
        <v>1754</v>
      </c>
      <c r="VY27" s="1"/>
      <c r="VZ27" s="1"/>
      <c r="WA27" s="1"/>
      <c r="WB27" s="1"/>
      <c r="WC27" s="1"/>
      <c r="WD27" s="1"/>
      <c r="WE27" s="1"/>
      <c r="WF27" s="1"/>
      <c r="WG27" s="1"/>
      <c r="WH27" s="1"/>
      <c r="WI27" s="1">
        <v>1600</v>
      </c>
      <c r="WJ27" s="1"/>
      <c r="WK27" s="1">
        <v>3804</v>
      </c>
      <c r="WL27" s="1"/>
      <c r="WM27" s="1"/>
      <c r="WN27" s="1"/>
      <c r="WO27" s="1"/>
      <c r="WP27" s="1">
        <v>6178.8</v>
      </c>
      <c r="WQ27" s="1"/>
      <c r="WR27" s="1"/>
      <c r="WS27" s="1">
        <v>700</v>
      </c>
      <c r="WT27" s="1"/>
      <c r="WU27" s="1">
        <v>0</v>
      </c>
      <c r="WV27" s="1"/>
      <c r="WW27" s="1"/>
      <c r="WX27" s="1"/>
      <c r="WY27" s="1">
        <v>0</v>
      </c>
      <c r="WZ27" s="1">
        <v>0</v>
      </c>
      <c r="XA27" s="1">
        <v>226849</v>
      </c>
      <c r="XB27" s="1">
        <v>44856</v>
      </c>
      <c r="XC27" s="1">
        <v>3006</v>
      </c>
      <c r="XD27" s="1">
        <v>0</v>
      </c>
      <c r="XE27" s="1">
        <v>0</v>
      </c>
      <c r="XF27" s="1"/>
      <c r="XG27" s="1"/>
      <c r="XH27" s="1"/>
      <c r="XI27" s="1"/>
      <c r="XJ27" s="1">
        <v>1153</v>
      </c>
      <c r="XK27" s="1"/>
      <c r="XL27" s="1"/>
      <c r="XM27" s="1"/>
      <c r="XN27" s="1">
        <v>0</v>
      </c>
      <c r="XO27" s="1"/>
      <c r="XP27" s="1"/>
      <c r="XQ27" s="1"/>
      <c r="XR27" s="1">
        <v>21959</v>
      </c>
      <c r="XS27" s="1"/>
      <c r="XT27" s="1"/>
      <c r="XU27" s="1"/>
      <c r="XV27" s="1"/>
      <c r="XW27" s="1"/>
      <c r="XX27" s="1"/>
      <c r="XY27" s="1"/>
      <c r="XZ27" s="1"/>
      <c r="YA27" s="1"/>
      <c r="YB27" s="1"/>
      <c r="YC27" s="1"/>
      <c r="YD27" s="1"/>
      <c r="YE27" s="1">
        <v>300</v>
      </c>
      <c r="YF27" s="1"/>
      <c r="YG27" s="1">
        <v>43927</v>
      </c>
      <c r="YH27" s="1">
        <v>1562</v>
      </c>
      <c r="YI27" s="1"/>
      <c r="YJ27" s="1">
        <v>372114.1</v>
      </c>
      <c r="YK27" s="1"/>
      <c r="YL27" s="1"/>
      <c r="YM27" s="1"/>
      <c r="YN27" s="1"/>
      <c r="YO27" s="1"/>
      <c r="YP27" s="1"/>
      <c r="YQ27" s="1"/>
      <c r="YR27" s="1"/>
      <c r="YS27" s="1"/>
      <c r="YT27" s="1"/>
      <c r="YU27" s="1"/>
      <c r="YV27" s="1"/>
      <c r="YW27" s="1"/>
      <c r="YX27" s="1"/>
      <c r="YY27" s="1"/>
      <c r="YZ27" s="1"/>
      <c r="ZA27" s="1"/>
      <c r="ZB27" s="1"/>
      <c r="ZC27" s="1"/>
      <c r="ZD27" s="1"/>
      <c r="ZE27" s="1"/>
      <c r="ZF27" s="1"/>
      <c r="ZG27" s="1"/>
      <c r="ZH27" s="1"/>
      <c r="ZI27" s="1"/>
      <c r="ZJ27" s="1"/>
      <c r="ZK27" s="1"/>
      <c r="ZL27" s="1"/>
      <c r="ZM27" s="1"/>
      <c r="ZN27" s="1"/>
      <c r="ZO27" s="1">
        <v>11029.23</v>
      </c>
      <c r="ZP27" s="1">
        <v>0</v>
      </c>
      <c r="ZQ27" s="1"/>
      <c r="ZR27" s="1">
        <v>3390</v>
      </c>
      <c r="ZS27" s="1"/>
      <c r="ZT27" s="1"/>
      <c r="ZU27" s="1">
        <v>6470.5</v>
      </c>
      <c r="ZV27" s="1">
        <v>9377</v>
      </c>
      <c r="ZW27" s="1"/>
      <c r="ZX27" s="1"/>
      <c r="ZY27" s="1"/>
      <c r="ZZ27" s="1"/>
      <c r="AAA27" s="1"/>
      <c r="AAB27" s="1">
        <v>11856.5</v>
      </c>
      <c r="AAC27" s="1"/>
      <c r="AAD27" s="1"/>
      <c r="AAE27" s="1"/>
      <c r="AAF27" s="1"/>
      <c r="AAG27" s="1">
        <v>355</v>
      </c>
      <c r="AAH27" s="1"/>
      <c r="AAI27" s="1">
        <v>13633</v>
      </c>
      <c r="AAJ27" s="1">
        <v>694</v>
      </c>
      <c r="AAK27" s="1">
        <v>36273</v>
      </c>
      <c r="AAL27" s="1">
        <v>3989.43</v>
      </c>
      <c r="AAM27" s="1"/>
      <c r="AAN27" s="1"/>
      <c r="AAO27" s="1"/>
      <c r="AAP27" s="1"/>
      <c r="AAQ27" s="1"/>
      <c r="AAR27" s="1"/>
      <c r="AAS27" s="1"/>
      <c r="AAT27" s="1"/>
      <c r="AAU27" s="1">
        <v>0</v>
      </c>
      <c r="AAV27" s="1"/>
      <c r="AAW27" s="1"/>
      <c r="AAX27" s="1"/>
      <c r="AAY27" s="1"/>
      <c r="AAZ27" s="1"/>
      <c r="ABA27" s="1"/>
      <c r="ABB27" s="1"/>
      <c r="ABC27" s="1"/>
      <c r="ABD27" s="1"/>
      <c r="ABE27" s="1"/>
      <c r="ABF27" s="1"/>
      <c r="ABG27" s="1"/>
      <c r="ABH27" s="1"/>
      <c r="ABI27" s="1">
        <v>18025</v>
      </c>
      <c r="ABJ27" s="1"/>
      <c r="ABK27" s="1"/>
      <c r="ABL27" s="1"/>
      <c r="ABM27" s="1"/>
      <c r="ABN27" s="1"/>
      <c r="ABO27" s="1"/>
      <c r="ABP27" s="1"/>
      <c r="ABQ27" s="1"/>
      <c r="ABR27" s="1"/>
      <c r="ABS27" s="1"/>
      <c r="ABT27" s="1"/>
      <c r="ABU27" s="1"/>
      <c r="ABV27" s="1"/>
      <c r="ABW27" s="1">
        <v>5857</v>
      </c>
      <c r="ABX27" s="1"/>
      <c r="ABY27" s="1"/>
      <c r="ABZ27" s="1"/>
      <c r="ACA27" s="1"/>
      <c r="ACB27" s="1"/>
      <c r="ACC27" s="1"/>
      <c r="ACD27" s="1"/>
      <c r="ACE27" s="1"/>
      <c r="ACF27" s="1"/>
      <c r="ACG27" s="1">
        <v>0</v>
      </c>
      <c r="ACH27" s="1"/>
      <c r="ACI27" s="1"/>
      <c r="ACJ27" s="1"/>
      <c r="ACK27" s="1"/>
      <c r="ACL27" s="1"/>
      <c r="ACM27" s="1"/>
      <c r="ACN27" s="1"/>
      <c r="ACO27" s="1"/>
      <c r="ACP27" s="1"/>
      <c r="ACQ27" s="1"/>
      <c r="ACR27" s="1"/>
      <c r="ACS27" s="1"/>
      <c r="ACT27" s="1"/>
      <c r="ACU27" s="1"/>
      <c r="ACV27" s="1"/>
      <c r="ACW27" s="1"/>
      <c r="ACX27" s="1"/>
      <c r="ACY27" s="1"/>
      <c r="ACZ27" s="1">
        <v>43807.82</v>
      </c>
      <c r="ADA27" s="1">
        <v>118993</v>
      </c>
      <c r="ADB27" s="1"/>
      <c r="ADC27" s="1">
        <v>0</v>
      </c>
      <c r="ADD27" s="1"/>
      <c r="ADE27" s="1">
        <v>178494.75</v>
      </c>
      <c r="ADF27" s="1"/>
      <c r="ADG27" s="1">
        <v>0</v>
      </c>
      <c r="ADH27" s="1">
        <v>0</v>
      </c>
      <c r="ADI27" s="1"/>
      <c r="ADJ27" s="1">
        <v>1377305</v>
      </c>
      <c r="ADK27" s="1">
        <v>81900</v>
      </c>
      <c r="ADL27" s="1"/>
      <c r="ADM27" s="1"/>
      <c r="ADN27" s="1"/>
      <c r="ADO27" s="1">
        <v>0</v>
      </c>
      <c r="ADP27" s="1"/>
      <c r="ADQ27" s="1"/>
      <c r="ADR27" s="1"/>
      <c r="ADS27" s="1"/>
      <c r="ADT27" s="1"/>
      <c r="ADU27" s="1"/>
      <c r="ADV27" s="1"/>
      <c r="ADW27" s="1"/>
      <c r="ADX27" s="1"/>
      <c r="ADY27" s="1"/>
      <c r="ADZ27" s="1"/>
      <c r="AEA27" s="1"/>
      <c r="AEB27" s="1"/>
      <c r="AEC27" s="1"/>
      <c r="AED27" s="1"/>
      <c r="AEE27" s="1">
        <v>89276</v>
      </c>
      <c r="AEF27" s="1"/>
      <c r="AEG27" s="1"/>
      <c r="AEH27" s="1"/>
      <c r="AEI27" s="1"/>
      <c r="AEJ27" s="1"/>
      <c r="AEK27" s="1"/>
      <c r="AEL27" s="1"/>
      <c r="AEM27" s="1"/>
      <c r="AEN27" s="1"/>
      <c r="AEO27" s="1"/>
      <c r="AEP27" s="1"/>
      <c r="AEQ27" s="1"/>
      <c r="AER27" s="1">
        <v>25260</v>
      </c>
      <c r="AES27" s="1"/>
      <c r="AET27" s="1"/>
      <c r="AEU27" s="1">
        <v>10598</v>
      </c>
      <c r="AEV27" s="1">
        <v>0</v>
      </c>
      <c r="AEW27" s="1"/>
      <c r="AEX27" s="1"/>
      <c r="AEY27" s="1"/>
      <c r="AEZ27" s="1"/>
      <c r="AFA27" s="1"/>
      <c r="AFB27" s="1"/>
      <c r="AFC27" s="1"/>
      <c r="AFD27" s="1"/>
      <c r="AFE27" s="1">
        <v>3549</v>
      </c>
      <c r="AFF27" s="1"/>
      <c r="AFG27" s="1"/>
      <c r="AFH27" s="1"/>
      <c r="AFI27" s="1"/>
      <c r="AFJ27" s="1">
        <v>555</v>
      </c>
      <c r="AFK27" s="1"/>
      <c r="AFL27" s="1"/>
      <c r="AFM27" s="1"/>
      <c r="AFN27" s="1">
        <v>7924</v>
      </c>
      <c r="AFO27" s="1"/>
      <c r="AFP27" s="1"/>
      <c r="AFQ27" s="1">
        <v>34499.86</v>
      </c>
      <c r="AFR27" s="1"/>
      <c r="AFS27" s="1"/>
      <c r="AFT27" s="1"/>
      <c r="AFU27" s="1">
        <v>1290.5</v>
      </c>
      <c r="AFV27" s="1"/>
      <c r="AFW27" s="1"/>
      <c r="AFX27" s="1"/>
      <c r="AFY27" s="1"/>
      <c r="AFZ27" s="1"/>
      <c r="AGA27" s="1"/>
      <c r="AGB27" s="1"/>
      <c r="AGC27" s="1">
        <v>12742</v>
      </c>
      <c r="AGD27" s="1"/>
      <c r="AGE27" s="1"/>
      <c r="AGF27" s="1"/>
      <c r="AGG27" s="1"/>
      <c r="AGH27" s="1"/>
      <c r="AGI27" s="1">
        <v>0</v>
      </c>
      <c r="AGJ27" s="1">
        <v>6587</v>
      </c>
      <c r="AGK27" s="1"/>
      <c r="AGL27" s="1"/>
      <c r="AGM27" s="1"/>
      <c r="AGN27" s="1"/>
      <c r="AGO27" s="1"/>
      <c r="AGP27" s="1">
        <v>7470</v>
      </c>
      <c r="AGQ27" s="1"/>
      <c r="AGR27" s="1"/>
      <c r="AGS27" s="1"/>
      <c r="AGT27" s="1"/>
      <c r="AGU27" s="1"/>
      <c r="AGV27" s="1"/>
      <c r="AGW27" s="1">
        <v>12309.7</v>
      </c>
      <c r="AGX27" s="1"/>
      <c r="AGY27" s="1">
        <v>14750</v>
      </c>
      <c r="AGZ27" s="1"/>
      <c r="AHA27" s="1">
        <v>1248.79</v>
      </c>
      <c r="AHB27" s="1">
        <v>22488</v>
      </c>
      <c r="AHC27" s="1"/>
      <c r="AHD27" s="1"/>
      <c r="AHE27" s="1"/>
      <c r="AHF27" s="1"/>
      <c r="AHG27" s="1"/>
      <c r="AHH27" s="1"/>
      <c r="AHI27" s="1"/>
      <c r="AHJ27" s="1"/>
      <c r="AHK27" s="1"/>
      <c r="AHL27" s="1"/>
      <c r="AHM27" s="1"/>
      <c r="AHN27" s="1"/>
      <c r="AHO27" s="1"/>
      <c r="AHP27" s="1">
        <v>47748</v>
      </c>
      <c r="AHQ27" s="1"/>
      <c r="AHR27" s="1"/>
      <c r="AHS27" s="1"/>
      <c r="AHT27" s="1"/>
      <c r="AHU27" s="1"/>
      <c r="AHV27" s="1"/>
      <c r="AHW27" s="1">
        <v>69048039.060000017</v>
      </c>
    </row>
    <row r="28" spans="1:907" x14ac:dyDescent="0.25">
      <c r="A28" t="s">
        <v>1922</v>
      </c>
      <c r="B28" t="s">
        <v>2024</v>
      </c>
      <c r="C28" t="s">
        <v>2025</v>
      </c>
      <c r="D28" s="1"/>
      <c r="E28" s="1"/>
      <c r="F28" s="1"/>
      <c r="G28" s="1">
        <v>643466</v>
      </c>
      <c r="H28" s="1"/>
      <c r="I28" s="1"/>
      <c r="J28" s="1">
        <v>3901639.28</v>
      </c>
      <c r="K28" s="1">
        <v>2067482.12</v>
      </c>
      <c r="L28" s="1"/>
      <c r="M28" s="1"/>
      <c r="N28" s="1"/>
      <c r="O28" s="1"/>
      <c r="P28" s="1">
        <v>3090884.75</v>
      </c>
      <c r="Q28" s="1">
        <v>289955</v>
      </c>
      <c r="R28" s="1">
        <v>2032597</v>
      </c>
      <c r="S28" s="1">
        <v>127268</v>
      </c>
      <c r="T28" s="1">
        <v>1366.25</v>
      </c>
      <c r="U28" s="1">
        <v>616892.77</v>
      </c>
      <c r="V28" s="1"/>
      <c r="W28" s="1">
        <v>8070</v>
      </c>
      <c r="X28" s="1"/>
      <c r="Y28" s="1">
        <v>35744.76</v>
      </c>
      <c r="Z28" s="1">
        <v>113700</v>
      </c>
      <c r="AA28" s="1">
        <v>46617.18</v>
      </c>
      <c r="AB28" s="1"/>
      <c r="AC28" s="1">
        <v>53492</v>
      </c>
      <c r="AD28" s="1"/>
      <c r="AE28" s="1"/>
      <c r="AF28" s="1">
        <v>763714.44</v>
      </c>
      <c r="AG28" s="1"/>
      <c r="AH28" s="1">
        <v>5580</v>
      </c>
      <c r="AI28" s="1"/>
      <c r="AJ28" s="1">
        <v>-2050</v>
      </c>
      <c r="AK28" s="1">
        <v>95</v>
      </c>
      <c r="AL28" s="1"/>
      <c r="AM28" s="1">
        <v>0</v>
      </c>
      <c r="AN28" s="1"/>
      <c r="AO28" s="1"/>
      <c r="AP28" s="1"/>
      <c r="AQ28" s="1">
        <v>187508.26</v>
      </c>
      <c r="AR28" s="1"/>
      <c r="AS28" s="1">
        <v>45192.4</v>
      </c>
      <c r="AT28" s="1"/>
      <c r="AU28" s="1">
        <v>0</v>
      </c>
      <c r="AV28" s="1"/>
      <c r="AW28" s="1">
        <v>2103</v>
      </c>
      <c r="AX28" s="1"/>
      <c r="AY28" s="1">
        <v>3625</v>
      </c>
      <c r="AZ28" s="1">
        <v>16340</v>
      </c>
      <c r="BA28" s="1">
        <v>12292</v>
      </c>
      <c r="BB28" s="1"/>
      <c r="BC28" s="1">
        <v>8292.25</v>
      </c>
      <c r="BD28" s="1">
        <v>8000.5</v>
      </c>
      <c r="BE28" s="1">
        <v>596765.25</v>
      </c>
      <c r="BF28" s="1">
        <v>55821.15</v>
      </c>
      <c r="BG28" s="1">
        <v>2197</v>
      </c>
      <c r="BH28" s="1">
        <v>19108922.93</v>
      </c>
      <c r="BI28" s="1">
        <v>5681409.7999999998</v>
      </c>
      <c r="BJ28" s="1"/>
      <c r="BK28" s="1">
        <v>0</v>
      </c>
      <c r="BL28" s="1">
        <v>0</v>
      </c>
      <c r="BM28" s="1">
        <v>58472.480000000003</v>
      </c>
      <c r="BN28" s="1">
        <v>43690.720000000001</v>
      </c>
      <c r="BO28" s="1">
        <v>28676</v>
      </c>
      <c r="BP28" s="1">
        <v>77898.94</v>
      </c>
      <c r="BQ28" s="1">
        <v>0</v>
      </c>
      <c r="BR28" s="1">
        <v>1276884.67</v>
      </c>
      <c r="BS28" s="1">
        <v>19861</v>
      </c>
      <c r="BT28" s="1"/>
      <c r="BU28" s="1">
        <v>90950</v>
      </c>
      <c r="BV28" s="1"/>
      <c r="BW28" s="1"/>
      <c r="BX28" s="1"/>
      <c r="BY28" s="1">
        <v>348346.75</v>
      </c>
      <c r="BZ28" s="1">
        <v>80000</v>
      </c>
      <c r="CA28" s="1">
        <v>114877.9</v>
      </c>
      <c r="CB28" s="1">
        <v>5230</v>
      </c>
      <c r="CC28" s="1">
        <v>0</v>
      </c>
      <c r="CD28" s="1"/>
      <c r="CE28" s="1">
        <v>3177.88</v>
      </c>
      <c r="CF28" s="1">
        <v>132700</v>
      </c>
      <c r="CG28" s="1">
        <v>9448.5</v>
      </c>
      <c r="CH28" s="1"/>
      <c r="CI28" s="1"/>
      <c r="CJ28" s="1">
        <v>561476</v>
      </c>
      <c r="CK28" s="1"/>
      <c r="CL28" s="1">
        <v>137718.25</v>
      </c>
      <c r="CM28" s="1">
        <v>458741.75</v>
      </c>
      <c r="CN28" s="1"/>
      <c r="CO28" s="1"/>
      <c r="CP28" s="1"/>
      <c r="CQ28" s="1"/>
      <c r="CR28" s="1">
        <v>133034.5</v>
      </c>
      <c r="CS28" s="1">
        <v>0</v>
      </c>
      <c r="CT28" s="1"/>
      <c r="CU28" s="1"/>
      <c r="CV28" s="1"/>
      <c r="CW28" s="1"/>
      <c r="CX28" s="1">
        <v>45888</v>
      </c>
      <c r="CY28" s="1">
        <v>2950791</v>
      </c>
      <c r="CZ28" s="1"/>
      <c r="DA28" s="1"/>
      <c r="DB28" s="1"/>
      <c r="DC28" s="1">
        <v>29018</v>
      </c>
      <c r="DD28" s="1"/>
      <c r="DE28" s="1">
        <v>93928</v>
      </c>
      <c r="DF28" s="1">
        <v>272316</v>
      </c>
      <c r="DG28" s="1"/>
      <c r="DH28" s="1">
        <v>18569</v>
      </c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>
        <v>9134</v>
      </c>
      <c r="ED28" s="1"/>
      <c r="EE28" s="1"/>
      <c r="EF28" s="1"/>
      <c r="EG28" s="1"/>
      <c r="EH28" s="1"/>
      <c r="EI28" s="1">
        <v>1714.5</v>
      </c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>
        <v>4453</v>
      </c>
      <c r="EU28" s="1"/>
      <c r="EV28" s="1"/>
      <c r="EW28" s="1"/>
      <c r="EX28" s="1"/>
      <c r="EY28" s="1"/>
      <c r="EZ28" s="1"/>
      <c r="FA28" s="1"/>
      <c r="FB28" s="1"/>
      <c r="FC28" s="1"/>
      <c r="FD28" s="1">
        <v>12397</v>
      </c>
      <c r="FE28" s="1"/>
      <c r="FF28" s="1"/>
      <c r="FG28" s="1">
        <v>65266.82</v>
      </c>
      <c r="FH28" s="1">
        <v>148223</v>
      </c>
      <c r="FI28" s="1">
        <v>37611</v>
      </c>
      <c r="FJ28" s="1">
        <v>5847</v>
      </c>
      <c r="FK28" s="1"/>
      <c r="FL28" s="1">
        <v>1681</v>
      </c>
      <c r="FM28" s="1"/>
      <c r="FN28" s="1"/>
      <c r="FO28" s="1">
        <v>34053.050000000003</v>
      </c>
      <c r="FP28" s="1"/>
      <c r="FQ28" s="1">
        <v>81350</v>
      </c>
      <c r="FR28" s="1"/>
      <c r="FS28" s="1">
        <v>80201.740000000005</v>
      </c>
      <c r="FT28" s="1"/>
      <c r="FU28" s="1"/>
      <c r="FV28" s="1">
        <v>6267.6</v>
      </c>
      <c r="FW28" s="1">
        <v>0</v>
      </c>
      <c r="FX28" s="1">
        <v>1441918</v>
      </c>
      <c r="FY28" s="1">
        <v>470.93</v>
      </c>
      <c r="FZ28" s="1"/>
      <c r="GA28" s="1">
        <v>144243</v>
      </c>
      <c r="GB28" s="1"/>
      <c r="GC28" s="1"/>
      <c r="GD28" s="1">
        <v>886805</v>
      </c>
      <c r="GE28" s="1">
        <v>5578</v>
      </c>
      <c r="GF28" s="1">
        <v>804960</v>
      </c>
      <c r="GG28" s="1">
        <v>238790</v>
      </c>
      <c r="GH28" s="1">
        <v>523456</v>
      </c>
      <c r="GI28" s="1"/>
      <c r="GJ28" s="1"/>
      <c r="GK28" s="1">
        <v>2650</v>
      </c>
      <c r="GL28" s="1">
        <v>2824</v>
      </c>
      <c r="GM28" s="1"/>
      <c r="GN28" s="1"/>
      <c r="GO28" s="1"/>
      <c r="GP28" s="1"/>
      <c r="GQ28" s="1">
        <v>57367.6</v>
      </c>
      <c r="GR28" s="1">
        <v>275</v>
      </c>
      <c r="GS28" s="1"/>
      <c r="GT28" s="1"/>
      <c r="GU28" s="1">
        <v>515735.32</v>
      </c>
      <c r="GV28" s="1">
        <v>242.39</v>
      </c>
      <c r="GW28" s="1"/>
      <c r="GX28" s="1">
        <v>0</v>
      </c>
      <c r="GY28" s="1"/>
      <c r="GZ28" s="1"/>
      <c r="HA28" s="1"/>
      <c r="HB28" s="1"/>
      <c r="HC28" s="1"/>
      <c r="HD28" s="1">
        <v>20819</v>
      </c>
      <c r="HE28" s="1">
        <v>65720.36</v>
      </c>
      <c r="HF28" s="1">
        <v>152889</v>
      </c>
      <c r="HG28" s="1"/>
      <c r="HH28" s="1">
        <v>94416</v>
      </c>
      <c r="HI28" s="1">
        <v>4249</v>
      </c>
      <c r="HJ28" s="1"/>
      <c r="HK28" s="1"/>
      <c r="HL28" s="1"/>
      <c r="HM28" s="1"/>
      <c r="HN28" s="1">
        <v>72499</v>
      </c>
      <c r="HO28" s="1"/>
      <c r="HP28" s="1"/>
      <c r="HQ28" s="1"/>
      <c r="HR28" s="1"/>
      <c r="HS28" s="1">
        <v>630</v>
      </c>
      <c r="HT28" s="1">
        <v>8664</v>
      </c>
      <c r="HU28" s="1">
        <v>0</v>
      </c>
      <c r="HV28" s="1"/>
      <c r="HW28" s="1">
        <v>1758</v>
      </c>
      <c r="HX28" s="1"/>
      <c r="HY28" s="1"/>
      <c r="HZ28" s="1"/>
      <c r="IA28" s="1">
        <v>47293.91</v>
      </c>
      <c r="IB28" s="1"/>
      <c r="IC28" s="1">
        <v>170.3</v>
      </c>
      <c r="ID28" s="1"/>
      <c r="IE28" s="1">
        <v>3566.07</v>
      </c>
      <c r="IF28" s="1"/>
      <c r="IG28" s="1"/>
      <c r="IH28" s="1">
        <v>0</v>
      </c>
      <c r="II28" s="1"/>
      <c r="IJ28" s="1">
        <v>0</v>
      </c>
      <c r="IK28" s="1"/>
      <c r="IL28" s="1"/>
      <c r="IM28" s="1"/>
      <c r="IN28" s="1">
        <v>4079</v>
      </c>
      <c r="IO28" s="1"/>
      <c r="IP28" s="1">
        <v>0</v>
      </c>
      <c r="IQ28" s="1"/>
      <c r="IR28" s="1"/>
      <c r="IS28" s="1"/>
      <c r="IT28" s="1">
        <v>22734</v>
      </c>
      <c r="IU28" s="1"/>
      <c r="IV28" s="1"/>
      <c r="IW28" s="1"/>
      <c r="IX28" s="1"/>
      <c r="IY28" s="1"/>
      <c r="IZ28" s="1"/>
      <c r="JA28" s="1"/>
      <c r="JB28" s="1"/>
      <c r="JC28" s="1">
        <v>154300</v>
      </c>
      <c r="JD28" s="1"/>
      <c r="JE28" s="1">
        <v>160102</v>
      </c>
      <c r="JF28" s="1">
        <v>2299</v>
      </c>
      <c r="JG28" s="1"/>
      <c r="JH28" s="1"/>
      <c r="JI28" s="1"/>
      <c r="JJ28" s="1"/>
      <c r="JK28" s="1"/>
      <c r="JL28" s="1"/>
      <c r="JM28" s="1"/>
      <c r="JN28" s="1">
        <v>0</v>
      </c>
      <c r="JO28" s="1"/>
      <c r="JP28" s="1"/>
      <c r="JQ28" s="1"/>
      <c r="JR28" s="1"/>
      <c r="JS28" s="1"/>
      <c r="JT28" s="1"/>
      <c r="JU28" s="1"/>
      <c r="JV28" s="1"/>
      <c r="JW28" s="1">
        <v>0</v>
      </c>
      <c r="JX28" s="1">
        <v>607</v>
      </c>
      <c r="JY28" s="1"/>
      <c r="JZ28" s="1"/>
      <c r="KA28" s="1"/>
      <c r="KB28" s="1"/>
      <c r="KC28" s="1">
        <v>126350.98</v>
      </c>
      <c r="KD28" s="1"/>
      <c r="KE28" s="1"/>
      <c r="KF28" s="1"/>
      <c r="KG28" s="1"/>
      <c r="KH28" s="1"/>
      <c r="KI28" s="1"/>
      <c r="KJ28" s="1"/>
      <c r="KK28" s="1"/>
      <c r="KL28" s="1">
        <v>0</v>
      </c>
      <c r="KM28" s="1"/>
      <c r="KN28" s="1">
        <v>0</v>
      </c>
      <c r="KO28" s="1"/>
      <c r="KP28" s="1"/>
      <c r="KQ28" s="1"/>
      <c r="KR28" s="1">
        <v>20329.62</v>
      </c>
      <c r="KS28" s="1"/>
      <c r="KT28" s="1"/>
      <c r="KU28" s="1"/>
      <c r="KV28" s="1"/>
      <c r="KW28" s="1">
        <v>2611</v>
      </c>
      <c r="KX28" s="1"/>
      <c r="KY28" s="1">
        <v>30422.5</v>
      </c>
      <c r="KZ28" s="1">
        <v>3703</v>
      </c>
      <c r="LA28" s="1">
        <v>7035.5</v>
      </c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>
        <v>32701</v>
      </c>
      <c r="LQ28" s="1"/>
      <c r="LR28" s="1"/>
      <c r="LS28" s="1">
        <v>9050</v>
      </c>
      <c r="LT28" s="1">
        <v>4034.5</v>
      </c>
      <c r="LU28" s="1"/>
      <c r="LV28" s="1">
        <v>0</v>
      </c>
      <c r="LW28" s="1"/>
      <c r="LX28" s="1">
        <v>0</v>
      </c>
      <c r="LY28" s="1"/>
      <c r="LZ28" s="1"/>
      <c r="MA28" s="1"/>
      <c r="MB28" s="1"/>
      <c r="MC28" s="1"/>
      <c r="MD28" s="1">
        <v>12492.25</v>
      </c>
      <c r="ME28" s="1"/>
      <c r="MF28" s="1">
        <v>672</v>
      </c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>
        <v>3975</v>
      </c>
      <c r="NB28" s="1"/>
      <c r="NC28" s="1"/>
      <c r="ND28" s="1"/>
      <c r="NE28" s="1"/>
      <c r="NF28" s="1"/>
      <c r="NG28" s="1"/>
      <c r="NH28" s="1">
        <v>24780</v>
      </c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>
        <v>4722</v>
      </c>
      <c r="NT28" s="1"/>
      <c r="NU28" s="1">
        <v>0</v>
      </c>
      <c r="NV28" s="1"/>
      <c r="NW28" s="1">
        <v>0</v>
      </c>
      <c r="NX28" s="1">
        <v>28894.799999999999</v>
      </c>
      <c r="NY28" s="1"/>
      <c r="NZ28" s="1"/>
      <c r="OA28" s="1"/>
      <c r="OB28" s="1"/>
      <c r="OC28" s="1"/>
      <c r="OD28" s="1"/>
      <c r="OE28" s="1"/>
      <c r="OF28" s="1">
        <v>2610</v>
      </c>
      <c r="OG28" s="1"/>
      <c r="OH28" s="1"/>
      <c r="OI28" s="1"/>
      <c r="OJ28" s="1">
        <v>0</v>
      </c>
      <c r="OK28" s="1"/>
      <c r="OL28" s="1"/>
      <c r="OM28" s="1">
        <v>597</v>
      </c>
      <c r="ON28" s="1">
        <v>696651</v>
      </c>
      <c r="OO28" s="1"/>
      <c r="OP28" s="1"/>
      <c r="OQ28" s="1"/>
      <c r="OR28" s="1"/>
      <c r="OS28" s="1">
        <v>113493</v>
      </c>
      <c r="OT28" s="1">
        <v>34000</v>
      </c>
      <c r="OU28" s="1"/>
      <c r="OV28" s="1"/>
      <c r="OW28" s="1"/>
      <c r="OX28" s="1">
        <v>610</v>
      </c>
      <c r="OY28" s="1"/>
      <c r="OZ28" s="1">
        <v>15804</v>
      </c>
      <c r="PA28" s="1"/>
      <c r="PB28" s="1"/>
      <c r="PC28" s="1">
        <v>4359</v>
      </c>
      <c r="PD28" s="1"/>
      <c r="PE28" s="1"/>
      <c r="PF28" s="1"/>
      <c r="PG28" s="1"/>
      <c r="PH28" s="1">
        <v>4830</v>
      </c>
      <c r="PI28" s="1"/>
      <c r="PJ28" s="1"/>
      <c r="PK28" s="1"/>
      <c r="PL28" s="1"/>
      <c r="PM28" s="1"/>
      <c r="PN28" s="1"/>
      <c r="PO28" s="1"/>
      <c r="PP28" s="1">
        <v>22700</v>
      </c>
      <c r="PQ28" s="1"/>
      <c r="PR28" s="1"/>
      <c r="PS28" s="1"/>
      <c r="PT28" s="1"/>
      <c r="PU28" s="1"/>
      <c r="PV28" s="1"/>
      <c r="PW28" s="1"/>
      <c r="PX28" s="1"/>
      <c r="PY28" s="1">
        <v>1370</v>
      </c>
      <c r="PZ28" s="1"/>
      <c r="QA28" s="1">
        <v>738</v>
      </c>
      <c r="QB28" s="1"/>
      <c r="QC28" s="1">
        <v>7240</v>
      </c>
      <c r="QD28" s="1">
        <v>1682</v>
      </c>
      <c r="QE28" s="1"/>
      <c r="QF28" s="1"/>
      <c r="QG28" s="1">
        <v>0</v>
      </c>
      <c r="QH28" s="1"/>
      <c r="QI28" s="1"/>
      <c r="QJ28" s="1">
        <v>230858.25</v>
      </c>
      <c r="QK28" s="1"/>
      <c r="QL28" s="1"/>
      <c r="QM28" s="1"/>
      <c r="QN28" s="1"/>
      <c r="QO28" s="1"/>
      <c r="QP28" s="1"/>
      <c r="QQ28" s="1"/>
      <c r="QR28" s="1"/>
      <c r="QS28" s="1"/>
      <c r="QT28" s="1">
        <v>755408</v>
      </c>
      <c r="QU28" s="1"/>
      <c r="QV28" s="1">
        <v>610007.57999999996</v>
      </c>
      <c r="QW28" s="1">
        <v>743290.21</v>
      </c>
      <c r="QX28" s="1">
        <v>523981.4</v>
      </c>
      <c r="QY28" s="1">
        <v>17135.48</v>
      </c>
      <c r="QZ28" s="1">
        <v>2720492.18</v>
      </c>
      <c r="RA28" s="1">
        <v>125804.06</v>
      </c>
      <c r="RB28" s="1">
        <v>87829</v>
      </c>
      <c r="RC28" s="1">
        <v>246230</v>
      </c>
      <c r="RD28" s="1">
        <v>27419</v>
      </c>
      <c r="RE28" s="1">
        <v>1675165.81</v>
      </c>
      <c r="RF28" s="1">
        <v>522351</v>
      </c>
      <c r="RG28" s="1">
        <v>10923</v>
      </c>
      <c r="RH28" s="1">
        <v>48129</v>
      </c>
      <c r="RI28" s="1">
        <v>19768.650000000001</v>
      </c>
      <c r="RJ28" s="1">
        <v>26349</v>
      </c>
      <c r="RK28" s="1">
        <v>3791135.51</v>
      </c>
      <c r="RL28" s="1">
        <v>5954268</v>
      </c>
      <c r="RM28" s="1"/>
      <c r="RN28" s="1">
        <v>9228</v>
      </c>
      <c r="RO28" s="1">
        <v>0</v>
      </c>
      <c r="RP28" s="1"/>
      <c r="RQ28" s="1">
        <v>9688.27</v>
      </c>
      <c r="RR28" s="1"/>
      <c r="RS28" s="1">
        <v>59390</v>
      </c>
      <c r="RT28" s="1">
        <v>37919</v>
      </c>
      <c r="RU28" s="1">
        <v>13088</v>
      </c>
      <c r="RV28" s="1"/>
      <c r="RW28" s="1">
        <v>0</v>
      </c>
      <c r="RX28" s="1">
        <v>0</v>
      </c>
      <c r="RY28" s="1">
        <v>85280</v>
      </c>
      <c r="RZ28" s="1">
        <v>515</v>
      </c>
      <c r="SA28" s="1"/>
      <c r="SB28" s="1"/>
      <c r="SC28" s="1">
        <v>86</v>
      </c>
      <c r="SD28" s="1"/>
      <c r="SE28" s="1"/>
      <c r="SF28" s="1">
        <v>20596.5</v>
      </c>
      <c r="SG28" s="1"/>
      <c r="SH28" s="1">
        <v>14398</v>
      </c>
      <c r="SI28" s="1">
        <v>14871</v>
      </c>
      <c r="SJ28" s="1">
        <v>20500</v>
      </c>
      <c r="SK28" s="1">
        <v>47434.75</v>
      </c>
      <c r="SL28" s="1">
        <v>86571</v>
      </c>
      <c r="SM28" s="1"/>
      <c r="SN28" s="1"/>
      <c r="SO28" s="1">
        <v>2378</v>
      </c>
      <c r="SP28" s="1"/>
      <c r="SQ28" s="1">
        <v>10635</v>
      </c>
      <c r="SR28" s="1">
        <v>14907</v>
      </c>
      <c r="SS28" s="1"/>
      <c r="ST28" s="1"/>
      <c r="SU28" s="1"/>
      <c r="SV28" s="1"/>
      <c r="SW28" s="1">
        <v>10184</v>
      </c>
      <c r="SX28" s="1">
        <v>0</v>
      </c>
      <c r="SY28" s="1"/>
      <c r="SZ28" s="1">
        <v>0</v>
      </c>
      <c r="TA28" s="1"/>
      <c r="TB28" s="1"/>
      <c r="TC28" s="1">
        <v>0</v>
      </c>
      <c r="TD28" s="1"/>
      <c r="TE28" s="1"/>
      <c r="TF28" s="1"/>
      <c r="TG28" s="1"/>
      <c r="TH28" s="1">
        <v>0</v>
      </c>
      <c r="TI28" s="1"/>
      <c r="TJ28" s="1"/>
      <c r="TK28" s="1"/>
      <c r="TL28" s="1"/>
      <c r="TM28" s="1"/>
      <c r="TN28" s="1">
        <v>864588.96</v>
      </c>
      <c r="TO28" s="1">
        <v>208718.5</v>
      </c>
      <c r="TP28" s="1"/>
      <c r="TQ28" s="1"/>
      <c r="TR28" s="1">
        <v>18134.75</v>
      </c>
      <c r="TS28" s="1"/>
      <c r="TT28" s="1"/>
      <c r="TU28" s="1">
        <v>309.60000000000002</v>
      </c>
      <c r="TV28" s="1">
        <v>2828716.2</v>
      </c>
      <c r="TW28" s="1">
        <v>42998.35</v>
      </c>
      <c r="TX28" s="1">
        <v>12974</v>
      </c>
      <c r="TY28" s="1"/>
      <c r="TZ28" s="1"/>
      <c r="UA28" s="1">
        <v>21946</v>
      </c>
      <c r="UB28" s="1">
        <v>19710.349999999999</v>
      </c>
      <c r="UC28" s="1">
        <v>0</v>
      </c>
      <c r="UD28" s="1">
        <v>1163367</v>
      </c>
      <c r="UE28" s="1"/>
      <c r="UF28" s="1"/>
      <c r="UG28" s="1">
        <v>51000</v>
      </c>
      <c r="UH28" s="1"/>
      <c r="UI28" s="1">
        <v>1923</v>
      </c>
      <c r="UJ28" s="1"/>
      <c r="UK28" s="1">
        <v>60</v>
      </c>
      <c r="UL28" s="1"/>
      <c r="UM28" s="1">
        <v>2086.3000000000002</v>
      </c>
      <c r="UN28" s="1"/>
      <c r="UO28" s="1"/>
      <c r="UP28" s="1"/>
      <c r="UQ28" s="1"/>
      <c r="UR28" s="1">
        <v>1430</v>
      </c>
      <c r="US28" s="1">
        <v>0</v>
      </c>
      <c r="UT28" s="1"/>
      <c r="UU28" s="1">
        <v>95</v>
      </c>
      <c r="UV28" s="1"/>
      <c r="UW28" s="1"/>
      <c r="UX28" s="1">
        <v>1648.02</v>
      </c>
      <c r="UY28" s="1">
        <v>8346</v>
      </c>
      <c r="UZ28" s="1">
        <v>2617</v>
      </c>
      <c r="VA28" s="1"/>
      <c r="VB28" s="1">
        <v>0</v>
      </c>
      <c r="VC28" s="1"/>
      <c r="VD28" s="1"/>
      <c r="VE28" s="1"/>
      <c r="VF28" s="1"/>
      <c r="VG28" s="1">
        <v>5600</v>
      </c>
      <c r="VH28" s="1"/>
      <c r="VI28" s="1">
        <v>226004</v>
      </c>
      <c r="VJ28" s="1">
        <v>1022906.55</v>
      </c>
      <c r="VK28" s="1">
        <v>986443.52</v>
      </c>
      <c r="VL28" s="1">
        <v>77306</v>
      </c>
      <c r="VM28" s="1">
        <v>0</v>
      </c>
      <c r="VN28" s="1"/>
      <c r="VO28" s="1">
        <v>1005</v>
      </c>
      <c r="VP28" s="1">
        <v>1000</v>
      </c>
      <c r="VQ28" s="1"/>
      <c r="VR28" s="1">
        <v>999</v>
      </c>
      <c r="VS28" s="1">
        <v>125</v>
      </c>
      <c r="VT28" s="1">
        <v>12355</v>
      </c>
      <c r="VU28" s="1">
        <v>2013.5</v>
      </c>
      <c r="VV28" s="1"/>
      <c r="VW28" s="1"/>
      <c r="VX28" s="1">
        <v>440</v>
      </c>
      <c r="VY28" s="1">
        <v>12518.75</v>
      </c>
      <c r="VZ28" s="1">
        <v>3755</v>
      </c>
      <c r="WA28" s="1"/>
      <c r="WB28" s="1"/>
      <c r="WC28" s="1">
        <v>0</v>
      </c>
      <c r="WD28" s="1"/>
      <c r="WE28" s="1"/>
      <c r="WF28" s="1"/>
      <c r="WG28" s="1"/>
      <c r="WH28" s="1"/>
      <c r="WI28" s="1">
        <v>493</v>
      </c>
      <c r="WJ28" s="1"/>
      <c r="WK28" s="1"/>
      <c r="WL28" s="1"/>
      <c r="WM28" s="1"/>
      <c r="WN28" s="1">
        <v>3133</v>
      </c>
      <c r="WO28" s="1">
        <v>1418.5</v>
      </c>
      <c r="WP28" s="1">
        <v>830431.26</v>
      </c>
      <c r="WQ28" s="1"/>
      <c r="WR28" s="1"/>
      <c r="WS28" s="1"/>
      <c r="WT28" s="1"/>
      <c r="WU28" s="1">
        <v>0</v>
      </c>
      <c r="WV28" s="1">
        <v>889420.73</v>
      </c>
      <c r="WW28" s="1">
        <v>0</v>
      </c>
      <c r="WX28" s="1"/>
      <c r="WY28" s="1">
        <v>0</v>
      </c>
      <c r="WZ28" s="1">
        <v>320434</v>
      </c>
      <c r="XA28" s="1"/>
      <c r="XB28" s="1"/>
      <c r="XC28" s="1"/>
      <c r="XD28" s="1">
        <v>6805.5</v>
      </c>
      <c r="XE28" s="1"/>
      <c r="XF28" s="1"/>
      <c r="XG28" s="1"/>
      <c r="XH28" s="1"/>
      <c r="XI28" s="1"/>
      <c r="XJ28" s="1">
        <v>1390</v>
      </c>
      <c r="XK28" s="1"/>
      <c r="XL28" s="1">
        <v>19374</v>
      </c>
      <c r="XM28" s="1"/>
      <c r="XN28" s="1"/>
      <c r="XO28" s="1"/>
      <c r="XP28" s="1"/>
      <c r="XQ28" s="1"/>
      <c r="XR28" s="1">
        <v>4638</v>
      </c>
      <c r="XS28" s="1"/>
      <c r="XT28" s="1">
        <v>0</v>
      </c>
      <c r="XU28" s="1"/>
      <c r="XV28" s="1"/>
      <c r="XW28" s="1"/>
      <c r="XX28" s="1"/>
      <c r="XY28" s="1">
        <v>5678.75</v>
      </c>
      <c r="XZ28" s="1"/>
      <c r="YA28" s="1"/>
      <c r="YB28" s="1"/>
      <c r="YC28" s="1"/>
      <c r="YD28" s="1">
        <v>35767.46</v>
      </c>
      <c r="YE28" s="1">
        <v>13197</v>
      </c>
      <c r="YF28" s="1">
        <v>1933.2</v>
      </c>
      <c r="YG28" s="1">
        <v>4730912.09</v>
      </c>
      <c r="YH28" s="1">
        <v>46357</v>
      </c>
      <c r="YI28" s="1"/>
      <c r="YJ28" s="1">
        <v>148739.67000000001</v>
      </c>
      <c r="YK28" s="1">
        <v>20881.3</v>
      </c>
      <c r="YL28" s="1"/>
      <c r="YM28" s="1">
        <v>57741.98</v>
      </c>
      <c r="YN28" s="1"/>
      <c r="YO28" s="1"/>
      <c r="YP28" s="1"/>
      <c r="YQ28" s="1"/>
      <c r="YR28" s="1"/>
      <c r="YS28" s="1"/>
      <c r="YT28" s="1"/>
      <c r="YU28" s="1"/>
      <c r="YV28" s="1"/>
      <c r="YW28" s="1"/>
      <c r="YX28" s="1"/>
      <c r="YY28" s="1">
        <v>309400</v>
      </c>
      <c r="YZ28" s="1"/>
      <c r="ZA28" s="1"/>
      <c r="ZB28" s="1"/>
      <c r="ZC28" s="1"/>
      <c r="ZD28" s="1"/>
      <c r="ZE28" s="1"/>
      <c r="ZF28" s="1"/>
      <c r="ZG28" s="1"/>
      <c r="ZH28" s="1"/>
      <c r="ZI28" s="1"/>
      <c r="ZJ28" s="1"/>
      <c r="ZK28" s="1"/>
      <c r="ZL28" s="1"/>
      <c r="ZM28" s="1"/>
      <c r="ZN28" s="1"/>
      <c r="ZO28" s="1">
        <v>21215.47</v>
      </c>
      <c r="ZP28" s="1">
        <v>0</v>
      </c>
      <c r="ZQ28" s="1"/>
      <c r="ZR28" s="1">
        <v>5042</v>
      </c>
      <c r="ZS28" s="1"/>
      <c r="ZT28" s="1"/>
      <c r="ZU28" s="1">
        <v>764.6</v>
      </c>
      <c r="ZV28" s="1">
        <v>6493.81</v>
      </c>
      <c r="ZW28" s="1"/>
      <c r="ZX28" s="1"/>
      <c r="ZY28" s="1">
        <v>15142.27</v>
      </c>
      <c r="ZZ28" s="1"/>
      <c r="AAA28" s="1"/>
      <c r="AAB28" s="1">
        <v>645</v>
      </c>
      <c r="AAC28" s="1">
        <v>12346</v>
      </c>
      <c r="AAD28" s="1">
        <v>0</v>
      </c>
      <c r="AAE28" s="1"/>
      <c r="AAF28" s="1"/>
      <c r="AAG28" s="1"/>
      <c r="AAH28" s="1"/>
      <c r="AAI28" s="1">
        <v>128932.97</v>
      </c>
      <c r="AAJ28" s="1">
        <v>200966</v>
      </c>
      <c r="AAK28" s="1">
        <v>1859</v>
      </c>
      <c r="AAL28" s="1">
        <v>0</v>
      </c>
      <c r="AAM28" s="1"/>
      <c r="AAN28" s="1"/>
      <c r="AAO28" s="1">
        <v>1774</v>
      </c>
      <c r="AAP28" s="1"/>
      <c r="AAQ28" s="1"/>
      <c r="AAR28" s="1"/>
      <c r="AAS28" s="1">
        <v>980</v>
      </c>
      <c r="AAT28" s="1">
        <v>50726</v>
      </c>
      <c r="AAU28" s="1">
        <v>144336.5</v>
      </c>
      <c r="AAV28" s="1"/>
      <c r="AAW28" s="1">
        <v>17081</v>
      </c>
      <c r="AAX28" s="1">
        <v>938</v>
      </c>
      <c r="AAY28" s="1">
        <v>574032.5</v>
      </c>
      <c r="AAZ28" s="1"/>
      <c r="ABA28" s="1"/>
      <c r="ABB28" s="1"/>
      <c r="ABC28" s="1"/>
      <c r="ABD28" s="1">
        <v>51502</v>
      </c>
      <c r="ABE28" s="1">
        <v>26350</v>
      </c>
      <c r="ABF28" s="1">
        <v>4346.78</v>
      </c>
      <c r="ABG28" s="1"/>
      <c r="ABH28" s="1"/>
      <c r="ABI28" s="1">
        <v>2393.5500000000002</v>
      </c>
      <c r="ABJ28" s="1"/>
      <c r="ABK28" s="1"/>
      <c r="ABL28" s="1"/>
      <c r="ABM28" s="1"/>
      <c r="ABN28" s="1"/>
      <c r="ABO28" s="1"/>
      <c r="ABP28" s="1">
        <v>1235</v>
      </c>
      <c r="ABQ28" s="1"/>
      <c r="ABR28" s="1"/>
      <c r="ABS28" s="1"/>
      <c r="ABT28" s="1"/>
      <c r="ABU28" s="1"/>
      <c r="ABV28" s="1"/>
      <c r="ABW28" s="1"/>
      <c r="ABX28" s="1"/>
      <c r="ABY28" s="1"/>
      <c r="ABZ28" s="1"/>
      <c r="ACA28" s="1"/>
      <c r="ACB28" s="1"/>
      <c r="ACC28" s="1"/>
      <c r="ACD28" s="1">
        <v>50</v>
      </c>
      <c r="ACE28" s="1"/>
      <c r="ACF28" s="1"/>
      <c r="ACG28" s="1"/>
      <c r="ACH28" s="1"/>
      <c r="ACI28" s="1"/>
      <c r="ACJ28" s="1"/>
      <c r="ACK28" s="1"/>
      <c r="ACL28" s="1"/>
      <c r="ACM28" s="1"/>
      <c r="ACN28" s="1"/>
      <c r="ACO28" s="1"/>
      <c r="ACP28" s="1"/>
      <c r="ACQ28" s="1"/>
      <c r="ACR28" s="1"/>
      <c r="ACS28" s="1"/>
      <c r="ACT28" s="1"/>
      <c r="ACU28" s="1"/>
      <c r="ACV28" s="1"/>
      <c r="ACW28" s="1"/>
      <c r="ACX28" s="1"/>
      <c r="ACY28" s="1"/>
      <c r="ACZ28" s="1">
        <v>13483</v>
      </c>
      <c r="ADA28" s="1"/>
      <c r="ADB28" s="1"/>
      <c r="ADC28" s="1"/>
      <c r="ADD28" s="1"/>
      <c r="ADE28" s="1">
        <v>214290</v>
      </c>
      <c r="ADF28" s="1"/>
      <c r="ADG28" s="1">
        <v>9466.5</v>
      </c>
      <c r="ADH28" s="1">
        <v>4020</v>
      </c>
      <c r="ADI28" s="1"/>
      <c r="ADJ28" s="1"/>
      <c r="ADK28" s="1"/>
      <c r="ADL28" s="1"/>
      <c r="ADM28" s="1"/>
      <c r="ADN28" s="1"/>
      <c r="ADO28" s="1"/>
      <c r="ADP28" s="1"/>
      <c r="ADQ28" s="1"/>
      <c r="ADR28" s="1"/>
      <c r="ADS28" s="1"/>
      <c r="ADT28" s="1"/>
      <c r="ADU28" s="1"/>
      <c r="ADV28" s="1"/>
      <c r="ADW28" s="1"/>
      <c r="ADX28" s="1"/>
      <c r="ADY28" s="1">
        <v>104666</v>
      </c>
      <c r="ADZ28" s="1"/>
      <c r="AEA28" s="1"/>
      <c r="AEB28" s="1"/>
      <c r="AEC28" s="1">
        <v>90</v>
      </c>
      <c r="AED28" s="1"/>
      <c r="AEE28" s="1">
        <v>2575970</v>
      </c>
      <c r="AEF28" s="1"/>
      <c r="AEG28" s="1"/>
      <c r="AEH28" s="1"/>
      <c r="AEI28" s="1"/>
      <c r="AEJ28" s="1"/>
      <c r="AEK28" s="1"/>
      <c r="AEL28" s="1"/>
      <c r="AEM28" s="1"/>
      <c r="AEN28" s="1"/>
      <c r="AEO28" s="1"/>
      <c r="AEP28" s="1"/>
      <c r="AEQ28" s="1"/>
      <c r="AER28" s="1">
        <v>1026656</v>
      </c>
      <c r="AES28" s="1"/>
      <c r="AET28" s="1"/>
      <c r="AEU28" s="1"/>
      <c r="AEV28" s="1">
        <v>4450.75</v>
      </c>
      <c r="AEW28" s="1"/>
      <c r="AEX28" s="1"/>
      <c r="AEY28" s="1"/>
      <c r="AEZ28" s="1"/>
      <c r="AFA28" s="1">
        <v>62915</v>
      </c>
      <c r="AFB28" s="1"/>
      <c r="AFC28" s="1">
        <v>0</v>
      </c>
      <c r="AFD28" s="1"/>
      <c r="AFE28" s="1">
        <v>5924</v>
      </c>
      <c r="AFF28" s="1"/>
      <c r="AFG28" s="1">
        <v>5910</v>
      </c>
      <c r="AFH28" s="1"/>
      <c r="AFI28" s="1"/>
      <c r="AFJ28" s="1"/>
      <c r="AFK28" s="1"/>
      <c r="AFL28" s="1"/>
      <c r="AFM28" s="1"/>
      <c r="AFN28" s="1"/>
      <c r="AFO28" s="1"/>
      <c r="AFP28" s="1"/>
      <c r="AFQ28" s="1"/>
      <c r="AFR28" s="1"/>
      <c r="AFS28" s="1"/>
      <c r="AFT28" s="1"/>
      <c r="AFU28" s="1"/>
      <c r="AFV28" s="1"/>
      <c r="AFW28" s="1"/>
      <c r="AFX28" s="1"/>
      <c r="AFY28" s="1"/>
      <c r="AFZ28" s="1"/>
      <c r="AGA28" s="1"/>
      <c r="AGB28" s="1"/>
      <c r="AGC28" s="1"/>
      <c r="AGD28" s="1"/>
      <c r="AGE28" s="1"/>
      <c r="AGF28" s="1"/>
      <c r="AGG28" s="1">
        <v>19242</v>
      </c>
      <c r="AGH28" s="1"/>
      <c r="AGI28" s="1"/>
      <c r="AGJ28" s="1"/>
      <c r="AGK28" s="1"/>
      <c r="AGL28" s="1"/>
      <c r="AGM28" s="1"/>
      <c r="AGN28" s="1"/>
      <c r="AGO28" s="1"/>
      <c r="AGP28" s="1"/>
      <c r="AGQ28" s="1"/>
      <c r="AGR28" s="1"/>
      <c r="AGS28" s="1"/>
      <c r="AGT28" s="1"/>
      <c r="AGU28" s="1"/>
      <c r="AGV28" s="1"/>
      <c r="AGW28" s="1"/>
      <c r="AGX28" s="1"/>
      <c r="AGY28" s="1"/>
      <c r="AGZ28" s="1"/>
      <c r="AHA28" s="1"/>
      <c r="AHB28" s="1">
        <v>108653.26</v>
      </c>
      <c r="AHC28" s="1">
        <v>0</v>
      </c>
      <c r="AHD28" s="1"/>
      <c r="AHE28" s="1"/>
      <c r="AHF28" s="1"/>
      <c r="AHG28" s="1"/>
      <c r="AHH28" s="1">
        <v>124000</v>
      </c>
      <c r="AHI28" s="1"/>
      <c r="AHJ28" s="1"/>
      <c r="AHK28" s="1"/>
      <c r="AHL28" s="1"/>
      <c r="AHM28" s="1"/>
      <c r="AHN28" s="1">
        <v>16826.47</v>
      </c>
      <c r="AHO28" s="1">
        <v>3956.5</v>
      </c>
      <c r="AHP28" s="1">
        <v>13711</v>
      </c>
      <c r="AHQ28" s="1"/>
      <c r="AHR28" s="1"/>
      <c r="AHS28" s="1"/>
      <c r="AHT28" s="1"/>
      <c r="AHU28" s="1"/>
      <c r="AHV28" s="1"/>
      <c r="AHW28" s="1">
        <v>92894332.539999947</v>
      </c>
    </row>
    <row r="29" spans="1:907" x14ac:dyDescent="0.25">
      <c r="A29" t="s">
        <v>1922</v>
      </c>
      <c r="B29" t="s">
        <v>2026</v>
      </c>
      <c r="C29" t="s">
        <v>2027</v>
      </c>
      <c r="D29" s="1"/>
      <c r="E29" s="1"/>
      <c r="F29" s="1"/>
      <c r="G29" s="1">
        <v>2375073.2200000002</v>
      </c>
      <c r="H29" s="1">
        <v>2709874.01</v>
      </c>
      <c r="I29" s="1">
        <v>1868809.11</v>
      </c>
      <c r="J29" s="1">
        <v>14177383.93</v>
      </c>
      <c r="K29" s="1">
        <v>7742476.3300000001</v>
      </c>
      <c r="L29" s="1">
        <v>388524.25</v>
      </c>
      <c r="M29" s="1">
        <v>5519661.8399999999</v>
      </c>
      <c r="N29" s="1">
        <v>351612.75</v>
      </c>
      <c r="O29" s="1">
        <v>7577238.46</v>
      </c>
      <c r="P29" s="1">
        <v>1939970.45</v>
      </c>
      <c r="Q29" s="1">
        <v>1159427.79</v>
      </c>
      <c r="R29" s="1">
        <v>6091785</v>
      </c>
      <c r="S29" s="1">
        <v>933356.87</v>
      </c>
      <c r="T29" s="1">
        <v>994296</v>
      </c>
      <c r="U29" s="1">
        <v>49209735.689999998</v>
      </c>
      <c r="V29" s="1">
        <v>2052401.26</v>
      </c>
      <c r="W29" s="1">
        <v>612771.48</v>
      </c>
      <c r="X29" s="1">
        <v>11636965</v>
      </c>
      <c r="Y29" s="1">
        <v>147200.51999999999</v>
      </c>
      <c r="Z29" s="1">
        <v>7860754.8499999996</v>
      </c>
      <c r="AA29" s="1">
        <v>12807856.23</v>
      </c>
      <c r="AB29" s="1"/>
      <c r="AC29" s="1">
        <v>1340604.53</v>
      </c>
      <c r="AD29" s="1">
        <v>332808.7</v>
      </c>
      <c r="AE29" s="1">
        <v>66458</v>
      </c>
      <c r="AF29" s="1">
        <v>3530270.44</v>
      </c>
      <c r="AG29" s="1">
        <v>1394628.55</v>
      </c>
      <c r="AH29" s="1">
        <v>229666.67</v>
      </c>
      <c r="AI29" s="1">
        <v>766532</v>
      </c>
      <c r="AJ29" s="1">
        <v>-1424913.35</v>
      </c>
      <c r="AK29" s="1">
        <v>151255.5</v>
      </c>
      <c r="AL29" s="1"/>
      <c r="AM29" s="1">
        <v>209421</v>
      </c>
      <c r="AN29" s="1">
        <v>7785.5</v>
      </c>
      <c r="AO29" s="1"/>
      <c r="AP29" s="1">
        <v>925218.22</v>
      </c>
      <c r="AQ29" s="1">
        <v>576118.64</v>
      </c>
      <c r="AR29" s="1"/>
      <c r="AS29" s="1">
        <v>3740837.63</v>
      </c>
      <c r="AT29" s="1">
        <v>537192.97</v>
      </c>
      <c r="AU29" s="1">
        <v>1030829.75</v>
      </c>
      <c r="AV29" s="1">
        <v>549374.94999999995</v>
      </c>
      <c r="AW29" s="1">
        <v>376400</v>
      </c>
      <c r="AX29" s="1">
        <v>0</v>
      </c>
      <c r="AY29" s="1">
        <v>245667</v>
      </c>
      <c r="AZ29" s="1">
        <v>3769740.51</v>
      </c>
      <c r="BA29" s="1">
        <v>1330108</v>
      </c>
      <c r="BB29" s="1">
        <v>760818.14</v>
      </c>
      <c r="BC29" s="1">
        <v>822466.95</v>
      </c>
      <c r="BD29" s="1">
        <v>1212712.51</v>
      </c>
      <c r="BE29" s="1">
        <v>1231541.4099999999</v>
      </c>
      <c r="BF29" s="1">
        <v>923153</v>
      </c>
      <c r="BG29" s="1">
        <v>3990971</v>
      </c>
      <c r="BH29" s="1">
        <v>87738883.530000001</v>
      </c>
      <c r="BI29" s="1">
        <v>20669851.27</v>
      </c>
      <c r="BJ29" s="1">
        <v>193002.73</v>
      </c>
      <c r="BK29" s="1">
        <v>1393855.18</v>
      </c>
      <c r="BL29" s="1">
        <v>1280529.3600000001</v>
      </c>
      <c r="BM29" s="1">
        <v>1487036.46</v>
      </c>
      <c r="BN29" s="1">
        <v>15291251.029999999</v>
      </c>
      <c r="BO29" s="1">
        <v>52424</v>
      </c>
      <c r="BP29" s="1">
        <v>104450.9</v>
      </c>
      <c r="BQ29" s="1">
        <v>462531</v>
      </c>
      <c r="BR29" s="1">
        <v>34626661.229999997</v>
      </c>
      <c r="BS29" s="1">
        <v>317447.3</v>
      </c>
      <c r="BT29" s="1">
        <v>5270.5</v>
      </c>
      <c r="BU29" s="1">
        <v>364054.6</v>
      </c>
      <c r="BV29" s="1">
        <v>2143497.6800000002</v>
      </c>
      <c r="BW29" s="1">
        <v>1277932.45</v>
      </c>
      <c r="BX29" s="1">
        <v>1333728.75</v>
      </c>
      <c r="BY29" s="1">
        <v>1783199</v>
      </c>
      <c r="BZ29" s="1">
        <v>45270461.490000002</v>
      </c>
      <c r="CA29" s="1">
        <v>3187734.13</v>
      </c>
      <c r="CB29" s="1"/>
      <c r="CC29" s="1">
        <v>0</v>
      </c>
      <c r="CD29" s="1">
        <v>299480.26</v>
      </c>
      <c r="CE29" s="1">
        <v>403092.08</v>
      </c>
      <c r="CF29" s="1">
        <v>7427912.5199999996</v>
      </c>
      <c r="CG29" s="1">
        <v>407236</v>
      </c>
      <c r="CH29" s="1">
        <v>615624.65</v>
      </c>
      <c r="CI29" s="1">
        <v>106457.5</v>
      </c>
      <c r="CJ29" s="1">
        <v>1609587.35</v>
      </c>
      <c r="CK29" s="1">
        <v>27618</v>
      </c>
      <c r="CL29" s="1">
        <v>698045.06</v>
      </c>
      <c r="CM29" s="1">
        <v>1556909.06</v>
      </c>
      <c r="CN29" s="1">
        <v>3282122.21</v>
      </c>
      <c r="CO29" s="1">
        <v>204559</v>
      </c>
      <c r="CP29" s="1">
        <v>0</v>
      </c>
      <c r="CQ29" s="1">
        <v>1611018.27</v>
      </c>
      <c r="CR29" s="1">
        <v>934132.5</v>
      </c>
      <c r="CS29" s="1">
        <v>12105.72</v>
      </c>
      <c r="CT29" s="1"/>
      <c r="CU29" s="1">
        <v>206543.25</v>
      </c>
      <c r="CV29" s="1">
        <v>0</v>
      </c>
      <c r="CW29" s="1"/>
      <c r="CX29" s="1">
        <v>2147325</v>
      </c>
      <c r="CY29" s="1"/>
      <c r="CZ29" s="1">
        <v>69306.52</v>
      </c>
      <c r="DA29" s="1">
        <v>79720.72</v>
      </c>
      <c r="DB29" s="1">
        <v>137190.96</v>
      </c>
      <c r="DC29" s="1">
        <v>396634.41</v>
      </c>
      <c r="DD29" s="1"/>
      <c r="DE29" s="1">
        <v>3313397.39</v>
      </c>
      <c r="DF29" s="1">
        <v>1353431</v>
      </c>
      <c r="DG29" s="1"/>
      <c r="DH29" s="1">
        <v>92766.8</v>
      </c>
      <c r="DI29" s="1"/>
      <c r="DJ29" s="1"/>
      <c r="DK29" s="1"/>
      <c r="DL29" s="1"/>
      <c r="DM29" s="1">
        <v>437252.56</v>
      </c>
      <c r="DN29" s="1"/>
      <c r="DO29" s="1">
        <v>34190.21</v>
      </c>
      <c r="DP29" s="1">
        <v>68482</v>
      </c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>
        <v>280.69</v>
      </c>
      <c r="ED29" s="1"/>
      <c r="EE29" s="1"/>
      <c r="EF29" s="1">
        <v>320590</v>
      </c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>
        <v>11868</v>
      </c>
      <c r="EV29" s="1">
        <v>3287</v>
      </c>
      <c r="EW29" s="1">
        <v>178612</v>
      </c>
      <c r="EX29" s="1"/>
      <c r="EY29" s="1">
        <v>3710</v>
      </c>
      <c r="EZ29" s="1"/>
      <c r="FA29" s="1"/>
      <c r="FB29" s="1"/>
      <c r="FC29" s="1"/>
      <c r="FD29" s="1">
        <v>3506</v>
      </c>
      <c r="FE29" s="1"/>
      <c r="FF29" s="1">
        <v>98418.559999999998</v>
      </c>
      <c r="FG29" s="1">
        <v>764856.12</v>
      </c>
      <c r="FH29" s="1">
        <v>13338</v>
      </c>
      <c r="FI29" s="1">
        <v>622370.06999999995</v>
      </c>
      <c r="FJ29" s="1">
        <v>102479</v>
      </c>
      <c r="FK29" s="1"/>
      <c r="FL29" s="1">
        <v>124052.09</v>
      </c>
      <c r="FM29" s="1">
        <v>256310.56</v>
      </c>
      <c r="FN29" s="1"/>
      <c r="FO29" s="1">
        <v>16408.75</v>
      </c>
      <c r="FP29" s="1"/>
      <c r="FQ29" s="1">
        <v>974456</v>
      </c>
      <c r="FR29" s="1">
        <v>2029655.95</v>
      </c>
      <c r="FS29" s="1">
        <v>139631.10999999999</v>
      </c>
      <c r="FT29" s="1">
        <v>2691523.5</v>
      </c>
      <c r="FU29" s="1">
        <v>109440</v>
      </c>
      <c r="FV29" s="1">
        <v>620251.75</v>
      </c>
      <c r="FW29" s="1">
        <v>0</v>
      </c>
      <c r="FX29" s="1">
        <v>2807324</v>
      </c>
      <c r="FY29" s="1">
        <v>19134</v>
      </c>
      <c r="FZ29" s="1">
        <v>7182</v>
      </c>
      <c r="GA29" s="1">
        <v>2678013</v>
      </c>
      <c r="GB29" s="1">
        <v>345852</v>
      </c>
      <c r="GC29" s="1"/>
      <c r="GD29" s="1">
        <v>725379</v>
      </c>
      <c r="GE29" s="1">
        <v>269287</v>
      </c>
      <c r="GF29" s="1">
        <v>688143</v>
      </c>
      <c r="GG29" s="1">
        <v>353997</v>
      </c>
      <c r="GH29" s="1">
        <v>920401</v>
      </c>
      <c r="GI29" s="1">
        <v>286858</v>
      </c>
      <c r="GJ29" s="1">
        <v>2785176.39</v>
      </c>
      <c r="GK29" s="1">
        <v>208018</v>
      </c>
      <c r="GL29" s="1">
        <v>36797.56</v>
      </c>
      <c r="GM29" s="1">
        <v>0</v>
      </c>
      <c r="GN29" s="1"/>
      <c r="GO29" s="1"/>
      <c r="GP29" s="1">
        <v>233872.8</v>
      </c>
      <c r="GQ29" s="1">
        <v>1907889.54</v>
      </c>
      <c r="GR29" s="1"/>
      <c r="GS29" s="1">
        <v>322647.84000000003</v>
      </c>
      <c r="GT29" s="1">
        <v>225781.3</v>
      </c>
      <c r="GU29" s="1">
        <v>6572692.2400000002</v>
      </c>
      <c r="GV29" s="1"/>
      <c r="GW29" s="1"/>
      <c r="GX29" s="1"/>
      <c r="GY29" s="1"/>
      <c r="GZ29" s="1">
        <v>29461</v>
      </c>
      <c r="HA29" s="1"/>
      <c r="HB29" s="1">
        <v>29644</v>
      </c>
      <c r="HC29" s="1"/>
      <c r="HD29" s="1">
        <v>389789.17</v>
      </c>
      <c r="HE29" s="1">
        <v>33537.64</v>
      </c>
      <c r="HF29" s="1">
        <v>1635313.2</v>
      </c>
      <c r="HG29" s="1"/>
      <c r="HH29" s="1">
        <v>697831.71</v>
      </c>
      <c r="HI29" s="1">
        <v>333875.5</v>
      </c>
      <c r="HJ29" s="1">
        <v>0</v>
      </c>
      <c r="HK29" s="1"/>
      <c r="HL29" s="1"/>
      <c r="HM29" s="1"/>
      <c r="HN29" s="1">
        <v>312832.34999999998</v>
      </c>
      <c r="HO29" s="1">
        <v>318588</v>
      </c>
      <c r="HP29" s="1">
        <v>100484</v>
      </c>
      <c r="HQ29" s="1"/>
      <c r="HR29" s="1"/>
      <c r="HS29" s="1">
        <v>391982.95</v>
      </c>
      <c r="HT29" s="1"/>
      <c r="HU29" s="1"/>
      <c r="HV29" s="1">
        <v>97501</v>
      </c>
      <c r="HW29" s="1">
        <v>4138</v>
      </c>
      <c r="HX29" s="1"/>
      <c r="HY29" s="1"/>
      <c r="HZ29" s="1"/>
      <c r="IA29" s="1">
        <v>120495.7</v>
      </c>
      <c r="IB29" s="1">
        <v>2984811.53</v>
      </c>
      <c r="IC29" s="1">
        <v>68861.33</v>
      </c>
      <c r="ID29" s="1"/>
      <c r="IE29" s="1"/>
      <c r="IF29" s="1"/>
      <c r="IG29" s="1">
        <v>2370</v>
      </c>
      <c r="IH29" s="1"/>
      <c r="II29" s="1">
        <v>138809</v>
      </c>
      <c r="IJ29" s="1">
        <v>0</v>
      </c>
      <c r="IK29" s="1">
        <v>6580</v>
      </c>
      <c r="IL29" s="1"/>
      <c r="IM29" s="1">
        <v>7745.5</v>
      </c>
      <c r="IN29" s="1"/>
      <c r="IO29" s="1"/>
      <c r="IP29" s="1">
        <v>57028.800000000003</v>
      </c>
      <c r="IQ29" s="1">
        <v>0</v>
      </c>
      <c r="IR29" s="1"/>
      <c r="IS29" s="1"/>
      <c r="IT29" s="1">
        <v>1315</v>
      </c>
      <c r="IU29" s="1"/>
      <c r="IV29" s="1">
        <v>27687</v>
      </c>
      <c r="IW29" s="1"/>
      <c r="IX29" s="1"/>
      <c r="IY29" s="1">
        <v>45048</v>
      </c>
      <c r="IZ29" s="1"/>
      <c r="JA29" s="1"/>
      <c r="JB29" s="1"/>
      <c r="JC29" s="1">
        <v>924708.23</v>
      </c>
      <c r="JD29" s="1">
        <v>17395</v>
      </c>
      <c r="JE29" s="1">
        <v>50220</v>
      </c>
      <c r="JF29" s="1">
        <v>4090</v>
      </c>
      <c r="JG29" s="1"/>
      <c r="JH29" s="1"/>
      <c r="JI29" s="1"/>
      <c r="JJ29" s="1"/>
      <c r="JK29" s="1"/>
      <c r="JL29" s="1"/>
      <c r="JM29" s="1">
        <v>112071</v>
      </c>
      <c r="JN29" s="1">
        <v>0</v>
      </c>
      <c r="JO29" s="1"/>
      <c r="JP29" s="1"/>
      <c r="JQ29" s="1"/>
      <c r="JR29" s="1">
        <v>12079</v>
      </c>
      <c r="JS29" s="1"/>
      <c r="JT29" s="1">
        <v>259375.93</v>
      </c>
      <c r="JU29" s="1"/>
      <c r="JV29" s="1"/>
      <c r="JW29" s="1"/>
      <c r="JX29" s="1"/>
      <c r="JY29" s="1"/>
      <c r="JZ29" s="1">
        <v>5823</v>
      </c>
      <c r="KA29" s="1">
        <v>171303</v>
      </c>
      <c r="KB29" s="1"/>
      <c r="KC29" s="1"/>
      <c r="KD29" s="1">
        <v>702614.42</v>
      </c>
      <c r="KE29" s="1"/>
      <c r="KF29" s="1">
        <v>728043.25</v>
      </c>
      <c r="KG29" s="1"/>
      <c r="KH29" s="1"/>
      <c r="KI29" s="1">
        <v>0</v>
      </c>
      <c r="KJ29" s="1">
        <v>0</v>
      </c>
      <c r="KK29" s="1"/>
      <c r="KL29" s="1">
        <v>0</v>
      </c>
      <c r="KM29" s="1"/>
      <c r="KN29" s="1">
        <v>297113.28999999998</v>
      </c>
      <c r="KO29" s="1"/>
      <c r="KP29" s="1">
        <v>137085.98000000001</v>
      </c>
      <c r="KQ29" s="1"/>
      <c r="KR29" s="1">
        <v>1268.19</v>
      </c>
      <c r="KS29" s="1"/>
      <c r="KT29" s="1"/>
      <c r="KU29" s="1"/>
      <c r="KV29" s="1"/>
      <c r="KW29" s="1">
        <v>359422</v>
      </c>
      <c r="KX29" s="1"/>
      <c r="KY29" s="1">
        <v>319409.5</v>
      </c>
      <c r="KZ29" s="1">
        <v>13585</v>
      </c>
      <c r="LA29" s="1">
        <v>17842.5</v>
      </c>
      <c r="LB29" s="1"/>
      <c r="LC29" s="1"/>
      <c r="LD29" s="1"/>
      <c r="LE29" s="1">
        <v>79712.75</v>
      </c>
      <c r="LF29" s="1"/>
      <c r="LG29" s="1"/>
      <c r="LH29" s="1"/>
      <c r="LI29" s="1"/>
      <c r="LJ29" s="1">
        <v>358033</v>
      </c>
      <c r="LK29" s="1"/>
      <c r="LL29" s="1"/>
      <c r="LM29" s="1">
        <v>54240</v>
      </c>
      <c r="LN29" s="1"/>
      <c r="LO29" s="1"/>
      <c r="LP29" s="1">
        <v>43572.53</v>
      </c>
      <c r="LQ29" s="1">
        <v>8346.58</v>
      </c>
      <c r="LR29" s="1"/>
      <c r="LS29" s="1">
        <v>15113.5</v>
      </c>
      <c r="LT29" s="1"/>
      <c r="LU29" s="1">
        <v>27583</v>
      </c>
      <c r="LV29" s="1">
        <v>4375</v>
      </c>
      <c r="LW29" s="1"/>
      <c r="LX29" s="1">
        <v>149475</v>
      </c>
      <c r="LY29" s="1">
        <v>118590</v>
      </c>
      <c r="LZ29" s="1"/>
      <c r="MA29" s="1"/>
      <c r="MB29" s="1"/>
      <c r="MC29" s="1"/>
      <c r="MD29" s="1"/>
      <c r="ME29" s="1"/>
      <c r="MF29" s="1">
        <v>303.70999999999998</v>
      </c>
      <c r="MG29" s="1"/>
      <c r="MH29" s="1"/>
      <c r="MI29" s="1"/>
      <c r="MJ29" s="1">
        <v>52564</v>
      </c>
      <c r="MK29" s="1"/>
      <c r="ML29" s="1"/>
      <c r="MM29" s="1"/>
      <c r="MN29" s="1">
        <v>12000</v>
      </c>
      <c r="MO29" s="1"/>
      <c r="MP29" s="1"/>
      <c r="MQ29" s="1"/>
      <c r="MR29" s="1"/>
      <c r="MS29" s="1"/>
      <c r="MT29" s="1">
        <v>2343045</v>
      </c>
      <c r="MU29" s="1"/>
      <c r="MV29" s="1"/>
      <c r="MW29" s="1"/>
      <c r="MX29" s="1"/>
      <c r="MY29" s="1"/>
      <c r="MZ29" s="1"/>
      <c r="NA29" s="1"/>
      <c r="NB29" s="1">
        <v>10744.5</v>
      </c>
      <c r="NC29" s="1">
        <v>8935</v>
      </c>
      <c r="ND29" s="1"/>
      <c r="NE29" s="1"/>
      <c r="NF29" s="1"/>
      <c r="NG29" s="1"/>
      <c r="NH29" s="1"/>
      <c r="NI29" s="1">
        <v>74187.28</v>
      </c>
      <c r="NJ29" s="1">
        <v>602198</v>
      </c>
      <c r="NK29" s="1">
        <v>420180</v>
      </c>
      <c r="NL29" s="1">
        <v>62206.5</v>
      </c>
      <c r="NM29" s="1">
        <v>114341</v>
      </c>
      <c r="NN29" s="1">
        <v>1232165.42</v>
      </c>
      <c r="NO29" s="1">
        <v>42752</v>
      </c>
      <c r="NP29" s="1"/>
      <c r="NQ29" s="1"/>
      <c r="NR29" s="1">
        <v>150152.66</v>
      </c>
      <c r="NS29" s="1">
        <v>201692.5</v>
      </c>
      <c r="NT29" s="1"/>
      <c r="NU29" s="1">
        <v>654001.76</v>
      </c>
      <c r="NV29" s="1"/>
      <c r="NW29" s="1">
        <v>143489</v>
      </c>
      <c r="NX29" s="1">
        <v>118696.07</v>
      </c>
      <c r="NY29" s="1"/>
      <c r="NZ29" s="1">
        <v>7946.25</v>
      </c>
      <c r="OA29" s="1">
        <v>20839.64</v>
      </c>
      <c r="OB29" s="1"/>
      <c r="OC29" s="1">
        <v>214910.5</v>
      </c>
      <c r="OD29" s="1"/>
      <c r="OE29" s="1"/>
      <c r="OF29" s="1"/>
      <c r="OG29" s="1"/>
      <c r="OH29" s="1"/>
      <c r="OI29" s="1"/>
      <c r="OJ29" s="1">
        <v>33755</v>
      </c>
      <c r="OK29" s="1"/>
      <c r="OL29" s="1"/>
      <c r="OM29" s="1"/>
      <c r="ON29" s="1"/>
      <c r="OO29" s="1">
        <v>9040</v>
      </c>
      <c r="OP29" s="1">
        <v>0</v>
      </c>
      <c r="OQ29" s="1"/>
      <c r="OR29" s="1">
        <v>181296</v>
      </c>
      <c r="OS29" s="1">
        <v>113807.25</v>
      </c>
      <c r="OT29" s="1">
        <v>22346</v>
      </c>
      <c r="OU29" s="1"/>
      <c r="OV29" s="1"/>
      <c r="OW29" s="1"/>
      <c r="OX29" s="1"/>
      <c r="OY29" s="1"/>
      <c r="OZ29" s="1">
        <v>78034.2</v>
      </c>
      <c r="PA29" s="1"/>
      <c r="PB29" s="1"/>
      <c r="PC29" s="1">
        <v>49639</v>
      </c>
      <c r="PD29" s="1"/>
      <c r="PE29" s="1"/>
      <c r="PF29" s="1"/>
      <c r="PG29" s="1">
        <v>0</v>
      </c>
      <c r="PH29" s="1">
        <v>68897.03</v>
      </c>
      <c r="PI29" s="1"/>
      <c r="PJ29" s="1"/>
      <c r="PK29" s="1"/>
      <c r="PL29" s="1"/>
      <c r="PM29" s="1">
        <v>190115.5</v>
      </c>
      <c r="PN29" s="1">
        <v>22822.5</v>
      </c>
      <c r="PO29" s="1"/>
      <c r="PP29" s="1"/>
      <c r="PQ29" s="1"/>
      <c r="PR29" s="1"/>
      <c r="PS29" s="1">
        <v>65643</v>
      </c>
      <c r="PT29" s="1"/>
      <c r="PU29" s="1"/>
      <c r="PV29" s="1">
        <v>13645</v>
      </c>
      <c r="PW29" s="1"/>
      <c r="PX29" s="1"/>
      <c r="PY29" s="1"/>
      <c r="PZ29" s="1">
        <v>2103</v>
      </c>
      <c r="QA29" s="1">
        <v>2993</v>
      </c>
      <c r="QB29" s="1">
        <v>0</v>
      </c>
      <c r="QC29" s="1"/>
      <c r="QD29" s="1"/>
      <c r="QE29" s="1"/>
      <c r="QF29" s="1">
        <v>190784</v>
      </c>
      <c r="QG29" s="1">
        <v>61147.68</v>
      </c>
      <c r="QH29" s="1">
        <v>4514</v>
      </c>
      <c r="QI29" s="1"/>
      <c r="QJ29" s="1">
        <v>26093.5</v>
      </c>
      <c r="QK29" s="1">
        <v>95588</v>
      </c>
      <c r="QL29" s="1">
        <v>32298.25</v>
      </c>
      <c r="QM29" s="1"/>
      <c r="QN29" s="1">
        <v>112001</v>
      </c>
      <c r="QO29" s="1"/>
      <c r="QP29" s="1">
        <v>0</v>
      </c>
      <c r="QQ29" s="1"/>
      <c r="QR29" s="1"/>
      <c r="QS29" s="1"/>
      <c r="QT29" s="1">
        <v>6906450.75</v>
      </c>
      <c r="QU29" s="1">
        <v>40091.07</v>
      </c>
      <c r="QV29" s="1">
        <v>592324</v>
      </c>
      <c r="QW29" s="1">
        <v>855501.6</v>
      </c>
      <c r="QX29" s="1">
        <v>952792.49</v>
      </c>
      <c r="QY29" s="1">
        <v>66847.929999999993</v>
      </c>
      <c r="QZ29" s="1">
        <v>24985278.969999999</v>
      </c>
      <c r="RA29" s="1">
        <v>2024252.76</v>
      </c>
      <c r="RB29" s="1">
        <v>237541.75</v>
      </c>
      <c r="RC29" s="1">
        <v>902979.96</v>
      </c>
      <c r="RD29" s="1">
        <v>946193</v>
      </c>
      <c r="RE29" s="1">
        <v>10351342.470000001</v>
      </c>
      <c r="RF29" s="1">
        <v>1708446</v>
      </c>
      <c r="RG29" s="1">
        <v>144609.47</v>
      </c>
      <c r="RH29" s="1">
        <v>17058</v>
      </c>
      <c r="RI29" s="1">
        <v>4092</v>
      </c>
      <c r="RJ29" s="1">
        <v>564000.14</v>
      </c>
      <c r="RK29" s="1">
        <v>2269660.89</v>
      </c>
      <c r="RL29" s="1">
        <v>1524268</v>
      </c>
      <c r="RM29" s="1">
        <v>192983.01</v>
      </c>
      <c r="RN29" s="1">
        <v>24267</v>
      </c>
      <c r="RO29" s="1">
        <v>35883.589999999997</v>
      </c>
      <c r="RP29" s="1">
        <v>148545</v>
      </c>
      <c r="RQ29" s="1">
        <v>8043.57</v>
      </c>
      <c r="RR29" s="1"/>
      <c r="RS29" s="1">
        <v>5488067</v>
      </c>
      <c r="RT29" s="1">
        <v>2778054</v>
      </c>
      <c r="RU29" s="1">
        <v>2402.9699999999998</v>
      </c>
      <c r="RV29" s="1">
        <v>164152.5</v>
      </c>
      <c r="RW29" s="1"/>
      <c r="RX29" s="1">
        <v>0</v>
      </c>
      <c r="RY29" s="1">
        <v>295980.58</v>
      </c>
      <c r="RZ29" s="1">
        <v>48027</v>
      </c>
      <c r="SA29" s="1">
        <v>161736</v>
      </c>
      <c r="SB29" s="1"/>
      <c r="SC29" s="1"/>
      <c r="SD29" s="1"/>
      <c r="SE29" s="1"/>
      <c r="SF29" s="1">
        <v>38279.25</v>
      </c>
      <c r="SG29" s="1">
        <v>145462</v>
      </c>
      <c r="SH29" s="1">
        <v>15601.5</v>
      </c>
      <c r="SI29" s="1">
        <v>128418</v>
      </c>
      <c r="SJ29" s="1">
        <v>36810.01</v>
      </c>
      <c r="SK29" s="1">
        <v>2657929.15</v>
      </c>
      <c r="SL29" s="1">
        <v>8071</v>
      </c>
      <c r="SM29" s="1"/>
      <c r="SN29" s="1"/>
      <c r="SO29" s="1"/>
      <c r="SP29" s="1">
        <v>9543</v>
      </c>
      <c r="SQ29" s="1"/>
      <c r="SR29" s="1">
        <v>6596</v>
      </c>
      <c r="SS29" s="1">
        <v>7648</v>
      </c>
      <c r="ST29" s="1"/>
      <c r="SU29" s="1">
        <v>0</v>
      </c>
      <c r="SV29" s="1">
        <v>12400.5</v>
      </c>
      <c r="SW29" s="1"/>
      <c r="SX29" s="1"/>
      <c r="SY29" s="1">
        <v>119963</v>
      </c>
      <c r="SZ29" s="1">
        <v>156884.28</v>
      </c>
      <c r="TA29" s="1">
        <v>38092.75</v>
      </c>
      <c r="TB29" s="1">
        <v>9743</v>
      </c>
      <c r="TC29" s="1">
        <v>0</v>
      </c>
      <c r="TD29" s="1"/>
      <c r="TE29" s="1">
        <v>125069.5</v>
      </c>
      <c r="TF29" s="1">
        <v>58013</v>
      </c>
      <c r="TG29" s="1"/>
      <c r="TH29" s="1">
        <v>0</v>
      </c>
      <c r="TI29" s="1">
        <v>189082.23999999999</v>
      </c>
      <c r="TJ29" s="1">
        <v>12527</v>
      </c>
      <c r="TK29" s="1">
        <v>553456</v>
      </c>
      <c r="TL29" s="1"/>
      <c r="TM29" s="1">
        <v>0</v>
      </c>
      <c r="TN29" s="1">
        <v>6177267.5499999998</v>
      </c>
      <c r="TO29" s="1">
        <v>1235420.8</v>
      </c>
      <c r="TP29" s="1">
        <v>2001726</v>
      </c>
      <c r="TQ29" s="1">
        <v>0</v>
      </c>
      <c r="TR29" s="1">
        <v>10985</v>
      </c>
      <c r="TS29" s="1">
        <v>58104</v>
      </c>
      <c r="TT29" s="1">
        <v>504420.53</v>
      </c>
      <c r="TU29" s="1">
        <v>17301</v>
      </c>
      <c r="TV29" s="1">
        <v>2670098.16</v>
      </c>
      <c r="TW29" s="1">
        <v>76330</v>
      </c>
      <c r="TX29" s="1">
        <v>18652.28</v>
      </c>
      <c r="TY29" s="1">
        <v>704841.15</v>
      </c>
      <c r="TZ29" s="1">
        <v>2492466</v>
      </c>
      <c r="UA29" s="1">
        <v>2189884.25</v>
      </c>
      <c r="UB29" s="1">
        <v>291879.8</v>
      </c>
      <c r="UC29" s="1">
        <v>77496</v>
      </c>
      <c r="UD29" s="1">
        <v>1419009</v>
      </c>
      <c r="UE29" s="1"/>
      <c r="UF29" s="1">
        <v>165350</v>
      </c>
      <c r="UG29" s="1">
        <v>22799</v>
      </c>
      <c r="UH29" s="1">
        <v>0</v>
      </c>
      <c r="UI29" s="1"/>
      <c r="UJ29" s="1">
        <v>81713</v>
      </c>
      <c r="UK29" s="1"/>
      <c r="UL29" s="1">
        <v>6205</v>
      </c>
      <c r="UM29" s="1">
        <v>5820.25</v>
      </c>
      <c r="UN29" s="1">
        <v>52772</v>
      </c>
      <c r="UO29" s="1"/>
      <c r="UP29" s="1"/>
      <c r="UQ29" s="1"/>
      <c r="UR29" s="1">
        <v>50345</v>
      </c>
      <c r="US29" s="1"/>
      <c r="UT29" s="1">
        <v>3351</v>
      </c>
      <c r="UU29" s="1">
        <v>232392.8</v>
      </c>
      <c r="UV29" s="1"/>
      <c r="UW29" s="1"/>
      <c r="UX29" s="1"/>
      <c r="UY29" s="1"/>
      <c r="UZ29" s="1">
        <v>600538.18000000005</v>
      </c>
      <c r="VA29" s="1"/>
      <c r="VB29" s="1">
        <v>62771</v>
      </c>
      <c r="VC29" s="1"/>
      <c r="VD29" s="1"/>
      <c r="VE29" s="1"/>
      <c r="VF29" s="1">
        <v>36325</v>
      </c>
      <c r="VG29" s="1">
        <v>320389</v>
      </c>
      <c r="VH29" s="1"/>
      <c r="VI29" s="1">
        <v>2242921.9500000002</v>
      </c>
      <c r="VJ29" s="1">
        <v>4327662.22</v>
      </c>
      <c r="VK29" s="1">
        <v>6167087.8700000001</v>
      </c>
      <c r="VL29" s="1">
        <v>2012467.77</v>
      </c>
      <c r="VM29" s="1">
        <v>0</v>
      </c>
      <c r="VN29" s="1">
        <v>11185.5</v>
      </c>
      <c r="VO29" s="1"/>
      <c r="VP29" s="1">
        <v>1662</v>
      </c>
      <c r="VQ29" s="1"/>
      <c r="VR29" s="1">
        <v>7693.5</v>
      </c>
      <c r="VS29" s="1">
        <v>68983</v>
      </c>
      <c r="VT29" s="1">
        <v>16454.650000000001</v>
      </c>
      <c r="VU29" s="1">
        <v>32911</v>
      </c>
      <c r="VV29" s="1"/>
      <c r="VW29" s="1"/>
      <c r="VX29" s="1">
        <v>1256040</v>
      </c>
      <c r="VY29" s="1">
        <v>568458</v>
      </c>
      <c r="VZ29" s="1">
        <v>27003</v>
      </c>
      <c r="WA29" s="1">
        <v>100852</v>
      </c>
      <c r="WB29" s="1"/>
      <c r="WC29" s="1"/>
      <c r="WD29" s="1">
        <v>231967.25</v>
      </c>
      <c r="WE29" s="1"/>
      <c r="WF29" s="1"/>
      <c r="WG29" s="1"/>
      <c r="WH29" s="1"/>
      <c r="WI29" s="1"/>
      <c r="WJ29" s="1"/>
      <c r="WK29" s="1"/>
      <c r="WL29" s="1"/>
      <c r="WM29" s="1"/>
      <c r="WN29" s="1">
        <v>650275</v>
      </c>
      <c r="WO29" s="1">
        <v>331660.79999999999</v>
      </c>
      <c r="WP29" s="1">
        <v>109451.79</v>
      </c>
      <c r="WQ29" s="1"/>
      <c r="WR29" s="1"/>
      <c r="WS29" s="1">
        <v>39621.589999999997</v>
      </c>
      <c r="WT29" s="1"/>
      <c r="WU29" s="1">
        <v>1274172.3400000001</v>
      </c>
      <c r="WV29" s="1">
        <v>1339717.3400000001</v>
      </c>
      <c r="WW29" s="1">
        <v>256780.91</v>
      </c>
      <c r="WX29" s="1">
        <v>301648</v>
      </c>
      <c r="WY29" s="1">
        <v>543919.54</v>
      </c>
      <c r="WZ29" s="1">
        <v>3270712</v>
      </c>
      <c r="XA29" s="1">
        <v>6291913</v>
      </c>
      <c r="XB29" s="1">
        <v>110714.83</v>
      </c>
      <c r="XC29" s="1"/>
      <c r="XD29" s="1">
        <v>864810.67</v>
      </c>
      <c r="XE29" s="1"/>
      <c r="XF29" s="1"/>
      <c r="XG29" s="1"/>
      <c r="XH29" s="1"/>
      <c r="XI29" s="1">
        <v>766549.9</v>
      </c>
      <c r="XJ29" s="1">
        <v>2975</v>
      </c>
      <c r="XK29" s="1"/>
      <c r="XL29" s="1">
        <v>1058239.4099999999</v>
      </c>
      <c r="XM29" s="1">
        <v>9293</v>
      </c>
      <c r="XN29" s="1">
        <v>5712</v>
      </c>
      <c r="XO29" s="1"/>
      <c r="XP29" s="1"/>
      <c r="XQ29" s="1"/>
      <c r="XR29" s="1">
        <v>94360</v>
      </c>
      <c r="XS29" s="1"/>
      <c r="XT29" s="1">
        <v>4087967</v>
      </c>
      <c r="XU29" s="1">
        <v>2108417.7599999998</v>
      </c>
      <c r="XV29" s="1">
        <v>1545323</v>
      </c>
      <c r="XW29" s="1"/>
      <c r="XX29" s="1">
        <v>63200</v>
      </c>
      <c r="XY29" s="1"/>
      <c r="XZ29" s="1"/>
      <c r="YA29" s="1"/>
      <c r="YB29" s="1"/>
      <c r="YC29" s="1">
        <v>138087</v>
      </c>
      <c r="YD29" s="1">
        <v>1170769.51</v>
      </c>
      <c r="YE29" s="1"/>
      <c r="YF29" s="1">
        <v>49110.44</v>
      </c>
      <c r="YG29" s="1">
        <v>58442888.270000003</v>
      </c>
      <c r="YH29" s="1">
        <v>117863</v>
      </c>
      <c r="YI29" s="1">
        <v>18643851</v>
      </c>
      <c r="YJ29" s="1">
        <v>2138339.71</v>
      </c>
      <c r="YK29" s="1">
        <v>147583.20000000001</v>
      </c>
      <c r="YL29" s="1"/>
      <c r="YM29" s="1">
        <v>346428.86</v>
      </c>
      <c r="YN29" s="1"/>
      <c r="YO29" s="1"/>
      <c r="YP29" s="1"/>
      <c r="YQ29" s="1"/>
      <c r="YR29" s="1"/>
      <c r="YS29" s="1"/>
      <c r="YT29" s="1"/>
      <c r="YU29" s="1"/>
      <c r="YV29" s="1"/>
      <c r="YW29" s="1"/>
      <c r="YX29" s="1"/>
      <c r="YY29" s="1">
        <v>1123330</v>
      </c>
      <c r="YZ29" s="1"/>
      <c r="ZA29" s="1"/>
      <c r="ZB29" s="1"/>
      <c r="ZC29" s="1"/>
      <c r="ZD29" s="1"/>
      <c r="ZE29" s="1"/>
      <c r="ZF29" s="1"/>
      <c r="ZG29" s="1">
        <v>3733</v>
      </c>
      <c r="ZH29" s="1"/>
      <c r="ZI29" s="1"/>
      <c r="ZJ29" s="1"/>
      <c r="ZK29" s="1"/>
      <c r="ZL29" s="1"/>
      <c r="ZM29" s="1"/>
      <c r="ZN29" s="1"/>
      <c r="ZO29" s="1">
        <v>26030.720000000001</v>
      </c>
      <c r="ZP29" s="1"/>
      <c r="ZQ29" s="1"/>
      <c r="ZR29" s="1">
        <v>1650013.75</v>
      </c>
      <c r="ZS29" s="1"/>
      <c r="ZT29" s="1">
        <v>61370.75</v>
      </c>
      <c r="ZU29" s="1">
        <v>4169</v>
      </c>
      <c r="ZV29" s="1">
        <v>1148397</v>
      </c>
      <c r="ZW29" s="1"/>
      <c r="ZX29" s="1"/>
      <c r="ZY29" s="1">
        <v>40832</v>
      </c>
      <c r="ZZ29" s="1"/>
      <c r="AAA29" s="1">
        <v>2665050</v>
      </c>
      <c r="AAB29" s="1"/>
      <c r="AAC29" s="1">
        <v>48380</v>
      </c>
      <c r="AAD29" s="1">
        <v>1543712.5</v>
      </c>
      <c r="AAE29" s="1">
        <v>0</v>
      </c>
      <c r="AAF29" s="1">
        <v>412653.75</v>
      </c>
      <c r="AAG29" s="1"/>
      <c r="AAH29" s="1"/>
      <c r="AAI29" s="1">
        <v>123229</v>
      </c>
      <c r="AAJ29" s="1">
        <v>493562.48</v>
      </c>
      <c r="AAK29" s="1">
        <v>119485.38</v>
      </c>
      <c r="AAL29" s="1">
        <v>11051145.1</v>
      </c>
      <c r="AAM29" s="1">
        <v>442757.61</v>
      </c>
      <c r="AAN29" s="1">
        <v>0</v>
      </c>
      <c r="AAO29" s="1">
        <v>15568</v>
      </c>
      <c r="AAP29" s="1">
        <v>45065</v>
      </c>
      <c r="AAQ29" s="1"/>
      <c r="AAR29" s="1">
        <v>11017.39</v>
      </c>
      <c r="AAS29" s="1">
        <v>8397</v>
      </c>
      <c r="AAT29" s="1">
        <v>1768102.37</v>
      </c>
      <c r="AAU29" s="1">
        <v>1857563.75</v>
      </c>
      <c r="AAV29" s="1"/>
      <c r="AAW29" s="1">
        <v>807059.81</v>
      </c>
      <c r="AAX29" s="1">
        <v>11868.12</v>
      </c>
      <c r="AAY29" s="1">
        <v>137300</v>
      </c>
      <c r="AAZ29" s="1"/>
      <c r="ABA29" s="1"/>
      <c r="ABB29" s="1"/>
      <c r="ABC29" s="1">
        <v>505940</v>
      </c>
      <c r="ABD29" s="1">
        <v>60061</v>
      </c>
      <c r="ABE29" s="1">
        <v>33926</v>
      </c>
      <c r="ABF29" s="1"/>
      <c r="ABG29" s="1"/>
      <c r="ABH29" s="1"/>
      <c r="ABI29" s="1"/>
      <c r="ABJ29" s="1">
        <v>7214</v>
      </c>
      <c r="ABK29" s="1"/>
      <c r="ABL29" s="1"/>
      <c r="ABM29" s="1">
        <v>0</v>
      </c>
      <c r="ABN29" s="1"/>
      <c r="ABO29" s="1"/>
      <c r="ABP29" s="1"/>
      <c r="ABQ29" s="1">
        <v>5294</v>
      </c>
      <c r="ABR29" s="1">
        <v>246553</v>
      </c>
      <c r="ABS29" s="1"/>
      <c r="ABT29" s="1"/>
      <c r="ABU29" s="1"/>
      <c r="ABV29" s="1"/>
      <c r="ABW29" s="1">
        <v>34585.519999999997</v>
      </c>
      <c r="ABX29" s="1"/>
      <c r="ABY29" s="1"/>
      <c r="ABZ29" s="1">
        <v>18703</v>
      </c>
      <c r="ACA29" s="1"/>
      <c r="ACB29" s="1"/>
      <c r="ACC29" s="1"/>
      <c r="ACD29" s="1"/>
      <c r="ACE29" s="1"/>
      <c r="ACF29" s="1">
        <v>0</v>
      </c>
      <c r="ACG29" s="1"/>
      <c r="ACH29" s="1"/>
      <c r="ACI29" s="1"/>
      <c r="ACJ29" s="1"/>
      <c r="ACK29" s="1"/>
      <c r="ACL29" s="1"/>
      <c r="ACM29" s="1"/>
      <c r="ACN29" s="1"/>
      <c r="ACO29" s="1"/>
      <c r="ACP29" s="1"/>
      <c r="ACQ29" s="1"/>
      <c r="ACR29" s="1"/>
      <c r="ACS29" s="1"/>
      <c r="ACT29" s="1"/>
      <c r="ACU29" s="1"/>
      <c r="ACV29" s="1"/>
      <c r="ACW29" s="1"/>
      <c r="ACX29" s="1"/>
      <c r="ACY29" s="1"/>
      <c r="ACZ29" s="1">
        <v>61177.66</v>
      </c>
      <c r="ADA29" s="1">
        <v>253118</v>
      </c>
      <c r="ADB29" s="1">
        <v>6039626.6500000004</v>
      </c>
      <c r="ADC29" s="1">
        <v>3649</v>
      </c>
      <c r="ADD29" s="1">
        <v>235848.6</v>
      </c>
      <c r="ADE29" s="1">
        <v>1220438.8999999999</v>
      </c>
      <c r="ADF29" s="1">
        <v>31057</v>
      </c>
      <c r="ADG29" s="1">
        <v>486526.5</v>
      </c>
      <c r="ADH29" s="1">
        <v>354279.5</v>
      </c>
      <c r="ADI29" s="1">
        <v>41818</v>
      </c>
      <c r="ADJ29" s="1">
        <v>110193</v>
      </c>
      <c r="ADK29" s="1">
        <v>0</v>
      </c>
      <c r="ADL29" s="1">
        <v>179505.5</v>
      </c>
      <c r="ADM29" s="1"/>
      <c r="ADN29" s="1"/>
      <c r="ADO29" s="1">
        <v>400655.88</v>
      </c>
      <c r="ADP29" s="1"/>
      <c r="ADQ29" s="1"/>
      <c r="ADR29" s="1"/>
      <c r="ADS29" s="1"/>
      <c r="ADT29" s="1"/>
      <c r="ADU29" s="1"/>
      <c r="ADV29" s="1"/>
      <c r="ADW29" s="1"/>
      <c r="ADX29" s="1"/>
      <c r="ADY29" s="1">
        <v>109658</v>
      </c>
      <c r="ADZ29" s="1"/>
      <c r="AEA29" s="1"/>
      <c r="AEB29" s="1">
        <v>44514</v>
      </c>
      <c r="AEC29" s="1"/>
      <c r="AED29" s="1"/>
      <c r="AEE29" s="1">
        <v>95905.8</v>
      </c>
      <c r="AEF29" s="1">
        <v>3908</v>
      </c>
      <c r="AEG29" s="1"/>
      <c r="AEH29" s="1"/>
      <c r="AEI29" s="1"/>
      <c r="AEJ29" s="1">
        <v>6413</v>
      </c>
      <c r="AEK29" s="1">
        <v>0</v>
      </c>
      <c r="AEL29" s="1">
        <v>393425</v>
      </c>
      <c r="AEM29" s="1">
        <v>121395</v>
      </c>
      <c r="AEN29" s="1"/>
      <c r="AEO29" s="1"/>
      <c r="AEP29" s="1"/>
      <c r="AEQ29" s="1"/>
      <c r="AER29" s="1">
        <v>102439</v>
      </c>
      <c r="AES29" s="1"/>
      <c r="AET29" s="1">
        <v>139399</v>
      </c>
      <c r="AEU29" s="1">
        <v>38887</v>
      </c>
      <c r="AEV29" s="1">
        <v>895890.5</v>
      </c>
      <c r="AEW29" s="1"/>
      <c r="AEX29" s="1"/>
      <c r="AEY29" s="1">
        <v>2626330</v>
      </c>
      <c r="AEZ29" s="1"/>
      <c r="AFA29" s="1"/>
      <c r="AFB29" s="1"/>
      <c r="AFC29" s="1">
        <v>98586.3</v>
      </c>
      <c r="AFD29" s="1"/>
      <c r="AFE29" s="1">
        <v>121744.1</v>
      </c>
      <c r="AFF29" s="1"/>
      <c r="AFG29" s="1">
        <v>386374.5</v>
      </c>
      <c r="AFH29" s="1"/>
      <c r="AFI29" s="1"/>
      <c r="AFJ29" s="1"/>
      <c r="AFK29" s="1"/>
      <c r="AFL29" s="1"/>
      <c r="AFM29" s="1"/>
      <c r="AFN29" s="1"/>
      <c r="AFO29" s="1"/>
      <c r="AFP29" s="1"/>
      <c r="AFQ29" s="1">
        <v>847408.86</v>
      </c>
      <c r="AFR29" s="1"/>
      <c r="AFS29" s="1"/>
      <c r="AFT29" s="1">
        <v>24432.5</v>
      </c>
      <c r="AFU29" s="1"/>
      <c r="AFV29" s="1"/>
      <c r="AFW29" s="1"/>
      <c r="AFX29" s="1">
        <v>0</v>
      </c>
      <c r="AFY29" s="1"/>
      <c r="AFZ29" s="1"/>
      <c r="AGA29" s="1"/>
      <c r="AGB29" s="1">
        <v>105286.42</v>
      </c>
      <c r="AGC29" s="1"/>
      <c r="AGD29" s="1"/>
      <c r="AGE29" s="1"/>
      <c r="AGF29" s="1"/>
      <c r="AGG29" s="1"/>
      <c r="AGH29" s="1"/>
      <c r="AGI29" s="1">
        <v>0</v>
      </c>
      <c r="AGJ29" s="1"/>
      <c r="AGK29" s="1">
        <v>3864</v>
      </c>
      <c r="AGL29" s="1"/>
      <c r="AGM29" s="1"/>
      <c r="AGN29" s="1"/>
      <c r="AGO29" s="1"/>
      <c r="AGP29" s="1"/>
      <c r="AGQ29" s="1"/>
      <c r="AGR29" s="1"/>
      <c r="AGS29" s="1">
        <v>219848.5</v>
      </c>
      <c r="AGT29" s="1"/>
      <c r="AGU29" s="1"/>
      <c r="AGV29" s="1"/>
      <c r="AGW29" s="1">
        <v>36594.5</v>
      </c>
      <c r="AGX29" s="1"/>
      <c r="AGY29" s="1"/>
      <c r="AGZ29" s="1"/>
      <c r="AHA29" s="1">
        <v>18386.900000000001</v>
      </c>
      <c r="AHB29" s="1">
        <v>276138.28000000003</v>
      </c>
      <c r="AHC29" s="1">
        <v>3750.33</v>
      </c>
      <c r="AHD29" s="1">
        <v>0</v>
      </c>
      <c r="AHE29" s="1">
        <v>2343420.75</v>
      </c>
      <c r="AHF29" s="1"/>
      <c r="AHG29" s="1"/>
      <c r="AHH29" s="1">
        <v>728680</v>
      </c>
      <c r="AHI29" s="1"/>
      <c r="AHJ29" s="1"/>
      <c r="AHK29" s="1"/>
      <c r="AHL29" s="1"/>
      <c r="AHM29" s="1"/>
      <c r="AHN29" s="1">
        <v>25808.639999999999</v>
      </c>
      <c r="AHO29" s="1">
        <v>7659876.8899999997</v>
      </c>
      <c r="AHP29" s="1">
        <v>17868</v>
      </c>
      <c r="AHQ29" s="1"/>
      <c r="AHR29" s="1"/>
      <c r="AHS29" s="1"/>
      <c r="AHT29" s="1"/>
      <c r="AHU29" s="1"/>
      <c r="AHV29" s="1"/>
      <c r="AHW29" s="1">
        <v>731672431.3399992</v>
      </c>
    </row>
    <row r="30" spans="1:907" x14ac:dyDescent="0.25">
      <c r="A30" t="s">
        <v>1917</v>
      </c>
      <c r="B30" t="s">
        <v>1928</v>
      </c>
      <c r="C30" t="s">
        <v>1929</v>
      </c>
      <c r="D30" s="1"/>
      <c r="E30" s="1">
        <v>3539180.34</v>
      </c>
      <c r="F30" s="1">
        <v>187614.73</v>
      </c>
      <c r="G30" s="1">
        <v>390978</v>
      </c>
      <c r="H30" s="1">
        <v>98035344.670000002</v>
      </c>
      <c r="I30" s="1">
        <v>175982657.66</v>
      </c>
      <c r="J30" s="1">
        <v>46808657.579999998</v>
      </c>
      <c r="K30" s="1">
        <v>27240564</v>
      </c>
      <c r="L30" s="1">
        <v>46067997.919999994</v>
      </c>
      <c r="M30" s="1">
        <v>104812202.40000001</v>
      </c>
      <c r="N30" s="1">
        <v>106384888.31999999</v>
      </c>
      <c r="O30" s="1">
        <v>25248424.030000001</v>
      </c>
      <c r="P30" s="1">
        <v>18526900</v>
      </c>
      <c r="Q30" s="1">
        <v>12633970.5</v>
      </c>
      <c r="R30" s="1">
        <v>82285404.340000004</v>
      </c>
      <c r="S30" s="1">
        <v>12432509</v>
      </c>
      <c r="T30" s="1">
        <v>18788366.66</v>
      </c>
      <c r="U30" s="1">
        <v>55465400</v>
      </c>
      <c r="V30" s="1">
        <v>4941637.55</v>
      </c>
      <c r="W30" s="1">
        <v>0</v>
      </c>
      <c r="X30" s="1">
        <v>143301363.16</v>
      </c>
      <c r="Y30" s="1">
        <v>67650991</v>
      </c>
      <c r="Z30" s="1">
        <v>26007018</v>
      </c>
      <c r="AA30" s="1">
        <v>84115899.629999995</v>
      </c>
      <c r="AB30" s="1">
        <v>1932721.77</v>
      </c>
      <c r="AC30" s="1">
        <v>23245288.829999998</v>
      </c>
      <c r="AD30" s="1">
        <v>18841550</v>
      </c>
      <c r="AE30" s="1">
        <v>7000610</v>
      </c>
      <c r="AF30" s="1">
        <v>40184470</v>
      </c>
      <c r="AG30" s="1">
        <v>27975660.400000002</v>
      </c>
      <c r="AH30" s="1">
        <v>230145433.77000001</v>
      </c>
      <c r="AI30" s="1">
        <v>0</v>
      </c>
      <c r="AJ30" s="1">
        <v>28244768.629999999</v>
      </c>
      <c r="AK30" s="1">
        <v>41994104.530000001</v>
      </c>
      <c r="AL30" s="1">
        <v>6161856.75</v>
      </c>
      <c r="AM30" s="1">
        <v>6737088</v>
      </c>
      <c r="AN30" s="1">
        <v>1410163.5</v>
      </c>
      <c r="AO30" s="1">
        <v>2961603</v>
      </c>
      <c r="AP30" s="1">
        <v>19551371.300000001</v>
      </c>
      <c r="AQ30" s="1">
        <v>2187271.75</v>
      </c>
      <c r="AR30" s="1">
        <v>30958544</v>
      </c>
      <c r="AS30" s="1">
        <v>12066100.76</v>
      </c>
      <c r="AT30" s="1">
        <v>5887026</v>
      </c>
      <c r="AU30" s="1">
        <v>0</v>
      </c>
      <c r="AV30" s="1">
        <v>0</v>
      </c>
      <c r="AW30" s="1">
        <v>11929625.470000001</v>
      </c>
      <c r="AX30" s="1">
        <v>0</v>
      </c>
      <c r="AY30" s="1">
        <v>7154572.5</v>
      </c>
      <c r="AZ30" s="1">
        <v>26692752.140000001</v>
      </c>
      <c r="BA30" s="1">
        <v>23314688</v>
      </c>
      <c r="BB30" s="1">
        <v>73621220.180000007</v>
      </c>
      <c r="BC30" s="1">
        <v>0</v>
      </c>
      <c r="BD30" s="1">
        <v>6346551.8499999996</v>
      </c>
      <c r="BE30" s="1">
        <v>151572642.61000001</v>
      </c>
      <c r="BF30" s="1">
        <v>17309044.68</v>
      </c>
      <c r="BG30" s="1">
        <v>2813770</v>
      </c>
      <c r="BH30" s="1">
        <v>45487831.359999999</v>
      </c>
      <c r="BI30" s="1">
        <v>23539793.449999999</v>
      </c>
      <c r="BJ30" s="1">
        <v>4532290</v>
      </c>
      <c r="BK30" s="1">
        <v>6986100</v>
      </c>
      <c r="BL30" s="1">
        <v>12423072</v>
      </c>
      <c r="BM30" s="1">
        <v>2393276</v>
      </c>
      <c r="BN30" s="1">
        <v>11363260.25</v>
      </c>
      <c r="BO30" s="1">
        <v>4445296</v>
      </c>
      <c r="BP30" s="1">
        <v>6404937.9000000004</v>
      </c>
      <c r="BQ30" s="1">
        <v>2298253.5499999998</v>
      </c>
      <c r="BR30" s="1">
        <v>406300</v>
      </c>
      <c r="BS30" s="1">
        <v>6245324.5499999998</v>
      </c>
      <c r="BT30" s="1">
        <v>7388879.25</v>
      </c>
      <c r="BU30" s="1">
        <v>8378773.3200000003</v>
      </c>
      <c r="BV30" s="1">
        <v>8648632.8300000001</v>
      </c>
      <c r="BW30" s="1">
        <v>3037994</v>
      </c>
      <c r="BX30" s="1">
        <v>117019.6</v>
      </c>
      <c r="BY30" s="1">
        <v>10745653.01</v>
      </c>
      <c r="BZ30" s="1">
        <v>44508947.75</v>
      </c>
      <c r="CA30" s="1">
        <v>3523464</v>
      </c>
      <c r="CB30" s="1">
        <v>6214021.3799999999</v>
      </c>
      <c r="CC30" s="1">
        <v>0</v>
      </c>
      <c r="CD30" s="1">
        <v>0</v>
      </c>
      <c r="CE30" s="1">
        <v>5235916.5999999996</v>
      </c>
      <c r="CF30" s="1">
        <v>7346454.7999999998</v>
      </c>
      <c r="CG30" s="1">
        <v>0</v>
      </c>
      <c r="CH30" s="1">
        <v>53251029</v>
      </c>
      <c r="CI30" s="1">
        <v>18007650.460000001</v>
      </c>
      <c r="CJ30" s="1">
        <v>0</v>
      </c>
      <c r="CK30" s="1">
        <v>6635895</v>
      </c>
      <c r="CL30" s="1">
        <v>2486130</v>
      </c>
      <c r="CM30" s="1">
        <v>150620567.81999999</v>
      </c>
      <c r="CN30" s="1">
        <v>14859224.550000001</v>
      </c>
      <c r="CO30" s="1">
        <v>11514450</v>
      </c>
      <c r="CP30" s="1">
        <v>6918000</v>
      </c>
      <c r="CQ30" s="1">
        <v>31874845</v>
      </c>
      <c r="CR30" s="1">
        <v>26145</v>
      </c>
      <c r="CS30" s="1">
        <v>3835676</v>
      </c>
      <c r="CT30" s="1">
        <v>5215798</v>
      </c>
      <c r="CU30" s="1">
        <v>1429301.75</v>
      </c>
      <c r="CV30" s="1">
        <v>12352431</v>
      </c>
      <c r="CW30" s="1">
        <v>24070</v>
      </c>
      <c r="CX30" s="1">
        <v>98890</v>
      </c>
      <c r="CY30" s="1">
        <v>885648.11</v>
      </c>
      <c r="CZ30" s="1">
        <v>1838756.8</v>
      </c>
      <c r="DA30" s="1">
        <v>1242572.1100000001</v>
      </c>
      <c r="DB30" s="1">
        <v>1794437</v>
      </c>
      <c r="DC30" s="1">
        <v>626796.5</v>
      </c>
      <c r="DD30" s="1">
        <v>5887068</v>
      </c>
      <c r="DE30" s="1">
        <v>12898156</v>
      </c>
      <c r="DF30" s="1">
        <v>13898476.75</v>
      </c>
      <c r="DG30" s="1">
        <v>262731.5</v>
      </c>
      <c r="DH30" s="1">
        <v>166447</v>
      </c>
      <c r="DI30" s="1">
        <v>5241147.7699999996</v>
      </c>
      <c r="DJ30" s="1">
        <v>4175571.4</v>
      </c>
      <c r="DK30" s="1">
        <v>0</v>
      </c>
      <c r="DL30" s="1">
        <v>0</v>
      </c>
      <c r="DM30" s="1">
        <v>0</v>
      </c>
      <c r="DN30" s="1">
        <v>0</v>
      </c>
      <c r="DO30" s="1">
        <v>0</v>
      </c>
      <c r="DP30" s="1">
        <v>0</v>
      </c>
      <c r="DQ30" s="1">
        <v>0</v>
      </c>
      <c r="DR30" s="1">
        <v>0</v>
      </c>
      <c r="DS30" s="1">
        <v>0</v>
      </c>
      <c r="DT30" s="1">
        <v>716882</v>
      </c>
      <c r="DU30" s="1">
        <v>0</v>
      </c>
      <c r="DV30" s="1">
        <v>0</v>
      </c>
      <c r="DW30" s="1">
        <v>82279.25</v>
      </c>
      <c r="DX30" s="1">
        <v>0</v>
      </c>
      <c r="DY30" s="1">
        <v>1198758.1499999999</v>
      </c>
      <c r="DZ30" s="1">
        <v>145276</v>
      </c>
      <c r="EA30" s="1">
        <v>363750.77</v>
      </c>
      <c r="EB30" s="1">
        <v>111969</v>
      </c>
      <c r="EC30" s="1">
        <v>2767040.5</v>
      </c>
      <c r="ED30" s="1">
        <v>186780.5</v>
      </c>
      <c r="EE30" s="1">
        <v>383266</v>
      </c>
      <c r="EF30" s="1">
        <v>773438.53</v>
      </c>
      <c r="EG30" s="1">
        <v>4395638.05</v>
      </c>
      <c r="EH30" s="1">
        <v>139124</v>
      </c>
      <c r="EI30" s="1">
        <v>866591</v>
      </c>
      <c r="EJ30" s="1">
        <v>248469</v>
      </c>
      <c r="EK30" s="1">
        <v>32638</v>
      </c>
      <c r="EL30" s="1">
        <v>794533.31</v>
      </c>
      <c r="EM30" s="1">
        <v>191247</v>
      </c>
      <c r="EN30" s="1">
        <v>40239</v>
      </c>
      <c r="EO30" s="1">
        <v>10732.5</v>
      </c>
      <c r="EP30" s="1">
        <v>14153.36</v>
      </c>
      <c r="EQ30" s="1">
        <v>36295.269999999997</v>
      </c>
      <c r="ER30" s="1">
        <v>44404</v>
      </c>
      <c r="ES30" s="1">
        <v>493367.35</v>
      </c>
      <c r="ET30" s="1">
        <v>122324.75</v>
      </c>
      <c r="EU30" s="1">
        <v>507109</v>
      </c>
      <c r="EV30" s="1">
        <v>2309352</v>
      </c>
      <c r="EW30" s="1">
        <v>2287484</v>
      </c>
      <c r="EX30" s="1">
        <v>580637</v>
      </c>
      <c r="EY30" s="1">
        <v>1248456</v>
      </c>
      <c r="EZ30" s="1">
        <v>1489454.83</v>
      </c>
      <c r="FA30" s="1">
        <v>630472</v>
      </c>
      <c r="FB30" s="1">
        <v>663686</v>
      </c>
      <c r="FC30" s="1">
        <v>217245</v>
      </c>
      <c r="FD30" s="1">
        <v>1521392.71</v>
      </c>
      <c r="FE30" s="1">
        <v>7387385.29</v>
      </c>
      <c r="FF30" s="1">
        <v>4202419.93</v>
      </c>
      <c r="FG30" s="1">
        <v>763248.6</v>
      </c>
      <c r="FH30" s="1">
        <v>432855</v>
      </c>
      <c r="FI30" s="1">
        <v>8103044.25</v>
      </c>
      <c r="FJ30" s="1">
        <v>4698680</v>
      </c>
      <c r="FK30" s="1">
        <v>206832.5</v>
      </c>
      <c r="FL30" s="1">
        <v>4169038.5</v>
      </c>
      <c r="FM30" s="1">
        <v>499277.25</v>
      </c>
      <c r="FN30" s="1"/>
      <c r="FO30" s="1">
        <v>302677.67</v>
      </c>
      <c r="FP30" s="1">
        <v>2699539</v>
      </c>
      <c r="FQ30" s="1">
        <v>2538580</v>
      </c>
      <c r="FR30" s="1">
        <v>184790.19</v>
      </c>
      <c r="FS30" s="1">
        <v>39951545.950000003</v>
      </c>
      <c r="FT30" s="1">
        <v>5608822</v>
      </c>
      <c r="FU30" s="1">
        <v>1443870.81</v>
      </c>
      <c r="FV30" s="1">
        <v>2007972.75</v>
      </c>
      <c r="FW30" s="1">
        <v>1077084</v>
      </c>
      <c r="FX30" s="1">
        <v>90710</v>
      </c>
      <c r="FY30" s="1">
        <v>304601</v>
      </c>
      <c r="FZ30" s="1">
        <v>103077</v>
      </c>
      <c r="GA30" s="1">
        <v>246881</v>
      </c>
      <c r="GB30" s="1">
        <v>221020</v>
      </c>
      <c r="GC30" s="1">
        <v>1673801</v>
      </c>
      <c r="GD30" s="1">
        <v>112230</v>
      </c>
      <c r="GE30" s="1">
        <v>103986</v>
      </c>
      <c r="GF30" s="1">
        <v>87591</v>
      </c>
      <c r="GG30" s="1">
        <v>697729</v>
      </c>
      <c r="GH30" s="1">
        <v>695637</v>
      </c>
      <c r="GI30" s="1">
        <v>103754</v>
      </c>
      <c r="GJ30" s="1">
        <v>384850</v>
      </c>
      <c r="GK30" s="1">
        <v>416451</v>
      </c>
      <c r="GL30" s="1">
        <v>139531</v>
      </c>
      <c r="GM30" s="1">
        <v>94995</v>
      </c>
      <c r="GN30" s="1">
        <v>3906607.55</v>
      </c>
      <c r="GO30" s="1">
        <v>56725</v>
      </c>
      <c r="GP30" s="1">
        <v>169222</v>
      </c>
      <c r="GQ30" s="1">
        <v>3794866.85</v>
      </c>
      <c r="GR30" s="1">
        <v>770458</v>
      </c>
      <c r="GS30" s="1">
        <v>6132908.5999999996</v>
      </c>
      <c r="GT30" s="1">
        <v>3084654.5</v>
      </c>
      <c r="GU30" s="1">
        <v>5642226.7999999998</v>
      </c>
      <c r="GV30" s="1">
        <v>340318</v>
      </c>
      <c r="GW30" s="1">
        <v>402016.55</v>
      </c>
      <c r="GX30" s="1">
        <v>76690</v>
      </c>
      <c r="GY30" s="1">
        <v>492572.25</v>
      </c>
      <c r="GZ30" s="1">
        <v>218732</v>
      </c>
      <c r="HA30" s="1">
        <v>49203.25</v>
      </c>
      <c r="HB30" s="1">
        <v>418876.55</v>
      </c>
      <c r="HC30" s="1">
        <v>304049.74</v>
      </c>
      <c r="HD30" s="1">
        <v>472814.08000000002</v>
      </c>
      <c r="HE30" s="1">
        <v>324066</v>
      </c>
      <c r="HF30" s="1">
        <v>357917.25</v>
      </c>
      <c r="HG30" s="1">
        <v>115402</v>
      </c>
      <c r="HH30" s="1">
        <v>19992918.309999999</v>
      </c>
      <c r="HI30" s="1">
        <v>331321</v>
      </c>
      <c r="HJ30" s="1">
        <v>44652</v>
      </c>
      <c r="HK30" s="1">
        <v>3570072.64</v>
      </c>
      <c r="HL30" s="1">
        <v>710481.4</v>
      </c>
      <c r="HM30" s="1">
        <v>111981.1</v>
      </c>
      <c r="HN30" s="1">
        <v>798943</v>
      </c>
      <c r="HO30" s="1">
        <v>1175311</v>
      </c>
      <c r="HP30" s="1">
        <v>0</v>
      </c>
      <c r="HQ30" s="1">
        <v>97322</v>
      </c>
      <c r="HR30" s="1">
        <v>1073909</v>
      </c>
      <c r="HS30" s="1">
        <v>86609.600000000006</v>
      </c>
      <c r="HT30" s="1">
        <v>252324</v>
      </c>
      <c r="HU30" s="1">
        <v>1533037.92</v>
      </c>
      <c r="HV30" s="1">
        <v>1464002</v>
      </c>
      <c r="HW30" s="1">
        <v>529358.9</v>
      </c>
      <c r="HX30" s="1">
        <v>308869.40000000002</v>
      </c>
      <c r="HY30" s="1">
        <v>122873</v>
      </c>
      <c r="HZ30" s="1">
        <v>491144.56</v>
      </c>
      <c r="IA30" s="1">
        <v>1119857.3500000001</v>
      </c>
      <c r="IB30" s="1">
        <v>790269</v>
      </c>
      <c r="IC30" s="1">
        <v>109589</v>
      </c>
      <c r="ID30" s="1">
        <v>9381</v>
      </c>
      <c r="IE30" s="1">
        <v>12030820.800000001</v>
      </c>
      <c r="IF30" s="1">
        <v>0</v>
      </c>
      <c r="IG30" s="1">
        <v>392526.07</v>
      </c>
      <c r="IH30" s="1">
        <v>351558.72</v>
      </c>
      <c r="II30" s="1">
        <v>7870138.75</v>
      </c>
      <c r="IJ30" s="1">
        <v>771404.37</v>
      </c>
      <c r="IK30" s="1">
        <v>726091</v>
      </c>
      <c r="IL30" s="1">
        <v>1025429.01</v>
      </c>
      <c r="IM30" s="1">
        <v>1124399.04</v>
      </c>
      <c r="IN30" s="1">
        <v>99888</v>
      </c>
      <c r="IO30" s="1">
        <v>422802.27</v>
      </c>
      <c r="IP30" s="1">
        <v>922641.74</v>
      </c>
      <c r="IQ30" s="1">
        <v>459382.7</v>
      </c>
      <c r="IR30" s="1">
        <v>50286</v>
      </c>
      <c r="IS30" s="1">
        <v>374757.67</v>
      </c>
      <c r="IT30" s="1">
        <v>788089</v>
      </c>
      <c r="IU30" s="1">
        <v>292351.21000000002</v>
      </c>
      <c r="IV30" s="1">
        <v>485074.59</v>
      </c>
      <c r="IW30" s="1">
        <v>775645.5</v>
      </c>
      <c r="IX30" s="1">
        <v>128000</v>
      </c>
      <c r="IY30" s="1">
        <v>315110.09999999998</v>
      </c>
      <c r="IZ30" s="1">
        <v>91263</v>
      </c>
      <c r="JA30" s="1">
        <v>1542441.5</v>
      </c>
      <c r="JB30" s="1">
        <v>929020.25</v>
      </c>
      <c r="JC30" s="1">
        <v>5780219</v>
      </c>
      <c r="JD30" s="1">
        <v>665019.78</v>
      </c>
      <c r="JE30" s="1">
        <v>4979922.5999999996</v>
      </c>
      <c r="JF30" s="1">
        <v>641674.02</v>
      </c>
      <c r="JG30" s="1">
        <v>2849722.25</v>
      </c>
      <c r="JH30" s="1">
        <v>1277600.75</v>
      </c>
      <c r="JI30" s="1">
        <v>2780668.3</v>
      </c>
      <c r="JJ30" s="1">
        <v>289357.25</v>
      </c>
      <c r="JK30" s="1">
        <v>128735.5</v>
      </c>
      <c r="JL30" s="1">
        <v>11953.5</v>
      </c>
      <c r="JM30" s="1">
        <v>729295.5</v>
      </c>
      <c r="JN30" s="1">
        <v>0</v>
      </c>
      <c r="JO30" s="1">
        <v>1588300</v>
      </c>
      <c r="JP30" s="1"/>
      <c r="JQ30" s="1">
        <v>0</v>
      </c>
      <c r="JR30" s="1">
        <v>0</v>
      </c>
      <c r="JS30" s="1">
        <v>0</v>
      </c>
      <c r="JT30" s="1">
        <v>0</v>
      </c>
      <c r="JU30" s="1">
        <v>0</v>
      </c>
      <c r="JV30" s="1">
        <v>0</v>
      </c>
      <c r="JW30" s="1">
        <v>0</v>
      </c>
      <c r="JX30" s="1">
        <v>349929</v>
      </c>
      <c r="JY30" s="1">
        <v>0</v>
      </c>
      <c r="JZ30" s="1">
        <v>1666669.34</v>
      </c>
      <c r="KA30" s="1">
        <v>0</v>
      </c>
      <c r="KB30" s="1">
        <v>0</v>
      </c>
      <c r="KC30" s="1"/>
      <c r="KD30" s="1">
        <v>229254.5</v>
      </c>
      <c r="KE30" s="1">
        <v>297417</v>
      </c>
      <c r="KF30" s="1">
        <v>48757.5</v>
      </c>
      <c r="KG30" s="1"/>
      <c r="KH30" s="1">
        <v>42200</v>
      </c>
      <c r="KI30" s="1">
        <v>168550.5</v>
      </c>
      <c r="KJ30" s="1">
        <v>4413952.8600000003</v>
      </c>
      <c r="KK30" s="1">
        <v>9899</v>
      </c>
      <c r="KL30" s="1">
        <v>25400</v>
      </c>
      <c r="KM30" s="1">
        <v>2358490.25</v>
      </c>
      <c r="KN30" s="1">
        <v>468300</v>
      </c>
      <c r="KO30" s="1">
        <v>48250</v>
      </c>
      <c r="KP30" s="1">
        <v>52600</v>
      </c>
      <c r="KQ30" s="1">
        <v>69757</v>
      </c>
      <c r="KR30" s="1">
        <v>2724578.8</v>
      </c>
      <c r="KS30" s="1">
        <v>1217057.5</v>
      </c>
      <c r="KT30" s="1">
        <v>110422.1</v>
      </c>
      <c r="KU30" s="1">
        <v>0</v>
      </c>
      <c r="KV30" s="1">
        <v>0</v>
      </c>
      <c r="KW30" s="1">
        <v>0</v>
      </c>
      <c r="KX30" s="1">
        <v>0</v>
      </c>
      <c r="KY30" s="1">
        <v>0</v>
      </c>
      <c r="KZ30" s="1">
        <v>0</v>
      </c>
      <c r="LA30" s="1">
        <v>0</v>
      </c>
      <c r="LB30" s="1">
        <v>489329.95</v>
      </c>
      <c r="LC30" s="1">
        <v>612101.80000000005</v>
      </c>
      <c r="LD30" s="1">
        <v>705385.4</v>
      </c>
      <c r="LE30" s="1">
        <v>2920257.83</v>
      </c>
      <c r="LF30" s="1">
        <v>3865291.8</v>
      </c>
      <c r="LG30" s="1">
        <v>1232787.5900000001</v>
      </c>
      <c r="LH30" s="1">
        <v>2907739.75</v>
      </c>
      <c r="LI30" s="1">
        <v>785529.6</v>
      </c>
      <c r="LJ30" s="1">
        <v>13908058.49</v>
      </c>
      <c r="LK30" s="1">
        <v>480470.25</v>
      </c>
      <c r="LL30" s="1">
        <v>2798377.55</v>
      </c>
      <c r="LM30" s="1">
        <v>473007.33</v>
      </c>
      <c r="LN30" s="1">
        <v>1449197</v>
      </c>
      <c r="LO30" s="1">
        <v>398941.3</v>
      </c>
      <c r="LP30" s="1">
        <v>0</v>
      </c>
      <c r="LQ30" s="1">
        <v>0</v>
      </c>
      <c r="LR30" s="1">
        <v>0</v>
      </c>
      <c r="LS30" s="1">
        <v>0</v>
      </c>
      <c r="LT30" s="1">
        <v>0</v>
      </c>
      <c r="LU30" s="1">
        <v>0</v>
      </c>
      <c r="LV30" s="1">
        <v>720764</v>
      </c>
      <c r="LW30" s="1">
        <v>24500.9</v>
      </c>
      <c r="LX30" s="1">
        <v>179134</v>
      </c>
      <c r="LY30" s="1">
        <v>251457</v>
      </c>
      <c r="LZ30" s="1">
        <v>345414</v>
      </c>
      <c r="MA30" s="1">
        <v>1898346.65</v>
      </c>
      <c r="MB30" s="1">
        <v>27561</v>
      </c>
      <c r="MC30" s="1">
        <v>3611709.75</v>
      </c>
      <c r="MD30" s="1">
        <v>88652.5</v>
      </c>
      <c r="ME30" s="1">
        <v>1023009.83</v>
      </c>
      <c r="MF30" s="1">
        <v>2611965</v>
      </c>
      <c r="MG30" s="1">
        <v>142990.5</v>
      </c>
      <c r="MH30" s="1">
        <v>28242</v>
      </c>
      <c r="MI30" s="1">
        <v>144870</v>
      </c>
      <c r="MJ30" s="1">
        <v>410385.25</v>
      </c>
      <c r="MK30" s="1">
        <v>0</v>
      </c>
      <c r="ML30" s="1">
        <v>6750</v>
      </c>
      <c r="MM30" s="1">
        <v>8104773.6900000004</v>
      </c>
      <c r="MN30" s="1">
        <v>65345</v>
      </c>
      <c r="MO30" s="1">
        <v>5245</v>
      </c>
      <c r="MP30" s="1">
        <v>146834.39000000001</v>
      </c>
      <c r="MQ30" s="1"/>
      <c r="MR30" s="1">
        <v>520428</v>
      </c>
      <c r="MS30" s="1">
        <v>1538882.57</v>
      </c>
      <c r="MT30" s="1">
        <v>8286849</v>
      </c>
      <c r="MU30" s="1">
        <v>379826</v>
      </c>
      <c r="MV30" s="1">
        <v>768599</v>
      </c>
      <c r="MW30" s="1">
        <v>3504985.75</v>
      </c>
      <c r="MX30" s="1">
        <v>101312</v>
      </c>
      <c r="MY30" s="1">
        <v>351467</v>
      </c>
      <c r="MZ30" s="1">
        <v>239164</v>
      </c>
      <c r="NA30" s="1">
        <v>177988</v>
      </c>
      <c r="NB30" s="1">
        <v>561426.5</v>
      </c>
      <c r="NC30" s="1">
        <v>2722639</v>
      </c>
      <c r="ND30" s="1">
        <v>1955375.01</v>
      </c>
      <c r="NE30" s="1">
        <v>27186</v>
      </c>
      <c r="NF30" s="1">
        <v>1265365.8</v>
      </c>
      <c r="NG30" s="1">
        <v>102079</v>
      </c>
      <c r="NH30" s="1">
        <v>612199</v>
      </c>
      <c r="NI30" s="1">
        <v>64535.26</v>
      </c>
      <c r="NJ30" s="1">
        <v>48886</v>
      </c>
      <c r="NK30" s="1">
        <v>166411</v>
      </c>
      <c r="NL30" s="1">
        <v>20387</v>
      </c>
      <c r="NM30" s="1">
        <v>39841</v>
      </c>
      <c r="NN30" s="1">
        <v>17712</v>
      </c>
      <c r="NO30" s="1">
        <v>0</v>
      </c>
      <c r="NP30" s="1">
        <v>0</v>
      </c>
      <c r="NQ30" s="1">
        <v>34084.300000000003</v>
      </c>
      <c r="NR30" s="1">
        <v>72600</v>
      </c>
      <c r="NS30" s="1">
        <v>8226400.25</v>
      </c>
      <c r="NT30" s="1">
        <v>193378.71</v>
      </c>
      <c r="NU30" s="1">
        <v>6129362.9000000004</v>
      </c>
      <c r="NV30" s="1">
        <v>349136.5</v>
      </c>
      <c r="NW30" s="1">
        <v>89776.25</v>
      </c>
      <c r="NX30" s="1">
        <v>64598.25</v>
      </c>
      <c r="NY30" s="1">
        <v>2247826.98</v>
      </c>
      <c r="NZ30" s="1">
        <v>942232.4</v>
      </c>
      <c r="OA30" s="1">
        <v>82935.5</v>
      </c>
      <c r="OB30" s="1">
        <v>64647</v>
      </c>
      <c r="OC30" s="1">
        <v>27875</v>
      </c>
      <c r="OD30" s="1">
        <v>0</v>
      </c>
      <c r="OE30" s="1">
        <v>88912.57</v>
      </c>
      <c r="OF30" s="1">
        <v>87823.03</v>
      </c>
      <c r="OG30" s="1">
        <v>0</v>
      </c>
      <c r="OH30" s="1">
        <v>7373579.9699999997</v>
      </c>
      <c r="OI30" s="1">
        <v>0</v>
      </c>
      <c r="OJ30" s="1">
        <v>0</v>
      </c>
      <c r="OK30" s="1">
        <v>101895.5</v>
      </c>
      <c r="OL30" s="1">
        <v>696805.29</v>
      </c>
      <c r="OM30" s="1">
        <v>160585</v>
      </c>
      <c r="ON30" s="1">
        <v>4355433</v>
      </c>
      <c r="OO30" s="1">
        <v>7625</v>
      </c>
      <c r="OP30" s="1">
        <v>331266</v>
      </c>
      <c r="OQ30" s="1">
        <v>2306671</v>
      </c>
      <c r="OR30" s="1">
        <v>515383</v>
      </c>
      <c r="OS30" s="1">
        <v>4067416</v>
      </c>
      <c r="OT30" s="1">
        <v>155990</v>
      </c>
      <c r="OU30" s="1">
        <v>329226</v>
      </c>
      <c r="OV30" s="1">
        <v>496413</v>
      </c>
      <c r="OW30" s="1">
        <v>1927881</v>
      </c>
      <c r="OX30" s="1">
        <v>8456823</v>
      </c>
      <c r="OY30" s="1">
        <v>1738545</v>
      </c>
      <c r="OZ30" s="1">
        <v>1045356</v>
      </c>
      <c r="PA30" s="1">
        <v>23880</v>
      </c>
      <c r="PB30" s="1">
        <v>174171</v>
      </c>
      <c r="PC30" s="1">
        <v>174965</v>
      </c>
      <c r="PD30" s="1">
        <v>38394</v>
      </c>
      <c r="PE30" s="1">
        <v>416803.01</v>
      </c>
      <c r="PF30" s="1">
        <v>5373</v>
      </c>
      <c r="PG30" s="1">
        <v>1744</v>
      </c>
      <c r="PH30" s="1">
        <v>367279.15</v>
      </c>
      <c r="PI30" s="1">
        <v>7751</v>
      </c>
      <c r="PJ30" s="1">
        <v>27074</v>
      </c>
      <c r="PK30" s="1">
        <v>95028.5</v>
      </c>
      <c r="PL30" s="1">
        <v>15508.73</v>
      </c>
      <c r="PM30" s="1">
        <v>47303.5</v>
      </c>
      <c r="PN30" s="1">
        <v>4267507.7</v>
      </c>
      <c r="PO30" s="1">
        <v>30586</v>
      </c>
      <c r="PP30" s="1">
        <v>167529</v>
      </c>
      <c r="PQ30" s="1">
        <v>450056</v>
      </c>
      <c r="PR30" s="1">
        <v>659802</v>
      </c>
      <c r="PS30" s="1">
        <v>2787230</v>
      </c>
      <c r="PT30" s="1">
        <v>67036</v>
      </c>
      <c r="PU30" s="1">
        <v>116852</v>
      </c>
      <c r="PV30" s="1">
        <v>19926036.289999999</v>
      </c>
      <c r="PW30" s="1">
        <v>284691</v>
      </c>
      <c r="PX30" s="1">
        <v>612904</v>
      </c>
      <c r="PY30" s="1">
        <v>583936.66</v>
      </c>
      <c r="PZ30" s="1">
        <v>117139</v>
      </c>
      <c r="QA30" s="1">
        <v>216651</v>
      </c>
      <c r="QB30" s="1">
        <v>1087700.3500000001</v>
      </c>
      <c r="QC30" s="1">
        <v>141987</v>
      </c>
      <c r="QD30" s="1">
        <v>242435</v>
      </c>
      <c r="QE30" s="1">
        <v>522643.48</v>
      </c>
      <c r="QF30" s="1">
        <v>594452</v>
      </c>
      <c r="QG30" s="1">
        <v>543043</v>
      </c>
      <c r="QH30" s="1">
        <v>1020229</v>
      </c>
      <c r="QI30" s="1">
        <v>1256309.45</v>
      </c>
      <c r="QJ30" s="1">
        <v>81485.75</v>
      </c>
      <c r="QK30" s="1">
        <v>4878975.28</v>
      </c>
      <c r="QL30" s="1">
        <v>744947.77</v>
      </c>
      <c r="QM30" s="1">
        <v>1434757</v>
      </c>
      <c r="QN30" s="1">
        <v>42400</v>
      </c>
      <c r="QO30" s="1">
        <v>33775.5</v>
      </c>
      <c r="QP30" s="1">
        <v>193833.75</v>
      </c>
      <c r="QQ30" s="1">
        <v>947793</v>
      </c>
      <c r="QR30" s="1">
        <v>910057</v>
      </c>
      <c r="QS30" s="1">
        <v>199884</v>
      </c>
      <c r="QT30" s="1">
        <v>16341166</v>
      </c>
      <c r="QU30" s="1">
        <v>443564.4</v>
      </c>
      <c r="QV30" s="1">
        <v>741497</v>
      </c>
      <c r="QW30" s="1">
        <v>1795441.53</v>
      </c>
      <c r="QX30" s="1">
        <v>414735</v>
      </c>
      <c r="QY30" s="1">
        <v>941440.75</v>
      </c>
      <c r="QZ30" s="1">
        <v>11904111.83</v>
      </c>
      <c r="RA30" s="1">
        <v>774150.08</v>
      </c>
      <c r="RB30" s="1">
        <v>221538.25</v>
      </c>
      <c r="RC30" s="1">
        <v>13701478</v>
      </c>
      <c r="RD30" s="1">
        <v>204140</v>
      </c>
      <c r="RE30" s="1">
        <v>12834735.6</v>
      </c>
      <c r="RF30" s="1">
        <v>393363</v>
      </c>
      <c r="RG30" s="1">
        <v>564089.01</v>
      </c>
      <c r="RH30" s="1">
        <v>90879.9</v>
      </c>
      <c r="RI30" s="1">
        <v>526443.88</v>
      </c>
      <c r="RJ30" s="1">
        <v>635159.13</v>
      </c>
      <c r="RK30" s="1">
        <v>182329.1</v>
      </c>
      <c r="RL30" s="1">
        <v>184687</v>
      </c>
      <c r="RM30" s="1">
        <v>352990.88</v>
      </c>
      <c r="RN30" s="1">
        <v>3083932</v>
      </c>
      <c r="RO30" s="1">
        <v>1229684</v>
      </c>
      <c r="RP30" s="1">
        <v>263921</v>
      </c>
      <c r="RQ30" s="1">
        <v>19386</v>
      </c>
      <c r="RR30" s="1">
        <v>179404.9</v>
      </c>
      <c r="RS30" s="1">
        <v>167503</v>
      </c>
      <c r="RT30" s="1">
        <v>869611</v>
      </c>
      <c r="RU30" s="1">
        <v>156195.5</v>
      </c>
      <c r="RV30" s="1">
        <v>2185610.7400000002</v>
      </c>
      <c r="RW30" s="1">
        <v>14857</v>
      </c>
      <c r="RX30" s="1">
        <v>11376.62</v>
      </c>
      <c r="RY30" s="1">
        <v>18299.5</v>
      </c>
      <c r="RZ30" s="1">
        <v>2013.5</v>
      </c>
      <c r="SA30" s="1">
        <v>78993.75</v>
      </c>
      <c r="SB30" s="1">
        <v>15930</v>
      </c>
      <c r="SC30" s="1">
        <v>18680.5</v>
      </c>
      <c r="SD30" s="1">
        <v>15690.52</v>
      </c>
      <c r="SE30" s="1">
        <v>81886.36</v>
      </c>
      <c r="SF30" s="1">
        <v>37735.51</v>
      </c>
      <c r="SG30" s="1">
        <v>427601</v>
      </c>
      <c r="SH30" s="1">
        <v>236584.75</v>
      </c>
      <c r="SI30" s="1">
        <v>643621</v>
      </c>
      <c r="SJ30" s="1">
        <v>44403</v>
      </c>
      <c r="SK30" s="1">
        <v>142291.75</v>
      </c>
      <c r="SL30" s="1">
        <v>603649.75</v>
      </c>
      <c r="SM30" s="1">
        <v>1467599.15</v>
      </c>
      <c r="SN30" s="1">
        <v>720852.5</v>
      </c>
      <c r="SO30" s="1">
        <v>330488</v>
      </c>
      <c r="SP30" s="1">
        <v>25164</v>
      </c>
      <c r="SQ30" s="1">
        <v>42912.5</v>
      </c>
      <c r="SR30" s="1">
        <v>13310</v>
      </c>
      <c r="SS30" s="1">
        <v>35200</v>
      </c>
      <c r="ST30" s="1">
        <v>162390</v>
      </c>
      <c r="SU30" s="1">
        <v>29000</v>
      </c>
      <c r="SV30" s="1">
        <v>39888.5</v>
      </c>
      <c r="SW30" s="1">
        <v>447261</v>
      </c>
      <c r="SX30" s="1">
        <v>200666</v>
      </c>
      <c r="SY30" s="1">
        <v>151314</v>
      </c>
      <c r="SZ30" s="1">
        <v>12300</v>
      </c>
      <c r="TA30" s="1">
        <v>104346.65</v>
      </c>
      <c r="TB30" s="1">
        <v>7783</v>
      </c>
      <c r="TC30" s="1">
        <v>65400</v>
      </c>
      <c r="TD30" s="1">
        <v>90900</v>
      </c>
      <c r="TE30" s="1">
        <v>13200</v>
      </c>
      <c r="TF30" s="1">
        <v>14881</v>
      </c>
      <c r="TG30" s="1">
        <v>4420</v>
      </c>
      <c r="TH30" s="1">
        <v>7140</v>
      </c>
      <c r="TI30" s="1">
        <v>10790</v>
      </c>
      <c r="TJ30" s="1">
        <v>10187.75</v>
      </c>
      <c r="TK30" s="1">
        <v>124872</v>
      </c>
      <c r="TL30" s="1">
        <v>118000</v>
      </c>
      <c r="TM30" s="1">
        <v>473250</v>
      </c>
      <c r="TN30" s="1">
        <v>789310</v>
      </c>
      <c r="TO30" s="1">
        <v>170506</v>
      </c>
      <c r="TP30" s="1">
        <v>82080</v>
      </c>
      <c r="TQ30" s="1">
        <v>172750</v>
      </c>
      <c r="TR30" s="1">
        <v>36250</v>
      </c>
      <c r="TS30" s="1">
        <v>1712650</v>
      </c>
      <c r="TT30" s="1">
        <v>61950</v>
      </c>
      <c r="TU30" s="1">
        <v>600880</v>
      </c>
      <c r="TV30" s="1">
        <v>114000</v>
      </c>
      <c r="TW30" s="1">
        <v>1272400</v>
      </c>
      <c r="TX30" s="1">
        <v>166350</v>
      </c>
      <c r="TY30" s="1">
        <v>977016</v>
      </c>
      <c r="TZ30" s="1">
        <v>425119</v>
      </c>
      <c r="UA30" s="1">
        <v>5254989</v>
      </c>
      <c r="UB30" s="1">
        <v>355249.93</v>
      </c>
      <c r="UC30" s="1">
        <v>157060</v>
      </c>
      <c r="UD30" s="1">
        <v>241145</v>
      </c>
      <c r="UE30" s="1">
        <v>633276</v>
      </c>
      <c r="UF30" s="1">
        <v>914563</v>
      </c>
      <c r="UG30" s="1">
        <v>156208.75</v>
      </c>
      <c r="UH30" s="1">
        <v>160912.70000000001</v>
      </c>
      <c r="UI30" s="1">
        <v>101543.25</v>
      </c>
      <c r="UJ30" s="1">
        <v>571756.5</v>
      </c>
      <c r="UK30" s="1">
        <v>657983</v>
      </c>
      <c r="UL30" s="1">
        <v>83649.05</v>
      </c>
      <c r="UM30" s="1">
        <v>197659.5</v>
      </c>
      <c r="UN30" s="1">
        <v>491919.68</v>
      </c>
      <c r="UO30" s="1">
        <v>1149755</v>
      </c>
      <c r="UP30" s="1">
        <v>142307.73000000001</v>
      </c>
      <c r="UQ30" s="1">
        <v>22468</v>
      </c>
      <c r="UR30" s="1">
        <v>8248.25</v>
      </c>
      <c r="US30" s="1">
        <v>222931</v>
      </c>
      <c r="UT30" s="1"/>
      <c r="UU30" s="1">
        <v>69996</v>
      </c>
      <c r="UV30" s="1">
        <v>92421.3</v>
      </c>
      <c r="UW30" s="1">
        <v>83954.25</v>
      </c>
      <c r="UX30" s="1">
        <v>113362</v>
      </c>
      <c r="UY30" s="1">
        <v>41360</v>
      </c>
      <c r="UZ30" s="1">
        <v>161849</v>
      </c>
      <c r="VA30" s="1">
        <v>82585</v>
      </c>
      <c r="VB30" s="1">
        <v>183994</v>
      </c>
      <c r="VC30" s="1">
        <v>168427</v>
      </c>
      <c r="VD30" s="1">
        <v>28290</v>
      </c>
      <c r="VE30" s="1">
        <v>437022</v>
      </c>
      <c r="VF30" s="1">
        <v>78607</v>
      </c>
      <c r="VG30" s="1">
        <v>312902.25</v>
      </c>
      <c r="VH30" s="1">
        <v>91321.43</v>
      </c>
      <c r="VI30" s="1">
        <v>925229.5</v>
      </c>
      <c r="VJ30" s="1">
        <v>439121</v>
      </c>
      <c r="VK30" s="1">
        <v>141871.22</v>
      </c>
      <c r="VL30" s="1">
        <v>96414</v>
      </c>
      <c r="VM30" s="1">
        <v>93317</v>
      </c>
      <c r="VN30" s="1">
        <v>297697.90000000002</v>
      </c>
      <c r="VO30" s="1">
        <v>121057.96</v>
      </c>
      <c r="VP30" s="1">
        <v>54741</v>
      </c>
      <c r="VQ30" s="1">
        <v>600586.05000000005</v>
      </c>
      <c r="VR30" s="1">
        <v>149261.76999999999</v>
      </c>
      <c r="VS30" s="1">
        <v>294654</v>
      </c>
      <c r="VT30" s="1">
        <v>0</v>
      </c>
      <c r="VU30" s="1">
        <v>0</v>
      </c>
      <c r="VV30" s="1">
        <v>0</v>
      </c>
      <c r="VW30" s="1">
        <v>0</v>
      </c>
      <c r="VX30" s="1">
        <v>0</v>
      </c>
      <c r="VY30" s="1">
        <v>484888.5</v>
      </c>
      <c r="VZ30" s="1">
        <v>0</v>
      </c>
      <c r="WA30" s="1">
        <v>0</v>
      </c>
      <c r="WB30" s="1">
        <v>0</v>
      </c>
      <c r="WC30" s="1">
        <v>1729290.53</v>
      </c>
      <c r="WD30" s="1">
        <v>1988544.69</v>
      </c>
      <c r="WE30" s="1">
        <v>5687</v>
      </c>
      <c r="WF30" s="1">
        <v>24191.5</v>
      </c>
      <c r="WG30" s="1">
        <v>30127.5</v>
      </c>
      <c r="WH30" s="1">
        <v>4986970</v>
      </c>
      <c r="WI30" s="1">
        <v>822406.54</v>
      </c>
      <c r="WJ30" s="1">
        <v>135490.17000000001</v>
      </c>
      <c r="WK30" s="1">
        <v>1177084.25</v>
      </c>
      <c r="WL30" s="1">
        <v>169020</v>
      </c>
      <c r="WM30" s="1">
        <v>16533</v>
      </c>
      <c r="WN30" s="1">
        <v>30886.75</v>
      </c>
      <c r="WO30" s="1">
        <v>40998.5</v>
      </c>
      <c r="WP30" s="1">
        <v>162129.85</v>
      </c>
      <c r="WQ30" s="1">
        <v>85370.36</v>
      </c>
      <c r="WR30" s="1">
        <v>203849.5</v>
      </c>
      <c r="WS30" s="1">
        <v>52880.9</v>
      </c>
      <c r="WT30" s="1">
        <v>561972.19999999995</v>
      </c>
      <c r="WU30" s="1">
        <v>418665</v>
      </c>
      <c r="WV30" s="1">
        <v>638337.25</v>
      </c>
      <c r="WW30" s="1">
        <v>397704</v>
      </c>
      <c r="WX30" s="1">
        <v>108314</v>
      </c>
      <c r="WY30" s="1">
        <v>1142433</v>
      </c>
      <c r="WZ30" s="1">
        <v>847991</v>
      </c>
      <c r="XA30" s="1"/>
      <c r="XB30" s="1">
        <v>441668</v>
      </c>
      <c r="XC30" s="1">
        <v>0</v>
      </c>
      <c r="XD30" s="1">
        <v>0</v>
      </c>
      <c r="XE30" s="1">
        <v>120819</v>
      </c>
      <c r="XF30" s="1">
        <v>1362700</v>
      </c>
      <c r="XG30" s="1">
        <v>405051</v>
      </c>
      <c r="XH30" s="1">
        <v>102339</v>
      </c>
      <c r="XI30" s="1">
        <v>3472770.32</v>
      </c>
      <c r="XJ30" s="1">
        <v>103372</v>
      </c>
      <c r="XK30" s="1">
        <v>2712331</v>
      </c>
      <c r="XL30" s="1">
        <v>82828</v>
      </c>
      <c r="XM30" s="1">
        <v>248434</v>
      </c>
      <c r="XN30" s="1">
        <v>452744.1</v>
      </c>
      <c r="XO30" s="1">
        <v>823942</v>
      </c>
      <c r="XP30" s="1">
        <v>1245465.5</v>
      </c>
      <c r="XQ30" s="1">
        <v>73001</v>
      </c>
      <c r="XR30" s="1">
        <v>195631</v>
      </c>
      <c r="XS30" s="1">
        <v>121723</v>
      </c>
      <c r="XT30" s="1">
        <v>541291.5</v>
      </c>
      <c r="XU30" s="1"/>
      <c r="XV30" s="1">
        <v>0</v>
      </c>
      <c r="XW30" s="1">
        <v>0</v>
      </c>
      <c r="XX30" s="1"/>
      <c r="XY30" s="1"/>
      <c r="XZ30" s="1">
        <v>0</v>
      </c>
      <c r="YA30" s="1"/>
      <c r="YB30" s="1"/>
      <c r="YC30" s="1"/>
      <c r="YD30" s="1">
        <v>51610.87</v>
      </c>
      <c r="YE30" s="1">
        <v>679870</v>
      </c>
      <c r="YF30" s="1">
        <v>1949330</v>
      </c>
      <c r="YG30" s="1">
        <v>9330998.1999999993</v>
      </c>
      <c r="YH30" s="1">
        <v>12154</v>
      </c>
      <c r="YI30" s="1">
        <v>264164</v>
      </c>
      <c r="YJ30" s="1">
        <v>8828290.0800000001</v>
      </c>
      <c r="YK30" s="1">
        <v>2478303</v>
      </c>
      <c r="YL30" s="1"/>
      <c r="YM30" s="1">
        <v>0</v>
      </c>
      <c r="YN30" s="1"/>
      <c r="YO30" s="1"/>
      <c r="YP30" s="1"/>
      <c r="YQ30" s="1"/>
      <c r="YR30" s="1"/>
      <c r="YS30" s="1">
        <v>31842387.899999999</v>
      </c>
      <c r="YT30" s="1">
        <v>16649864</v>
      </c>
      <c r="YU30" s="1"/>
      <c r="YV30" s="1">
        <v>3995611</v>
      </c>
      <c r="YW30" s="1"/>
      <c r="YX30" s="1">
        <v>0</v>
      </c>
      <c r="YY30" s="1"/>
      <c r="YZ30" s="1"/>
      <c r="ZA30" s="1"/>
      <c r="ZB30" s="1"/>
      <c r="ZC30" s="1"/>
      <c r="ZD30" s="1">
        <v>0</v>
      </c>
      <c r="ZE30" s="1">
        <v>0</v>
      </c>
      <c r="ZF30" s="1">
        <v>0</v>
      </c>
      <c r="ZG30" s="1">
        <v>17360</v>
      </c>
      <c r="ZH30" s="1">
        <v>0</v>
      </c>
      <c r="ZI30" s="1">
        <v>0</v>
      </c>
      <c r="ZJ30" s="1">
        <v>18920</v>
      </c>
      <c r="ZK30" s="1">
        <v>201146.88</v>
      </c>
      <c r="ZL30" s="1">
        <v>1945594.83</v>
      </c>
      <c r="ZM30" s="1">
        <v>1607801.16</v>
      </c>
      <c r="ZN30" s="1">
        <v>7266310</v>
      </c>
      <c r="ZO30" s="1">
        <v>710902.04</v>
      </c>
      <c r="ZP30" s="1">
        <v>0</v>
      </c>
      <c r="ZQ30" s="1">
        <v>1586533</v>
      </c>
      <c r="ZR30" s="1">
        <v>0</v>
      </c>
      <c r="ZS30" s="1">
        <v>0</v>
      </c>
      <c r="ZT30" s="1">
        <v>2771670.75</v>
      </c>
      <c r="ZU30" s="1">
        <v>130652</v>
      </c>
      <c r="ZV30" s="1">
        <v>919381.75</v>
      </c>
      <c r="ZW30" s="1">
        <v>690579</v>
      </c>
      <c r="ZX30" s="1">
        <v>218830.79</v>
      </c>
      <c r="ZY30" s="1">
        <v>388811.45</v>
      </c>
      <c r="ZZ30" s="1">
        <v>3750179.97</v>
      </c>
      <c r="AAA30" s="1">
        <v>101237.5</v>
      </c>
      <c r="AAB30" s="1">
        <v>317510.5</v>
      </c>
      <c r="AAC30" s="1">
        <v>2085419.7899999998</v>
      </c>
      <c r="AAD30" s="1">
        <v>0</v>
      </c>
      <c r="AAE30" s="1">
        <v>1441789</v>
      </c>
      <c r="AAF30" s="1">
        <v>361950.35</v>
      </c>
      <c r="AAG30" s="1">
        <v>215649.28</v>
      </c>
      <c r="AAH30" s="1">
        <v>109668.68</v>
      </c>
      <c r="AAI30" s="1"/>
      <c r="AAJ30" s="1">
        <v>0</v>
      </c>
      <c r="AAK30" s="1">
        <v>0</v>
      </c>
      <c r="AAL30" s="1">
        <v>19800</v>
      </c>
      <c r="AAM30" s="1">
        <v>158500</v>
      </c>
      <c r="AAN30" s="1">
        <v>108500</v>
      </c>
      <c r="AAO30" s="1">
        <v>248243</v>
      </c>
      <c r="AAP30" s="1">
        <v>4100144</v>
      </c>
      <c r="AAQ30" s="1">
        <v>2107938</v>
      </c>
      <c r="AAR30" s="1">
        <v>482098.75</v>
      </c>
      <c r="AAS30" s="1">
        <v>920863.5</v>
      </c>
      <c r="AAT30" s="1">
        <v>7049920</v>
      </c>
      <c r="AAU30" s="1">
        <v>725700</v>
      </c>
      <c r="AAV30" s="1">
        <v>382985.76</v>
      </c>
      <c r="AAW30" s="1">
        <v>487251</v>
      </c>
      <c r="AAX30" s="1">
        <v>974435.31</v>
      </c>
      <c r="AAY30" s="1">
        <v>82210.02</v>
      </c>
      <c r="AAZ30" s="1">
        <v>24993</v>
      </c>
      <c r="ABA30" s="1">
        <v>95224</v>
      </c>
      <c r="ABB30" s="1">
        <v>130708</v>
      </c>
      <c r="ABC30" s="1">
        <v>491432.36</v>
      </c>
      <c r="ABD30" s="1">
        <v>308766.25</v>
      </c>
      <c r="ABE30" s="1">
        <v>175251.73</v>
      </c>
      <c r="ABF30" s="1">
        <v>299835.83</v>
      </c>
      <c r="ABG30" s="1">
        <v>284194.53000000003</v>
      </c>
      <c r="ABH30" s="1">
        <v>363420</v>
      </c>
      <c r="ABI30" s="1">
        <v>115039</v>
      </c>
      <c r="ABJ30" s="1">
        <v>343611</v>
      </c>
      <c r="ABK30" s="1">
        <v>65632</v>
      </c>
      <c r="ABL30" s="1">
        <v>45066.05</v>
      </c>
      <c r="ABM30" s="1">
        <v>68598</v>
      </c>
      <c r="ABN30" s="1">
        <v>119439.75</v>
      </c>
      <c r="ABO30" s="1">
        <v>7671</v>
      </c>
      <c r="ABP30" s="1">
        <v>73791</v>
      </c>
      <c r="ABQ30" s="1">
        <v>968492</v>
      </c>
      <c r="ABR30" s="1">
        <v>80278</v>
      </c>
      <c r="ABS30" s="1">
        <v>125079</v>
      </c>
      <c r="ABT30" s="1">
        <v>450000</v>
      </c>
      <c r="ABU30" s="1">
        <v>526743</v>
      </c>
      <c r="ABV30" s="1">
        <v>209165.5</v>
      </c>
      <c r="ABW30" s="1">
        <v>171621</v>
      </c>
      <c r="ABX30" s="1">
        <v>67700</v>
      </c>
      <c r="ABY30" s="1">
        <v>131350</v>
      </c>
      <c r="ABZ30" s="1">
        <v>3746431.7</v>
      </c>
      <c r="ACA30" s="1">
        <v>1635</v>
      </c>
      <c r="ACB30" s="1">
        <v>84000</v>
      </c>
      <c r="ACC30" s="1">
        <v>52950</v>
      </c>
      <c r="ACD30" s="1">
        <v>106350</v>
      </c>
      <c r="ACE30" s="1">
        <v>287253.5</v>
      </c>
      <c r="ACF30" s="1">
        <v>856822.65</v>
      </c>
      <c r="ACG30" s="1">
        <v>674767</v>
      </c>
      <c r="ACH30" s="1">
        <v>1157282.1299999999</v>
      </c>
      <c r="ACI30" s="1">
        <v>597700.47</v>
      </c>
      <c r="ACJ30" s="1">
        <v>669764</v>
      </c>
      <c r="ACK30" s="1">
        <v>890538</v>
      </c>
      <c r="ACL30" s="1">
        <v>967931</v>
      </c>
      <c r="ACM30" s="1">
        <v>583225.75</v>
      </c>
      <c r="ACN30" s="1">
        <v>378837.51</v>
      </c>
      <c r="ACO30" s="1">
        <v>99929</v>
      </c>
      <c r="ACP30" s="1">
        <v>87078.25</v>
      </c>
      <c r="ACQ30" s="1">
        <v>76875</v>
      </c>
      <c r="ACR30" s="1">
        <v>183959</v>
      </c>
      <c r="ACS30" s="1">
        <v>243070</v>
      </c>
      <c r="ACT30" s="1">
        <v>128103.5</v>
      </c>
      <c r="ACU30" s="1">
        <v>140938.25</v>
      </c>
      <c r="ACV30" s="1">
        <v>75816.7</v>
      </c>
      <c r="ACW30" s="1">
        <v>123790</v>
      </c>
      <c r="ACX30" s="1">
        <v>59903</v>
      </c>
      <c r="ACY30" s="1">
        <v>917466.23</v>
      </c>
      <c r="ACZ30" s="1">
        <v>5267799</v>
      </c>
      <c r="ADA30" s="1">
        <v>1652424</v>
      </c>
      <c r="ADB30" s="1">
        <v>349172.08</v>
      </c>
      <c r="ADC30" s="1">
        <v>249970.5</v>
      </c>
      <c r="ADD30" s="1">
        <v>933472</v>
      </c>
      <c r="ADE30" s="1">
        <v>12540326.75</v>
      </c>
      <c r="ADF30" s="1">
        <v>1057367.25</v>
      </c>
      <c r="ADG30" s="1">
        <v>8105333.2199999997</v>
      </c>
      <c r="ADH30" s="1">
        <v>1501374</v>
      </c>
      <c r="ADI30" s="1">
        <v>201640</v>
      </c>
      <c r="ADJ30" s="1">
        <v>388682</v>
      </c>
      <c r="ADK30" s="1">
        <v>170939</v>
      </c>
      <c r="ADL30" s="1">
        <v>0</v>
      </c>
      <c r="ADM30" s="1">
        <v>557838.55000000005</v>
      </c>
      <c r="ADN30" s="1">
        <v>1356859.07</v>
      </c>
      <c r="ADO30" s="1">
        <v>190723.68</v>
      </c>
      <c r="ADP30" s="1">
        <v>0</v>
      </c>
      <c r="ADQ30" s="1">
        <v>2590012</v>
      </c>
      <c r="ADR30" s="1">
        <v>607928</v>
      </c>
      <c r="ADS30" s="1">
        <v>1346634</v>
      </c>
      <c r="ADT30" s="1">
        <v>678</v>
      </c>
      <c r="ADU30" s="1">
        <v>51503</v>
      </c>
      <c r="ADV30" s="1">
        <v>767820.2</v>
      </c>
      <c r="ADW30" s="1">
        <v>12808</v>
      </c>
      <c r="ADX30" s="1">
        <v>17272</v>
      </c>
      <c r="ADY30" s="1"/>
      <c r="ADZ30" s="1">
        <v>18510.099999999999</v>
      </c>
      <c r="AEA30" s="1"/>
      <c r="AEB30" s="1">
        <v>2120056</v>
      </c>
      <c r="AEC30" s="1">
        <v>451684</v>
      </c>
      <c r="AED30" s="1">
        <v>28939</v>
      </c>
      <c r="AEE30" s="1">
        <v>83365</v>
      </c>
      <c r="AEF30" s="1">
        <v>414364</v>
      </c>
      <c r="AEG30" s="1">
        <v>74834</v>
      </c>
      <c r="AEH30" s="1">
        <v>362521</v>
      </c>
      <c r="AEI30" s="1">
        <v>23009</v>
      </c>
      <c r="AEJ30" s="1">
        <v>0</v>
      </c>
      <c r="AEK30" s="1">
        <v>42393.19</v>
      </c>
      <c r="AEL30" s="1"/>
      <c r="AEM30" s="1">
        <v>6056609.4000000004</v>
      </c>
      <c r="AEN30" s="1">
        <v>28800</v>
      </c>
      <c r="AEO30" s="1"/>
      <c r="AEP30" s="1"/>
      <c r="AEQ30" s="1">
        <v>138390</v>
      </c>
      <c r="AER30" s="1">
        <v>540650</v>
      </c>
      <c r="AES30" s="1">
        <v>187096</v>
      </c>
      <c r="AET30" s="1">
        <v>64263.5</v>
      </c>
      <c r="AEU30" s="1">
        <v>45982</v>
      </c>
      <c r="AEV30" s="1">
        <v>3072268</v>
      </c>
      <c r="AEW30" s="1">
        <v>767362.7</v>
      </c>
      <c r="AEX30" s="1">
        <v>170025</v>
      </c>
      <c r="AEY30" s="1">
        <v>39513</v>
      </c>
      <c r="AEZ30" s="1">
        <v>0</v>
      </c>
      <c r="AFA30" s="1">
        <v>296486</v>
      </c>
      <c r="AFB30" s="1">
        <v>114181</v>
      </c>
      <c r="AFC30" s="1">
        <v>634213.48</v>
      </c>
      <c r="AFD30" s="1">
        <v>143719</v>
      </c>
      <c r="AFE30" s="1">
        <v>54341724.409999996</v>
      </c>
      <c r="AFF30" s="1"/>
      <c r="AFG30" s="1">
        <v>52350</v>
      </c>
      <c r="AFH30" s="1">
        <v>800</v>
      </c>
      <c r="AFI30" s="1">
        <v>10981</v>
      </c>
      <c r="AFJ30" s="1">
        <v>1858323.25</v>
      </c>
      <c r="AFK30" s="1">
        <v>8159</v>
      </c>
      <c r="AFL30" s="1">
        <v>78435.899999999994</v>
      </c>
      <c r="AFM30" s="1">
        <v>108639</v>
      </c>
      <c r="AFN30" s="1">
        <v>122556</v>
      </c>
      <c r="AFO30" s="1">
        <v>30038</v>
      </c>
      <c r="AFP30" s="1">
        <v>288673.5</v>
      </c>
      <c r="AFQ30" s="1">
        <v>275918.63</v>
      </c>
      <c r="AFR30" s="1">
        <v>14257</v>
      </c>
      <c r="AFS30" s="1"/>
      <c r="AFT30" s="1">
        <v>204093.09</v>
      </c>
      <c r="AFU30" s="1">
        <v>1064737.93</v>
      </c>
      <c r="AFV30" s="1">
        <v>1261585.25</v>
      </c>
      <c r="AFW30" s="1">
        <v>445608.25</v>
      </c>
      <c r="AFX30" s="1">
        <v>54400</v>
      </c>
      <c r="AFY30" s="1">
        <v>40336.5</v>
      </c>
      <c r="AFZ30" s="1">
        <v>18525</v>
      </c>
      <c r="AGA30" s="1">
        <v>76813</v>
      </c>
      <c r="AGB30" s="1">
        <v>93557.5</v>
      </c>
      <c r="AGC30" s="1">
        <v>0</v>
      </c>
      <c r="AGD30" s="1">
        <v>0</v>
      </c>
      <c r="AGE30" s="1">
        <v>0</v>
      </c>
      <c r="AGF30" s="1">
        <v>101370</v>
      </c>
      <c r="AGG30" s="1">
        <v>137958.85</v>
      </c>
      <c r="AGH30" s="1">
        <v>32725</v>
      </c>
      <c r="AGI30" s="1">
        <v>642989.75</v>
      </c>
      <c r="AGJ30" s="1">
        <v>96460</v>
      </c>
      <c r="AGK30" s="1">
        <v>0</v>
      </c>
      <c r="AGL30" s="1">
        <v>0</v>
      </c>
      <c r="AGM30" s="1">
        <v>0</v>
      </c>
      <c r="AGN30" s="1">
        <v>19913</v>
      </c>
      <c r="AGO30" s="1">
        <v>215768.55</v>
      </c>
      <c r="AGP30" s="1">
        <v>66613</v>
      </c>
      <c r="AGQ30" s="1"/>
      <c r="AGR30" s="1">
        <v>23445</v>
      </c>
      <c r="AGS30" s="1">
        <v>22482.5</v>
      </c>
      <c r="AGT30" s="1">
        <v>0</v>
      </c>
      <c r="AGU30" s="1">
        <v>39044</v>
      </c>
      <c r="AGV30" s="1">
        <v>235300</v>
      </c>
      <c r="AGW30" s="1">
        <v>292881.5</v>
      </c>
      <c r="AGX30" s="1">
        <v>30255</v>
      </c>
      <c r="AGY30" s="1">
        <v>80350</v>
      </c>
      <c r="AGZ30" s="1">
        <v>72590.48</v>
      </c>
      <c r="AHA30" s="1">
        <v>54655.6</v>
      </c>
      <c r="AHB30" s="1">
        <v>43439.25</v>
      </c>
      <c r="AHC30" s="1">
        <v>105546.18</v>
      </c>
      <c r="AHD30" s="1">
        <v>329845</v>
      </c>
      <c r="AHE30" s="1">
        <v>4531945.29</v>
      </c>
      <c r="AHF30" s="1">
        <v>396497.5</v>
      </c>
      <c r="AHG30" s="1"/>
      <c r="AHH30" s="1"/>
      <c r="AHI30" s="1"/>
      <c r="AHJ30" s="1"/>
      <c r="AHK30" s="1">
        <v>6500</v>
      </c>
      <c r="AHL30" s="1">
        <v>2285.5</v>
      </c>
      <c r="AHM30" s="1">
        <v>197791</v>
      </c>
      <c r="AHN30" s="1">
        <v>235717.37</v>
      </c>
      <c r="AHO30" s="1">
        <v>63340.5</v>
      </c>
      <c r="AHP30" s="1">
        <v>124498</v>
      </c>
      <c r="AHQ30" s="1">
        <v>1310770.25</v>
      </c>
      <c r="AHR30" s="1">
        <v>78366</v>
      </c>
      <c r="AHS30" s="1">
        <v>127688</v>
      </c>
      <c r="AHT30" s="1">
        <v>2750</v>
      </c>
      <c r="AHU30" s="1"/>
      <c r="AHV30" s="1">
        <v>0</v>
      </c>
      <c r="AHW30" s="1">
        <v>3407998710.1700034</v>
      </c>
    </row>
    <row r="31" spans="1:907" x14ac:dyDescent="0.25">
      <c r="A31" t="s">
        <v>1917</v>
      </c>
      <c r="B31" t="s">
        <v>1930</v>
      </c>
      <c r="C31" t="s">
        <v>1931</v>
      </c>
      <c r="D31" s="1"/>
      <c r="E31" s="1">
        <v>1086630.44</v>
      </c>
      <c r="F31" s="1"/>
      <c r="G31" s="1"/>
      <c r="H31" s="1">
        <v>69326730.989999995</v>
      </c>
      <c r="I31" s="1">
        <v>50133068.310000002</v>
      </c>
      <c r="J31" s="1"/>
      <c r="K31" s="1">
        <v>0</v>
      </c>
      <c r="L31" s="1">
        <v>3675099.3</v>
      </c>
      <c r="M31" s="1">
        <v>20289930.379999999</v>
      </c>
      <c r="N31" s="1"/>
      <c r="O31" s="1"/>
      <c r="P31" s="1"/>
      <c r="Q31" s="1">
        <v>304550</v>
      </c>
      <c r="R31" s="1">
        <v>17883463</v>
      </c>
      <c r="S31" s="1"/>
      <c r="T31" s="1"/>
      <c r="U31" s="1"/>
      <c r="V31" s="1"/>
      <c r="W31" s="1"/>
      <c r="X31" s="1"/>
      <c r="Y31" s="1"/>
      <c r="Z31" s="1">
        <v>15341056.25</v>
      </c>
      <c r="AA31" s="1">
        <v>33182378.640000001</v>
      </c>
      <c r="AB31" s="1"/>
      <c r="AC31" s="1"/>
      <c r="AD31" s="1">
        <v>170301</v>
      </c>
      <c r="AE31" s="1">
        <v>4210</v>
      </c>
      <c r="AF31" s="1"/>
      <c r="AG31" s="1">
        <v>13179149.4</v>
      </c>
      <c r="AH31" s="1">
        <v>15153415</v>
      </c>
      <c r="AI31" s="1"/>
      <c r="AJ31" s="1">
        <v>4411505.0599999996</v>
      </c>
      <c r="AK31" s="1">
        <v>10377593.24</v>
      </c>
      <c r="AL31" s="1">
        <v>441393.5</v>
      </c>
      <c r="AM31" s="1">
        <v>1867747.45</v>
      </c>
      <c r="AN31" s="1"/>
      <c r="AO31" s="1"/>
      <c r="AP31" s="1">
        <v>3967951.2</v>
      </c>
      <c r="AQ31" s="1">
        <v>716700.5</v>
      </c>
      <c r="AR31" s="1">
        <v>29810.25</v>
      </c>
      <c r="AS31" s="1">
        <v>8822954.1799999997</v>
      </c>
      <c r="AT31" s="1">
        <v>1802392</v>
      </c>
      <c r="AU31" s="1">
        <v>0</v>
      </c>
      <c r="AV31" s="1">
        <v>2151.5</v>
      </c>
      <c r="AW31" s="1">
        <v>2585122.52</v>
      </c>
      <c r="AX31" s="1"/>
      <c r="AY31" s="1">
        <v>233993.5</v>
      </c>
      <c r="AZ31" s="1">
        <v>1777948.41</v>
      </c>
      <c r="BA31" s="1"/>
      <c r="BB31" s="1">
        <v>224641</v>
      </c>
      <c r="BC31" s="1"/>
      <c r="BD31" s="1"/>
      <c r="BE31" s="1">
        <v>43011142.659999996</v>
      </c>
      <c r="BF31" s="1">
        <v>139539</v>
      </c>
      <c r="BG31" s="1">
        <v>3.0000000000000001E-3</v>
      </c>
      <c r="BH31" s="1">
        <v>5114696</v>
      </c>
      <c r="BI31" s="1">
        <v>539525</v>
      </c>
      <c r="BJ31" s="1"/>
      <c r="BK31" s="1">
        <v>30764.5</v>
      </c>
      <c r="BL31" s="1"/>
      <c r="BM31" s="1">
        <v>631087.6</v>
      </c>
      <c r="BN31" s="1"/>
      <c r="BO31" s="1">
        <v>1121258</v>
      </c>
      <c r="BP31" s="1"/>
      <c r="BQ31" s="1">
        <v>0</v>
      </c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>
        <v>36170.89</v>
      </c>
      <c r="CD31" s="1"/>
      <c r="CE31" s="1"/>
      <c r="CF31" s="1"/>
      <c r="CG31" s="1"/>
      <c r="CH31" s="1"/>
      <c r="CI31" s="1"/>
      <c r="CJ31" s="1"/>
      <c r="CK31" s="1">
        <v>22453980</v>
      </c>
      <c r="CL31" s="1">
        <v>33947</v>
      </c>
      <c r="CM31" s="1">
        <v>244131.75</v>
      </c>
      <c r="CN31" s="1"/>
      <c r="CO31" s="1"/>
      <c r="CP31" s="1"/>
      <c r="CQ31" s="1"/>
      <c r="CR31" s="1"/>
      <c r="CS31" s="1">
        <v>1000</v>
      </c>
      <c r="CT31" s="1"/>
      <c r="CU31" s="1">
        <v>127676.5</v>
      </c>
      <c r="CV31" s="1"/>
      <c r="CW31" s="1">
        <v>0</v>
      </c>
      <c r="CX31" s="1">
        <v>389491</v>
      </c>
      <c r="CY31" s="1"/>
      <c r="CZ31" s="1"/>
      <c r="DA31" s="1"/>
      <c r="DB31" s="1"/>
      <c r="DC31" s="1"/>
      <c r="DD31" s="1"/>
      <c r="DE31" s="1"/>
      <c r="DF31" s="1">
        <v>441354.25</v>
      </c>
      <c r="DG31" s="1">
        <v>619</v>
      </c>
      <c r="DH31" s="1">
        <v>209737</v>
      </c>
      <c r="DI31" s="1"/>
      <c r="DJ31" s="1">
        <v>290762</v>
      </c>
      <c r="DK31" s="1"/>
      <c r="DL31" s="1"/>
      <c r="DM31" s="1"/>
      <c r="DN31" s="1"/>
      <c r="DO31" s="1"/>
      <c r="DP31" s="1"/>
      <c r="DQ31" s="1"/>
      <c r="DR31" s="1"/>
      <c r="DS31" s="1"/>
      <c r="DT31" s="1">
        <v>0</v>
      </c>
      <c r="DU31" s="1"/>
      <c r="DV31" s="1"/>
      <c r="DW31" s="1"/>
      <c r="DX31" s="1"/>
      <c r="DY31" s="1"/>
      <c r="DZ31" s="1">
        <v>165861</v>
      </c>
      <c r="EA31" s="1"/>
      <c r="EB31" s="1"/>
      <c r="EC31" s="1">
        <v>29019.25</v>
      </c>
      <c r="ED31" s="1"/>
      <c r="EE31" s="1"/>
      <c r="EF31" s="1"/>
      <c r="EG31" s="1"/>
      <c r="EH31" s="1">
        <v>256.75</v>
      </c>
      <c r="EI31" s="1"/>
      <c r="EJ31" s="1">
        <v>35812</v>
      </c>
      <c r="EK31" s="1"/>
      <c r="EL31" s="1">
        <v>489697</v>
      </c>
      <c r="EM31" s="1">
        <v>1468</v>
      </c>
      <c r="EN31" s="1"/>
      <c r="EO31" s="1"/>
      <c r="EP31" s="1">
        <v>0</v>
      </c>
      <c r="EQ31" s="1"/>
      <c r="ER31" s="1"/>
      <c r="ES31" s="1"/>
      <c r="ET31" s="1">
        <v>60422.5</v>
      </c>
      <c r="EU31" s="1"/>
      <c r="EV31" s="1"/>
      <c r="EW31" s="1">
        <v>0</v>
      </c>
      <c r="EX31" s="1">
        <v>115478</v>
      </c>
      <c r="EY31" s="1">
        <v>587958.19999999995</v>
      </c>
      <c r="EZ31" s="1"/>
      <c r="FA31" s="1">
        <v>0</v>
      </c>
      <c r="FB31" s="1"/>
      <c r="FC31" s="1">
        <v>102409.75</v>
      </c>
      <c r="FD31" s="1">
        <v>1598</v>
      </c>
      <c r="FE31" s="1">
        <v>20025540</v>
      </c>
      <c r="FF31" s="1">
        <v>2442725.25</v>
      </c>
      <c r="FG31" s="1">
        <v>56046.75</v>
      </c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>
        <v>855732.54</v>
      </c>
      <c r="FT31" s="1"/>
      <c r="FU31" s="1">
        <v>28926</v>
      </c>
      <c r="FV31" s="1"/>
      <c r="FW31" s="1"/>
      <c r="FX31" s="1">
        <v>52905</v>
      </c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>
        <v>0</v>
      </c>
      <c r="GK31" s="1"/>
      <c r="GL31" s="1">
        <v>184624</v>
      </c>
      <c r="GM31" s="1"/>
      <c r="GN31" s="1">
        <v>225242</v>
      </c>
      <c r="GO31" s="1"/>
      <c r="GP31" s="1"/>
      <c r="GQ31" s="1">
        <v>2034505</v>
      </c>
      <c r="GR31" s="1"/>
      <c r="GS31" s="1"/>
      <c r="GT31" s="1">
        <v>400539</v>
      </c>
      <c r="GU31" s="1">
        <v>4755326.67</v>
      </c>
      <c r="GV31" s="1">
        <v>1140610.98</v>
      </c>
      <c r="GW31" s="1"/>
      <c r="GX31" s="1"/>
      <c r="GY31" s="1">
        <v>99257.25</v>
      </c>
      <c r="GZ31" s="1"/>
      <c r="HA31" s="1">
        <v>0</v>
      </c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>
        <v>0</v>
      </c>
      <c r="HT31" s="1"/>
      <c r="HU31" s="1">
        <v>53994.25</v>
      </c>
      <c r="HV31" s="1">
        <v>457311.85</v>
      </c>
      <c r="HW31" s="1">
        <v>0</v>
      </c>
      <c r="HX31" s="1">
        <v>60360</v>
      </c>
      <c r="HY31" s="1">
        <v>2415</v>
      </c>
      <c r="HZ31" s="1"/>
      <c r="IA31" s="1"/>
      <c r="IB31" s="1">
        <v>1242182.25</v>
      </c>
      <c r="IC31" s="1"/>
      <c r="ID31" s="1"/>
      <c r="IE31" s="1">
        <v>645390.69999999995</v>
      </c>
      <c r="IF31" s="1"/>
      <c r="IG31" s="1">
        <v>3145</v>
      </c>
      <c r="IH31" s="1"/>
      <c r="II31" s="1"/>
      <c r="IJ31" s="1">
        <v>132328</v>
      </c>
      <c r="IK31" s="1"/>
      <c r="IL31" s="1"/>
      <c r="IM31" s="1">
        <v>2753</v>
      </c>
      <c r="IN31" s="1">
        <v>245378</v>
      </c>
      <c r="IO31" s="1"/>
      <c r="IP31" s="1">
        <v>91295.5</v>
      </c>
      <c r="IQ31" s="1">
        <v>1093</v>
      </c>
      <c r="IR31" s="1">
        <v>0</v>
      </c>
      <c r="IS31" s="1"/>
      <c r="IT31" s="1"/>
      <c r="IU31" s="1"/>
      <c r="IV31" s="1"/>
      <c r="IW31" s="1"/>
      <c r="IX31" s="1">
        <v>26541</v>
      </c>
      <c r="IY31" s="1"/>
      <c r="IZ31" s="1"/>
      <c r="JA31" s="1"/>
      <c r="JB31" s="1"/>
      <c r="JC31" s="1">
        <v>421967.75</v>
      </c>
      <c r="JD31" s="1">
        <v>1402611.66</v>
      </c>
      <c r="JE31" s="1"/>
      <c r="JF31" s="1"/>
      <c r="JG31" s="1">
        <v>560</v>
      </c>
      <c r="JH31" s="1">
        <v>29139</v>
      </c>
      <c r="JI31" s="1"/>
      <c r="JJ31" s="1">
        <v>55717.25</v>
      </c>
      <c r="JK31" s="1"/>
      <c r="JL31" s="1"/>
      <c r="JM31" s="1"/>
      <c r="JN31" s="1"/>
      <c r="JO31" s="1">
        <v>0</v>
      </c>
      <c r="JP31" s="1">
        <v>0</v>
      </c>
      <c r="JQ31" s="1">
        <v>151887.31</v>
      </c>
      <c r="JR31" s="1"/>
      <c r="JS31" s="1"/>
      <c r="JT31" s="1"/>
      <c r="JU31" s="1">
        <v>77407.55</v>
      </c>
      <c r="JV31" s="1">
        <v>264080.96999999997</v>
      </c>
      <c r="JW31" s="1"/>
      <c r="JX31" s="1"/>
      <c r="JY31" s="1"/>
      <c r="JZ31" s="1">
        <v>0</v>
      </c>
      <c r="KA31" s="1"/>
      <c r="KB31" s="1"/>
      <c r="KC31" s="1">
        <v>20838</v>
      </c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>
        <v>0</v>
      </c>
      <c r="KP31" s="1"/>
      <c r="KQ31" s="1"/>
      <c r="KR31" s="1"/>
      <c r="KS31" s="1">
        <v>824931.8</v>
      </c>
      <c r="KT31" s="1"/>
      <c r="KU31" s="1"/>
      <c r="KV31" s="1">
        <v>84852.5</v>
      </c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>
        <v>412931.5</v>
      </c>
      <c r="LH31" s="1"/>
      <c r="LI31" s="1">
        <v>104813</v>
      </c>
      <c r="LJ31" s="1"/>
      <c r="LK31" s="1"/>
      <c r="LL31" s="1">
        <v>2315055.2999999998</v>
      </c>
      <c r="LM31" s="1">
        <v>64908.75</v>
      </c>
      <c r="LN31" s="1"/>
      <c r="LO31" s="1"/>
      <c r="LP31" s="1"/>
      <c r="LQ31" s="1"/>
      <c r="LR31" s="1"/>
      <c r="LS31" s="1">
        <v>0</v>
      </c>
      <c r="LT31" s="1">
        <v>0</v>
      </c>
      <c r="LU31" s="1"/>
      <c r="LV31" s="1">
        <v>1378531</v>
      </c>
      <c r="LW31" s="1"/>
      <c r="LX31" s="1"/>
      <c r="LY31" s="1">
        <v>799485.5</v>
      </c>
      <c r="LZ31" s="1">
        <v>305394</v>
      </c>
      <c r="MA31" s="1">
        <v>619105.6</v>
      </c>
      <c r="MB31" s="1"/>
      <c r="MC31" s="1">
        <v>1610907</v>
      </c>
      <c r="MD31" s="1">
        <v>111092.02</v>
      </c>
      <c r="ME31" s="1">
        <v>235897.25</v>
      </c>
      <c r="MF31" s="1">
        <v>638464.52</v>
      </c>
      <c r="MG31" s="1">
        <v>0</v>
      </c>
      <c r="MH31" s="1">
        <v>342102.03</v>
      </c>
      <c r="MI31" s="1">
        <v>177904.84</v>
      </c>
      <c r="MJ31" s="1"/>
      <c r="MK31" s="1"/>
      <c r="ML31" s="1"/>
      <c r="MM31" s="1"/>
      <c r="MN31" s="1"/>
      <c r="MO31" s="1"/>
      <c r="MP31" s="1">
        <v>61539.35</v>
      </c>
      <c r="MQ31" s="1"/>
      <c r="MR31" s="1">
        <v>51567</v>
      </c>
      <c r="MS31" s="1"/>
      <c r="MT31" s="1"/>
      <c r="MU31" s="1">
        <v>31195</v>
      </c>
      <c r="MV31" s="1">
        <v>132367.82999999999</v>
      </c>
      <c r="MW31" s="1"/>
      <c r="MX31" s="1">
        <v>3756.5</v>
      </c>
      <c r="MY31" s="1">
        <v>365482</v>
      </c>
      <c r="MZ31" s="1"/>
      <c r="NA31" s="1">
        <v>505</v>
      </c>
      <c r="NB31" s="1">
        <v>0</v>
      </c>
      <c r="NC31" s="1">
        <v>8614</v>
      </c>
      <c r="ND31" s="1">
        <v>0</v>
      </c>
      <c r="NE31" s="1">
        <v>22434</v>
      </c>
      <c r="NF31" s="1">
        <v>18574.12</v>
      </c>
      <c r="NG31" s="1">
        <v>72434</v>
      </c>
      <c r="NH31" s="1"/>
      <c r="NI31" s="1"/>
      <c r="NJ31" s="1"/>
      <c r="NK31" s="1">
        <v>325387</v>
      </c>
      <c r="NL31" s="1">
        <v>4385</v>
      </c>
      <c r="NM31" s="1">
        <v>20998</v>
      </c>
      <c r="NN31" s="1"/>
      <c r="NO31" s="1">
        <v>152027</v>
      </c>
      <c r="NP31" s="1"/>
      <c r="NQ31" s="1">
        <v>46453</v>
      </c>
      <c r="NR31" s="1"/>
      <c r="NS31" s="1">
        <v>108107.25</v>
      </c>
      <c r="NT31" s="1">
        <v>3880.85</v>
      </c>
      <c r="NU31" s="1">
        <v>0</v>
      </c>
      <c r="NV31" s="1">
        <v>24022</v>
      </c>
      <c r="NW31" s="1"/>
      <c r="NX31" s="1"/>
      <c r="NY31" s="1">
        <v>5753120.5700000003</v>
      </c>
      <c r="NZ31" s="1">
        <v>1519366.75</v>
      </c>
      <c r="OA31" s="1">
        <v>11626</v>
      </c>
      <c r="OB31" s="1">
        <v>20690.5</v>
      </c>
      <c r="OC31" s="1">
        <v>14876.5</v>
      </c>
      <c r="OD31" s="1"/>
      <c r="OE31" s="1"/>
      <c r="OF31" s="1"/>
      <c r="OG31" s="1"/>
      <c r="OH31" s="1">
        <v>1361145.88</v>
      </c>
      <c r="OI31" s="1"/>
      <c r="OJ31" s="1">
        <v>395124.98</v>
      </c>
      <c r="OK31" s="1"/>
      <c r="OL31" s="1">
        <v>406447.2</v>
      </c>
      <c r="OM31" s="1">
        <v>62981.08</v>
      </c>
      <c r="ON31" s="1"/>
      <c r="OO31" s="1">
        <v>5669</v>
      </c>
      <c r="OP31" s="1"/>
      <c r="OQ31" s="1">
        <v>32030.75</v>
      </c>
      <c r="OR31" s="1"/>
      <c r="OS31" s="1">
        <v>171264</v>
      </c>
      <c r="OT31" s="1"/>
      <c r="OU31" s="1"/>
      <c r="OV31" s="1"/>
      <c r="OW31" s="1"/>
      <c r="OX31" s="1">
        <v>451437.55</v>
      </c>
      <c r="OY31" s="1">
        <v>13506</v>
      </c>
      <c r="OZ31" s="1">
        <v>25156</v>
      </c>
      <c r="PA31" s="1">
        <v>32250.3</v>
      </c>
      <c r="PB31" s="1"/>
      <c r="PC31" s="1"/>
      <c r="PD31" s="1"/>
      <c r="PE31" s="1">
        <v>107361.75</v>
      </c>
      <c r="PF31" s="1"/>
      <c r="PG31" s="1">
        <v>22248</v>
      </c>
      <c r="PH31" s="1"/>
      <c r="PI31" s="1"/>
      <c r="PJ31" s="1">
        <v>477948.5</v>
      </c>
      <c r="PK31" s="1"/>
      <c r="PL31" s="1">
        <v>9119.35</v>
      </c>
      <c r="PM31" s="1"/>
      <c r="PN31" s="1">
        <v>68566.75</v>
      </c>
      <c r="PO31" s="1"/>
      <c r="PP31" s="1">
        <v>282748</v>
      </c>
      <c r="PQ31" s="1"/>
      <c r="PR31" s="1">
        <v>107350</v>
      </c>
      <c r="PS31" s="1">
        <v>1287541</v>
      </c>
      <c r="PT31" s="1"/>
      <c r="PU31" s="1"/>
      <c r="PV31" s="1">
        <v>4753197.47</v>
      </c>
      <c r="PW31" s="1"/>
      <c r="PX31" s="1">
        <v>31685</v>
      </c>
      <c r="PY31" s="1"/>
      <c r="PZ31" s="1"/>
      <c r="QA31" s="1">
        <v>0</v>
      </c>
      <c r="QB31" s="1">
        <v>0</v>
      </c>
      <c r="QC31" s="1"/>
      <c r="QD31" s="1"/>
      <c r="QE31" s="1"/>
      <c r="QF31" s="1">
        <v>373908</v>
      </c>
      <c r="QG31" s="1"/>
      <c r="QH31" s="1">
        <v>1329830</v>
      </c>
      <c r="QI31" s="1"/>
      <c r="QJ31" s="1"/>
      <c r="QK31" s="1">
        <v>111010.5</v>
      </c>
      <c r="QL31" s="1"/>
      <c r="QM31" s="1">
        <v>2235049</v>
      </c>
      <c r="QN31" s="1"/>
      <c r="QO31" s="1"/>
      <c r="QP31" s="1"/>
      <c r="QQ31" s="1"/>
      <c r="QR31" s="1"/>
      <c r="QS31" s="1"/>
      <c r="QT31" s="1">
        <v>688654.5</v>
      </c>
      <c r="QU31" s="1">
        <v>190354.25</v>
      </c>
      <c r="QV31" s="1"/>
      <c r="QW31" s="1">
        <v>1518166.88</v>
      </c>
      <c r="QX31" s="1">
        <v>491095.15</v>
      </c>
      <c r="QY31" s="1">
        <v>27071</v>
      </c>
      <c r="QZ31" s="1">
        <v>0</v>
      </c>
      <c r="RA31" s="1">
        <v>664293</v>
      </c>
      <c r="RB31" s="1">
        <v>93337.42</v>
      </c>
      <c r="RC31" s="1"/>
      <c r="RD31" s="1">
        <v>800</v>
      </c>
      <c r="RE31" s="1"/>
      <c r="RF31" s="1">
        <v>40652</v>
      </c>
      <c r="RG31" s="1">
        <v>206635.46</v>
      </c>
      <c r="RH31" s="1">
        <v>3098.25</v>
      </c>
      <c r="RI31" s="1">
        <v>4499</v>
      </c>
      <c r="RJ31" s="1">
        <v>594401.57999999996</v>
      </c>
      <c r="RK31" s="1"/>
      <c r="RL31" s="1"/>
      <c r="RM31" s="1">
        <v>783891</v>
      </c>
      <c r="RN31" s="1"/>
      <c r="RO31" s="1">
        <v>413534</v>
      </c>
      <c r="RP31" s="1"/>
      <c r="RQ31" s="1">
        <v>51750</v>
      </c>
      <c r="RR31" s="1"/>
      <c r="RS31" s="1"/>
      <c r="RT31" s="1"/>
      <c r="RU31" s="1"/>
      <c r="RV31" s="1">
        <v>250583</v>
      </c>
      <c r="RW31" s="1"/>
      <c r="RX31" s="1"/>
      <c r="RY31" s="1">
        <v>1377</v>
      </c>
      <c r="RZ31" s="1"/>
      <c r="SA31" s="1"/>
      <c r="SB31" s="1"/>
      <c r="SC31" s="1"/>
      <c r="SD31" s="1"/>
      <c r="SE31" s="1"/>
      <c r="SF31" s="1"/>
      <c r="SG31" s="1">
        <v>11729</v>
      </c>
      <c r="SH31" s="1"/>
      <c r="SI31" s="1"/>
      <c r="SJ31" s="1">
        <v>80805</v>
      </c>
      <c r="SK31" s="1"/>
      <c r="SL31" s="1"/>
      <c r="SM31" s="1"/>
      <c r="SN31" s="1"/>
      <c r="SO31" s="1"/>
      <c r="SP31" s="1"/>
      <c r="SQ31" s="1"/>
      <c r="SR31" s="1">
        <v>0</v>
      </c>
      <c r="SS31" s="1"/>
      <c r="ST31" s="1"/>
      <c r="SU31" s="1"/>
      <c r="SV31" s="1">
        <v>1430.5</v>
      </c>
      <c r="SW31" s="1"/>
      <c r="SX31" s="1">
        <v>100</v>
      </c>
      <c r="SY31" s="1"/>
      <c r="SZ31" s="1"/>
      <c r="TA31" s="1">
        <v>179993.5</v>
      </c>
      <c r="TB31" s="1">
        <v>0</v>
      </c>
      <c r="TC31" s="1">
        <v>12782</v>
      </c>
      <c r="TD31" s="1"/>
      <c r="TE31" s="1">
        <v>1013</v>
      </c>
      <c r="TF31" s="1"/>
      <c r="TG31" s="1"/>
      <c r="TH31" s="1"/>
      <c r="TI31" s="1"/>
      <c r="TJ31" s="1"/>
      <c r="TK31" s="1"/>
      <c r="TL31" s="1"/>
      <c r="TM31" s="1"/>
      <c r="TN31" s="1"/>
      <c r="TO31" s="1">
        <v>3350</v>
      </c>
      <c r="TP31" s="1"/>
      <c r="TQ31" s="1"/>
      <c r="TR31" s="1"/>
      <c r="TS31" s="1"/>
      <c r="TT31" s="1">
        <v>1000</v>
      </c>
      <c r="TU31" s="1">
        <v>38</v>
      </c>
      <c r="TV31" s="1">
        <v>19935</v>
      </c>
      <c r="TW31" s="1"/>
      <c r="TX31" s="1"/>
      <c r="TY31" s="1">
        <v>64800</v>
      </c>
      <c r="TZ31" s="1"/>
      <c r="UA31" s="1"/>
      <c r="UB31" s="1">
        <v>139411</v>
      </c>
      <c r="UC31" s="1">
        <v>368301</v>
      </c>
      <c r="UD31" s="1"/>
      <c r="UE31" s="1">
        <v>1038</v>
      </c>
      <c r="UF31" s="1"/>
      <c r="UG31" s="1"/>
      <c r="UH31" s="1"/>
      <c r="UI31" s="1"/>
      <c r="UJ31" s="1"/>
      <c r="UK31" s="1"/>
      <c r="UL31" s="1"/>
      <c r="UM31" s="1">
        <v>120882.75</v>
      </c>
      <c r="UN31" s="1"/>
      <c r="UO31" s="1">
        <v>6975</v>
      </c>
      <c r="UP31" s="1">
        <v>12813</v>
      </c>
      <c r="UQ31" s="1"/>
      <c r="UR31" s="1">
        <v>59276.25</v>
      </c>
      <c r="US31" s="1"/>
      <c r="UT31" s="1"/>
      <c r="UU31" s="1"/>
      <c r="UV31" s="1">
        <v>140130</v>
      </c>
      <c r="UW31" s="1"/>
      <c r="UX31" s="1"/>
      <c r="UY31" s="1"/>
      <c r="UZ31" s="1"/>
      <c r="VA31" s="1"/>
      <c r="VB31" s="1"/>
      <c r="VC31" s="1"/>
      <c r="VD31" s="1"/>
      <c r="VE31" s="1"/>
      <c r="VF31" s="1"/>
      <c r="VG31" s="1"/>
      <c r="VH31" s="1"/>
      <c r="VI31" s="1"/>
      <c r="VJ31" s="1"/>
      <c r="VK31" s="1"/>
      <c r="VL31" s="1"/>
      <c r="VM31" s="1"/>
      <c r="VN31" s="1">
        <v>284</v>
      </c>
      <c r="VO31" s="1"/>
      <c r="VP31" s="1"/>
      <c r="VQ31" s="1"/>
      <c r="VR31" s="1"/>
      <c r="VS31" s="1">
        <v>154866.5</v>
      </c>
      <c r="VT31" s="1"/>
      <c r="VU31" s="1"/>
      <c r="VV31" s="1"/>
      <c r="VW31" s="1"/>
      <c r="VX31" s="1"/>
      <c r="VY31" s="1"/>
      <c r="VZ31" s="1"/>
      <c r="WA31" s="1"/>
      <c r="WB31" s="1"/>
      <c r="WC31" s="1"/>
      <c r="WD31" s="1"/>
      <c r="WE31" s="1"/>
      <c r="WF31" s="1"/>
      <c r="WG31" s="1"/>
      <c r="WH31" s="1"/>
      <c r="WI31" s="1"/>
      <c r="WJ31" s="1"/>
      <c r="WK31" s="1">
        <v>4946</v>
      </c>
      <c r="WL31" s="1"/>
      <c r="WM31" s="1"/>
      <c r="WN31" s="1"/>
      <c r="WO31" s="1">
        <v>0</v>
      </c>
      <c r="WP31" s="1">
        <v>103396.5</v>
      </c>
      <c r="WQ31" s="1"/>
      <c r="WR31" s="1"/>
      <c r="WS31" s="1"/>
      <c r="WT31" s="1"/>
      <c r="WU31" s="1">
        <v>0</v>
      </c>
      <c r="WV31" s="1">
        <v>18881</v>
      </c>
      <c r="WW31" s="1"/>
      <c r="WX31" s="1"/>
      <c r="WY31" s="1"/>
      <c r="WZ31" s="1"/>
      <c r="XA31" s="1"/>
      <c r="XB31" s="1"/>
      <c r="XC31" s="1"/>
      <c r="XD31" s="1"/>
      <c r="XE31" s="1"/>
      <c r="XF31" s="1"/>
      <c r="XG31" s="1"/>
      <c r="XH31" s="1"/>
      <c r="XI31" s="1"/>
      <c r="XJ31" s="1"/>
      <c r="XK31" s="1"/>
      <c r="XL31" s="1"/>
      <c r="XM31" s="1"/>
      <c r="XN31" s="1">
        <v>1837726.75</v>
      </c>
      <c r="XO31" s="1"/>
      <c r="XP31" s="1"/>
      <c r="XQ31" s="1"/>
      <c r="XR31" s="1">
        <v>85821</v>
      </c>
      <c r="XS31" s="1"/>
      <c r="XT31" s="1"/>
      <c r="XU31" s="1"/>
      <c r="XV31" s="1"/>
      <c r="XW31" s="1"/>
      <c r="XX31" s="1"/>
      <c r="XY31" s="1"/>
      <c r="XZ31" s="1"/>
      <c r="YA31" s="1"/>
      <c r="YB31" s="1"/>
      <c r="YC31" s="1"/>
      <c r="YD31" s="1">
        <v>41486</v>
      </c>
      <c r="YE31" s="1"/>
      <c r="YF31" s="1"/>
      <c r="YG31" s="1">
        <v>5365</v>
      </c>
      <c r="YH31" s="1"/>
      <c r="YI31" s="1"/>
      <c r="YJ31" s="1"/>
      <c r="YK31" s="1"/>
      <c r="YL31" s="1"/>
      <c r="YM31" s="1"/>
      <c r="YN31" s="1"/>
      <c r="YO31" s="1"/>
      <c r="YP31" s="1"/>
      <c r="YQ31" s="1"/>
      <c r="YR31" s="1"/>
      <c r="YS31" s="1">
        <v>0</v>
      </c>
      <c r="YT31" s="1"/>
      <c r="YU31" s="1"/>
      <c r="YV31" s="1">
        <v>5861311</v>
      </c>
      <c r="YW31" s="1"/>
      <c r="YX31" s="1">
        <v>0</v>
      </c>
      <c r="YY31" s="1"/>
      <c r="YZ31" s="1"/>
      <c r="ZA31" s="1"/>
      <c r="ZB31" s="1"/>
      <c r="ZC31" s="1"/>
      <c r="ZD31" s="1"/>
      <c r="ZE31" s="1"/>
      <c r="ZF31" s="1"/>
      <c r="ZG31" s="1"/>
      <c r="ZH31" s="1">
        <v>352389</v>
      </c>
      <c r="ZI31" s="1"/>
      <c r="ZJ31" s="1"/>
      <c r="ZK31" s="1"/>
      <c r="ZL31" s="1"/>
      <c r="ZM31" s="1"/>
      <c r="ZN31" s="1"/>
      <c r="ZO31" s="1"/>
      <c r="ZP31" s="1"/>
      <c r="ZQ31" s="1"/>
      <c r="ZR31" s="1"/>
      <c r="ZS31" s="1"/>
      <c r="ZT31" s="1"/>
      <c r="ZU31" s="1"/>
      <c r="ZV31" s="1">
        <v>459377.3</v>
      </c>
      <c r="ZW31" s="1">
        <v>518851</v>
      </c>
      <c r="ZX31" s="1">
        <v>27718.41</v>
      </c>
      <c r="ZY31" s="1"/>
      <c r="ZZ31" s="1">
        <v>169686</v>
      </c>
      <c r="AAA31" s="1"/>
      <c r="AAB31" s="1">
        <v>950510.29</v>
      </c>
      <c r="AAC31" s="1">
        <v>500839.25</v>
      </c>
      <c r="AAD31" s="1"/>
      <c r="AAE31" s="1">
        <v>352605</v>
      </c>
      <c r="AAF31" s="1"/>
      <c r="AAG31" s="1">
        <v>2860</v>
      </c>
      <c r="AAH31" s="1"/>
      <c r="AAI31" s="1"/>
      <c r="AAJ31" s="1"/>
      <c r="AAK31" s="1"/>
      <c r="AAL31" s="1"/>
      <c r="AAM31" s="1"/>
      <c r="AAN31" s="1"/>
      <c r="AAO31" s="1"/>
      <c r="AAP31" s="1"/>
      <c r="AAQ31" s="1"/>
      <c r="AAR31" s="1">
        <v>220801</v>
      </c>
      <c r="AAS31" s="1"/>
      <c r="AAT31" s="1">
        <v>49264</v>
      </c>
      <c r="AAU31" s="1"/>
      <c r="AAV31" s="1"/>
      <c r="AAW31" s="1"/>
      <c r="AAX31" s="1">
        <v>123102</v>
      </c>
      <c r="AAY31" s="1"/>
      <c r="AAZ31" s="1"/>
      <c r="ABA31" s="1">
        <v>49642</v>
      </c>
      <c r="ABB31" s="1"/>
      <c r="ABC31" s="1"/>
      <c r="ABD31" s="1"/>
      <c r="ABE31" s="1"/>
      <c r="ABF31" s="1"/>
      <c r="ABG31" s="1"/>
      <c r="ABH31" s="1"/>
      <c r="ABI31" s="1">
        <v>4147</v>
      </c>
      <c r="ABJ31" s="1"/>
      <c r="ABK31" s="1"/>
      <c r="ABL31" s="1"/>
      <c r="ABM31" s="1"/>
      <c r="ABN31" s="1"/>
      <c r="ABO31" s="1"/>
      <c r="ABP31" s="1">
        <v>600</v>
      </c>
      <c r="ABQ31" s="1"/>
      <c r="ABR31" s="1"/>
      <c r="ABS31" s="1"/>
      <c r="ABT31" s="1"/>
      <c r="ABU31" s="1">
        <v>129354</v>
      </c>
      <c r="ABV31" s="1"/>
      <c r="ABW31" s="1">
        <v>26951.52</v>
      </c>
      <c r="ABX31" s="1"/>
      <c r="ABY31" s="1"/>
      <c r="ABZ31" s="1"/>
      <c r="ACA31" s="1"/>
      <c r="ACB31" s="1"/>
      <c r="ACC31" s="1"/>
      <c r="ACD31" s="1"/>
      <c r="ACE31" s="1">
        <v>19598.25</v>
      </c>
      <c r="ACF31" s="1">
        <v>254782.15</v>
      </c>
      <c r="ACG31" s="1"/>
      <c r="ACH31" s="1"/>
      <c r="ACI31" s="1"/>
      <c r="ACJ31" s="1"/>
      <c r="ACK31" s="1">
        <v>924181</v>
      </c>
      <c r="ACL31" s="1"/>
      <c r="ACM31" s="1"/>
      <c r="ACN31" s="1">
        <v>0</v>
      </c>
      <c r="ACO31" s="1"/>
      <c r="ACP31" s="1"/>
      <c r="ACQ31" s="1"/>
      <c r="ACR31" s="1"/>
      <c r="ACS31" s="1"/>
      <c r="ACT31" s="1"/>
      <c r="ACU31" s="1">
        <v>0</v>
      </c>
      <c r="ACV31" s="1"/>
      <c r="ACW31" s="1"/>
      <c r="ACX31" s="1"/>
      <c r="ACY31" s="1"/>
      <c r="ACZ31" s="1"/>
      <c r="ADA31" s="1">
        <v>319433</v>
      </c>
      <c r="ADB31" s="1">
        <v>23234.25</v>
      </c>
      <c r="ADC31" s="1">
        <v>0</v>
      </c>
      <c r="ADD31" s="1">
        <v>69453.5</v>
      </c>
      <c r="ADE31" s="1">
        <v>0</v>
      </c>
      <c r="ADF31" s="1"/>
      <c r="ADG31" s="1"/>
      <c r="ADH31" s="1">
        <v>21533</v>
      </c>
      <c r="ADI31" s="1"/>
      <c r="ADJ31" s="1"/>
      <c r="ADK31" s="1"/>
      <c r="ADL31" s="1"/>
      <c r="ADM31" s="1">
        <v>3223</v>
      </c>
      <c r="ADN31" s="1"/>
      <c r="ADO31" s="1"/>
      <c r="ADP31" s="1"/>
      <c r="ADQ31" s="1"/>
      <c r="ADR31" s="1">
        <v>194313</v>
      </c>
      <c r="ADS31" s="1"/>
      <c r="ADT31" s="1"/>
      <c r="ADU31" s="1"/>
      <c r="ADV31" s="1"/>
      <c r="ADW31" s="1"/>
      <c r="ADX31" s="1"/>
      <c r="ADY31" s="1"/>
      <c r="ADZ31" s="1"/>
      <c r="AEA31" s="1"/>
      <c r="AEB31" s="1"/>
      <c r="AEC31" s="1">
        <v>198746</v>
      </c>
      <c r="AED31" s="1"/>
      <c r="AEE31" s="1"/>
      <c r="AEF31" s="1">
        <v>41651</v>
      </c>
      <c r="AEG31" s="1"/>
      <c r="AEH31" s="1"/>
      <c r="AEI31" s="1">
        <v>289871.5</v>
      </c>
      <c r="AEJ31" s="1"/>
      <c r="AEK31" s="1"/>
      <c r="AEL31" s="1"/>
      <c r="AEM31" s="1"/>
      <c r="AEN31" s="1"/>
      <c r="AEO31" s="1">
        <v>79693.72</v>
      </c>
      <c r="AEP31" s="1"/>
      <c r="AEQ31" s="1"/>
      <c r="AER31" s="1"/>
      <c r="AES31" s="1"/>
      <c r="AET31" s="1"/>
      <c r="AEU31" s="1">
        <v>625</v>
      </c>
      <c r="AEV31" s="1"/>
      <c r="AEW31" s="1">
        <v>363443.8</v>
      </c>
      <c r="AEX31" s="1"/>
      <c r="AEY31" s="1"/>
      <c r="AEZ31" s="1"/>
      <c r="AFA31" s="1">
        <v>1225231</v>
      </c>
      <c r="AFB31" s="1">
        <v>0</v>
      </c>
      <c r="AFC31" s="1">
        <v>999742.51</v>
      </c>
      <c r="AFD31" s="1"/>
      <c r="AFE31" s="1"/>
      <c r="AFF31" s="1"/>
      <c r="AFG31" s="1"/>
      <c r="AFH31" s="1"/>
      <c r="AFI31" s="1"/>
      <c r="AFJ31" s="1">
        <v>18058.5</v>
      </c>
      <c r="AFK31" s="1">
        <v>109876</v>
      </c>
      <c r="AFL31" s="1"/>
      <c r="AFM31" s="1">
        <v>45258.54</v>
      </c>
      <c r="AFN31" s="1">
        <v>50</v>
      </c>
      <c r="AFO31" s="1">
        <v>17873</v>
      </c>
      <c r="AFP31" s="1">
        <v>3839.5</v>
      </c>
      <c r="AFQ31" s="1"/>
      <c r="AFR31" s="1">
        <v>200</v>
      </c>
      <c r="AFS31" s="1"/>
      <c r="AFT31" s="1">
        <v>816801.59</v>
      </c>
      <c r="AFU31" s="1"/>
      <c r="AFV31" s="1"/>
      <c r="AFW31" s="1"/>
      <c r="AFX31" s="1"/>
      <c r="AFY31" s="1"/>
      <c r="AFZ31" s="1"/>
      <c r="AGA31" s="1"/>
      <c r="AGB31" s="1">
        <v>15253.5</v>
      </c>
      <c r="AGC31" s="1"/>
      <c r="AGD31" s="1"/>
      <c r="AGE31" s="1"/>
      <c r="AGF31" s="1"/>
      <c r="AGG31" s="1">
        <v>122033</v>
      </c>
      <c r="AGH31" s="1"/>
      <c r="AGI31" s="1"/>
      <c r="AGJ31" s="1"/>
      <c r="AGK31" s="1"/>
      <c r="AGL31" s="1"/>
      <c r="AGM31" s="1"/>
      <c r="AGN31" s="1"/>
      <c r="AGO31" s="1"/>
      <c r="AGP31" s="1">
        <v>168614</v>
      </c>
      <c r="AGQ31" s="1">
        <v>61751.09</v>
      </c>
      <c r="AGR31" s="1"/>
      <c r="AGS31" s="1">
        <v>14296.5</v>
      </c>
      <c r="AGT31" s="1">
        <v>0</v>
      </c>
      <c r="AGU31" s="1">
        <v>6508</v>
      </c>
      <c r="AGV31" s="1">
        <v>21737</v>
      </c>
      <c r="AGW31" s="1">
        <v>985228</v>
      </c>
      <c r="AGX31" s="1"/>
      <c r="AGY31" s="1"/>
      <c r="AGZ31" s="1">
        <v>155</v>
      </c>
      <c r="AHA31" s="1">
        <v>1872.5</v>
      </c>
      <c r="AHB31" s="1"/>
      <c r="AHC31" s="1"/>
      <c r="AHD31" s="1"/>
      <c r="AHE31" s="1"/>
      <c r="AHF31" s="1">
        <v>17302.8</v>
      </c>
      <c r="AHG31" s="1"/>
      <c r="AHH31" s="1"/>
      <c r="AHI31" s="1"/>
      <c r="AHJ31" s="1"/>
      <c r="AHK31" s="1"/>
      <c r="AHL31" s="1"/>
      <c r="AHM31" s="1"/>
      <c r="AHN31" s="1">
        <v>36898.1</v>
      </c>
      <c r="AHO31" s="1">
        <v>0</v>
      </c>
      <c r="AHP31" s="1"/>
      <c r="AHQ31" s="1">
        <v>306227.75</v>
      </c>
      <c r="AHR31" s="1"/>
      <c r="AHS31" s="1">
        <v>10504.3</v>
      </c>
      <c r="AHT31" s="1"/>
      <c r="AHU31" s="1"/>
      <c r="AHV31" s="1"/>
      <c r="AHW31" s="1">
        <v>451155361.35300016</v>
      </c>
    </row>
    <row r="32" spans="1:907" x14ac:dyDescent="0.25">
      <c r="A32" t="s">
        <v>1917</v>
      </c>
      <c r="B32" t="s">
        <v>1932</v>
      </c>
      <c r="C32" t="s">
        <v>1933</v>
      </c>
      <c r="D32" s="1">
        <v>97824</v>
      </c>
      <c r="E32" s="1">
        <v>57399.88</v>
      </c>
      <c r="F32" s="1">
        <v>496173.66</v>
      </c>
      <c r="G32" s="1">
        <v>1276660.53</v>
      </c>
      <c r="H32" s="1">
        <v>3887160.76</v>
      </c>
      <c r="I32" s="1">
        <v>9562582.6999999993</v>
      </c>
      <c r="J32" s="1">
        <v>492875.42</v>
      </c>
      <c r="K32" s="1">
        <v>5152628</v>
      </c>
      <c r="L32" s="1">
        <v>1681926.5</v>
      </c>
      <c r="M32" s="1">
        <v>2582902.5</v>
      </c>
      <c r="N32" s="1">
        <v>2719897.5</v>
      </c>
      <c r="O32" s="1">
        <v>3651089.37</v>
      </c>
      <c r="P32" s="1">
        <v>3258036.11</v>
      </c>
      <c r="Q32" s="1">
        <v>15360484.310000001</v>
      </c>
      <c r="R32" s="1">
        <v>1504943</v>
      </c>
      <c r="S32" s="1">
        <v>419601</v>
      </c>
      <c r="T32" s="1">
        <v>467530.75</v>
      </c>
      <c r="U32" s="1">
        <v>3347399.29</v>
      </c>
      <c r="V32" s="1">
        <v>2138656.7000000002</v>
      </c>
      <c r="W32" s="1">
        <v>11810724.5</v>
      </c>
      <c r="X32" s="1">
        <v>53709763.100000001</v>
      </c>
      <c r="Y32" s="1">
        <v>5072360.57</v>
      </c>
      <c r="Z32" s="1">
        <v>357203</v>
      </c>
      <c r="AA32" s="1">
        <v>34440742.200000003</v>
      </c>
      <c r="AB32" s="1">
        <v>2091049.74</v>
      </c>
      <c r="AC32" s="1">
        <v>1531900.9</v>
      </c>
      <c r="AD32" s="1">
        <v>132161.45000000001</v>
      </c>
      <c r="AE32" s="1">
        <v>396847</v>
      </c>
      <c r="AF32" s="1">
        <v>619379.94999999995</v>
      </c>
      <c r="AG32" s="1">
        <v>280726.75</v>
      </c>
      <c r="AH32" s="1">
        <v>5511166.5999999996</v>
      </c>
      <c r="AI32" s="1"/>
      <c r="AJ32" s="1">
        <v>143693.25</v>
      </c>
      <c r="AK32" s="1">
        <v>998602</v>
      </c>
      <c r="AL32" s="1">
        <v>335956</v>
      </c>
      <c r="AM32" s="1">
        <v>848173</v>
      </c>
      <c r="AN32" s="1">
        <v>324447.5</v>
      </c>
      <c r="AO32" s="1"/>
      <c r="AP32" s="1">
        <v>87328</v>
      </c>
      <c r="AQ32" s="1">
        <v>12169.25</v>
      </c>
      <c r="AR32" s="1">
        <v>779952.5</v>
      </c>
      <c r="AS32" s="1">
        <v>1411444.4</v>
      </c>
      <c r="AT32" s="1">
        <v>258914</v>
      </c>
      <c r="AU32" s="1">
        <v>81208</v>
      </c>
      <c r="AV32" s="1">
        <v>135773</v>
      </c>
      <c r="AW32" s="1">
        <v>255830.05</v>
      </c>
      <c r="AX32" s="1">
        <v>0</v>
      </c>
      <c r="AY32" s="1">
        <v>98654.75</v>
      </c>
      <c r="AZ32" s="1">
        <v>388505</v>
      </c>
      <c r="BA32" s="1">
        <v>487074.5</v>
      </c>
      <c r="BB32" s="1">
        <v>527681</v>
      </c>
      <c r="BC32" s="1">
        <v>1646103.75</v>
      </c>
      <c r="BD32" s="1">
        <v>560919.75</v>
      </c>
      <c r="BE32" s="1">
        <v>2943726.05</v>
      </c>
      <c r="BF32" s="1">
        <v>105814.5</v>
      </c>
      <c r="BG32" s="1"/>
      <c r="BH32" s="1">
        <v>5193883.5999999996</v>
      </c>
      <c r="BI32" s="1">
        <v>118755.5</v>
      </c>
      <c r="BJ32" s="1">
        <v>2326</v>
      </c>
      <c r="BK32" s="1">
        <v>3452</v>
      </c>
      <c r="BL32" s="1">
        <v>107642</v>
      </c>
      <c r="BM32" s="1">
        <v>746</v>
      </c>
      <c r="BN32" s="1">
        <v>301400.8</v>
      </c>
      <c r="BO32" s="1">
        <v>124422</v>
      </c>
      <c r="BP32" s="1">
        <v>85406.5</v>
      </c>
      <c r="BQ32" s="1">
        <v>89985</v>
      </c>
      <c r="BR32" s="1">
        <v>27936.75</v>
      </c>
      <c r="BS32" s="1">
        <v>275180</v>
      </c>
      <c r="BT32" s="1">
        <v>461735.25</v>
      </c>
      <c r="BU32" s="1"/>
      <c r="BV32" s="1">
        <v>38145</v>
      </c>
      <c r="BW32" s="1">
        <v>2917.5</v>
      </c>
      <c r="BX32" s="1">
        <v>4549.7</v>
      </c>
      <c r="BY32" s="1">
        <v>1041518.25</v>
      </c>
      <c r="BZ32" s="1">
        <v>346063.75</v>
      </c>
      <c r="CA32" s="1">
        <v>121284.55</v>
      </c>
      <c r="CB32" s="1">
        <v>687154.15</v>
      </c>
      <c r="CC32" s="1">
        <v>4774641</v>
      </c>
      <c r="CD32" s="1">
        <v>910</v>
      </c>
      <c r="CE32" s="1">
        <v>16956.689999999999</v>
      </c>
      <c r="CF32" s="1">
        <v>527457</v>
      </c>
      <c r="CG32" s="1">
        <v>44231</v>
      </c>
      <c r="CH32" s="1">
        <v>34458</v>
      </c>
      <c r="CI32" s="1">
        <v>50105.87</v>
      </c>
      <c r="CJ32" s="1">
        <v>1851451.23</v>
      </c>
      <c r="CK32" s="1">
        <v>4361060</v>
      </c>
      <c r="CL32" s="1">
        <v>18906</v>
      </c>
      <c r="CM32" s="1">
        <v>14517.16</v>
      </c>
      <c r="CN32" s="1">
        <v>488359.8</v>
      </c>
      <c r="CO32" s="1">
        <v>144707</v>
      </c>
      <c r="CP32" s="1">
        <v>4500</v>
      </c>
      <c r="CQ32" s="1">
        <v>297741</v>
      </c>
      <c r="CR32" s="1"/>
      <c r="CS32" s="1">
        <v>81062</v>
      </c>
      <c r="CT32" s="1">
        <v>91919</v>
      </c>
      <c r="CU32" s="1">
        <v>37105.75</v>
      </c>
      <c r="CV32" s="1">
        <v>503577.97</v>
      </c>
      <c r="CW32" s="1">
        <v>93049</v>
      </c>
      <c r="CX32" s="1"/>
      <c r="CY32" s="1">
        <v>138921</v>
      </c>
      <c r="CZ32" s="1"/>
      <c r="DA32" s="1">
        <v>44970.8</v>
      </c>
      <c r="DB32" s="1">
        <v>16513</v>
      </c>
      <c r="DC32" s="1">
        <v>59592</v>
      </c>
      <c r="DD32" s="1"/>
      <c r="DE32" s="1">
        <v>1483333</v>
      </c>
      <c r="DF32" s="1">
        <v>263616.33</v>
      </c>
      <c r="DG32" s="1"/>
      <c r="DH32" s="1">
        <v>2494740</v>
      </c>
      <c r="DI32" s="1"/>
      <c r="DJ32" s="1">
        <v>60897.95</v>
      </c>
      <c r="DK32" s="1">
        <v>2897963.25</v>
      </c>
      <c r="DL32" s="1"/>
      <c r="DM32" s="1">
        <v>44638</v>
      </c>
      <c r="DN32" s="1"/>
      <c r="DO32" s="1"/>
      <c r="DP32" s="1"/>
      <c r="DQ32" s="1">
        <v>172302.5</v>
      </c>
      <c r="DR32" s="1">
        <v>92922</v>
      </c>
      <c r="DS32" s="1">
        <v>1584125.5</v>
      </c>
      <c r="DT32" s="1"/>
      <c r="DU32" s="1">
        <v>41540</v>
      </c>
      <c r="DV32" s="1">
        <v>6395</v>
      </c>
      <c r="DW32" s="1">
        <v>206468.65</v>
      </c>
      <c r="DX32" s="1">
        <v>372199.97</v>
      </c>
      <c r="DY32" s="1">
        <v>112175.38</v>
      </c>
      <c r="DZ32" s="1">
        <v>39109</v>
      </c>
      <c r="EA32" s="1">
        <v>583802.75</v>
      </c>
      <c r="EB32" s="1">
        <v>6562</v>
      </c>
      <c r="EC32" s="1">
        <v>20768.599999999999</v>
      </c>
      <c r="ED32" s="1"/>
      <c r="EE32" s="1"/>
      <c r="EF32" s="1">
        <v>23866.75</v>
      </c>
      <c r="EG32" s="1"/>
      <c r="EH32" s="1">
        <v>98364.5</v>
      </c>
      <c r="EI32" s="1"/>
      <c r="EJ32" s="1">
        <v>24559</v>
      </c>
      <c r="EK32" s="1">
        <v>23405</v>
      </c>
      <c r="EL32" s="1">
        <v>2840</v>
      </c>
      <c r="EM32" s="1"/>
      <c r="EN32" s="1"/>
      <c r="EO32" s="1">
        <v>22806.75</v>
      </c>
      <c r="EP32" s="1">
        <v>5907.03</v>
      </c>
      <c r="EQ32" s="1">
        <v>34112.339999999997</v>
      </c>
      <c r="ER32" s="1">
        <v>91856.4</v>
      </c>
      <c r="ES32" s="1">
        <v>71576.75</v>
      </c>
      <c r="ET32" s="1">
        <v>13425</v>
      </c>
      <c r="EU32" s="1"/>
      <c r="EV32" s="1"/>
      <c r="EW32" s="1">
        <v>261918.06</v>
      </c>
      <c r="EX32" s="1">
        <v>7099</v>
      </c>
      <c r="EY32" s="1">
        <v>34501.370000000003</v>
      </c>
      <c r="EZ32" s="1">
        <v>98678.38</v>
      </c>
      <c r="FA32" s="1"/>
      <c r="FB32" s="1">
        <v>55673</v>
      </c>
      <c r="FC32" s="1">
        <v>22249</v>
      </c>
      <c r="FD32" s="1"/>
      <c r="FE32" s="1">
        <v>1087166.44</v>
      </c>
      <c r="FF32" s="1">
        <v>65640.149999999994</v>
      </c>
      <c r="FG32" s="1">
        <v>156983</v>
      </c>
      <c r="FH32" s="1">
        <v>70497</v>
      </c>
      <c r="FI32" s="1">
        <v>5771</v>
      </c>
      <c r="FJ32" s="1"/>
      <c r="FK32" s="1">
        <v>52827.5</v>
      </c>
      <c r="FL32" s="1">
        <v>3930444</v>
      </c>
      <c r="FM32" s="1">
        <v>215930.75</v>
      </c>
      <c r="FN32" s="1"/>
      <c r="FO32" s="1">
        <v>9854.3799999999992</v>
      </c>
      <c r="FP32" s="1">
        <v>194198.14</v>
      </c>
      <c r="FQ32" s="1"/>
      <c r="FR32" s="1"/>
      <c r="FS32" s="1">
        <v>443258.2</v>
      </c>
      <c r="FT32" s="1">
        <v>337400.5</v>
      </c>
      <c r="FU32" s="1">
        <v>153719</v>
      </c>
      <c r="FV32" s="1">
        <v>80751.25</v>
      </c>
      <c r="FW32" s="1"/>
      <c r="FX32" s="1">
        <v>0</v>
      </c>
      <c r="FY32" s="1"/>
      <c r="FZ32" s="1"/>
      <c r="GA32" s="1"/>
      <c r="GB32" s="1">
        <v>2222</v>
      </c>
      <c r="GC32" s="1">
        <v>0</v>
      </c>
      <c r="GD32" s="1"/>
      <c r="GE32" s="1"/>
      <c r="GF32" s="1">
        <v>28728</v>
      </c>
      <c r="GG32" s="1">
        <v>161447.75</v>
      </c>
      <c r="GH32" s="1"/>
      <c r="GI32" s="1"/>
      <c r="GJ32" s="1">
        <v>0</v>
      </c>
      <c r="GK32" s="1"/>
      <c r="GL32" s="1">
        <v>16653</v>
      </c>
      <c r="GM32" s="1"/>
      <c r="GN32" s="1">
        <v>17258.97</v>
      </c>
      <c r="GO32" s="1">
        <v>5586934.25</v>
      </c>
      <c r="GP32" s="1">
        <v>159925</v>
      </c>
      <c r="GQ32" s="1">
        <v>321660</v>
      </c>
      <c r="GR32" s="1">
        <v>368974.23</v>
      </c>
      <c r="GS32" s="1">
        <v>36096.75</v>
      </c>
      <c r="GT32" s="1">
        <v>117567</v>
      </c>
      <c r="GU32" s="1">
        <v>10779522.67</v>
      </c>
      <c r="GV32" s="1">
        <v>535464</v>
      </c>
      <c r="GW32" s="1"/>
      <c r="GX32" s="1">
        <v>78544</v>
      </c>
      <c r="GY32" s="1">
        <v>434466.5</v>
      </c>
      <c r="GZ32" s="1"/>
      <c r="HA32" s="1">
        <v>54829</v>
      </c>
      <c r="HB32" s="1">
        <v>1486</v>
      </c>
      <c r="HC32" s="1">
        <v>17662.78</v>
      </c>
      <c r="HD32" s="1"/>
      <c r="HE32" s="1"/>
      <c r="HF32" s="1"/>
      <c r="HG32" s="1">
        <v>892497.76</v>
      </c>
      <c r="HH32" s="1">
        <v>3763832.58</v>
      </c>
      <c r="HI32" s="1">
        <v>15555</v>
      </c>
      <c r="HJ32" s="1">
        <v>70934</v>
      </c>
      <c r="HK32" s="1">
        <v>37893.4</v>
      </c>
      <c r="HL32" s="1"/>
      <c r="HM32" s="1">
        <v>26963</v>
      </c>
      <c r="HN32" s="1">
        <v>99108</v>
      </c>
      <c r="HO32" s="1">
        <v>92864</v>
      </c>
      <c r="HP32" s="1"/>
      <c r="HQ32" s="1">
        <v>10288</v>
      </c>
      <c r="HR32" s="1"/>
      <c r="HS32" s="1"/>
      <c r="HT32" s="1"/>
      <c r="HU32" s="1">
        <v>752418.94</v>
      </c>
      <c r="HV32" s="1">
        <v>166433.54</v>
      </c>
      <c r="HW32" s="1">
        <v>184425.25</v>
      </c>
      <c r="HX32" s="1">
        <v>181990</v>
      </c>
      <c r="HY32" s="1">
        <v>50471.99</v>
      </c>
      <c r="HZ32" s="1"/>
      <c r="IA32" s="1">
        <v>139828.5</v>
      </c>
      <c r="IB32" s="1">
        <v>1548330.37</v>
      </c>
      <c r="IC32" s="1">
        <v>58914.63</v>
      </c>
      <c r="ID32" s="1"/>
      <c r="IE32" s="1">
        <v>498306.07</v>
      </c>
      <c r="IF32" s="1">
        <v>37190</v>
      </c>
      <c r="IG32" s="1">
        <v>3960</v>
      </c>
      <c r="IH32" s="1">
        <v>45424</v>
      </c>
      <c r="II32" s="1">
        <v>68147</v>
      </c>
      <c r="IJ32" s="1">
        <v>116174</v>
      </c>
      <c r="IK32" s="1"/>
      <c r="IL32" s="1">
        <v>82518.59</v>
      </c>
      <c r="IM32" s="1">
        <v>90919.5</v>
      </c>
      <c r="IN32" s="1">
        <v>1490</v>
      </c>
      <c r="IO32" s="1"/>
      <c r="IP32" s="1">
        <v>502243.28</v>
      </c>
      <c r="IQ32" s="1">
        <v>6903</v>
      </c>
      <c r="IR32" s="1">
        <v>64422</v>
      </c>
      <c r="IS32" s="1">
        <v>22550.25</v>
      </c>
      <c r="IT32" s="1">
        <v>3853</v>
      </c>
      <c r="IU32" s="1"/>
      <c r="IV32" s="1"/>
      <c r="IW32" s="1"/>
      <c r="IX32" s="1">
        <v>1966.74</v>
      </c>
      <c r="IY32" s="1"/>
      <c r="IZ32" s="1"/>
      <c r="JA32" s="1"/>
      <c r="JB32" s="1">
        <v>785</v>
      </c>
      <c r="JC32" s="1"/>
      <c r="JD32" s="1">
        <v>390966.75</v>
      </c>
      <c r="JE32" s="1">
        <v>7207</v>
      </c>
      <c r="JF32" s="1">
        <v>77804</v>
      </c>
      <c r="JG32" s="1"/>
      <c r="JH32" s="1"/>
      <c r="JI32" s="1"/>
      <c r="JJ32" s="1">
        <v>53061.31</v>
      </c>
      <c r="JK32" s="1"/>
      <c r="JL32" s="1">
        <v>1540</v>
      </c>
      <c r="JM32" s="1">
        <v>75463.25</v>
      </c>
      <c r="JN32" s="1">
        <v>23227.75</v>
      </c>
      <c r="JO32" s="1">
        <v>0</v>
      </c>
      <c r="JP32" s="1">
        <v>24952.994999999999</v>
      </c>
      <c r="JQ32" s="1">
        <v>38438.5</v>
      </c>
      <c r="JR32" s="1"/>
      <c r="JS32" s="1">
        <v>6396</v>
      </c>
      <c r="JT32" s="1">
        <v>25068.75</v>
      </c>
      <c r="JU32" s="1">
        <v>316549.74</v>
      </c>
      <c r="JV32" s="1">
        <v>1026231.25</v>
      </c>
      <c r="JW32" s="1">
        <v>31807</v>
      </c>
      <c r="JX32" s="1">
        <v>58945</v>
      </c>
      <c r="JY32" s="1"/>
      <c r="JZ32" s="1">
        <v>855871.34</v>
      </c>
      <c r="KA32" s="1"/>
      <c r="KB32" s="1">
        <v>3622.5</v>
      </c>
      <c r="KC32" s="1">
        <v>51817.1</v>
      </c>
      <c r="KD32" s="1"/>
      <c r="KE32" s="1">
        <v>16352</v>
      </c>
      <c r="KF32" s="1">
        <v>0</v>
      </c>
      <c r="KG32" s="1"/>
      <c r="KH32" s="1">
        <v>268146.06</v>
      </c>
      <c r="KI32" s="1">
        <v>60020.5</v>
      </c>
      <c r="KJ32" s="1">
        <v>1331348</v>
      </c>
      <c r="KK32" s="1">
        <v>199127</v>
      </c>
      <c r="KL32" s="1"/>
      <c r="KM32" s="1"/>
      <c r="KN32" s="1"/>
      <c r="KO32" s="1">
        <v>441802.44</v>
      </c>
      <c r="KP32" s="1"/>
      <c r="KQ32" s="1"/>
      <c r="KR32" s="1"/>
      <c r="KS32" s="1"/>
      <c r="KT32" s="1">
        <v>0</v>
      </c>
      <c r="KU32" s="1">
        <v>208672</v>
      </c>
      <c r="KV32" s="1">
        <v>0</v>
      </c>
      <c r="KW32" s="1"/>
      <c r="KX32" s="1"/>
      <c r="KY32" s="1"/>
      <c r="KZ32" s="1"/>
      <c r="LA32" s="1">
        <v>2024.5</v>
      </c>
      <c r="LB32" s="1">
        <v>7478.5</v>
      </c>
      <c r="LC32" s="1">
        <v>350955</v>
      </c>
      <c r="LD32" s="1">
        <v>138512.87</v>
      </c>
      <c r="LE32" s="1">
        <v>698049.02</v>
      </c>
      <c r="LF32" s="1">
        <v>247480.75</v>
      </c>
      <c r="LG32" s="1">
        <v>921386.5</v>
      </c>
      <c r="LH32" s="1"/>
      <c r="LI32" s="1">
        <v>37712</v>
      </c>
      <c r="LJ32" s="1">
        <v>115602.25</v>
      </c>
      <c r="LK32" s="1"/>
      <c r="LL32" s="1">
        <v>1925804.3</v>
      </c>
      <c r="LM32" s="1">
        <v>1310074.21</v>
      </c>
      <c r="LN32" s="1">
        <v>236756.5</v>
      </c>
      <c r="LO32" s="1">
        <v>28975</v>
      </c>
      <c r="LP32" s="1"/>
      <c r="LQ32" s="1">
        <v>7074.5</v>
      </c>
      <c r="LR32" s="1"/>
      <c r="LS32" s="1">
        <v>0</v>
      </c>
      <c r="LT32" s="1">
        <v>310163.55</v>
      </c>
      <c r="LU32" s="1"/>
      <c r="LV32" s="1"/>
      <c r="LW32" s="1"/>
      <c r="LX32" s="1"/>
      <c r="LY32" s="1"/>
      <c r="LZ32" s="1">
        <v>140755.5</v>
      </c>
      <c r="MA32" s="1">
        <v>434430.96</v>
      </c>
      <c r="MB32" s="1"/>
      <c r="MC32" s="1">
        <v>4863666.5</v>
      </c>
      <c r="MD32" s="1">
        <v>86760</v>
      </c>
      <c r="ME32" s="1">
        <v>545073.98</v>
      </c>
      <c r="MF32" s="1">
        <v>40788.28</v>
      </c>
      <c r="MG32" s="1"/>
      <c r="MH32" s="1"/>
      <c r="MI32" s="1">
        <v>287572</v>
      </c>
      <c r="MJ32" s="1"/>
      <c r="MK32" s="1"/>
      <c r="ML32" s="1"/>
      <c r="MM32" s="1"/>
      <c r="MN32" s="1">
        <v>2509</v>
      </c>
      <c r="MO32" s="1"/>
      <c r="MP32" s="1">
        <v>15205.79</v>
      </c>
      <c r="MQ32" s="1"/>
      <c r="MR32" s="1"/>
      <c r="MS32" s="1"/>
      <c r="MT32" s="1"/>
      <c r="MU32" s="1"/>
      <c r="MV32" s="1"/>
      <c r="MW32" s="1"/>
      <c r="MX32" s="1"/>
      <c r="MY32" s="1"/>
      <c r="MZ32" s="1">
        <v>18677</v>
      </c>
      <c r="NA32" s="1"/>
      <c r="NB32" s="1"/>
      <c r="NC32" s="1">
        <v>531271</v>
      </c>
      <c r="ND32" s="1"/>
      <c r="NE32" s="1"/>
      <c r="NF32" s="1">
        <v>1696</v>
      </c>
      <c r="NG32" s="1"/>
      <c r="NH32" s="1"/>
      <c r="NI32" s="1"/>
      <c r="NJ32" s="1"/>
      <c r="NK32" s="1"/>
      <c r="NL32" s="1"/>
      <c r="NM32" s="1">
        <v>980</v>
      </c>
      <c r="NN32" s="1"/>
      <c r="NO32" s="1"/>
      <c r="NP32" s="1"/>
      <c r="NQ32" s="1"/>
      <c r="NR32" s="1"/>
      <c r="NS32" s="1"/>
      <c r="NT32" s="1">
        <v>24956.02</v>
      </c>
      <c r="NU32" s="1">
        <v>0</v>
      </c>
      <c r="NV32" s="1"/>
      <c r="NW32" s="1">
        <v>650.5</v>
      </c>
      <c r="NX32" s="1">
        <v>170382</v>
      </c>
      <c r="NY32" s="1"/>
      <c r="NZ32" s="1">
        <v>114</v>
      </c>
      <c r="OA32" s="1"/>
      <c r="OB32" s="1">
        <v>208028</v>
      </c>
      <c r="OC32" s="1"/>
      <c r="OD32" s="1">
        <v>2798</v>
      </c>
      <c r="OE32" s="1">
        <v>2435155.2200000002</v>
      </c>
      <c r="OF32" s="1">
        <v>39773</v>
      </c>
      <c r="OG32" s="1">
        <v>384733</v>
      </c>
      <c r="OH32" s="1">
        <v>300527.45</v>
      </c>
      <c r="OI32" s="1">
        <v>107859.7</v>
      </c>
      <c r="OJ32" s="1">
        <v>285803.69</v>
      </c>
      <c r="OK32" s="1">
        <v>17051.5</v>
      </c>
      <c r="OL32" s="1">
        <v>245753.4</v>
      </c>
      <c r="OM32" s="1">
        <v>284891.8</v>
      </c>
      <c r="ON32" s="1">
        <v>793677.25</v>
      </c>
      <c r="OO32" s="1">
        <v>31495</v>
      </c>
      <c r="OP32" s="1">
        <v>103794.6</v>
      </c>
      <c r="OQ32" s="1">
        <v>61065.25</v>
      </c>
      <c r="OR32" s="1">
        <v>1798291.15</v>
      </c>
      <c r="OS32" s="1">
        <v>833195.45</v>
      </c>
      <c r="OT32" s="1">
        <v>25709.85</v>
      </c>
      <c r="OU32" s="1">
        <v>268421.56</v>
      </c>
      <c r="OV32" s="1">
        <v>212509.5</v>
      </c>
      <c r="OW32" s="1"/>
      <c r="OX32" s="1">
        <v>53885</v>
      </c>
      <c r="OY32" s="1">
        <v>88703.5</v>
      </c>
      <c r="OZ32" s="1">
        <v>908508.89</v>
      </c>
      <c r="PA32" s="1">
        <v>58429</v>
      </c>
      <c r="PB32" s="1">
        <v>118981.5</v>
      </c>
      <c r="PC32" s="1">
        <v>57590.5</v>
      </c>
      <c r="PD32" s="1">
        <v>38064</v>
      </c>
      <c r="PE32" s="1">
        <v>497078.23</v>
      </c>
      <c r="PF32" s="1">
        <v>13191.25</v>
      </c>
      <c r="PG32" s="1">
        <v>299788.57</v>
      </c>
      <c r="PH32" s="1"/>
      <c r="PI32" s="1"/>
      <c r="PJ32" s="1">
        <v>2585</v>
      </c>
      <c r="PK32" s="1">
        <v>1000</v>
      </c>
      <c r="PL32" s="1"/>
      <c r="PM32" s="1"/>
      <c r="PN32" s="1">
        <v>956736.35</v>
      </c>
      <c r="PO32" s="1">
        <v>1622</v>
      </c>
      <c r="PP32" s="1"/>
      <c r="PQ32" s="1">
        <v>7355.5</v>
      </c>
      <c r="PR32" s="1"/>
      <c r="PS32" s="1">
        <v>50204</v>
      </c>
      <c r="PT32" s="1">
        <v>81325</v>
      </c>
      <c r="PU32" s="1">
        <v>23081.1</v>
      </c>
      <c r="PV32" s="1"/>
      <c r="PW32" s="1"/>
      <c r="PX32" s="1">
        <v>164921</v>
      </c>
      <c r="PY32" s="1"/>
      <c r="PZ32" s="1"/>
      <c r="QA32" s="1"/>
      <c r="QB32" s="1">
        <v>203708</v>
      </c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>
        <v>315963</v>
      </c>
      <c r="QO32" s="1">
        <v>1478794.88</v>
      </c>
      <c r="QP32" s="1">
        <v>2960</v>
      </c>
      <c r="QQ32" s="1">
        <v>310241.52</v>
      </c>
      <c r="QR32" s="1"/>
      <c r="QS32" s="1">
        <v>36732</v>
      </c>
      <c r="QT32" s="1">
        <v>37815</v>
      </c>
      <c r="QU32" s="1"/>
      <c r="QV32" s="1">
        <v>321492.34000000003</v>
      </c>
      <c r="QW32" s="1"/>
      <c r="QX32" s="1">
        <v>1064</v>
      </c>
      <c r="QY32" s="1">
        <v>18317</v>
      </c>
      <c r="QZ32" s="1">
        <v>0</v>
      </c>
      <c r="RA32" s="1"/>
      <c r="RB32" s="1">
        <v>31919</v>
      </c>
      <c r="RC32" s="1">
        <v>23897</v>
      </c>
      <c r="RD32" s="1">
        <v>584111</v>
      </c>
      <c r="RE32" s="1">
        <v>11089</v>
      </c>
      <c r="RF32" s="1">
        <v>0</v>
      </c>
      <c r="RG32" s="1">
        <v>128249.85</v>
      </c>
      <c r="RH32" s="1"/>
      <c r="RI32" s="1">
        <v>6974.2</v>
      </c>
      <c r="RJ32" s="1">
        <v>129823</v>
      </c>
      <c r="RK32" s="1"/>
      <c r="RL32" s="1"/>
      <c r="RM32" s="1">
        <v>117637.8</v>
      </c>
      <c r="RN32" s="1"/>
      <c r="RO32" s="1"/>
      <c r="RP32" s="1">
        <v>72835</v>
      </c>
      <c r="RQ32" s="1">
        <v>237381</v>
      </c>
      <c r="RR32" s="1">
        <v>2289.5</v>
      </c>
      <c r="RS32" s="1"/>
      <c r="RT32" s="1">
        <v>27194.9</v>
      </c>
      <c r="RU32" s="1">
        <v>144578.5</v>
      </c>
      <c r="RV32" s="1">
        <v>24205</v>
      </c>
      <c r="RW32" s="1"/>
      <c r="RX32" s="1">
        <v>176483.29</v>
      </c>
      <c r="RY32" s="1">
        <v>34941.949999999997</v>
      </c>
      <c r="RZ32" s="1"/>
      <c r="SA32" s="1"/>
      <c r="SB32" s="1">
        <v>30120</v>
      </c>
      <c r="SC32" s="1"/>
      <c r="SD32" s="1">
        <v>16463.25</v>
      </c>
      <c r="SE32" s="1"/>
      <c r="SF32" s="1"/>
      <c r="SG32" s="1">
        <v>76815</v>
      </c>
      <c r="SH32" s="1">
        <v>14890</v>
      </c>
      <c r="SI32" s="1">
        <v>400</v>
      </c>
      <c r="SJ32" s="1"/>
      <c r="SK32" s="1">
        <v>36696.75</v>
      </c>
      <c r="SL32" s="1"/>
      <c r="SM32" s="1">
        <v>74677</v>
      </c>
      <c r="SN32" s="1">
        <v>138627</v>
      </c>
      <c r="SO32" s="1"/>
      <c r="SP32" s="1">
        <v>11201</v>
      </c>
      <c r="SQ32" s="1"/>
      <c r="SR32" s="1"/>
      <c r="SS32" s="1"/>
      <c r="ST32" s="1"/>
      <c r="SU32" s="1">
        <v>0</v>
      </c>
      <c r="SV32" s="1"/>
      <c r="SW32" s="1"/>
      <c r="SX32" s="1">
        <v>60418</v>
      </c>
      <c r="SY32" s="1"/>
      <c r="SZ32" s="1"/>
      <c r="TA32" s="1">
        <v>665</v>
      </c>
      <c r="TB32" s="1">
        <v>41720</v>
      </c>
      <c r="TC32" s="1"/>
      <c r="TD32" s="1">
        <v>4005</v>
      </c>
      <c r="TE32" s="1"/>
      <c r="TF32" s="1"/>
      <c r="TG32" s="1">
        <v>6464.86</v>
      </c>
      <c r="TH32" s="1">
        <v>497</v>
      </c>
      <c r="TI32" s="1">
        <v>4115</v>
      </c>
      <c r="TJ32" s="1"/>
      <c r="TK32" s="1"/>
      <c r="TL32" s="1">
        <v>50</v>
      </c>
      <c r="TM32" s="1"/>
      <c r="TN32" s="1"/>
      <c r="TO32" s="1"/>
      <c r="TP32" s="1"/>
      <c r="TQ32" s="1"/>
      <c r="TR32" s="1"/>
      <c r="TS32" s="1"/>
      <c r="TT32" s="1"/>
      <c r="TU32" s="1">
        <v>51083</v>
      </c>
      <c r="TV32" s="1"/>
      <c r="TW32" s="1"/>
      <c r="TX32" s="1"/>
      <c r="TY32" s="1"/>
      <c r="TZ32" s="1"/>
      <c r="UA32" s="1">
        <v>226650</v>
      </c>
      <c r="UB32" s="1"/>
      <c r="UC32" s="1"/>
      <c r="UD32" s="1"/>
      <c r="UE32" s="1"/>
      <c r="UF32" s="1"/>
      <c r="UG32" s="1"/>
      <c r="UH32" s="1"/>
      <c r="UI32" s="1">
        <v>9187</v>
      </c>
      <c r="UJ32" s="1">
        <v>69698.5</v>
      </c>
      <c r="UK32" s="1">
        <v>376507.5</v>
      </c>
      <c r="UL32" s="1"/>
      <c r="UM32" s="1">
        <v>105606.25</v>
      </c>
      <c r="UN32" s="1">
        <v>4930.29</v>
      </c>
      <c r="UO32" s="1">
        <v>227075.5</v>
      </c>
      <c r="UP32" s="1">
        <v>0</v>
      </c>
      <c r="UQ32" s="1">
        <v>67031</v>
      </c>
      <c r="UR32" s="1">
        <v>6298</v>
      </c>
      <c r="US32" s="1"/>
      <c r="UT32" s="1">
        <v>146551</v>
      </c>
      <c r="UU32" s="1">
        <v>221390.55</v>
      </c>
      <c r="UV32" s="1">
        <v>79036</v>
      </c>
      <c r="UW32" s="1">
        <v>14341.5</v>
      </c>
      <c r="UX32" s="1">
        <v>4333</v>
      </c>
      <c r="UY32" s="1"/>
      <c r="UZ32" s="1"/>
      <c r="VA32" s="1"/>
      <c r="VB32" s="1"/>
      <c r="VC32" s="1">
        <v>1586840.45</v>
      </c>
      <c r="VD32" s="1">
        <v>109841</v>
      </c>
      <c r="VE32" s="1"/>
      <c r="VF32" s="1">
        <v>62626.5</v>
      </c>
      <c r="VG32" s="1">
        <v>24349.5</v>
      </c>
      <c r="VH32" s="1"/>
      <c r="VI32" s="1">
        <v>577908.5</v>
      </c>
      <c r="VJ32" s="1">
        <v>27457</v>
      </c>
      <c r="VK32" s="1">
        <v>800</v>
      </c>
      <c r="VL32" s="1">
        <v>879300</v>
      </c>
      <c r="VM32" s="1"/>
      <c r="VN32" s="1">
        <v>130862</v>
      </c>
      <c r="VO32" s="1"/>
      <c r="VP32" s="1">
        <v>429669</v>
      </c>
      <c r="VQ32" s="1">
        <v>837939.5</v>
      </c>
      <c r="VR32" s="1">
        <v>419669.71</v>
      </c>
      <c r="VS32" s="1">
        <v>389916</v>
      </c>
      <c r="VT32" s="1"/>
      <c r="VU32" s="1">
        <v>60511.05</v>
      </c>
      <c r="VV32" s="1">
        <v>799.5</v>
      </c>
      <c r="VW32" s="1">
        <v>51173</v>
      </c>
      <c r="VX32" s="1">
        <v>23816.25</v>
      </c>
      <c r="VY32" s="1">
        <v>3737</v>
      </c>
      <c r="VZ32" s="1">
        <v>5585</v>
      </c>
      <c r="WA32" s="1">
        <v>26167</v>
      </c>
      <c r="WB32" s="1"/>
      <c r="WC32" s="1">
        <v>104168</v>
      </c>
      <c r="WD32" s="1">
        <v>9650</v>
      </c>
      <c r="WE32" s="1">
        <v>46860.24</v>
      </c>
      <c r="WF32" s="1">
        <v>8244</v>
      </c>
      <c r="WG32" s="1"/>
      <c r="WH32" s="1"/>
      <c r="WI32" s="1">
        <v>668796.4</v>
      </c>
      <c r="WJ32" s="1"/>
      <c r="WK32" s="1">
        <v>482377.7</v>
      </c>
      <c r="WL32" s="1">
        <v>201595.5</v>
      </c>
      <c r="WM32" s="1">
        <v>284382.98</v>
      </c>
      <c r="WN32" s="1">
        <v>300</v>
      </c>
      <c r="WO32" s="1">
        <v>120689.75</v>
      </c>
      <c r="WP32" s="1">
        <v>1008</v>
      </c>
      <c r="WQ32" s="1">
        <v>41669</v>
      </c>
      <c r="WR32" s="1">
        <v>8186</v>
      </c>
      <c r="WS32" s="1">
        <v>1431.5</v>
      </c>
      <c r="WT32" s="1">
        <v>74017</v>
      </c>
      <c r="WU32" s="1">
        <v>72519.06</v>
      </c>
      <c r="WV32" s="1"/>
      <c r="WW32" s="1"/>
      <c r="WX32" s="1"/>
      <c r="WY32" s="1"/>
      <c r="WZ32" s="1"/>
      <c r="XA32" s="1"/>
      <c r="XB32" s="1"/>
      <c r="XC32" s="1"/>
      <c r="XD32" s="1"/>
      <c r="XE32" s="1"/>
      <c r="XF32" s="1">
        <v>34174</v>
      </c>
      <c r="XG32" s="1">
        <v>539473.48</v>
      </c>
      <c r="XH32" s="1">
        <v>15434</v>
      </c>
      <c r="XI32" s="1">
        <v>517057.56</v>
      </c>
      <c r="XJ32" s="1">
        <v>51414.5</v>
      </c>
      <c r="XK32" s="1"/>
      <c r="XL32" s="1">
        <v>327035.25</v>
      </c>
      <c r="XM32" s="1"/>
      <c r="XN32" s="1"/>
      <c r="XO32" s="1">
        <v>293252</v>
      </c>
      <c r="XP32" s="1">
        <v>170378</v>
      </c>
      <c r="XQ32" s="1"/>
      <c r="XR32" s="1">
        <v>222557.5</v>
      </c>
      <c r="XS32" s="1">
        <v>62568</v>
      </c>
      <c r="XT32" s="1">
        <v>555240.5</v>
      </c>
      <c r="XU32" s="1"/>
      <c r="XV32" s="1">
        <v>0</v>
      </c>
      <c r="XW32" s="1">
        <v>1151</v>
      </c>
      <c r="XX32" s="1">
        <v>485884</v>
      </c>
      <c r="XY32" s="1"/>
      <c r="XZ32" s="1">
        <v>1492</v>
      </c>
      <c r="YA32" s="1">
        <v>13913</v>
      </c>
      <c r="YB32" s="1">
        <v>44024</v>
      </c>
      <c r="YC32" s="1">
        <v>103734.5</v>
      </c>
      <c r="YD32" s="1">
        <v>7979</v>
      </c>
      <c r="YE32" s="1">
        <v>7307</v>
      </c>
      <c r="YF32" s="1"/>
      <c r="YG32" s="1">
        <v>9544.5</v>
      </c>
      <c r="YH32" s="1">
        <v>14133.25</v>
      </c>
      <c r="YI32" s="1">
        <v>2055</v>
      </c>
      <c r="YJ32" s="1">
        <v>750005.89</v>
      </c>
      <c r="YK32" s="1"/>
      <c r="YL32" s="1"/>
      <c r="YM32" s="1"/>
      <c r="YN32" s="1">
        <v>5339</v>
      </c>
      <c r="YO32" s="1">
        <v>38588.5</v>
      </c>
      <c r="YP32" s="1">
        <v>14087</v>
      </c>
      <c r="YQ32" s="1"/>
      <c r="YR32" s="1"/>
      <c r="YS32" s="1">
        <v>141240</v>
      </c>
      <c r="YT32" s="1">
        <v>1795902</v>
      </c>
      <c r="YU32" s="1">
        <v>4764</v>
      </c>
      <c r="YV32" s="1">
        <v>386152</v>
      </c>
      <c r="YW32" s="1">
        <v>18128</v>
      </c>
      <c r="YX32" s="1"/>
      <c r="YY32" s="1">
        <v>434483</v>
      </c>
      <c r="YZ32" s="1">
        <v>6031</v>
      </c>
      <c r="ZA32" s="1">
        <v>64075.5</v>
      </c>
      <c r="ZB32" s="1">
        <v>34668</v>
      </c>
      <c r="ZC32" s="1"/>
      <c r="ZD32" s="1">
        <v>7268</v>
      </c>
      <c r="ZE32" s="1">
        <v>63203</v>
      </c>
      <c r="ZF32" s="1">
        <v>39838</v>
      </c>
      <c r="ZG32" s="1">
        <v>135140</v>
      </c>
      <c r="ZH32" s="1">
        <v>181973</v>
      </c>
      <c r="ZI32" s="1">
        <v>6919</v>
      </c>
      <c r="ZJ32" s="1">
        <v>16414</v>
      </c>
      <c r="ZK32" s="1">
        <v>1770924.87</v>
      </c>
      <c r="ZL32" s="1"/>
      <c r="ZM32" s="1"/>
      <c r="ZN32" s="1">
        <v>392082</v>
      </c>
      <c r="ZO32" s="1">
        <v>35669.39</v>
      </c>
      <c r="ZP32" s="1">
        <v>15622.5</v>
      </c>
      <c r="ZQ32" s="1">
        <v>1370610.75</v>
      </c>
      <c r="ZR32" s="1">
        <v>5671376.5</v>
      </c>
      <c r="ZS32" s="1">
        <v>70166.75</v>
      </c>
      <c r="ZT32" s="1"/>
      <c r="ZU32" s="1">
        <v>4737.75</v>
      </c>
      <c r="ZV32" s="1">
        <v>699344</v>
      </c>
      <c r="ZW32" s="1">
        <v>341444.17</v>
      </c>
      <c r="ZX32" s="1"/>
      <c r="ZY32" s="1"/>
      <c r="ZZ32" s="1">
        <v>141291.99</v>
      </c>
      <c r="AAA32" s="1"/>
      <c r="AAB32" s="1">
        <v>2178</v>
      </c>
      <c r="AAC32" s="1">
        <v>21056.5</v>
      </c>
      <c r="AAD32" s="1"/>
      <c r="AAE32" s="1">
        <v>42791.02</v>
      </c>
      <c r="AAF32" s="1"/>
      <c r="AAG32" s="1">
        <v>88569.25</v>
      </c>
      <c r="AAH32" s="1">
        <v>20279.5</v>
      </c>
      <c r="AAI32" s="1"/>
      <c r="AAJ32" s="1">
        <v>7220</v>
      </c>
      <c r="AAK32" s="1"/>
      <c r="AAL32" s="1"/>
      <c r="AAM32" s="1"/>
      <c r="AAN32" s="1"/>
      <c r="AAO32" s="1"/>
      <c r="AAP32" s="1"/>
      <c r="AAQ32" s="1">
        <v>6312</v>
      </c>
      <c r="AAR32" s="1">
        <v>32892.25</v>
      </c>
      <c r="AAS32" s="1">
        <v>84899.5</v>
      </c>
      <c r="AAT32" s="1">
        <v>17185</v>
      </c>
      <c r="AAU32" s="1">
        <v>3155.5</v>
      </c>
      <c r="AAV32" s="1">
        <v>51819.25</v>
      </c>
      <c r="AAW32" s="1">
        <v>136348</v>
      </c>
      <c r="AAX32" s="1">
        <v>67905</v>
      </c>
      <c r="AAY32" s="1">
        <v>3689.8</v>
      </c>
      <c r="AAZ32" s="1">
        <v>36755.61</v>
      </c>
      <c r="ABA32" s="1">
        <v>67394</v>
      </c>
      <c r="ABB32" s="1"/>
      <c r="ABC32" s="1"/>
      <c r="ABD32" s="1">
        <v>37871</v>
      </c>
      <c r="ABE32" s="1"/>
      <c r="ABF32" s="1">
        <v>3944</v>
      </c>
      <c r="ABG32" s="1">
        <v>5052.8999999999996</v>
      </c>
      <c r="ABH32" s="1">
        <v>5680</v>
      </c>
      <c r="ABI32" s="1">
        <v>15502.7</v>
      </c>
      <c r="ABJ32" s="1">
        <v>0</v>
      </c>
      <c r="ABK32" s="1">
        <v>12120</v>
      </c>
      <c r="ABL32" s="1">
        <v>9987.6</v>
      </c>
      <c r="ABM32" s="1">
        <v>1443</v>
      </c>
      <c r="ABN32" s="1">
        <v>32372.5</v>
      </c>
      <c r="ABO32" s="1"/>
      <c r="ABP32" s="1"/>
      <c r="ABQ32" s="1">
        <v>9363</v>
      </c>
      <c r="ABR32" s="1"/>
      <c r="ABS32" s="1"/>
      <c r="ABT32" s="1"/>
      <c r="ABU32" s="1">
        <v>7724</v>
      </c>
      <c r="ABV32" s="1">
        <v>2909.5</v>
      </c>
      <c r="ABW32" s="1">
        <v>72540</v>
      </c>
      <c r="ABX32" s="1">
        <v>37459.599999999999</v>
      </c>
      <c r="ABY32" s="1">
        <v>103052.18</v>
      </c>
      <c r="ABZ32" s="1">
        <v>3599792.25</v>
      </c>
      <c r="ACA32" s="1">
        <v>285726.55</v>
      </c>
      <c r="ACB32" s="1">
        <v>89329.5</v>
      </c>
      <c r="ACC32" s="1">
        <v>125125.5</v>
      </c>
      <c r="ACD32" s="1">
        <v>57429.75</v>
      </c>
      <c r="ACE32" s="1">
        <v>2828</v>
      </c>
      <c r="ACF32" s="1">
        <v>97033</v>
      </c>
      <c r="ACG32" s="1">
        <v>54073.15</v>
      </c>
      <c r="ACH32" s="1">
        <v>47325.16</v>
      </c>
      <c r="ACI32" s="1">
        <v>53873.99</v>
      </c>
      <c r="ACJ32" s="1">
        <v>59042</v>
      </c>
      <c r="ACK32" s="1">
        <v>22286</v>
      </c>
      <c r="ACL32" s="1">
        <v>17196.5</v>
      </c>
      <c r="ACM32" s="1">
        <v>4682.3500000000004</v>
      </c>
      <c r="ACN32" s="1">
        <v>1816.75</v>
      </c>
      <c r="ACO32" s="1">
        <v>5895</v>
      </c>
      <c r="ACP32" s="1">
        <v>4533.25</v>
      </c>
      <c r="ACQ32" s="1">
        <v>86251</v>
      </c>
      <c r="ACR32" s="1">
        <v>151253</v>
      </c>
      <c r="ACS32" s="1">
        <v>22201</v>
      </c>
      <c r="ACT32" s="1">
        <v>18179</v>
      </c>
      <c r="ACU32" s="1">
        <v>37657.29</v>
      </c>
      <c r="ACV32" s="1">
        <v>66613.72</v>
      </c>
      <c r="ACW32" s="1"/>
      <c r="ACX32" s="1"/>
      <c r="ACY32" s="1">
        <v>0</v>
      </c>
      <c r="ACZ32" s="1"/>
      <c r="ADA32" s="1"/>
      <c r="ADB32" s="1">
        <v>1491</v>
      </c>
      <c r="ADC32" s="1">
        <v>1870</v>
      </c>
      <c r="ADD32" s="1">
        <v>398</v>
      </c>
      <c r="ADE32" s="1">
        <v>155761</v>
      </c>
      <c r="ADF32" s="1">
        <v>109833.14</v>
      </c>
      <c r="ADG32" s="1">
        <v>277996.25</v>
      </c>
      <c r="ADH32" s="1">
        <v>5257</v>
      </c>
      <c r="ADI32" s="1"/>
      <c r="ADJ32" s="1"/>
      <c r="ADK32" s="1"/>
      <c r="ADL32" s="1">
        <v>24371.25</v>
      </c>
      <c r="ADM32" s="1">
        <v>1538</v>
      </c>
      <c r="ADN32" s="1">
        <v>125588.5</v>
      </c>
      <c r="ADO32" s="1"/>
      <c r="ADP32" s="1"/>
      <c r="ADQ32" s="1">
        <v>21091</v>
      </c>
      <c r="ADR32" s="1"/>
      <c r="ADS32" s="1">
        <v>13538</v>
      </c>
      <c r="ADT32" s="1">
        <v>1887963</v>
      </c>
      <c r="ADU32" s="1">
        <v>80687</v>
      </c>
      <c r="ADV32" s="1">
        <v>4041</v>
      </c>
      <c r="ADW32" s="1">
        <v>20093</v>
      </c>
      <c r="ADX32" s="1">
        <v>23883.25</v>
      </c>
      <c r="ADY32" s="1"/>
      <c r="ADZ32" s="1">
        <v>942</v>
      </c>
      <c r="AEA32" s="1">
        <v>1784</v>
      </c>
      <c r="AEB32" s="1">
        <v>15888</v>
      </c>
      <c r="AEC32" s="1">
        <v>372174.1</v>
      </c>
      <c r="AED32" s="1"/>
      <c r="AEE32" s="1"/>
      <c r="AEF32" s="1"/>
      <c r="AEG32" s="1">
        <v>486</v>
      </c>
      <c r="AEH32" s="1"/>
      <c r="AEI32" s="1"/>
      <c r="AEJ32" s="1"/>
      <c r="AEK32" s="1">
        <v>5543</v>
      </c>
      <c r="AEL32" s="1"/>
      <c r="AEM32" s="1">
        <v>42752</v>
      </c>
      <c r="AEN32" s="1">
        <v>3295</v>
      </c>
      <c r="AEO32" s="1">
        <v>106170.5</v>
      </c>
      <c r="AEP32" s="1"/>
      <c r="AEQ32" s="1">
        <v>51672.28</v>
      </c>
      <c r="AER32" s="1"/>
      <c r="AES32" s="1">
        <v>19573</v>
      </c>
      <c r="AET32" s="1">
        <v>143902</v>
      </c>
      <c r="AEU32" s="1"/>
      <c r="AEV32" s="1"/>
      <c r="AEW32" s="1"/>
      <c r="AEX32" s="1"/>
      <c r="AEY32" s="1">
        <v>2894513.42</v>
      </c>
      <c r="AEZ32" s="1">
        <v>150359.41</v>
      </c>
      <c r="AFA32" s="1"/>
      <c r="AFB32" s="1">
        <v>52941</v>
      </c>
      <c r="AFC32" s="1">
        <v>152741.12</v>
      </c>
      <c r="AFD32" s="1"/>
      <c r="AFE32" s="1">
        <v>421801.75</v>
      </c>
      <c r="AFF32" s="1">
        <v>30060</v>
      </c>
      <c r="AFG32" s="1">
        <v>74106</v>
      </c>
      <c r="AFH32" s="1"/>
      <c r="AFI32" s="1"/>
      <c r="AFJ32" s="1">
        <v>255655</v>
      </c>
      <c r="AFK32" s="1">
        <v>66616</v>
      </c>
      <c r="AFL32" s="1"/>
      <c r="AFM32" s="1"/>
      <c r="AFN32" s="1">
        <v>567107.5</v>
      </c>
      <c r="AFO32" s="1">
        <v>2145</v>
      </c>
      <c r="AFP32" s="1"/>
      <c r="AFQ32" s="1">
        <v>94834.25</v>
      </c>
      <c r="AFR32" s="1">
        <v>27226</v>
      </c>
      <c r="AFS32" s="1">
        <v>35396</v>
      </c>
      <c r="AFT32" s="1">
        <v>366514.56</v>
      </c>
      <c r="AFU32" s="1"/>
      <c r="AFV32" s="1">
        <v>170117</v>
      </c>
      <c r="AFW32" s="1">
        <v>58687.3</v>
      </c>
      <c r="AFX32" s="1"/>
      <c r="AFY32" s="1">
        <v>75699.5</v>
      </c>
      <c r="AFZ32" s="1"/>
      <c r="AGA32" s="1"/>
      <c r="AGB32" s="1">
        <v>47419</v>
      </c>
      <c r="AGC32" s="1">
        <v>50565.2</v>
      </c>
      <c r="AGD32" s="1"/>
      <c r="AGE32" s="1">
        <v>18550</v>
      </c>
      <c r="AGF32" s="1">
        <v>59537.64</v>
      </c>
      <c r="AGG32" s="1">
        <v>59433.8</v>
      </c>
      <c r="AGH32" s="1">
        <v>45620.9</v>
      </c>
      <c r="AGI32" s="1"/>
      <c r="AGJ32" s="1">
        <v>13460</v>
      </c>
      <c r="AGK32" s="1">
        <v>87307.25</v>
      </c>
      <c r="AGL32" s="1">
        <v>3972</v>
      </c>
      <c r="AGM32" s="1">
        <v>142153</v>
      </c>
      <c r="AGN32" s="1"/>
      <c r="AGO32" s="1">
        <v>3452.5</v>
      </c>
      <c r="AGP32" s="1">
        <v>23231</v>
      </c>
      <c r="AGQ32" s="1">
        <v>28578.37</v>
      </c>
      <c r="AGR32" s="1">
        <v>323</v>
      </c>
      <c r="AGS32" s="1">
        <v>10417.5</v>
      </c>
      <c r="AGT32" s="1">
        <v>0</v>
      </c>
      <c r="AGU32" s="1">
        <v>4706</v>
      </c>
      <c r="AGV32" s="1"/>
      <c r="AGW32" s="1"/>
      <c r="AGX32" s="1"/>
      <c r="AGY32" s="1"/>
      <c r="AGZ32" s="1">
        <v>265400.46000000002</v>
      </c>
      <c r="AHA32" s="1">
        <v>22366</v>
      </c>
      <c r="AHB32" s="1">
        <v>210</v>
      </c>
      <c r="AHC32" s="1">
        <v>9879.4500000000007</v>
      </c>
      <c r="AHD32" s="1"/>
      <c r="AHE32" s="1"/>
      <c r="AHF32" s="1">
        <v>6973</v>
      </c>
      <c r="AHG32" s="1">
        <v>15920</v>
      </c>
      <c r="AHH32" s="1">
        <v>61656</v>
      </c>
      <c r="AHI32" s="1"/>
      <c r="AHJ32" s="1"/>
      <c r="AHK32" s="1"/>
      <c r="AHL32" s="1"/>
      <c r="AHM32" s="1"/>
      <c r="AHN32" s="1">
        <v>746817.23</v>
      </c>
      <c r="AHO32" s="1">
        <v>33679.75</v>
      </c>
      <c r="AHP32" s="1"/>
      <c r="AHQ32" s="1">
        <v>308594</v>
      </c>
      <c r="AHR32" s="1"/>
      <c r="AHS32" s="1">
        <v>112100</v>
      </c>
      <c r="AHT32" s="1">
        <v>84787</v>
      </c>
      <c r="AHU32" s="1"/>
      <c r="AHV32" s="1"/>
      <c r="AHW32" s="1">
        <v>336535653.71500027</v>
      </c>
    </row>
    <row r="33" spans="1:907" x14ac:dyDescent="0.25">
      <c r="A33" t="s">
        <v>1917</v>
      </c>
      <c r="B33" t="s">
        <v>1934</v>
      </c>
      <c r="C33" t="s">
        <v>1935</v>
      </c>
      <c r="D33" s="1"/>
      <c r="E33" s="1">
        <v>102066.72</v>
      </c>
      <c r="F33" s="1">
        <v>1517145.32</v>
      </c>
      <c r="G33" s="1">
        <v>11788788.59</v>
      </c>
      <c r="H33" s="1">
        <v>28483263.359999999</v>
      </c>
      <c r="I33" s="1">
        <v>42037208.299999997</v>
      </c>
      <c r="J33" s="1">
        <v>12457727.460000001</v>
      </c>
      <c r="K33" s="1">
        <v>9690648.1500000004</v>
      </c>
      <c r="L33" s="1">
        <v>13852474.42</v>
      </c>
      <c r="M33" s="1">
        <v>22338711.129999999</v>
      </c>
      <c r="N33" s="1">
        <v>9401494.25</v>
      </c>
      <c r="O33" s="1">
        <v>2535784.5499999998</v>
      </c>
      <c r="P33" s="1">
        <v>27029305</v>
      </c>
      <c r="Q33" s="1">
        <v>46816572.619999997</v>
      </c>
      <c r="R33" s="1">
        <v>12182197</v>
      </c>
      <c r="S33" s="1">
        <v>6918483</v>
      </c>
      <c r="T33" s="1">
        <v>3317212.3</v>
      </c>
      <c r="U33" s="1">
        <v>8759207.6500000004</v>
      </c>
      <c r="V33" s="1">
        <v>8218891.3499999996</v>
      </c>
      <c r="W33" s="1">
        <v>19310818.75</v>
      </c>
      <c r="X33" s="1">
        <v>11172651</v>
      </c>
      <c r="Y33" s="1">
        <v>7559611.6299999999</v>
      </c>
      <c r="Z33" s="1">
        <v>3576676.25</v>
      </c>
      <c r="AA33" s="1">
        <v>54275573.579999998</v>
      </c>
      <c r="AB33" s="1">
        <v>27660855.050000001</v>
      </c>
      <c r="AC33" s="1">
        <v>4410141.6900000004</v>
      </c>
      <c r="AD33" s="1">
        <v>1341900.3</v>
      </c>
      <c r="AE33" s="1">
        <v>2289296.5</v>
      </c>
      <c r="AF33" s="1">
        <v>4410441.7699999996</v>
      </c>
      <c r="AG33" s="1">
        <v>917059.4</v>
      </c>
      <c r="AH33" s="1">
        <v>33318774.5</v>
      </c>
      <c r="AI33" s="1">
        <v>144278</v>
      </c>
      <c r="AJ33" s="1">
        <v>414323.68</v>
      </c>
      <c r="AK33" s="1">
        <v>1916677.25</v>
      </c>
      <c r="AL33" s="1">
        <v>1229915</v>
      </c>
      <c r="AM33" s="1">
        <v>3865475</v>
      </c>
      <c r="AN33" s="1">
        <v>2117757.5</v>
      </c>
      <c r="AO33" s="1"/>
      <c r="AP33" s="1">
        <v>1165744.8</v>
      </c>
      <c r="AQ33" s="1">
        <v>3834760</v>
      </c>
      <c r="AR33" s="1">
        <v>2051407.75</v>
      </c>
      <c r="AS33" s="1">
        <v>5166044.9800000004</v>
      </c>
      <c r="AT33" s="1">
        <v>2716504.6</v>
      </c>
      <c r="AU33" s="1">
        <v>3432799.25</v>
      </c>
      <c r="AV33" s="1">
        <v>612574.67000000004</v>
      </c>
      <c r="AW33" s="1">
        <v>822313.36</v>
      </c>
      <c r="AX33" s="1">
        <v>991165.7</v>
      </c>
      <c r="AY33" s="1">
        <v>7499889.2000000002</v>
      </c>
      <c r="AZ33" s="1">
        <v>305484.59999999998</v>
      </c>
      <c r="BA33" s="1">
        <v>4703763.8499999996</v>
      </c>
      <c r="BB33" s="1">
        <v>7395143.7999999998</v>
      </c>
      <c r="BC33" s="1">
        <v>2454907</v>
      </c>
      <c r="BD33" s="1">
        <v>8994880.1999999993</v>
      </c>
      <c r="BE33" s="1">
        <v>11865922.76</v>
      </c>
      <c r="BF33" s="1">
        <v>91400</v>
      </c>
      <c r="BG33" s="1"/>
      <c r="BH33" s="1">
        <v>1480548.35</v>
      </c>
      <c r="BI33" s="1">
        <v>162441.54999999999</v>
      </c>
      <c r="BJ33" s="1">
        <v>375140</v>
      </c>
      <c r="BK33" s="1">
        <v>110039.75</v>
      </c>
      <c r="BL33" s="1">
        <v>2042230.65</v>
      </c>
      <c r="BM33" s="1">
        <v>187266.05</v>
      </c>
      <c r="BN33" s="1">
        <v>679834.8</v>
      </c>
      <c r="BO33" s="1">
        <v>1155533</v>
      </c>
      <c r="BP33" s="1">
        <v>8753498.2200000007</v>
      </c>
      <c r="BQ33" s="1">
        <v>922543</v>
      </c>
      <c r="BR33" s="1">
        <v>376200.9</v>
      </c>
      <c r="BS33" s="1">
        <v>255106.25</v>
      </c>
      <c r="BT33" s="1">
        <v>1835793.65</v>
      </c>
      <c r="BU33" s="1">
        <v>1086308.8500000001</v>
      </c>
      <c r="BV33" s="1">
        <v>6314291.1500000004</v>
      </c>
      <c r="BW33" s="1">
        <v>671847</v>
      </c>
      <c r="BX33" s="1">
        <v>363005.5</v>
      </c>
      <c r="BY33" s="1">
        <v>2692601.3</v>
      </c>
      <c r="BZ33" s="1">
        <v>7933153.6500000004</v>
      </c>
      <c r="CA33" s="1">
        <v>1533434.75</v>
      </c>
      <c r="CB33" s="1">
        <v>14595595.189999999</v>
      </c>
      <c r="CC33" s="1">
        <v>11640510.949999999</v>
      </c>
      <c r="CD33" s="1">
        <v>227313.75</v>
      </c>
      <c r="CE33" s="1">
        <v>3777038.71</v>
      </c>
      <c r="CF33" s="1">
        <v>2540924.75</v>
      </c>
      <c r="CG33" s="1">
        <v>1002245.75</v>
      </c>
      <c r="CH33" s="1">
        <v>271533</v>
      </c>
      <c r="CI33" s="1">
        <v>1430469.22</v>
      </c>
      <c r="CJ33" s="1">
        <v>3074333.29</v>
      </c>
      <c r="CK33" s="1">
        <v>12867430</v>
      </c>
      <c r="CL33" s="1">
        <v>104954.75</v>
      </c>
      <c r="CM33" s="1">
        <v>54210116.019999996</v>
      </c>
      <c r="CN33" s="1">
        <v>8750876.8499999996</v>
      </c>
      <c r="CO33" s="1">
        <v>734179.5</v>
      </c>
      <c r="CP33" s="1">
        <v>1261318</v>
      </c>
      <c r="CQ33" s="1">
        <v>371032</v>
      </c>
      <c r="CR33" s="1"/>
      <c r="CS33" s="1">
        <v>311470.25</v>
      </c>
      <c r="CT33" s="1">
        <v>112387</v>
      </c>
      <c r="CU33" s="1">
        <v>270839.5</v>
      </c>
      <c r="CV33" s="1">
        <v>3390274.02</v>
      </c>
      <c r="CW33" s="1">
        <v>893</v>
      </c>
      <c r="CX33" s="1"/>
      <c r="CY33" s="1"/>
      <c r="CZ33" s="1"/>
      <c r="DA33" s="1">
        <v>923</v>
      </c>
      <c r="DB33" s="1"/>
      <c r="DC33" s="1"/>
      <c r="DD33" s="1"/>
      <c r="DE33" s="1">
        <v>1117707</v>
      </c>
      <c r="DF33" s="1">
        <v>51936</v>
      </c>
      <c r="DG33" s="1"/>
      <c r="DH33" s="1"/>
      <c r="DI33" s="1"/>
      <c r="DJ33" s="1"/>
      <c r="DK33" s="1">
        <v>12503.5</v>
      </c>
      <c r="DL33" s="1"/>
      <c r="DM33" s="1">
        <v>169834.8</v>
      </c>
      <c r="DN33" s="1"/>
      <c r="DO33" s="1"/>
      <c r="DP33" s="1"/>
      <c r="DQ33" s="1"/>
      <c r="DR33" s="1"/>
      <c r="DS33" s="1">
        <v>261013.5</v>
      </c>
      <c r="DT33" s="1"/>
      <c r="DU33" s="1">
        <v>2553</v>
      </c>
      <c r="DV33" s="1"/>
      <c r="DW33" s="1"/>
      <c r="DX33" s="1">
        <v>1497781.7</v>
      </c>
      <c r="DY33" s="1">
        <v>111141.03</v>
      </c>
      <c r="DZ33" s="1">
        <v>558917</v>
      </c>
      <c r="EA33" s="1">
        <v>267899.88</v>
      </c>
      <c r="EB33" s="1">
        <v>2846</v>
      </c>
      <c r="EC33" s="1">
        <v>9555.1</v>
      </c>
      <c r="ED33" s="1"/>
      <c r="EE33" s="1">
        <v>3222</v>
      </c>
      <c r="EF33" s="1">
        <v>19944.5</v>
      </c>
      <c r="EG33" s="1">
        <v>22812.25</v>
      </c>
      <c r="EH33" s="1">
        <v>21188.25</v>
      </c>
      <c r="EI33" s="1"/>
      <c r="EJ33" s="1"/>
      <c r="EK33" s="1">
        <v>1629046</v>
      </c>
      <c r="EL33" s="1"/>
      <c r="EM33" s="1"/>
      <c r="EN33" s="1"/>
      <c r="EO33" s="1">
        <v>154501.5</v>
      </c>
      <c r="EP33" s="1">
        <v>1062000</v>
      </c>
      <c r="EQ33" s="1"/>
      <c r="ER33" s="1"/>
      <c r="ES33" s="1">
        <v>17000.75</v>
      </c>
      <c r="ET33" s="1">
        <v>347995.5</v>
      </c>
      <c r="EU33" s="1"/>
      <c r="EV33" s="1"/>
      <c r="EW33" s="1">
        <v>390143</v>
      </c>
      <c r="EX33" s="1"/>
      <c r="EY33" s="1">
        <v>55278</v>
      </c>
      <c r="EZ33" s="1">
        <v>1021.51</v>
      </c>
      <c r="FA33" s="1">
        <v>7233</v>
      </c>
      <c r="FB33" s="1">
        <v>0</v>
      </c>
      <c r="FC33" s="1">
        <v>43010</v>
      </c>
      <c r="FD33" s="1"/>
      <c r="FE33" s="1">
        <v>310304.5</v>
      </c>
      <c r="FF33" s="1">
        <v>287721.3</v>
      </c>
      <c r="FG33" s="1">
        <v>436022.25</v>
      </c>
      <c r="FH33" s="1">
        <v>15003</v>
      </c>
      <c r="FI33" s="1">
        <v>76306.75</v>
      </c>
      <c r="FJ33" s="1"/>
      <c r="FK33" s="1"/>
      <c r="FL33" s="1">
        <v>2266556.5</v>
      </c>
      <c r="FM33" s="1">
        <v>309015.75</v>
      </c>
      <c r="FN33" s="1"/>
      <c r="FO33" s="1"/>
      <c r="FP33" s="1">
        <v>222065.5</v>
      </c>
      <c r="FQ33" s="1">
        <v>38534</v>
      </c>
      <c r="FR33" s="1"/>
      <c r="FS33" s="1">
        <v>1880150</v>
      </c>
      <c r="FT33" s="1"/>
      <c r="FU33" s="1">
        <v>370153.25</v>
      </c>
      <c r="FV33" s="1">
        <v>284151.75</v>
      </c>
      <c r="FW33" s="1"/>
      <c r="FX33" s="1">
        <v>0</v>
      </c>
      <c r="FY33" s="1"/>
      <c r="FZ33" s="1"/>
      <c r="GA33" s="1">
        <v>0</v>
      </c>
      <c r="GB33" s="1">
        <v>0</v>
      </c>
      <c r="GC33" s="1">
        <v>0</v>
      </c>
      <c r="GD33" s="1"/>
      <c r="GE33" s="1"/>
      <c r="GF33" s="1">
        <v>28535</v>
      </c>
      <c r="GG33" s="1">
        <v>850447</v>
      </c>
      <c r="GH33" s="1"/>
      <c r="GI33" s="1"/>
      <c r="GJ33" s="1"/>
      <c r="GK33" s="1"/>
      <c r="GL33" s="1">
        <v>39143</v>
      </c>
      <c r="GM33" s="1"/>
      <c r="GN33" s="1">
        <v>26498</v>
      </c>
      <c r="GO33" s="1">
        <v>10428570.5</v>
      </c>
      <c r="GP33" s="1">
        <v>7506119</v>
      </c>
      <c r="GQ33" s="1">
        <v>10141032.4</v>
      </c>
      <c r="GR33" s="1">
        <v>932844.55</v>
      </c>
      <c r="GS33" s="1">
        <v>142538.45000000001</v>
      </c>
      <c r="GT33" s="1">
        <v>22393.599999999999</v>
      </c>
      <c r="GU33" s="1">
        <v>1028203.99</v>
      </c>
      <c r="GV33" s="1">
        <v>865066</v>
      </c>
      <c r="GW33" s="1">
        <v>1607361.6</v>
      </c>
      <c r="GX33" s="1">
        <v>100755</v>
      </c>
      <c r="GY33" s="1">
        <v>1648109.6</v>
      </c>
      <c r="GZ33" s="1"/>
      <c r="HA33" s="1">
        <v>0</v>
      </c>
      <c r="HB33" s="1">
        <v>396</v>
      </c>
      <c r="HC33" s="1">
        <v>0</v>
      </c>
      <c r="HD33" s="1"/>
      <c r="HE33" s="1"/>
      <c r="HF33" s="1"/>
      <c r="HG33" s="1">
        <v>140204</v>
      </c>
      <c r="HH33" s="1">
        <v>2817945.33</v>
      </c>
      <c r="HI33" s="1">
        <v>118034</v>
      </c>
      <c r="HJ33" s="1">
        <v>22098</v>
      </c>
      <c r="HK33" s="1">
        <v>5643330.6299999999</v>
      </c>
      <c r="HL33" s="1"/>
      <c r="HM33" s="1">
        <v>170895</v>
      </c>
      <c r="HN33" s="1">
        <v>23082</v>
      </c>
      <c r="HO33" s="1">
        <v>2346</v>
      </c>
      <c r="HP33" s="1">
        <v>2287</v>
      </c>
      <c r="HQ33" s="1"/>
      <c r="HR33" s="1">
        <v>474784</v>
      </c>
      <c r="HS33" s="1">
        <v>640641.1</v>
      </c>
      <c r="HT33" s="1">
        <v>30997</v>
      </c>
      <c r="HU33" s="1">
        <v>5040002.5999999996</v>
      </c>
      <c r="HV33" s="1">
        <v>12885810.050000001</v>
      </c>
      <c r="HW33" s="1">
        <v>90762.6</v>
      </c>
      <c r="HX33" s="1">
        <v>60688</v>
      </c>
      <c r="HY33" s="1">
        <v>57495.7</v>
      </c>
      <c r="HZ33" s="1"/>
      <c r="IA33" s="1">
        <v>188043</v>
      </c>
      <c r="IB33" s="1">
        <v>224839.5</v>
      </c>
      <c r="IC33" s="1">
        <v>4146.92</v>
      </c>
      <c r="ID33" s="1">
        <v>65001</v>
      </c>
      <c r="IE33" s="1">
        <v>2008231.6</v>
      </c>
      <c r="IF33" s="1">
        <v>89957</v>
      </c>
      <c r="IG33" s="1">
        <v>225928.7</v>
      </c>
      <c r="IH33" s="1">
        <v>24557</v>
      </c>
      <c r="II33" s="1">
        <v>1262863</v>
      </c>
      <c r="IJ33" s="1">
        <v>38026</v>
      </c>
      <c r="IK33" s="1">
        <v>1358</v>
      </c>
      <c r="IL33" s="1">
        <v>2144233.25</v>
      </c>
      <c r="IM33" s="1">
        <v>181967.45</v>
      </c>
      <c r="IN33" s="1">
        <v>22639</v>
      </c>
      <c r="IO33" s="1">
        <v>16027.85</v>
      </c>
      <c r="IP33" s="1">
        <v>106172.75</v>
      </c>
      <c r="IQ33" s="1">
        <v>4557</v>
      </c>
      <c r="IR33" s="1">
        <v>799840</v>
      </c>
      <c r="IS33" s="1"/>
      <c r="IT33" s="1">
        <v>67095</v>
      </c>
      <c r="IU33" s="1">
        <v>6804</v>
      </c>
      <c r="IV33" s="1"/>
      <c r="IW33" s="1"/>
      <c r="IX33" s="1">
        <v>130169.62</v>
      </c>
      <c r="IY33" s="1">
        <v>1996653</v>
      </c>
      <c r="IZ33" s="1">
        <v>24433</v>
      </c>
      <c r="JA33" s="1"/>
      <c r="JB33" s="1">
        <v>7104.5</v>
      </c>
      <c r="JC33" s="1">
        <v>579736</v>
      </c>
      <c r="JD33" s="1">
        <v>5623823.9000000004</v>
      </c>
      <c r="JE33" s="1"/>
      <c r="JF33" s="1"/>
      <c r="JG33" s="1">
        <v>136922.5</v>
      </c>
      <c r="JH33" s="1">
        <v>126412</v>
      </c>
      <c r="JI33" s="1">
        <v>30498</v>
      </c>
      <c r="JJ33" s="1">
        <v>4597</v>
      </c>
      <c r="JK33" s="1"/>
      <c r="JL33" s="1">
        <v>1113972</v>
      </c>
      <c r="JM33" s="1">
        <v>311352.5</v>
      </c>
      <c r="JN33" s="1"/>
      <c r="JO33" s="1">
        <v>0</v>
      </c>
      <c r="JP33" s="1">
        <v>26345.5</v>
      </c>
      <c r="JQ33" s="1"/>
      <c r="JR33" s="1">
        <v>160260</v>
      </c>
      <c r="JS33" s="1">
        <v>18278</v>
      </c>
      <c r="JT33" s="1"/>
      <c r="JU33" s="1">
        <v>1434290.2</v>
      </c>
      <c r="JV33" s="1">
        <v>158557.88</v>
      </c>
      <c r="JW33" s="1">
        <v>60914.5</v>
      </c>
      <c r="JX33" s="1"/>
      <c r="JY33" s="1">
        <v>35296.25</v>
      </c>
      <c r="JZ33" s="1">
        <v>284888</v>
      </c>
      <c r="KA33" s="1"/>
      <c r="KB33" s="1">
        <v>33247</v>
      </c>
      <c r="KC33" s="1">
        <v>50155.43</v>
      </c>
      <c r="KD33" s="1"/>
      <c r="KE33" s="1">
        <v>35644</v>
      </c>
      <c r="KF33" s="1">
        <v>0</v>
      </c>
      <c r="KG33" s="1"/>
      <c r="KH33" s="1">
        <v>85458.6</v>
      </c>
      <c r="KI33" s="1">
        <v>612590.75</v>
      </c>
      <c r="KJ33" s="1">
        <v>2691097.41</v>
      </c>
      <c r="KK33" s="1">
        <v>0</v>
      </c>
      <c r="KL33" s="1"/>
      <c r="KM33" s="1"/>
      <c r="KN33" s="1"/>
      <c r="KO33" s="1">
        <v>319483.55</v>
      </c>
      <c r="KP33" s="1"/>
      <c r="KQ33" s="1"/>
      <c r="KR33" s="1">
        <v>1597</v>
      </c>
      <c r="KS33" s="1"/>
      <c r="KT33" s="1"/>
      <c r="KU33" s="1"/>
      <c r="KV33" s="1"/>
      <c r="KW33" s="1">
        <v>11560</v>
      </c>
      <c r="KX33" s="1"/>
      <c r="KY33" s="1">
        <v>10817</v>
      </c>
      <c r="KZ33" s="1"/>
      <c r="LA33" s="1">
        <v>64575.58</v>
      </c>
      <c r="LB33" s="1">
        <v>2469</v>
      </c>
      <c r="LC33" s="1">
        <v>203132.79999999999</v>
      </c>
      <c r="LD33" s="1">
        <v>16055546.609999999</v>
      </c>
      <c r="LE33" s="1">
        <v>465049.8</v>
      </c>
      <c r="LF33" s="1">
        <v>207811.3</v>
      </c>
      <c r="LG33" s="1">
        <v>417659</v>
      </c>
      <c r="LH33" s="1">
        <v>12508</v>
      </c>
      <c r="LI33" s="1"/>
      <c r="LJ33" s="1">
        <v>811079.34</v>
      </c>
      <c r="LK33" s="1">
        <v>2989266.5</v>
      </c>
      <c r="LL33" s="1">
        <v>9923176.5999999996</v>
      </c>
      <c r="LM33" s="1">
        <v>32804</v>
      </c>
      <c r="LN33" s="1">
        <v>393685.2</v>
      </c>
      <c r="LO33" s="1"/>
      <c r="LP33" s="1"/>
      <c r="LQ33" s="1">
        <v>0</v>
      </c>
      <c r="LR33" s="1"/>
      <c r="LS33" s="1">
        <v>0</v>
      </c>
      <c r="LT33" s="1">
        <v>13267.5</v>
      </c>
      <c r="LU33" s="1"/>
      <c r="LV33" s="1"/>
      <c r="LW33" s="1"/>
      <c r="LX33" s="1">
        <v>6273757</v>
      </c>
      <c r="LY33" s="1">
        <v>46982</v>
      </c>
      <c r="LZ33" s="1">
        <v>167938</v>
      </c>
      <c r="MA33" s="1">
        <v>314807.90000000002</v>
      </c>
      <c r="MB33" s="1"/>
      <c r="MC33" s="1">
        <v>2362179</v>
      </c>
      <c r="MD33" s="1">
        <v>206346.31</v>
      </c>
      <c r="ME33" s="1">
        <v>41000</v>
      </c>
      <c r="MF33" s="1"/>
      <c r="MG33" s="1"/>
      <c r="MH33" s="1"/>
      <c r="MI33" s="1">
        <v>91976.5</v>
      </c>
      <c r="MJ33" s="1">
        <v>2962</v>
      </c>
      <c r="MK33" s="1">
        <v>8414</v>
      </c>
      <c r="ML33" s="1"/>
      <c r="MM33" s="1">
        <v>2852100.5</v>
      </c>
      <c r="MN33" s="1">
        <v>1141</v>
      </c>
      <c r="MO33" s="1"/>
      <c r="MP33" s="1">
        <v>588731.9</v>
      </c>
      <c r="MQ33" s="1"/>
      <c r="MR33" s="1">
        <v>832115</v>
      </c>
      <c r="MS33" s="1"/>
      <c r="MT33" s="1">
        <v>711547</v>
      </c>
      <c r="MU33" s="1"/>
      <c r="MV33" s="1"/>
      <c r="MW33" s="1">
        <v>1173662.1499999999</v>
      </c>
      <c r="MX33" s="1">
        <v>277022.45</v>
      </c>
      <c r="MY33" s="1"/>
      <c r="MZ33" s="1">
        <v>699324</v>
      </c>
      <c r="NA33" s="1">
        <v>1248481</v>
      </c>
      <c r="NB33" s="1">
        <v>320025.25</v>
      </c>
      <c r="NC33" s="1">
        <v>883421</v>
      </c>
      <c r="ND33" s="1">
        <v>95557.5</v>
      </c>
      <c r="NE33" s="1">
        <v>42347</v>
      </c>
      <c r="NF33" s="1"/>
      <c r="NG33" s="1"/>
      <c r="NH33" s="1"/>
      <c r="NI33" s="1"/>
      <c r="NJ33" s="1"/>
      <c r="NK33" s="1">
        <v>77738</v>
      </c>
      <c r="NL33" s="1">
        <v>2342</v>
      </c>
      <c r="NM33" s="1">
        <v>13493.5</v>
      </c>
      <c r="NN33" s="1">
        <v>671605</v>
      </c>
      <c r="NO33" s="1">
        <v>297317</v>
      </c>
      <c r="NP33" s="1">
        <v>0</v>
      </c>
      <c r="NQ33" s="1">
        <v>306460.7</v>
      </c>
      <c r="NR33" s="1"/>
      <c r="NS33" s="1">
        <v>37029.25</v>
      </c>
      <c r="NT33" s="1">
        <v>37777.160000000003</v>
      </c>
      <c r="NU33" s="1">
        <v>155279.4</v>
      </c>
      <c r="NV33" s="1"/>
      <c r="NW33" s="1">
        <v>4552.75</v>
      </c>
      <c r="NX33" s="1"/>
      <c r="NY33" s="1">
        <v>57016</v>
      </c>
      <c r="NZ33" s="1">
        <v>5721</v>
      </c>
      <c r="OA33" s="1"/>
      <c r="OB33" s="1">
        <v>3755</v>
      </c>
      <c r="OC33" s="1"/>
      <c r="OD33" s="1"/>
      <c r="OE33" s="1">
        <v>7694566.1500000004</v>
      </c>
      <c r="OF33" s="1">
        <v>34586.5</v>
      </c>
      <c r="OG33" s="1">
        <v>83099.399999999994</v>
      </c>
      <c r="OH33" s="1">
        <v>63604.35</v>
      </c>
      <c r="OI33" s="1">
        <v>128621.8</v>
      </c>
      <c r="OJ33" s="1">
        <v>1017109.37</v>
      </c>
      <c r="OK33" s="1">
        <v>59111</v>
      </c>
      <c r="OL33" s="1">
        <v>729323.5</v>
      </c>
      <c r="OM33" s="1">
        <v>2194378.77</v>
      </c>
      <c r="ON33" s="1">
        <v>339525.5</v>
      </c>
      <c r="OO33" s="1">
        <v>51263</v>
      </c>
      <c r="OP33" s="1">
        <v>331409.59999999998</v>
      </c>
      <c r="OQ33" s="1">
        <v>286290.75</v>
      </c>
      <c r="OR33" s="1">
        <v>441385</v>
      </c>
      <c r="OS33" s="1"/>
      <c r="OT33" s="1">
        <v>115108.9</v>
      </c>
      <c r="OU33" s="1">
        <v>7619.8</v>
      </c>
      <c r="OV33" s="1">
        <v>11902</v>
      </c>
      <c r="OW33" s="1"/>
      <c r="OX33" s="1"/>
      <c r="OY33" s="1">
        <v>226041.5</v>
      </c>
      <c r="OZ33" s="1">
        <v>71830.95</v>
      </c>
      <c r="PA33" s="1">
        <v>1578108</v>
      </c>
      <c r="PB33" s="1">
        <v>623238.5</v>
      </c>
      <c r="PC33" s="1">
        <v>5898</v>
      </c>
      <c r="PD33" s="1"/>
      <c r="PE33" s="1">
        <v>1669427.15</v>
      </c>
      <c r="PF33" s="1">
        <v>18891.75</v>
      </c>
      <c r="PG33" s="1">
        <v>429740.75</v>
      </c>
      <c r="PH33" s="1">
        <v>28677.26</v>
      </c>
      <c r="PI33" s="1">
        <v>1651037</v>
      </c>
      <c r="PJ33" s="1">
        <v>442431.3</v>
      </c>
      <c r="PK33" s="1">
        <v>248280.1</v>
      </c>
      <c r="PL33" s="1"/>
      <c r="PM33" s="1"/>
      <c r="PN33" s="1">
        <v>2219584.35</v>
      </c>
      <c r="PO33" s="1"/>
      <c r="PP33" s="1">
        <v>127989</v>
      </c>
      <c r="PQ33" s="1">
        <v>10260.5</v>
      </c>
      <c r="PR33" s="1">
        <v>1143186</v>
      </c>
      <c r="PS33" s="1">
        <v>55749</v>
      </c>
      <c r="PT33" s="1">
        <v>66709</v>
      </c>
      <c r="PU33" s="1">
        <v>7351</v>
      </c>
      <c r="PV33" s="1">
        <v>14140485.85</v>
      </c>
      <c r="PW33" s="1">
        <v>788001</v>
      </c>
      <c r="PX33" s="1"/>
      <c r="PY33" s="1"/>
      <c r="PZ33" s="1">
        <v>81738</v>
      </c>
      <c r="QA33" s="1"/>
      <c r="QB33" s="1">
        <v>99320</v>
      </c>
      <c r="QC33" s="1"/>
      <c r="QD33" s="1">
        <v>19832</v>
      </c>
      <c r="QE33" s="1">
        <v>3365577.25</v>
      </c>
      <c r="QF33" s="1"/>
      <c r="QG33" s="1"/>
      <c r="QH33" s="1"/>
      <c r="QI33" s="1">
        <v>25407</v>
      </c>
      <c r="QJ33" s="1"/>
      <c r="QK33" s="1">
        <v>701119.35</v>
      </c>
      <c r="QL33" s="1">
        <v>97533</v>
      </c>
      <c r="QM33" s="1"/>
      <c r="QN33" s="1">
        <v>4816</v>
      </c>
      <c r="QO33" s="1">
        <v>4217107.96</v>
      </c>
      <c r="QP33" s="1">
        <v>769711.25</v>
      </c>
      <c r="QQ33" s="1">
        <v>387242.01</v>
      </c>
      <c r="QR33" s="1"/>
      <c r="QS33" s="1">
        <v>285895</v>
      </c>
      <c r="QT33" s="1">
        <v>88612</v>
      </c>
      <c r="QU33" s="1"/>
      <c r="QV33" s="1">
        <v>1926667.75</v>
      </c>
      <c r="QW33" s="1"/>
      <c r="QX33" s="1">
        <v>64053.25</v>
      </c>
      <c r="QY33" s="1">
        <v>1850</v>
      </c>
      <c r="QZ33" s="1">
        <v>0</v>
      </c>
      <c r="RA33" s="1"/>
      <c r="RB33" s="1">
        <v>29614.080000000002</v>
      </c>
      <c r="RC33" s="1">
        <v>62363</v>
      </c>
      <c r="RD33" s="1">
        <v>174884.6</v>
      </c>
      <c r="RE33" s="1">
        <v>66778</v>
      </c>
      <c r="RF33" s="1"/>
      <c r="RG33" s="1">
        <v>20610</v>
      </c>
      <c r="RH33" s="1"/>
      <c r="RI33" s="1">
        <v>98675.04</v>
      </c>
      <c r="RJ33" s="1">
        <v>64029.2</v>
      </c>
      <c r="RK33" s="1"/>
      <c r="RL33" s="1"/>
      <c r="RM33" s="1">
        <v>36471.25</v>
      </c>
      <c r="RN33" s="1"/>
      <c r="RO33" s="1"/>
      <c r="RP33" s="1"/>
      <c r="RQ33" s="1">
        <v>16981</v>
      </c>
      <c r="RR33" s="1"/>
      <c r="RS33" s="1"/>
      <c r="RT33" s="1">
        <v>24002.5</v>
      </c>
      <c r="RU33" s="1">
        <v>28176</v>
      </c>
      <c r="RV33" s="1">
        <v>0</v>
      </c>
      <c r="RW33" s="1"/>
      <c r="RX33" s="1">
        <v>13639</v>
      </c>
      <c r="RY33" s="1">
        <v>48037</v>
      </c>
      <c r="RZ33" s="1"/>
      <c r="SA33" s="1"/>
      <c r="SB33" s="1">
        <v>25908</v>
      </c>
      <c r="SC33" s="1"/>
      <c r="SD33" s="1">
        <v>0</v>
      </c>
      <c r="SE33" s="1"/>
      <c r="SF33" s="1"/>
      <c r="SG33" s="1">
        <v>833728</v>
      </c>
      <c r="SH33" s="1">
        <v>33219</v>
      </c>
      <c r="SI33" s="1"/>
      <c r="SJ33" s="1"/>
      <c r="SK33" s="1">
        <v>16930.75</v>
      </c>
      <c r="SL33" s="1"/>
      <c r="SM33" s="1">
        <v>20135.75</v>
      </c>
      <c r="SN33" s="1">
        <v>1394481</v>
      </c>
      <c r="SO33" s="1"/>
      <c r="SP33" s="1">
        <v>12159</v>
      </c>
      <c r="SQ33" s="1">
        <v>0</v>
      </c>
      <c r="SR33" s="1"/>
      <c r="SS33" s="1"/>
      <c r="ST33" s="1"/>
      <c r="SU33" s="1">
        <v>58296</v>
      </c>
      <c r="SV33" s="1"/>
      <c r="SW33" s="1"/>
      <c r="SX33" s="1">
        <v>178717</v>
      </c>
      <c r="SY33" s="1">
        <v>7432</v>
      </c>
      <c r="SZ33" s="1"/>
      <c r="TA33" s="1"/>
      <c r="TB33" s="1">
        <v>39476</v>
      </c>
      <c r="TC33" s="1">
        <v>14367</v>
      </c>
      <c r="TD33" s="1">
        <v>18457</v>
      </c>
      <c r="TE33" s="1"/>
      <c r="TF33" s="1"/>
      <c r="TG33" s="1">
        <v>9768.76</v>
      </c>
      <c r="TH33" s="1">
        <v>9086</v>
      </c>
      <c r="TI33" s="1">
        <v>45874</v>
      </c>
      <c r="TJ33" s="1"/>
      <c r="TK33" s="1"/>
      <c r="TL33" s="1"/>
      <c r="TM33" s="1"/>
      <c r="TN33" s="1">
        <v>43437.75</v>
      </c>
      <c r="TO33" s="1"/>
      <c r="TP33" s="1"/>
      <c r="TQ33" s="1"/>
      <c r="TR33" s="1"/>
      <c r="TS33" s="1"/>
      <c r="TT33" s="1"/>
      <c r="TU33" s="1">
        <v>55597.25</v>
      </c>
      <c r="TV33" s="1">
        <v>38642</v>
      </c>
      <c r="TW33" s="1"/>
      <c r="TX33" s="1"/>
      <c r="TY33" s="1"/>
      <c r="TZ33" s="1"/>
      <c r="UA33" s="1">
        <v>214248.5</v>
      </c>
      <c r="UB33" s="1"/>
      <c r="UC33" s="1"/>
      <c r="UD33" s="1"/>
      <c r="UE33" s="1"/>
      <c r="UF33" s="1"/>
      <c r="UG33" s="1"/>
      <c r="UH33" s="1">
        <v>13040.75</v>
      </c>
      <c r="UI33" s="1"/>
      <c r="UJ33" s="1"/>
      <c r="UK33" s="1">
        <v>150538</v>
      </c>
      <c r="UL33" s="1"/>
      <c r="UM33" s="1"/>
      <c r="UN33" s="1">
        <v>534073.96</v>
      </c>
      <c r="UO33" s="1">
        <v>59266</v>
      </c>
      <c r="UP33" s="1">
        <v>300</v>
      </c>
      <c r="UQ33" s="1"/>
      <c r="UR33" s="1">
        <v>26616.25</v>
      </c>
      <c r="US33" s="1"/>
      <c r="UT33" s="1">
        <v>102037</v>
      </c>
      <c r="UU33" s="1">
        <v>573860.64</v>
      </c>
      <c r="UV33" s="1">
        <v>327150</v>
      </c>
      <c r="UW33" s="1">
        <v>124529.25</v>
      </c>
      <c r="UX33" s="1">
        <v>153679</v>
      </c>
      <c r="UY33" s="1">
        <v>157730</v>
      </c>
      <c r="UZ33" s="1">
        <v>791854.8</v>
      </c>
      <c r="VA33" s="1"/>
      <c r="VB33" s="1">
        <v>0</v>
      </c>
      <c r="VC33" s="1">
        <v>2848859.65</v>
      </c>
      <c r="VD33" s="1">
        <v>32159</v>
      </c>
      <c r="VE33" s="1"/>
      <c r="VF33" s="1">
        <v>155828</v>
      </c>
      <c r="VG33" s="1">
        <v>51174</v>
      </c>
      <c r="VH33" s="1"/>
      <c r="VI33" s="1">
        <v>4546043</v>
      </c>
      <c r="VJ33" s="1"/>
      <c r="VK33" s="1">
        <v>36556</v>
      </c>
      <c r="VL33" s="1">
        <v>555658</v>
      </c>
      <c r="VM33" s="1"/>
      <c r="VN33" s="1">
        <v>52774.66</v>
      </c>
      <c r="VO33" s="1">
        <v>9477</v>
      </c>
      <c r="VP33" s="1"/>
      <c r="VQ33" s="1">
        <v>751260.25</v>
      </c>
      <c r="VR33" s="1">
        <v>6488.75</v>
      </c>
      <c r="VS33" s="1">
        <v>39770.699999999997</v>
      </c>
      <c r="VT33" s="1"/>
      <c r="VU33" s="1"/>
      <c r="VV33" s="1">
        <v>11015</v>
      </c>
      <c r="VW33" s="1">
        <v>137722</v>
      </c>
      <c r="VX33" s="1">
        <v>23527.25</v>
      </c>
      <c r="VY33" s="1">
        <v>14389</v>
      </c>
      <c r="VZ33" s="1"/>
      <c r="WA33" s="1">
        <v>135369.75</v>
      </c>
      <c r="WB33" s="1">
        <v>253161.8</v>
      </c>
      <c r="WC33" s="1">
        <v>397839.2</v>
      </c>
      <c r="WD33" s="1">
        <v>759472</v>
      </c>
      <c r="WE33" s="1">
        <v>155034</v>
      </c>
      <c r="WF33" s="1">
        <v>119126.75</v>
      </c>
      <c r="WG33" s="1"/>
      <c r="WH33" s="1">
        <v>11627</v>
      </c>
      <c r="WI33" s="1">
        <v>1345478.8</v>
      </c>
      <c r="WJ33" s="1"/>
      <c r="WK33" s="1">
        <v>2421363.9500000002</v>
      </c>
      <c r="WL33" s="1">
        <v>5458</v>
      </c>
      <c r="WM33" s="1"/>
      <c r="WN33" s="1">
        <v>34096</v>
      </c>
      <c r="WO33" s="1"/>
      <c r="WP33" s="1">
        <v>1103064</v>
      </c>
      <c r="WQ33" s="1">
        <v>27119</v>
      </c>
      <c r="WR33" s="1"/>
      <c r="WS33" s="1"/>
      <c r="WT33" s="1"/>
      <c r="WU33" s="1">
        <v>19976</v>
      </c>
      <c r="WV33" s="1"/>
      <c r="WW33" s="1"/>
      <c r="WX33" s="1"/>
      <c r="WY33" s="1"/>
      <c r="WZ33" s="1">
        <v>0</v>
      </c>
      <c r="XA33" s="1"/>
      <c r="XB33" s="1"/>
      <c r="XC33" s="1">
        <v>15363</v>
      </c>
      <c r="XD33" s="1"/>
      <c r="XE33" s="1"/>
      <c r="XF33" s="1"/>
      <c r="XG33" s="1"/>
      <c r="XH33" s="1">
        <v>25369</v>
      </c>
      <c r="XI33" s="1">
        <v>21095.32</v>
      </c>
      <c r="XJ33" s="1">
        <v>0</v>
      </c>
      <c r="XK33" s="1">
        <v>0</v>
      </c>
      <c r="XL33" s="1">
        <v>152560</v>
      </c>
      <c r="XM33" s="1"/>
      <c r="XN33" s="1"/>
      <c r="XO33" s="1">
        <v>1248847</v>
      </c>
      <c r="XP33" s="1"/>
      <c r="XQ33" s="1"/>
      <c r="XR33" s="1">
        <v>142753</v>
      </c>
      <c r="XS33" s="1">
        <v>4653</v>
      </c>
      <c r="XT33" s="1"/>
      <c r="XU33" s="1"/>
      <c r="XV33" s="1"/>
      <c r="XW33" s="1">
        <v>0</v>
      </c>
      <c r="XX33" s="1"/>
      <c r="XY33" s="1"/>
      <c r="XZ33" s="1">
        <v>0</v>
      </c>
      <c r="YA33" s="1"/>
      <c r="YB33" s="1">
        <v>10889707</v>
      </c>
      <c r="YC33" s="1">
        <v>626510</v>
      </c>
      <c r="YD33" s="1"/>
      <c r="YE33" s="1">
        <v>5460</v>
      </c>
      <c r="YF33" s="1"/>
      <c r="YG33" s="1">
        <v>332282.25</v>
      </c>
      <c r="YH33" s="1">
        <v>982</v>
      </c>
      <c r="YI33" s="1">
        <v>70527.199999999997</v>
      </c>
      <c r="YJ33" s="1">
        <v>11972764.890000001</v>
      </c>
      <c r="YK33" s="1"/>
      <c r="YL33" s="1"/>
      <c r="YM33" s="1"/>
      <c r="YN33" s="1">
        <v>1481</v>
      </c>
      <c r="YO33" s="1">
        <v>27303</v>
      </c>
      <c r="YP33" s="1">
        <v>705</v>
      </c>
      <c r="YQ33" s="1"/>
      <c r="YR33" s="1"/>
      <c r="YS33" s="1">
        <v>1601257.25</v>
      </c>
      <c r="YT33" s="1">
        <v>1665355</v>
      </c>
      <c r="YU33" s="1">
        <v>0</v>
      </c>
      <c r="YV33" s="1">
        <v>6299</v>
      </c>
      <c r="YW33" s="1">
        <v>21855</v>
      </c>
      <c r="YX33" s="1"/>
      <c r="YY33" s="1">
        <v>460927</v>
      </c>
      <c r="YZ33" s="1"/>
      <c r="ZA33" s="1">
        <v>7661.75</v>
      </c>
      <c r="ZB33" s="1">
        <v>32327.200000000001</v>
      </c>
      <c r="ZC33" s="1"/>
      <c r="ZD33" s="1">
        <v>70951</v>
      </c>
      <c r="ZE33" s="1">
        <v>149844</v>
      </c>
      <c r="ZF33" s="1"/>
      <c r="ZG33" s="1">
        <v>2202944</v>
      </c>
      <c r="ZH33" s="1">
        <v>94229</v>
      </c>
      <c r="ZI33" s="1">
        <v>29892</v>
      </c>
      <c r="ZJ33" s="1">
        <v>75499</v>
      </c>
      <c r="ZK33" s="1">
        <v>2832499.6</v>
      </c>
      <c r="ZL33" s="1"/>
      <c r="ZM33" s="1"/>
      <c r="ZN33" s="1"/>
      <c r="ZO33" s="1">
        <v>39859</v>
      </c>
      <c r="ZP33" s="1">
        <v>3853.75</v>
      </c>
      <c r="ZQ33" s="1">
        <v>358761</v>
      </c>
      <c r="ZR33" s="1">
        <v>1144927</v>
      </c>
      <c r="ZS33" s="1">
        <v>240678</v>
      </c>
      <c r="ZT33" s="1"/>
      <c r="ZU33" s="1">
        <v>71988</v>
      </c>
      <c r="ZV33" s="1">
        <v>1278</v>
      </c>
      <c r="ZW33" s="1">
        <v>2508883.67</v>
      </c>
      <c r="ZX33" s="1">
        <v>77776</v>
      </c>
      <c r="ZY33" s="1"/>
      <c r="ZZ33" s="1">
        <v>286402.24</v>
      </c>
      <c r="AAA33" s="1">
        <v>71284</v>
      </c>
      <c r="AAB33" s="1">
        <v>7352</v>
      </c>
      <c r="AAC33" s="1"/>
      <c r="AAD33" s="1"/>
      <c r="AAE33" s="1">
        <v>27130</v>
      </c>
      <c r="AAF33" s="1">
        <v>24385</v>
      </c>
      <c r="AAG33" s="1">
        <v>87552.75</v>
      </c>
      <c r="AAH33" s="1">
        <v>3197.5</v>
      </c>
      <c r="AAI33" s="1"/>
      <c r="AAJ33" s="1">
        <v>13550</v>
      </c>
      <c r="AAK33" s="1"/>
      <c r="AAL33" s="1"/>
      <c r="AAM33" s="1"/>
      <c r="AAN33" s="1"/>
      <c r="AAO33" s="1"/>
      <c r="AAP33" s="1">
        <v>8764</v>
      </c>
      <c r="AAQ33" s="1">
        <v>9385</v>
      </c>
      <c r="AAR33" s="1">
        <v>846788.3</v>
      </c>
      <c r="AAS33" s="1">
        <v>121085.5</v>
      </c>
      <c r="AAT33" s="1">
        <v>285253</v>
      </c>
      <c r="AAU33" s="1"/>
      <c r="AAV33" s="1">
        <v>883330.55</v>
      </c>
      <c r="AAW33" s="1">
        <v>14481</v>
      </c>
      <c r="AAX33" s="1">
        <v>12279</v>
      </c>
      <c r="AAY33" s="1"/>
      <c r="AAZ33" s="1">
        <v>59809</v>
      </c>
      <c r="ABA33" s="1">
        <v>205528</v>
      </c>
      <c r="ABB33" s="1"/>
      <c r="ABC33" s="1"/>
      <c r="ABD33" s="1">
        <v>25619.599999999999</v>
      </c>
      <c r="ABE33" s="1">
        <v>51236</v>
      </c>
      <c r="ABF33" s="1">
        <v>7358</v>
      </c>
      <c r="ABG33" s="1">
        <v>7310</v>
      </c>
      <c r="ABH33" s="1"/>
      <c r="ABI33" s="1">
        <v>1549.1</v>
      </c>
      <c r="ABJ33" s="1">
        <v>10835</v>
      </c>
      <c r="ABK33" s="1">
        <v>44212</v>
      </c>
      <c r="ABL33" s="1">
        <v>1437.38</v>
      </c>
      <c r="ABM33" s="1"/>
      <c r="ABN33" s="1">
        <v>44253.75</v>
      </c>
      <c r="ABO33" s="1"/>
      <c r="ABP33" s="1"/>
      <c r="ABQ33" s="1"/>
      <c r="ABR33" s="1"/>
      <c r="ABS33" s="1"/>
      <c r="ABT33" s="1">
        <v>6153.5</v>
      </c>
      <c r="ABU33" s="1">
        <v>2490</v>
      </c>
      <c r="ABV33" s="1">
        <v>37404.5</v>
      </c>
      <c r="ABW33" s="1">
        <v>96555.65</v>
      </c>
      <c r="ABX33" s="1">
        <v>41361.599999999999</v>
      </c>
      <c r="ABY33" s="1">
        <v>185387.07</v>
      </c>
      <c r="ABZ33" s="1">
        <v>240789</v>
      </c>
      <c r="ACA33" s="1">
        <v>10267.5</v>
      </c>
      <c r="ACB33" s="1">
        <v>121922.5</v>
      </c>
      <c r="ACC33" s="1">
        <v>291524.75</v>
      </c>
      <c r="ACD33" s="1">
        <v>18538.2</v>
      </c>
      <c r="ACE33" s="1"/>
      <c r="ACF33" s="1">
        <v>22962.5</v>
      </c>
      <c r="ACG33" s="1"/>
      <c r="ACH33" s="1">
        <v>142910.20000000001</v>
      </c>
      <c r="ACI33" s="1">
        <v>4378.1000000000004</v>
      </c>
      <c r="ACJ33" s="1">
        <v>8822.5499999999993</v>
      </c>
      <c r="ACK33" s="1">
        <v>5653</v>
      </c>
      <c r="ACL33" s="1">
        <v>51324.800000000003</v>
      </c>
      <c r="ACM33" s="1">
        <v>20768.8</v>
      </c>
      <c r="ACN33" s="1"/>
      <c r="ACO33" s="1"/>
      <c r="ACP33" s="1"/>
      <c r="ACQ33" s="1">
        <v>44217</v>
      </c>
      <c r="ACR33" s="1"/>
      <c r="ACS33" s="1"/>
      <c r="ACT33" s="1">
        <v>1800</v>
      </c>
      <c r="ACU33" s="1">
        <v>0</v>
      </c>
      <c r="ACV33" s="1">
        <v>16640.41</v>
      </c>
      <c r="ACW33" s="1"/>
      <c r="ACX33" s="1"/>
      <c r="ACY33" s="1">
        <v>0</v>
      </c>
      <c r="ACZ33" s="1">
        <v>207544.5</v>
      </c>
      <c r="ADA33" s="1"/>
      <c r="ADB33" s="1">
        <v>71019</v>
      </c>
      <c r="ADC33" s="1">
        <v>512076</v>
      </c>
      <c r="ADD33" s="1">
        <v>58122.9</v>
      </c>
      <c r="ADE33" s="1">
        <v>560598</v>
      </c>
      <c r="ADF33" s="1">
        <v>2392367.4500000002</v>
      </c>
      <c r="ADG33" s="1">
        <v>1918932</v>
      </c>
      <c r="ADH33" s="1">
        <v>0</v>
      </c>
      <c r="ADI33" s="1">
        <v>2863</v>
      </c>
      <c r="ADJ33" s="1">
        <v>18643</v>
      </c>
      <c r="ADK33" s="1">
        <v>1288</v>
      </c>
      <c r="ADL33" s="1"/>
      <c r="ADM33" s="1">
        <v>178181</v>
      </c>
      <c r="ADN33" s="1"/>
      <c r="ADO33" s="1"/>
      <c r="ADP33" s="1"/>
      <c r="ADQ33" s="1">
        <v>13472</v>
      </c>
      <c r="ADR33" s="1"/>
      <c r="ADS33" s="1">
        <v>0</v>
      </c>
      <c r="ADT33" s="1">
        <v>10142</v>
      </c>
      <c r="ADU33" s="1"/>
      <c r="ADV33" s="1"/>
      <c r="ADW33" s="1">
        <v>37415</v>
      </c>
      <c r="ADX33" s="1">
        <v>27676.65</v>
      </c>
      <c r="ADY33" s="1"/>
      <c r="ADZ33" s="1">
        <v>5267</v>
      </c>
      <c r="AEA33" s="1">
        <v>2004</v>
      </c>
      <c r="AEB33" s="1">
        <v>3174</v>
      </c>
      <c r="AEC33" s="1">
        <v>145152</v>
      </c>
      <c r="AED33" s="1"/>
      <c r="AEE33" s="1"/>
      <c r="AEF33" s="1">
        <v>19461</v>
      </c>
      <c r="AEG33" s="1"/>
      <c r="AEH33" s="1"/>
      <c r="AEI33" s="1"/>
      <c r="AEJ33" s="1">
        <v>0</v>
      </c>
      <c r="AEK33" s="1">
        <v>16247.5</v>
      </c>
      <c r="AEL33" s="1"/>
      <c r="AEM33" s="1">
        <v>1090627</v>
      </c>
      <c r="AEN33" s="1">
        <v>4217</v>
      </c>
      <c r="AEO33" s="1"/>
      <c r="AEP33" s="1"/>
      <c r="AEQ33" s="1">
        <v>2585.9499999999998</v>
      </c>
      <c r="AER33" s="1"/>
      <c r="AES33" s="1">
        <v>39541.15</v>
      </c>
      <c r="AET33" s="1">
        <v>5280</v>
      </c>
      <c r="AEU33" s="1"/>
      <c r="AEV33" s="1"/>
      <c r="AEW33" s="1"/>
      <c r="AEX33" s="1">
        <v>0</v>
      </c>
      <c r="AEY33" s="1">
        <v>5139.12</v>
      </c>
      <c r="AEZ33" s="1"/>
      <c r="AFA33" s="1">
        <v>27669</v>
      </c>
      <c r="AFB33" s="1">
        <v>138528</v>
      </c>
      <c r="AFC33" s="1">
        <v>54327.46</v>
      </c>
      <c r="AFD33" s="1"/>
      <c r="AFE33" s="1">
        <v>4723364.79</v>
      </c>
      <c r="AFF33" s="1">
        <v>7640.2</v>
      </c>
      <c r="AFG33" s="1"/>
      <c r="AFH33" s="1"/>
      <c r="AFI33" s="1"/>
      <c r="AFJ33" s="1">
        <v>87980</v>
      </c>
      <c r="AFK33" s="1"/>
      <c r="AFL33" s="1"/>
      <c r="AFM33" s="1"/>
      <c r="AFN33" s="1"/>
      <c r="AFO33" s="1"/>
      <c r="AFP33" s="1">
        <v>114888.5</v>
      </c>
      <c r="AFQ33" s="1">
        <v>336370.91</v>
      </c>
      <c r="AFR33" s="1"/>
      <c r="AFS33" s="1">
        <v>177487</v>
      </c>
      <c r="AFT33" s="1">
        <v>31774</v>
      </c>
      <c r="AFU33" s="1"/>
      <c r="AFV33" s="1">
        <v>171922</v>
      </c>
      <c r="AFW33" s="1"/>
      <c r="AFX33" s="1"/>
      <c r="AFY33" s="1">
        <v>444127.5</v>
      </c>
      <c r="AFZ33" s="1">
        <v>14390</v>
      </c>
      <c r="AGA33" s="1"/>
      <c r="AGB33" s="1">
        <v>415185</v>
      </c>
      <c r="AGC33" s="1"/>
      <c r="AGD33" s="1"/>
      <c r="AGE33" s="1"/>
      <c r="AGF33" s="1">
        <v>24335.360000000001</v>
      </c>
      <c r="AGG33" s="1"/>
      <c r="AGH33" s="1">
        <v>19767</v>
      </c>
      <c r="AGI33" s="1"/>
      <c r="AGJ33" s="1">
        <v>87144.5</v>
      </c>
      <c r="AGK33" s="1"/>
      <c r="AGL33" s="1">
        <v>7052</v>
      </c>
      <c r="AGM33" s="1">
        <v>577152</v>
      </c>
      <c r="AGN33" s="1">
        <v>0</v>
      </c>
      <c r="AGO33" s="1">
        <v>0</v>
      </c>
      <c r="AGP33" s="1">
        <v>1888017</v>
      </c>
      <c r="AGQ33" s="1"/>
      <c r="AGR33" s="1"/>
      <c r="AGS33" s="1">
        <v>30791.5</v>
      </c>
      <c r="AGT33" s="1"/>
      <c r="AGU33" s="1">
        <v>119143.75</v>
      </c>
      <c r="AGV33" s="1">
        <v>0</v>
      </c>
      <c r="AGW33" s="1">
        <v>0</v>
      </c>
      <c r="AGX33" s="1">
        <v>8124.7</v>
      </c>
      <c r="AGY33" s="1"/>
      <c r="AGZ33" s="1">
        <v>70490</v>
      </c>
      <c r="AHA33" s="1"/>
      <c r="AHB33" s="1"/>
      <c r="AHC33" s="1"/>
      <c r="AHD33" s="1"/>
      <c r="AHE33" s="1"/>
      <c r="AHF33" s="1"/>
      <c r="AHG33" s="1"/>
      <c r="AHH33" s="1">
        <v>0</v>
      </c>
      <c r="AHI33" s="1"/>
      <c r="AHJ33" s="1"/>
      <c r="AHK33" s="1"/>
      <c r="AHL33" s="1"/>
      <c r="AHM33" s="1"/>
      <c r="AHN33" s="1">
        <v>1612474.58</v>
      </c>
      <c r="AHO33" s="1"/>
      <c r="AHP33" s="1"/>
      <c r="AHQ33" s="1"/>
      <c r="AHR33" s="1"/>
      <c r="AHS33" s="1"/>
      <c r="AHT33" s="1"/>
      <c r="AHU33" s="1"/>
      <c r="AHV33" s="1"/>
      <c r="AHW33" s="1">
        <v>961805897.90000045</v>
      </c>
    </row>
    <row r="34" spans="1:907" x14ac:dyDescent="0.25">
      <c r="A34" t="s">
        <v>1917</v>
      </c>
      <c r="B34" t="s">
        <v>1936</v>
      </c>
      <c r="C34" t="s">
        <v>1937</v>
      </c>
      <c r="D34" s="1"/>
      <c r="E34" s="1">
        <v>15288.79</v>
      </c>
      <c r="F34" s="1"/>
      <c r="G34" s="1">
        <v>5182137.33</v>
      </c>
      <c r="H34" s="1">
        <v>8778737.9499999993</v>
      </c>
      <c r="I34" s="1">
        <v>4973599.05</v>
      </c>
      <c r="J34" s="1">
        <v>850925.52</v>
      </c>
      <c r="K34" s="1">
        <v>1256311</v>
      </c>
      <c r="L34" s="1">
        <v>3954192.66</v>
      </c>
      <c r="M34" s="1">
        <v>17271984.34</v>
      </c>
      <c r="N34" s="1">
        <v>5507196</v>
      </c>
      <c r="O34" s="1">
        <v>6252775.2000000002</v>
      </c>
      <c r="P34" s="1">
        <v>4438492.8499999996</v>
      </c>
      <c r="Q34" s="1">
        <v>11069269.5</v>
      </c>
      <c r="R34" s="1">
        <v>2667376</v>
      </c>
      <c r="S34" s="1">
        <v>3373914.1</v>
      </c>
      <c r="T34" s="1">
        <v>1047474.94</v>
      </c>
      <c r="U34" s="1">
        <v>1437448.05</v>
      </c>
      <c r="V34" s="1">
        <v>2906735</v>
      </c>
      <c r="W34" s="1">
        <v>5187414.0999999996</v>
      </c>
      <c r="X34" s="1">
        <v>10740994.119999999</v>
      </c>
      <c r="Y34" s="1">
        <v>3142915.44</v>
      </c>
      <c r="Z34" s="1">
        <v>8088179.75</v>
      </c>
      <c r="AA34" s="1">
        <v>9609544.4499999993</v>
      </c>
      <c r="AB34" s="1">
        <v>2321023.19</v>
      </c>
      <c r="AC34" s="1">
        <v>823187.55</v>
      </c>
      <c r="AD34" s="1">
        <v>468285.5</v>
      </c>
      <c r="AE34" s="1">
        <v>252179.23</v>
      </c>
      <c r="AF34" s="1">
        <v>6456252.3499999996</v>
      </c>
      <c r="AG34" s="1">
        <v>1376879.05</v>
      </c>
      <c r="AH34" s="1">
        <v>2309793.71</v>
      </c>
      <c r="AI34" s="1">
        <v>881609.5</v>
      </c>
      <c r="AJ34" s="1">
        <v>1571837.31</v>
      </c>
      <c r="AK34" s="1">
        <v>6826953.54</v>
      </c>
      <c r="AL34" s="1">
        <v>2016843</v>
      </c>
      <c r="AM34" s="1">
        <v>722696</v>
      </c>
      <c r="AN34" s="1">
        <v>2676504.5</v>
      </c>
      <c r="AO34" s="1">
        <v>260817.75</v>
      </c>
      <c r="AP34" s="1">
        <v>7836605.7800000003</v>
      </c>
      <c r="AQ34" s="1">
        <v>488065.1</v>
      </c>
      <c r="AR34" s="1">
        <v>5095244</v>
      </c>
      <c r="AS34" s="1">
        <v>949857</v>
      </c>
      <c r="AT34" s="1">
        <v>3213567.7</v>
      </c>
      <c r="AU34" s="1">
        <v>667336.4</v>
      </c>
      <c r="AV34" s="1">
        <v>2323298.31</v>
      </c>
      <c r="AW34" s="1">
        <v>1322800.08</v>
      </c>
      <c r="AX34" s="1">
        <v>3116258.95</v>
      </c>
      <c r="AY34" s="1">
        <v>2451230.83</v>
      </c>
      <c r="AZ34" s="1">
        <v>694691.5</v>
      </c>
      <c r="BA34" s="1">
        <v>2247685.35</v>
      </c>
      <c r="BB34" s="1">
        <v>5790966.7799999993</v>
      </c>
      <c r="BC34" s="1">
        <v>1441608.58</v>
      </c>
      <c r="BD34" s="1">
        <v>4806206.95</v>
      </c>
      <c r="BE34" s="1">
        <v>1151335.32</v>
      </c>
      <c r="BF34" s="1">
        <v>209973.14</v>
      </c>
      <c r="BG34" s="1">
        <v>1482732.37</v>
      </c>
      <c r="BH34" s="1">
        <v>3124750.79</v>
      </c>
      <c r="BI34" s="1">
        <v>1316503.05</v>
      </c>
      <c r="BJ34" s="1">
        <v>380072</v>
      </c>
      <c r="BK34" s="1">
        <v>8156996.3600000003</v>
      </c>
      <c r="BL34" s="1">
        <v>710749.5</v>
      </c>
      <c r="BM34" s="1">
        <v>1055843</v>
      </c>
      <c r="BN34" s="1">
        <v>596174.44999999995</v>
      </c>
      <c r="BO34" s="1">
        <v>502874.5</v>
      </c>
      <c r="BP34" s="1">
        <v>1559058.98</v>
      </c>
      <c r="BQ34" s="1">
        <v>2238954.5</v>
      </c>
      <c r="BR34" s="1">
        <v>245434.16</v>
      </c>
      <c r="BS34" s="1">
        <v>644317.94999999995</v>
      </c>
      <c r="BT34" s="1">
        <v>392856.5</v>
      </c>
      <c r="BU34" s="1">
        <v>443827.75</v>
      </c>
      <c r="BV34" s="1">
        <v>2866297.05</v>
      </c>
      <c r="BW34" s="1">
        <v>582509.25</v>
      </c>
      <c r="BX34" s="1">
        <v>1910557.25</v>
      </c>
      <c r="BY34" s="1">
        <v>2359219.85</v>
      </c>
      <c r="BZ34" s="1">
        <v>232243.5</v>
      </c>
      <c r="CA34" s="1">
        <v>2400380</v>
      </c>
      <c r="CB34" s="1">
        <v>1266586.2</v>
      </c>
      <c r="CC34" s="1">
        <v>3083167.2</v>
      </c>
      <c r="CD34" s="1">
        <v>798004.56</v>
      </c>
      <c r="CE34" s="1">
        <v>3552184.46</v>
      </c>
      <c r="CF34" s="1">
        <v>335731</v>
      </c>
      <c r="CG34" s="1">
        <v>2011113</v>
      </c>
      <c r="CH34" s="1">
        <v>83613</v>
      </c>
      <c r="CI34" s="1">
        <v>375711.09</v>
      </c>
      <c r="CJ34" s="1">
        <v>985858.67</v>
      </c>
      <c r="CK34" s="1">
        <v>858478</v>
      </c>
      <c r="CL34" s="1">
        <v>25101328.699999999</v>
      </c>
      <c r="CM34" s="1">
        <v>361137.3</v>
      </c>
      <c r="CN34" s="1">
        <v>1758988.19</v>
      </c>
      <c r="CO34" s="1">
        <v>295130.25</v>
      </c>
      <c r="CP34" s="1">
        <v>3524751</v>
      </c>
      <c r="CQ34" s="1">
        <v>1402208.8</v>
      </c>
      <c r="CR34" s="1">
        <v>67906.5</v>
      </c>
      <c r="CS34" s="1">
        <v>325129.5</v>
      </c>
      <c r="CT34" s="1">
        <v>118280</v>
      </c>
      <c r="CU34" s="1">
        <v>401735.96</v>
      </c>
      <c r="CV34" s="1">
        <v>763363</v>
      </c>
      <c r="CW34" s="1">
        <v>3763078.3</v>
      </c>
      <c r="CX34" s="1">
        <v>95949.27</v>
      </c>
      <c r="CY34" s="1">
        <v>10293211</v>
      </c>
      <c r="CZ34" s="1">
        <v>111506.67</v>
      </c>
      <c r="DA34" s="1">
        <v>379570.05</v>
      </c>
      <c r="DB34" s="1">
        <v>218919.75</v>
      </c>
      <c r="DC34" s="1">
        <v>15010</v>
      </c>
      <c r="DD34" s="1">
        <v>39544</v>
      </c>
      <c r="DE34" s="1">
        <v>146845.56</v>
      </c>
      <c r="DF34" s="1">
        <v>586586.23</v>
      </c>
      <c r="DG34" s="1">
        <v>97796</v>
      </c>
      <c r="DH34" s="1">
        <v>393371.79</v>
      </c>
      <c r="DI34" s="1">
        <v>163213.85</v>
      </c>
      <c r="DJ34" s="1">
        <v>101622.2</v>
      </c>
      <c r="DK34" s="1">
        <v>203694.25</v>
      </c>
      <c r="DL34" s="1">
        <v>19528</v>
      </c>
      <c r="DM34" s="1">
        <v>11850.14</v>
      </c>
      <c r="DN34" s="1">
        <v>24136</v>
      </c>
      <c r="DO34" s="1">
        <v>1188058.06</v>
      </c>
      <c r="DP34" s="1">
        <v>198608.25</v>
      </c>
      <c r="DQ34" s="1">
        <v>8778.5</v>
      </c>
      <c r="DR34" s="1">
        <v>58013</v>
      </c>
      <c r="DS34" s="1">
        <v>20097.5</v>
      </c>
      <c r="DT34" s="1">
        <v>226116.65</v>
      </c>
      <c r="DU34" s="1">
        <v>33166.5</v>
      </c>
      <c r="DV34" s="1">
        <v>31582.799999999999</v>
      </c>
      <c r="DW34" s="1">
        <v>5180</v>
      </c>
      <c r="DX34" s="1">
        <v>30220.95</v>
      </c>
      <c r="DY34" s="1">
        <v>66412.7</v>
      </c>
      <c r="DZ34" s="1">
        <v>19640.849999999999</v>
      </c>
      <c r="EA34" s="1">
        <v>3370</v>
      </c>
      <c r="EB34" s="1">
        <v>69540</v>
      </c>
      <c r="EC34" s="1">
        <v>149017.37</v>
      </c>
      <c r="ED34" s="1">
        <v>930</v>
      </c>
      <c r="EE34" s="1">
        <v>169107.5</v>
      </c>
      <c r="EF34" s="1">
        <v>6481470.5</v>
      </c>
      <c r="EG34" s="1">
        <v>175385.60000000001</v>
      </c>
      <c r="EH34" s="1">
        <v>43801.5</v>
      </c>
      <c r="EI34" s="1">
        <v>80516</v>
      </c>
      <c r="EJ34" s="1">
        <v>81054</v>
      </c>
      <c r="EK34" s="1">
        <v>11844</v>
      </c>
      <c r="EL34" s="1"/>
      <c r="EM34" s="1">
        <v>13265</v>
      </c>
      <c r="EN34" s="1">
        <v>11608.5</v>
      </c>
      <c r="EO34" s="1">
        <v>7741.45</v>
      </c>
      <c r="EP34" s="1">
        <v>12732</v>
      </c>
      <c r="EQ34" s="1">
        <v>64736.25</v>
      </c>
      <c r="ER34" s="1">
        <v>105257.25</v>
      </c>
      <c r="ES34" s="1">
        <v>23561.5</v>
      </c>
      <c r="ET34" s="1">
        <v>17821.25</v>
      </c>
      <c r="EU34" s="1">
        <v>42442.94</v>
      </c>
      <c r="EV34" s="1">
        <v>62371</v>
      </c>
      <c r="EW34" s="1">
        <v>220873.2</v>
      </c>
      <c r="EX34" s="1">
        <v>52290.39</v>
      </c>
      <c r="EY34" s="1">
        <v>765536.06</v>
      </c>
      <c r="EZ34" s="1">
        <v>11762</v>
      </c>
      <c r="FA34" s="1">
        <v>143652</v>
      </c>
      <c r="FB34" s="1">
        <v>40845</v>
      </c>
      <c r="FC34" s="1">
        <v>35230.57</v>
      </c>
      <c r="FD34" s="1">
        <v>45966</v>
      </c>
      <c r="FE34" s="1">
        <v>66165.81</v>
      </c>
      <c r="FF34" s="1">
        <v>617499.65</v>
      </c>
      <c r="FG34" s="1">
        <v>764592.47</v>
      </c>
      <c r="FH34" s="1">
        <v>359158</v>
      </c>
      <c r="FI34" s="1">
        <v>487264.43</v>
      </c>
      <c r="FJ34" s="1">
        <v>62228.75</v>
      </c>
      <c r="FK34" s="1">
        <v>485048</v>
      </c>
      <c r="FL34" s="1">
        <v>1540996</v>
      </c>
      <c r="FM34" s="1">
        <v>660561.30000000005</v>
      </c>
      <c r="FN34" s="1">
        <v>13162.5</v>
      </c>
      <c r="FO34" s="1">
        <v>5378.42</v>
      </c>
      <c r="FP34" s="1">
        <v>519185.65</v>
      </c>
      <c r="FQ34" s="1">
        <v>1532604</v>
      </c>
      <c r="FR34" s="1">
        <v>60936.42</v>
      </c>
      <c r="FS34" s="1">
        <v>790813.26</v>
      </c>
      <c r="FT34" s="1">
        <v>271271</v>
      </c>
      <c r="FU34" s="1">
        <v>404376.6</v>
      </c>
      <c r="FV34" s="1">
        <v>375656.44</v>
      </c>
      <c r="FW34" s="1">
        <v>253739.76</v>
      </c>
      <c r="FX34" s="1">
        <v>298172</v>
      </c>
      <c r="FY34" s="1">
        <v>103532.8</v>
      </c>
      <c r="FZ34" s="1">
        <v>57784</v>
      </c>
      <c r="GA34" s="1">
        <v>38403.5</v>
      </c>
      <c r="GB34" s="1">
        <v>36346</v>
      </c>
      <c r="GC34" s="1">
        <v>280502</v>
      </c>
      <c r="GD34" s="1">
        <v>72896</v>
      </c>
      <c r="GE34" s="1">
        <v>152190</v>
      </c>
      <c r="GF34" s="1">
        <v>53175</v>
      </c>
      <c r="GG34" s="1">
        <v>213674</v>
      </c>
      <c r="GH34" s="1">
        <v>85847</v>
      </c>
      <c r="GI34" s="1">
        <v>9425</v>
      </c>
      <c r="GJ34" s="1">
        <v>42374</v>
      </c>
      <c r="GK34" s="1">
        <v>169437.85</v>
      </c>
      <c r="GL34" s="1">
        <v>70640.429999999993</v>
      </c>
      <c r="GM34" s="1">
        <v>10600</v>
      </c>
      <c r="GN34" s="1">
        <v>242439.57</v>
      </c>
      <c r="GO34" s="1">
        <v>213956.7</v>
      </c>
      <c r="GP34" s="1">
        <v>378194.29</v>
      </c>
      <c r="GQ34" s="1">
        <v>3823190.61</v>
      </c>
      <c r="GR34" s="1">
        <v>1072487.19</v>
      </c>
      <c r="GS34" s="1">
        <v>553573.7699999999</v>
      </c>
      <c r="GT34" s="1">
        <v>1355992.22</v>
      </c>
      <c r="GU34" s="1">
        <v>293749.21999999997</v>
      </c>
      <c r="GV34" s="1">
        <v>50826.61</v>
      </c>
      <c r="GW34" s="1">
        <v>62010</v>
      </c>
      <c r="GX34" s="1">
        <v>34825</v>
      </c>
      <c r="GY34" s="1">
        <v>144489.04999999999</v>
      </c>
      <c r="GZ34" s="1">
        <v>82849.350000000006</v>
      </c>
      <c r="HA34" s="1">
        <v>297025</v>
      </c>
      <c r="HB34" s="1">
        <v>82297.5</v>
      </c>
      <c r="HC34" s="1">
        <v>1884</v>
      </c>
      <c r="HD34" s="1">
        <v>412318.51</v>
      </c>
      <c r="HE34" s="1">
        <v>548964.53</v>
      </c>
      <c r="HF34" s="1">
        <v>648444.25</v>
      </c>
      <c r="HG34" s="1">
        <v>178382.6</v>
      </c>
      <c r="HH34" s="1">
        <v>6507335.1200000001</v>
      </c>
      <c r="HI34" s="1">
        <v>241121.3</v>
      </c>
      <c r="HJ34" s="1">
        <v>43362</v>
      </c>
      <c r="HK34" s="1">
        <v>16520</v>
      </c>
      <c r="HL34" s="1">
        <v>5733.36</v>
      </c>
      <c r="HM34" s="1">
        <v>119243</v>
      </c>
      <c r="HN34" s="1">
        <v>510044.74</v>
      </c>
      <c r="HO34" s="1">
        <v>332844.7</v>
      </c>
      <c r="HP34" s="1">
        <v>88053.5</v>
      </c>
      <c r="HQ34" s="1">
        <v>142216.69</v>
      </c>
      <c r="HR34" s="1">
        <v>258476.29</v>
      </c>
      <c r="HS34" s="1">
        <v>195178.6</v>
      </c>
      <c r="HT34" s="1">
        <v>13874.24</v>
      </c>
      <c r="HU34" s="1">
        <v>53892</v>
      </c>
      <c r="HV34" s="1">
        <v>877928.72</v>
      </c>
      <c r="HW34" s="1">
        <v>320641.38</v>
      </c>
      <c r="HX34" s="1">
        <v>124928</v>
      </c>
      <c r="HY34" s="1">
        <v>532434.41</v>
      </c>
      <c r="HZ34" s="1">
        <v>120386.44</v>
      </c>
      <c r="IA34" s="1">
        <v>846538.86</v>
      </c>
      <c r="IB34" s="1">
        <v>4555923.6500000004</v>
      </c>
      <c r="IC34" s="1">
        <v>150888.89000000001</v>
      </c>
      <c r="ID34" s="1">
        <v>74358</v>
      </c>
      <c r="IE34" s="1">
        <v>801209.36</v>
      </c>
      <c r="IF34" s="1">
        <v>60287.63</v>
      </c>
      <c r="IG34" s="1">
        <v>4805799.4000000004</v>
      </c>
      <c r="IH34" s="1">
        <v>20556</v>
      </c>
      <c r="II34" s="1">
        <v>668299.31000000006</v>
      </c>
      <c r="IJ34" s="1">
        <v>52886.5</v>
      </c>
      <c r="IK34" s="1">
        <v>55053</v>
      </c>
      <c r="IL34" s="1">
        <v>47925.45</v>
      </c>
      <c r="IM34" s="1">
        <v>129212.25</v>
      </c>
      <c r="IN34" s="1">
        <v>831441</v>
      </c>
      <c r="IO34" s="1">
        <v>1253056.26</v>
      </c>
      <c r="IP34" s="1">
        <v>207388.91</v>
      </c>
      <c r="IQ34" s="1">
        <v>470129.2</v>
      </c>
      <c r="IR34" s="1">
        <v>2808615</v>
      </c>
      <c r="IS34" s="1">
        <v>1821068.85</v>
      </c>
      <c r="IT34" s="1">
        <v>30508</v>
      </c>
      <c r="IU34" s="1">
        <v>7680</v>
      </c>
      <c r="IV34" s="1">
        <v>386270.25</v>
      </c>
      <c r="IW34" s="1">
        <v>16695</v>
      </c>
      <c r="IX34" s="1">
        <v>14610.17</v>
      </c>
      <c r="IY34" s="1">
        <v>33137</v>
      </c>
      <c r="IZ34" s="1">
        <v>174816</v>
      </c>
      <c r="JA34" s="1">
        <v>197423.75</v>
      </c>
      <c r="JB34" s="1">
        <v>45253</v>
      </c>
      <c r="JC34" s="1">
        <v>272654.07</v>
      </c>
      <c r="JD34" s="1">
        <v>274837.02</v>
      </c>
      <c r="JE34" s="1">
        <v>104687.02</v>
      </c>
      <c r="JF34" s="1">
        <v>65628</v>
      </c>
      <c r="JG34" s="1">
        <v>28990.75</v>
      </c>
      <c r="JH34" s="1">
        <v>264186</v>
      </c>
      <c r="JI34" s="1">
        <v>205297</v>
      </c>
      <c r="JJ34" s="1">
        <v>4842.3500000000004</v>
      </c>
      <c r="JK34" s="1">
        <v>16971.5</v>
      </c>
      <c r="JL34" s="1">
        <v>4366.5</v>
      </c>
      <c r="JM34" s="1">
        <v>36590.25</v>
      </c>
      <c r="JN34" s="1">
        <v>112740.1</v>
      </c>
      <c r="JO34" s="1">
        <v>35528</v>
      </c>
      <c r="JP34" s="1">
        <v>7748</v>
      </c>
      <c r="JQ34" s="1">
        <v>122349</v>
      </c>
      <c r="JR34" s="1">
        <v>1320904.25</v>
      </c>
      <c r="JS34" s="1">
        <v>95380</v>
      </c>
      <c r="JT34" s="1">
        <v>88570.5</v>
      </c>
      <c r="JU34" s="1">
        <v>1935</v>
      </c>
      <c r="JV34" s="1">
        <v>10359.870000000001</v>
      </c>
      <c r="JW34" s="1">
        <v>20412.419999999998</v>
      </c>
      <c r="JX34" s="1">
        <v>55456.5</v>
      </c>
      <c r="JY34" s="1">
        <v>19289.25</v>
      </c>
      <c r="JZ34" s="1">
        <v>5062</v>
      </c>
      <c r="KA34" s="1">
        <v>7813.5</v>
      </c>
      <c r="KB34" s="1">
        <v>2509</v>
      </c>
      <c r="KC34" s="1">
        <v>68682.080000000002</v>
      </c>
      <c r="KD34" s="1"/>
      <c r="KE34" s="1">
        <v>43027</v>
      </c>
      <c r="KF34" s="1">
        <v>5115</v>
      </c>
      <c r="KG34" s="1">
        <v>12210</v>
      </c>
      <c r="KH34" s="1">
        <v>11136.66</v>
      </c>
      <c r="KI34" s="1">
        <v>142468.95000000001</v>
      </c>
      <c r="KJ34" s="1">
        <v>86734.32</v>
      </c>
      <c r="KK34" s="1">
        <v>29320.45</v>
      </c>
      <c r="KL34" s="1">
        <v>91180.5</v>
      </c>
      <c r="KM34" s="1">
        <v>180190.5</v>
      </c>
      <c r="KN34" s="1">
        <v>170538.5</v>
      </c>
      <c r="KO34" s="1">
        <v>38419.5</v>
      </c>
      <c r="KP34" s="1">
        <v>6100</v>
      </c>
      <c r="KQ34" s="1">
        <v>31446.25</v>
      </c>
      <c r="KR34" s="1">
        <v>21741.35</v>
      </c>
      <c r="KS34" s="1">
        <v>46348.9</v>
      </c>
      <c r="KT34" s="1">
        <v>7305</v>
      </c>
      <c r="KU34" s="1">
        <v>63231</v>
      </c>
      <c r="KV34" s="1">
        <v>23731.49</v>
      </c>
      <c r="KW34" s="1">
        <v>24355.75</v>
      </c>
      <c r="KX34" s="1">
        <v>16396.439999999999</v>
      </c>
      <c r="KY34" s="1">
        <v>15822</v>
      </c>
      <c r="KZ34" s="1">
        <v>24882</v>
      </c>
      <c r="LA34" s="1">
        <v>77513.600000000006</v>
      </c>
      <c r="LB34" s="1">
        <v>6215</v>
      </c>
      <c r="LC34" s="1">
        <v>39871.800000000003</v>
      </c>
      <c r="LD34" s="1">
        <v>19695</v>
      </c>
      <c r="LE34" s="1">
        <v>840413.24</v>
      </c>
      <c r="LF34" s="1">
        <v>4139040.06</v>
      </c>
      <c r="LG34" s="1">
        <v>71017</v>
      </c>
      <c r="LH34" s="1">
        <v>46773.49</v>
      </c>
      <c r="LI34" s="1">
        <v>15963</v>
      </c>
      <c r="LJ34" s="1">
        <v>1144118.6100000001</v>
      </c>
      <c r="LK34" s="1">
        <v>35409</v>
      </c>
      <c r="LL34" s="1">
        <v>256106.94</v>
      </c>
      <c r="LM34" s="1">
        <v>135239.13</v>
      </c>
      <c r="LN34" s="1">
        <v>29363</v>
      </c>
      <c r="LO34" s="1">
        <v>30109</v>
      </c>
      <c r="LP34" s="1">
        <v>158684</v>
      </c>
      <c r="LQ34" s="1">
        <v>72761.75</v>
      </c>
      <c r="LR34" s="1">
        <v>242516</v>
      </c>
      <c r="LS34" s="1">
        <v>106007.25</v>
      </c>
      <c r="LT34" s="1">
        <v>266725.34999999998</v>
      </c>
      <c r="LU34" s="1">
        <v>83161</v>
      </c>
      <c r="LV34" s="1">
        <v>296076.7</v>
      </c>
      <c r="LW34" s="1">
        <v>83856</v>
      </c>
      <c r="LX34" s="1">
        <v>108017</v>
      </c>
      <c r="LY34" s="1">
        <v>254076.42</v>
      </c>
      <c r="LZ34" s="1">
        <v>338122.7</v>
      </c>
      <c r="MA34" s="1">
        <v>8014.42</v>
      </c>
      <c r="MB34" s="1">
        <v>42942.5</v>
      </c>
      <c r="MC34" s="1">
        <v>1457276.25</v>
      </c>
      <c r="MD34" s="1">
        <v>113744.38</v>
      </c>
      <c r="ME34" s="1">
        <v>761502.96</v>
      </c>
      <c r="MF34" s="1">
        <v>164899.42000000001</v>
      </c>
      <c r="MG34" s="1">
        <v>67206.5</v>
      </c>
      <c r="MH34" s="1">
        <v>12719</v>
      </c>
      <c r="MI34" s="1">
        <v>156210.70000000001</v>
      </c>
      <c r="MJ34" s="1">
        <v>49958</v>
      </c>
      <c r="MK34" s="1">
        <v>6520</v>
      </c>
      <c r="ML34" s="1">
        <v>22285</v>
      </c>
      <c r="MM34" s="1">
        <v>158958.98000000001</v>
      </c>
      <c r="MN34" s="1">
        <v>184855.3</v>
      </c>
      <c r="MO34" s="1">
        <v>102404.5</v>
      </c>
      <c r="MP34" s="1">
        <v>78598.289999999994</v>
      </c>
      <c r="MQ34" s="1"/>
      <c r="MR34" s="1">
        <v>243378.8</v>
      </c>
      <c r="MS34" s="1">
        <v>0</v>
      </c>
      <c r="MT34" s="1">
        <v>539487</v>
      </c>
      <c r="MU34" s="1">
        <v>19515</v>
      </c>
      <c r="MV34" s="1">
        <v>138833</v>
      </c>
      <c r="MW34" s="1">
        <v>204895.7</v>
      </c>
      <c r="MX34" s="1">
        <v>42296</v>
      </c>
      <c r="MY34" s="1">
        <v>17400.8</v>
      </c>
      <c r="MZ34" s="1">
        <v>152901</v>
      </c>
      <c r="NA34" s="1">
        <v>95562.25</v>
      </c>
      <c r="NB34" s="1">
        <v>207654.75</v>
      </c>
      <c r="NC34" s="1">
        <v>90495</v>
      </c>
      <c r="ND34" s="1">
        <v>58213.5</v>
      </c>
      <c r="NE34" s="1">
        <v>37499.199999999997</v>
      </c>
      <c r="NF34" s="1">
        <v>12967</v>
      </c>
      <c r="NG34" s="1">
        <v>34696.199999999997</v>
      </c>
      <c r="NH34" s="1">
        <v>6545</v>
      </c>
      <c r="NI34" s="1">
        <v>27609.7</v>
      </c>
      <c r="NJ34" s="1">
        <v>345534</v>
      </c>
      <c r="NK34" s="1">
        <v>29455</v>
      </c>
      <c r="NL34" s="1">
        <v>6363</v>
      </c>
      <c r="NM34" s="1">
        <v>57996</v>
      </c>
      <c r="NN34" s="1">
        <v>89930</v>
      </c>
      <c r="NO34" s="1">
        <v>146571</v>
      </c>
      <c r="NP34" s="1">
        <v>22129</v>
      </c>
      <c r="NQ34" s="1">
        <v>51567</v>
      </c>
      <c r="NR34" s="1">
        <v>1070497</v>
      </c>
      <c r="NS34" s="1">
        <v>891975.48</v>
      </c>
      <c r="NT34" s="1">
        <v>18276.2</v>
      </c>
      <c r="NU34" s="1">
        <v>148016.4</v>
      </c>
      <c r="NV34" s="1">
        <v>53821.33</v>
      </c>
      <c r="NW34" s="1">
        <v>11287.5</v>
      </c>
      <c r="NX34" s="1">
        <v>144565</v>
      </c>
      <c r="NY34" s="1">
        <v>430950.06</v>
      </c>
      <c r="NZ34" s="1">
        <v>34105.25</v>
      </c>
      <c r="OA34" s="1">
        <v>81881.5</v>
      </c>
      <c r="OB34" s="1">
        <v>26547.5</v>
      </c>
      <c r="OC34" s="1">
        <v>27035</v>
      </c>
      <c r="OD34" s="1">
        <v>139229</v>
      </c>
      <c r="OE34" s="1">
        <v>291565.93</v>
      </c>
      <c r="OF34" s="1">
        <v>43178</v>
      </c>
      <c r="OG34" s="1">
        <v>1400</v>
      </c>
      <c r="OH34" s="1">
        <v>244948.72</v>
      </c>
      <c r="OI34" s="1">
        <v>540467.67000000004</v>
      </c>
      <c r="OJ34" s="1">
        <v>685978.31</v>
      </c>
      <c r="OK34" s="1">
        <v>24723</v>
      </c>
      <c r="OL34" s="1">
        <v>219326.5</v>
      </c>
      <c r="OM34" s="1">
        <v>134377.79999999999</v>
      </c>
      <c r="ON34" s="1">
        <v>31553.49</v>
      </c>
      <c r="OO34" s="1">
        <v>185942.89</v>
      </c>
      <c r="OP34" s="1">
        <v>215768.44</v>
      </c>
      <c r="OQ34" s="1">
        <v>220825.28</v>
      </c>
      <c r="OR34" s="1">
        <v>127351.92</v>
      </c>
      <c r="OS34" s="1">
        <v>531911.25</v>
      </c>
      <c r="OT34" s="1">
        <v>17810</v>
      </c>
      <c r="OU34" s="1">
        <v>220342.82</v>
      </c>
      <c r="OV34" s="1">
        <v>260926.68</v>
      </c>
      <c r="OW34" s="1">
        <v>264551.25</v>
      </c>
      <c r="OX34" s="1">
        <v>119590.2</v>
      </c>
      <c r="OY34" s="1">
        <v>52921.88</v>
      </c>
      <c r="OZ34" s="1">
        <v>25106.3</v>
      </c>
      <c r="PA34" s="1">
        <v>197268.59</v>
      </c>
      <c r="PB34" s="1">
        <v>8145</v>
      </c>
      <c r="PC34" s="1">
        <v>89304</v>
      </c>
      <c r="PD34" s="1">
        <v>9325</v>
      </c>
      <c r="PE34" s="1">
        <v>343280.56</v>
      </c>
      <c r="PF34" s="1">
        <v>2362.5</v>
      </c>
      <c r="PG34" s="1">
        <v>36192.85</v>
      </c>
      <c r="PH34" s="1">
        <v>827493.68</v>
      </c>
      <c r="PI34" s="1">
        <v>1957</v>
      </c>
      <c r="PJ34" s="1">
        <v>99003</v>
      </c>
      <c r="PK34" s="1">
        <v>13044.68</v>
      </c>
      <c r="PL34" s="1">
        <v>130455</v>
      </c>
      <c r="PM34" s="1">
        <v>385466.5</v>
      </c>
      <c r="PN34" s="1">
        <v>60727.25</v>
      </c>
      <c r="PO34" s="1">
        <v>40774.639999999999</v>
      </c>
      <c r="PP34" s="1">
        <v>106567</v>
      </c>
      <c r="PQ34" s="1">
        <v>1110</v>
      </c>
      <c r="PR34" s="1">
        <v>13761</v>
      </c>
      <c r="PS34" s="1">
        <v>28805</v>
      </c>
      <c r="PT34" s="1">
        <v>23076</v>
      </c>
      <c r="PU34" s="1">
        <v>5002</v>
      </c>
      <c r="PV34" s="1">
        <v>56238.04</v>
      </c>
      <c r="PW34" s="1">
        <v>15979.5</v>
      </c>
      <c r="PX34" s="1">
        <v>29411.25</v>
      </c>
      <c r="PY34" s="1">
        <v>135774.41</v>
      </c>
      <c r="PZ34" s="1">
        <v>20739</v>
      </c>
      <c r="QA34" s="1">
        <v>26257</v>
      </c>
      <c r="QB34" s="1">
        <v>7686.79</v>
      </c>
      <c r="QC34" s="1">
        <v>10666</v>
      </c>
      <c r="QD34" s="1">
        <v>15644</v>
      </c>
      <c r="QE34" s="1">
        <v>45339.5</v>
      </c>
      <c r="QF34" s="1">
        <v>60466</v>
      </c>
      <c r="QG34" s="1">
        <v>52752.45</v>
      </c>
      <c r="QH34" s="1">
        <v>21213.75</v>
      </c>
      <c r="QI34" s="1">
        <v>38158</v>
      </c>
      <c r="QJ34" s="1">
        <v>26254.25</v>
      </c>
      <c r="QK34" s="1">
        <v>342480.11</v>
      </c>
      <c r="QL34" s="1">
        <v>64758.7</v>
      </c>
      <c r="QM34" s="1">
        <v>109170.25</v>
      </c>
      <c r="QN34" s="1">
        <v>12710</v>
      </c>
      <c r="QO34" s="1">
        <v>31264.23</v>
      </c>
      <c r="QP34" s="1">
        <v>64073</v>
      </c>
      <c r="QQ34" s="1">
        <v>85799.26</v>
      </c>
      <c r="QR34" s="1">
        <v>87049</v>
      </c>
      <c r="QS34" s="1">
        <v>73241.23</v>
      </c>
      <c r="QT34" s="1">
        <v>316997</v>
      </c>
      <c r="QU34" s="1">
        <v>4380</v>
      </c>
      <c r="QV34" s="1">
        <v>24876.76</v>
      </c>
      <c r="QW34" s="1">
        <v>29749.33</v>
      </c>
      <c r="QX34" s="1">
        <v>120327.65</v>
      </c>
      <c r="QY34" s="1">
        <v>17360</v>
      </c>
      <c r="QZ34" s="1">
        <v>179380</v>
      </c>
      <c r="RA34" s="1">
        <v>20573.95</v>
      </c>
      <c r="RB34" s="1">
        <v>1711.62</v>
      </c>
      <c r="RC34" s="1">
        <v>73761</v>
      </c>
      <c r="RD34" s="1">
        <v>98010</v>
      </c>
      <c r="RE34" s="1">
        <v>85819.42</v>
      </c>
      <c r="RF34" s="1">
        <v>316287.11</v>
      </c>
      <c r="RG34" s="1">
        <v>80969.009999999995</v>
      </c>
      <c r="RH34" s="1">
        <v>14568</v>
      </c>
      <c r="RI34" s="1">
        <v>31760.07</v>
      </c>
      <c r="RJ34" s="1">
        <v>206597.64</v>
      </c>
      <c r="RK34" s="1">
        <v>13240.5</v>
      </c>
      <c r="RL34" s="1">
        <v>2435936</v>
      </c>
      <c r="RM34" s="1">
        <v>896.15</v>
      </c>
      <c r="RN34" s="1">
        <v>21709</v>
      </c>
      <c r="RO34" s="1">
        <v>332749.39</v>
      </c>
      <c r="RP34" s="1">
        <v>2720</v>
      </c>
      <c r="RQ34" s="1">
        <v>3340</v>
      </c>
      <c r="RR34" s="1">
        <v>81352.5</v>
      </c>
      <c r="RS34" s="1">
        <v>58257</v>
      </c>
      <c r="RT34" s="1">
        <v>10678</v>
      </c>
      <c r="RU34" s="1">
        <v>65600.600000000006</v>
      </c>
      <c r="RV34" s="1">
        <v>242923.99</v>
      </c>
      <c r="RW34" s="1">
        <v>12209.26</v>
      </c>
      <c r="RX34" s="1">
        <v>55598.5</v>
      </c>
      <c r="RY34" s="1">
        <v>0</v>
      </c>
      <c r="RZ34" s="1">
        <v>30797</v>
      </c>
      <c r="SA34" s="1">
        <v>27609.5</v>
      </c>
      <c r="SB34" s="1">
        <v>6795</v>
      </c>
      <c r="SC34" s="1">
        <v>117631.4</v>
      </c>
      <c r="SD34" s="1">
        <v>12824.5</v>
      </c>
      <c r="SE34" s="1">
        <v>20528.72</v>
      </c>
      <c r="SF34" s="1">
        <v>39404.92</v>
      </c>
      <c r="SG34" s="1">
        <v>28415</v>
      </c>
      <c r="SH34" s="1">
        <v>92261.8</v>
      </c>
      <c r="SI34" s="1">
        <v>77409</v>
      </c>
      <c r="SJ34" s="1">
        <v>70032.490000000005</v>
      </c>
      <c r="SK34" s="1">
        <v>108076.5</v>
      </c>
      <c r="SL34" s="1">
        <v>316181</v>
      </c>
      <c r="SM34" s="1">
        <v>78823.25</v>
      </c>
      <c r="SN34" s="1">
        <v>100211.5</v>
      </c>
      <c r="SO34" s="1">
        <v>19259.46</v>
      </c>
      <c r="SP34" s="1">
        <v>234460.44</v>
      </c>
      <c r="SQ34" s="1">
        <v>46031.9</v>
      </c>
      <c r="SR34" s="1">
        <v>42102</v>
      </c>
      <c r="SS34" s="1">
        <v>12979</v>
      </c>
      <c r="ST34" s="1">
        <v>2015</v>
      </c>
      <c r="SU34" s="1">
        <v>9538.86</v>
      </c>
      <c r="SV34" s="1">
        <v>1897.5</v>
      </c>
      <c r="SW34" s="1">
        <v>8016.71</v>
      </c>
      <c r="SX34" s="1">
        <v>34348.300000000003</v>
      </c>
      <c r="SY34" s="1">
        <v>9876.75</v>
      </c>
      <c r="SZ34" s="1">
        <v>34071.32</v>
      </c>
      <c r="TA34" s="1">
        <v>24228</v>
      </c>
      <c r="TB34" s="1">
        <v>30264.94</v>
      </c>
      <c r="TC34" s="1">
        <v>79854.740000000005</v>
      </c>
      <c r="TD34" s="1">
        <v>2700</v>
      </c>
      <c r="TE34" s="1">
        <v>23637.5</v>
      </c>
      <c r="TF34" s="1">
        <v>26170.5</v>
      </c>
      <c r="TG34" s="1">
        <v>6246</v>
      </c>
      <c r="TH34" s="1">
        <v>29837</v>
      </c>
      <c r="TI34" s="1">
        <v>28032</v>
      </c>
      <c r="TJ34" s="1">
        <v>19190.150000000001</v>
      </c>
      <c r="TK34" s="1">
        <v>87372</v>
      </c>
      <c r="TL34" s="1">
        <v>151989</v>
      </c>
      <c r="TM34" s="1">
        <v>0</v>
      </c>
      <c r="TN34" s="1">
        <v>205040.35</v>
      </c>
      <c r="TO34" s="1">
        <v>29039.25</v>
      </c>
      <c r="TP34" s="1">
        <v>79091</v>
      </c>
      <c r="TQ34" s="1">
        <v>15650</v>
      </c>
      <c r="TR34" s="1">
        <v>15624.5</v>
      </c>
      <c r="TS34" s="1"/>
      <c r="TT34" s="1">
        <v>1387.36</v>
      </c>
      <c r="TU34" s="1">
        <v>53658.78</v>
      </c>
      <c r="TV34" s="1">
        <v>33051</v>
      </c>
      <c r="TW34" s="1">
        <v>53382.75</v>
      </c>
      <c r="TX34" s="1">
        <v>24468</v>
      </c>
      <c r="TY34" s="1">
        <v>34096.14</v>
      </c>
      <c r="TZ34" s="1">
        <v>24085</v>
      </c>
      <c r="UA34" s="1">
        <v>42804.5</v>
      </c>
      <c r="UB34" s="1">
        <v>6154</v>
      </c>
      <c r="UC34" s="1">
        <v>38866</v>
      </c>
      <c r="UD34" s="1">
        <v>7081</v>
      </c>
      <c r="UE34" s="1">
        <v>156350</v>
      </c>
      <c r="UF34" s="1">
        <v>83930</v>
      </c>
      <c r="UG34" s="1">
        <v>9944.25</v>
      </c>
      <c r="UH34" s="1">
        <v>22058.25</v>
      </c>
      <c r="UI34" s="1">
        <v>99930</v>
      </c>
      <c r="UJ34" s="1">
        <v>127148.75</v>
      </c>
      <c r="UK34" s="1">
        <v>120369</v>
      </c>
      <c r="UL34" s="1">
        <v>39094.5</v>
      </c>
      <c r="UM34" s="1">
        <v>13422</v>
      </c>
      <c r="UN34" s="1">
        <v>73359.8</v>
      </c>
      <c r="UO34" s="1">
        <v>39112.5</v>
      </c>
      <c r="UP34" s="1">
        <v>21238.639999999999</v>
      </c>
      <c r="UQ34" s="1">
        <v>18226</v>
      </c>
      <c r="UR34" s="1">
        <v>13297.75</v>
      </c>
      <c r="US34" s="1">
        <v>927</v>
      </c>
      <c r="UT34" s="1">
        <v>13519</v>
      </c>
      <c r="UU34" s="1">
        <v>36200.49</v>
      </c>
      <c r="UV34" s="1"/>
      <c r="UW34" s="1">
        <v>354156.65</v>
      </c>
      <c r="UX34" s="1">
        <v>14003</v>
      </c>
      <c r="UY34" s="1">
        <v>5008</v>
      </c>
      <c r="UZ34" s="1">
        <v>15117</v>
      </c>
      <c r="VA34" s="1">
        <v>2391192.75</v>
      </c>
      <c r="VB34" s="1">
        <v>36814</v>
      </c>
      <c r="VC34" s="1">
        <v>162258.5</v>
      </c>
      <c r="VD34" s="1">
        <v>71630</v>
      </c>
      <c r="VE34" s="1">
        <v>25541</v>
      </c>
      <c r="VF34" s="1">
        <v>33973</v>
      </c>
      <c r="VG34" s="1">
        <v>39217.5</v>
      </c>
      <c r="VH34" s="1">
        <v>34311.5</v>
      </c>
      <c r="VI34" s="1">
        <v>40810.660000000003</v>
      </c>
      <c r="VJ34" s="1">
        <v>64421.599999999999</v>
      </c>
      <c r="VK34" s="1">
        <v>34664.5</v>
      </c>
      <c r="VL34" s="1">
        <v>222195.85</v>
      </c>
      <c r="VM34" s="1">
        <v>45516.26</v>
      </c>
      <c r="VN34" s="1">
        <v>758970.45</v>
      </c>
      <c r="VO34" s="1">
        <v>182</v>
      </c>
      <c r="VP34" s="1">
        <v>783764</v>
      </c>
      <c r="VQ34" s="1">
        <v>34968.75</v>
      </c>
      <c r="VR34" s="1">
        <v>110654.03</v>
      </c>
      <c r="VS34" s="1">
        <v>1905.6</v>
      </c>
      <c r="VT34" s="1">
        <v>39690</v>
      </c>
      <c r="VU34" s="1">
        <v>275206.95</v>
      </c>
      <c r="VV34" s="1">
        <v>57351.24</v>
      </c>
      <c r="VW34" s="1">
        <v>12058147.5</v>
      </c>
      <c r="VX34" s="1">
        <v>68894.5</v>
      </c>
      <c r="VY34" s="1">
        <v>154436.93</v>
      </c>
      <c r="VZ34" s="1">
        <v>32611.3</v>
      </c>
      <c r="WA34" s="1">
        <v>31110</v>
      </c>
      <c r="WB34" s="1">
        <v>5836.75</v>
      </c>
      <c r="WC34" s="1">
        <v>23646</v>
      </c>
      <c r="WD34" s="1">
        <v>31754.25</v>
      </c>
      <c r="WE34" s="1">
        <v>178915.27</v>
      </c>
      <c r="WF34" s="1">
        <v>70515.5</v>
      </c>
      <c r="WG34" s="1">
        <v>72400.45</v>
      </c>
      <c r="WH34" s="1">
        <v>422722</v>
      </c>
      <c r="WI34" s="1">
        <v>3013832.25</v>
      </c>
      <c r="WJ34" s="1">
        <v>548548.44999999995</v>
      </c>
      <c r="WK34" s="1">
        <v>16928.259999999998</v>
      </c>
      <c r="WL34" s="1">
        <v>515608</v>
      </c>
      <c r="WM34" s="1">
        <v>10491.14</v>
      </c>
      <c r="WN34" s="1">
        <v>38289.5</v>
      </c>
      <c r="WO34" s="1">
        <v>9151</v>
      </c>
      <c r="WP34" s="1">
        <v>-34000.199999999997</v>
      </c>
      <c r="WQ34" s="1">
        <v>131378</v>
      </c>
      <c r="WR34" s="1">
        <v>186980.52000000002</v>
      </c>
      <c r="WS34" s="1">
        <v>168189.7</v>
      </c>
      <c r="WT34" s="1">
        <v>2120686.9500000002</v>
      </c>
      <c r="WU34" s="1">
        <v>132299.64000000001</v>
      </c>
      <c r="WV34" s="1">
        <v>20761.2</v>
      </c>
      <c r="WW34" s="1">
        <v>11659</v>
      </c>
      <c r="WX34" s="1">
        <v>15082</v>
      </c>
      <c r="WY34" s="1">
        <v>120936</v>
      </c>
      <c r="WZ34" s="1">
        <v>0</v>
      </c>
      <c r="XA34" s="1">
        <v>6140</v>
      </c>
      <c r="XB34" s="1">
        <v>52028.800000000003</v>
      </c>
      <c r="XC34" s="1">
        <v>10040</v>
      </c>
      <c r="XD34" s="1">
        <v>20062</v>
      </c>
      <c r="XE34" s="1"/>
      <c r="XF34" s="1">
        <v>73691.25</v>
      </c>
      <c r="XG34" s="1">
        <v>79495.5</v>
      </c>
      <c r="XH34" s="1">
        <v>122652</v>
      </c>
      <c r="XI34" s="1">
        <v>35363.96</v>
      </c>
      <c r="XJ34" s="1">
        <v>36066.800000000003</v>
      </c>
      <c r="XK34" s="1">
        <v>850278.25</v>
      </c>
      <c r="XL34" s="1">
        <v>120939.8</v>
      </c>
      <c r="XM34" s="1">
        <v>4588</v>
      </c>
      <c r="XN34" s="1">
        <v>7653.43</v>
      </c>
      <c r="XO34" s="1">
        <v>78531</v>
      </c>
      <c r="XP34" s="1">
        <v>1292</v>
      </c>
      <c r="XQ34" s="1">
        <v>1491780.75</v>
      </c>
      <c r="XR34" s="1">
        <v>138767</v>
      </c>
      <c r="XS34" s="1">
        <v>662872.61</v>
      </c>
      <c r="XT34" s="1">
        <v>500741.69</v>
      </c>
      <c r="XU34" s="1">
        <v>2281716.9</v>
      </c>
      <c r="XV34" s="1"/>
      <c r="XW34" s="1">
        <v>2532</v>
      </c>
      <c r="XX34" s="1">
        <v>410746.82</v>
      </c>
      <c r="XY34" s="1"/>
      <c r="XZ34" s="1">
        <v>96970</v>
      </c>
      <c r="YA34" s="1">
        <v>51032.5</v>
      </c>
      <c r="YB34" s="1">
        <v>21366</v>
      </c>
      <c r="YC34" s="1">
        <v>13609.54</v>
      </c>
      <c r="YD34" s="1">
        <v>943.5</v>
      </c>
      <c r="YE34" s="1">
        <v>84497.36</v>
      </c>
      <c r="YF34" s="1">
        <v>21040</v>
      </c>
      <c r="YG34" s="1">
        <v>395783.75</v>
      </c>
      <c r="YH34" s="1">
        <v>805894</v>
      </c>
      <c r="YI34" s="1">
        <v>48289</v>
      </c>
      <c r="YJ34" s="1">
        <v>2822849.82</v>
      </c>
      <c r="YK34" s="1">
        <v>108484</v>
      </c>
      <c r="YL34" s="1"/>
      <c r="YM34" s="1">
        <v>6953.15</v>
      </c>
      <c r="YN34" s="1">
        <v>297</v>
      </c>
      <c r="YO34" s="1">
        <v>34122</v>
      </c>
      <c r="YP34" s="1"/>
      <c r="YQ34" s="1">
        <v>28623.41</v>
      </c>
      <c r="YR34" s="1">
        <v>11150</v>
      </c>
      <c r="YS34" s="1">
        <v>1105937.25</v>
      </c>
      <c r="YT34" s="1">
        <v>245183.5</v>
      </c>
      <c r="YU34" s="1">
        <v>50838</v>
      </c>
      <c r="YV34" s="1">
        <v>5684.5</v>
      </c>
      <c r="YW34" s="1">
        <v>12223.25</v>
      </c>
      <c r="YX34" s="1">
        <v>69259</v>
      </c>
      <c r="YY34" s="1">
        <v>414967.2</v>
      </c>
      <c r="YZ34" s="1">
        <v>28118</v>
      </c>
      <c r="ZA34" s="1">
        <v>5267</v>
      </c>
      <c r="ZB34" s="1"/>
      <c r="ZC34" s="1">
        <v>1515</v>
      </c>
      <c r="ZD34" s="1">
        <v>31220</v>
      </c>
      <c r="ZE34" s="1">
        <v>39830</v>
      </c>
      <c r="ZF34" s="1">
        <v>176816.27</v>
      </c>
      <c r="ZG34" s="1">
        <v>51252</v>
      </c>
      <c r="ZH34" s="1">
        <v>18055</v>
      </c>
      <c r="ZI34" s="1">
        <v>15022.3</v>
      </c>
      <c r="ZJ34" s="1">
        <v>28480</v>
      </c>
      <c r="ZK34" s="1"/>
      <c r="ZL34" s="1">
        <v>22346</v>
      </c>
      <c r="ZM34" s="1"/>
      <c r="ZN34" s="1"/>
      <c r="ZO34" s="1">
        <v>6077.08</v>
      </c>
      <c r="ZP34" s="1">
        <v>5155</v>
      </c>
      <c r="ZQ34" s="1">
        <v>16353.23</v>
      </c>
      <c r="ZR34" s="1">
        <v>356422</v>
      </c>
      <c r="ZS34" s="1">
        <v>156949</v>
      </c>
      <c r="ZT34" s="1">
        <v>661262.17000000004</v>
      </c>
      <c r="ZU34" s="1">
        <v>46626.66</v>
      </c>
      <c r="ZV34" s="1">
        <v>101944.78</v>
      </c>
      <c r="ZW34" s="1">
        <v>26773.55</v>
      </c>
      <c r="ZX34" s="1">
        <v>5215</v>
      </c>
      <c r="ZY34" s="1">
        <v>880</v>
      </c>
      <c r="ZZ34" s="1">
        <v>22681.75</v>
      </c>
      <c r="AAA34" s="1">
        <v>33302.75</v>
      </c>
      <c r="AAB34" s="1">
        <v>0</v>
      </c>
      <c r="AAC34" s="1">
        <v>207315.3</v>
      </c>
      <c r="AAD34" s="1">
        <v>193908</v>
      </c>
      <c r="AAE34" s="1">
        <v>15638.98</v>
      </c>
      <c r="AAF34" s="1">
        <v>57162.75</v>
      </c>
      <c r="AAG34" s="1">
        <v>63128.800000000003</v>
      </c>
      <c r="AAH34" s="1">
        <v>22360.75</v>
      </c>
      <c r="AAI34" s="1">
        <v>206843.51</v>
      </c>
      <c r="AAJ34" s="1">
        <v>146646</v>
      </c>
      <c r="AAK34" s="1">
        <v>75582</v>
      </c>
      <c r="AAL34" s="1">
        <v>100017.73</v>
      </c>
      <c r="AAM34" s="1">
        <v>207150.26</v>
      </c>
      <c r="AAN34" s="1">
        <v>1110</v>
      </c>
      <c r="AAO34" s="1">
        <v>10699</v>
      </c>
      <c r="AAP34" s="1">
        <v>393026</v>
      </c>
      <c r="AAQ34" s="1">
        <v>43790.55</v>
      </c>
      <c r="AAR34" s="1">
        <v>18938.75</v>
      </c>
      <c r="AAS34" s="1">
        <v>5144.25</v>
      </c>
      <c r="AAT34" s="1">
        <v>154613.44</v>
      </c>
      <c r="AAU34" s="1">
        <v>37477</v>
      </c>
      <c r="AAV34" s="1">
        <v>54113</v>
      </c>
      <c r="AAW34" s="1">
        <v>16495</v>
      </c>
      <c r="AAX34" s="1">
        <v>65516</v>
      </c>
      <c r="AAY34" s="1">
        <v>49642.07</v>
      </c>
      <c r="AAZ34" s="1">
        <v>6538</v>
      </c>
      <c r="ABA34" s="1">
        <v>22245</v>
      </c>
      <c r="ABB34" s="1">
        <v>0</v>
      </c>
      <c r="ABC34" s="1">
        <v>55473</v>
      </c>
      <c r="ABD34" s="1">
        <v>150521.75</v>
      </c>
      <c r="ABE34" s="1">
        <v>27185</v>
      </c>
      <c r="ABF34" s="1">
        <v>21511</v>
      </c>
      <c r="ABG34" s="1"/>
      <c r="ABH34" s="1">
        <v>77046</v>
      </c>
      <c r="ABI34" s="1">
        <v>15992.17</v>
      </c>
      <c r="ABJ34" s="1">
        <v>46216.5</v>
      </c>
      <c r="ABK34" s="1">
        <v>6174</v>
      </c>
      <c r="ABL34" s="1">
        <v>18707.650000000001</v>
      </c>
      <c r="ABM34" s="1">
        <v>15212</v>
      </c>
      <c r="ABN34" s="1">
        <v>238500.75</v>
      </c>
      <c r="ABO34" s="1">
        <v>0</v>
      </c>
      <c r="ABP34" s="1">
        <v>85862.5</v>
      </c>
      <c r="ABQ34" s="1">
        <v>50706</v>
      </c>
      <c r="ABR34" s="1">
        <v>255451.5</v>
      </c>
      <c r="ABS34" s="1">
        <v>77026</v>
      </c>
      <c r="ABT34" s="1">
        <v>462249.86</v>
      </c>
      <c r="ABU34" s="1">
        <v>17323</v>
      </c>
      <c r="ABV34" s="1">
        <v>14651</v>
      </c>
      <c r="ABW34" s="1">
        <v>14544.4</v>
      </c>
      <c r="ABX34" s="1">
        <v>1630</v>
      </c>
      <c r="ABY34" s="1">
        <v>4526.75</v>
      </c>
      <c r="ABZ34" s="1">
        <v>211274.05</v>
      </c>
      <c r="ACA34" s="1"/>
      <c r="ACB34" s="1">
        <v>6233</v>
      </c>
      <c r="ACC34" s="1">
        <v>9715.5</v>
      </c>
      <c r="ACD34" s="1">
        <v>1808320.75</v>
      </c>
      <c r="ACE34" s="1">
        <v>3137</v>
      </c>
      <c r="ACF34" s="1">
        <v>400347.45</v>
      </c>
      <c r="ACG34" s="1">
        <v>63262</v>
      </c>
      <c r="ACH34" s="1">
        <v>14301</v>
      </c>
      <c r="ACI34" s="1">
        <v>9370</v>
      </c>
      <c r="ACJ34" s="1">
        <v>3460</v>
      </c>
      <c r="ACK34" s="1">
        <v>7615</v>
      </c>
      <c r="ACL34" s="1">
        <v>11160</v>
      </c>
      <c r="ACM34" s="1">
        <v>19560</v>
      </c>
      <c r="ACN34" s="1">
        <v>600</v>
      </c>
      <c r="ACO34" s="1">
        <v>39743.019999999997</v>
      </c>
      <c r="ACP34" s="1">
        <v>2960</v>
      </c>
      <c r="ACQ34" s="1">
        <v>17093</v>
      </c>
      <c r="ACR34" s="1">
        <v>13705</v>
      </c>
      <c r="ACS34" s="1"/>
      <c r="ACT34" s="1">
        <v>9977</v>
      </c>
      <c r="ACU34" s="1">
        <v>39477.64</v>
      </c>
      <c r="ACV34" s="1">
        <v>5801</v>
      </c>
      <c r="ACW34" s="1">
        <v>5550</v>
      </c>
      <c r="ACX34" s="1">
        <v>10985</v>
      </c>
      <c r="ACY34" s="1">
        <v>15343</v>
      </c>
      <c r="ACZ34" s="1">
        <v>978403.92</v>
      </c>
      <c r="ADA34" s="1">
        <v>284889.8</v>
      </c>
      <c r="ADB34" s="1">
        <v>773069.4</v>
      </c>
      <c r="ADC34" s="1">
        <v>93402.5</v>
      </c>
      <c r="ADD34" s="1">
        <v>158982</v>
      </c>
      <c r="ADE34" s="1">
        <v>507706.25</v>
      </c>
      <c r="ADF34" s="1">
        <v>144008.57999999999</v>
      </c>
      <c r="ADG34" s="1">
        <v>707614.67</v>
      </c>
      <c r="ADH34" s="1">
        <v>139050</v>
      </c>
      <c r="ADI34" s="1">
        <v>11442</v>
      </c>
      <c r="ADJ34" s="1">
        <v>268896</v>
      </c>
      <c r="ADK34" s="1">
        <v>1008609.4</v>
      </c>
      <c r="ADL34" s="1">
        <v>458396</v>
      </c>
      <c r="ADM34" s="1">
        <v>15490</v>
      </c>
      <c r="ADN34" s="1">
        <v>48831.31</v>
      </c>
      <c r="ADO34" s="1">
        <v>119068.75</v>
      </c>
      <c r="ADP34" s="1">
        <v>115811</v>
      </c>
      <c r="ADQ34" s="1">
        <v>4840</v>
      </c>
      <c r="ADR34" s="1">
        <v>1875</v>
      </c>
      <c r="ADS34" s="1">
        <v>3208</v>
      </c>
      <c r="ADT34" s="1">
        <v>92618.54</v>
      </c>
      <c r="ADU34" s="1">
        <v>2756.93</v>
      </c>
      <c r="ADV34" s="1">
        <v>50530.8</v>
      </c>
      <c r="ADW34" s="1">
        <v>13805</v>
      </c>
      <c r="ADX34" s="1">
        <v>5321.5</v>
      </c>
      <c r="ADY34" s="1">
        <v>2427</v>
      </c>
      <c r="ADZ34" s="1">
        <v>0</v>
      </c>
      <c r="AEA34" s="1"/>
      <c r="AEB34" s="1">
        <v>363347.8</v>
      </c>
      <c r="AEC34" s="1">
        <v>70028</v>
      </c>
      <c r="AED34" s="1">
        <v>3480</v>
      </c>
      <c r="AEE34" s="1">
        <v>85439</v>
      </c>
      <c r="AEF34" s="1">
        <v>35448</v>
      </c>
      <c r="AEG34" s="1">
        <v>2240573</v>
      </c>
      <c r="AEH34" s="1">
        <v>98170</v>
      </c>
      <c r="AEI34" s="1">
        <v>142610.5</v>
      </c>
      <c r="AEJ34" s="1">
        <v>59093.62</v>
      </c>
      <c r="AEK34" s="1">
        <v>22251</v>
      </c>
      <c r="AEL34" s="1">
        <v>1515</v>
      </c>
      <c r="AEM34" s="1">
        <v>524619</v>
      </c>
      <c r="AEN34" s="1">
        <v>15312</v>
      </c>
      <c r="AEO34" s="1">
        <v>1800</v>
      </c>
      <c r="AEP34" s="1">
        <v>1380</v>
      </c>
      <c r="AEQ34" s="1">
        <v>8855</v>
      </c>
      <c r="AER34" s="1">
        <v>429372</v>
      </c>
      <c r="AES34" s="1">
        <v>93257</v>
      </c>
      <c r="AET34" s="1">
        <v>15797</v>
      </c>
      <c r="AEU34" s="1">
        <v>13005</v>
      </c>
      <c r="AEV34" s="1">
        <v>126975.75</v>
      </c>
      <c r="AEW34" s="1">
        <v>55747</v>
      </c>
      <c r="AEX34" s="1">
        <v>48947.5</v>
      </c>
      <c r="AEY34" s="1">
        <v>60447.54</v>
      </c>
      <c r="AEZ34" s="1">
        <v>28437.75</v>
      </c>
      <c r="AFA34" s="1">
        <v>52120</v>
      </c>
      <c r="AFB34" s="1">
        <v>69108</v>
      </c>
      <c r="AFC34" s="1"/>
      <c r="AFD34" s="1">
        <v>7230</v>
      </c>
      <c r="AFE34" s="1">
        <v>1585631.23</v>
      </c>
      <c r="AFF34" s="1">
        <v>209066.92</v>
      </c>
      <c r="AFG34" s="1">
        <v>15597</v>
      </c>
      <c r="AFH34" s="1">
        <v>75574.509999999995</v>
      </c>
      <c r="AFI34" s="1"/>
      <c r="AFJ34" s="1">
        <v>42531.64</v>
      </c>
      <c r="AFK34" s="1">
        <v>41721</v>
      </c>
      <c r="AFL34" s="1"/>
      <c r="AFM34" s="1">
        <v>44407.4</v>
      </c>
      <c r="AFN34" s="1">
        <v>5964.72</v>
      </c>
      <c r="AFO34" s="1">
        <v>26379</v>
      </c>
      <c r="AFP34" s="1">
        <v>49111.3</v>
      </c>
      <c r="AFQ34" s="1">
        <v>29440.25</v>
      </c>
      <c r="AFR34" s="1">
        <v>79371</v>
      </c>
      <c r="AFS34" s="1">
        <v>67938</v>
      </c>
      <c r="AFT34" s="1">
        <v>0</v>
      </c>
      <c r="AFU34" s="1">
        <v>137659.5</v>
      </c>
      <c r="AFV34" s="1">
        <v>10919</v>
      </c>
      <c r="AFW34" s="1">
        <v>171896</v>
      </c>
      <c r="AFX34" s="1">
        <v>0</v>
      </c>
      <c r="AFY34" s="1">
        <v>26140</v>
      </c>
      <c r="AFZ34" s="1">
        <v>9631.5</v>
      </c>
      <c r="AGA34" s="1">
        <v>4055</v>
      </c>
      <c r="AGB34" s="1">
        <v>27337.5</v>
      </c>
      <c r="AGC34" s="1">
        <v>63205.02</v>
      </c>
      <c r="AGD34" s="1">
        <v>22931</v>
      </c>
      <c r="AGE34" s="1">
        <v>9118</v>
      </c>
      <c r="AGF34" s="1">
        <v>54046</v>
      </c>
      <c r="AGG34" s="1">
        <v>55789.5</v>
      </c>
      <c r="AGH34" s="1">
        <v>54352.75</v>
      </c>
      <c r="AGI34" s="1">
        <v>115656.25</v>
      </c>
      <c r="AGJ34" s="1">
        <v>23658.74</v>
      </c>
      <c r="AGK34" s="1">
        <v>94552.5</v>
      </c>
      <c r="AGL34" s="1">
        <v>14072</v>
      </c>
      <c r="AGM34" s="1">
        <v>37527</v>
      </c>
      <c r="AGN34" s="1">
        <v>10255</v>
      </c>
      <c r="AGO34" s="1">
        <v>95868</v>
      </c>
      <c r="AGP34" s="1">
        <v>35922</v>
      </c>
      <c r="AGQ34" s="1">
        <v>19775.46</v>
      </c>
      <c r="AGR34" s="1">
        <v>788</v>
      </c>
      <c r="AGS34" s="1">
        <v>550</v>
      </c>
      <c r="AGT34" s="1">
        <v>0</v>
      </c>
      <c r="AGU34" s="1">
        <v>0</v>
      </c>
      <c r="AGV34" s="1">
        <v>39596.199999999997</v>
      </c>
      <c r="AGW34" s="1">
        <v>126325.32</v>
      </c>
      <c r="AGX34" s="1">
        <v>3930</v>
      </c>
      <c r="AGY34" s="1">
        <v>29872</v>
      </c>
      <c r="AGZ34" s="1">
        <v>194014.73</v>
      </c>
      <c r="AHA34" s="1">
        <v>33931.360000000001</v>
      </c>
      <c r="AHB34" s="1">
        <v>104347.19</v>
      </c>
      <c r="AHC34" s="1">
        <v>6472.26</v>
      </c>
      <c r="AHD34" s="1">
        <v>220303</v>
      </c>
      <c r="AHE34" s="1">
        <v>99486.25</v>
      </c>
      <c r="AHF34" s="1">
        <v>33026.800000000003</v>
      </c>
      <c r="AHG34" s="1">
        <v>0</v>
      </c>
      <c r="AHH34" s="1">
        <v>33235</v>
      </c>
      <c r="AHI34" s="1"/>
      <c r="AHJ34" s="1"/>
      <c r="AHK34" s="1"/>
      <c r="AHL34" s="1">
        <v>2450</v>
      </c>
      <c r="AHM34" s="1">
        <v>4000</v>
      </c>
      <c r="AHN34" s="1">
        <v>26938</v>
      </c>
      <c r="AHO34" s="1">
        <v>41186</v>
      </c>
      <c r="AHP34" s="1">
        <v>7590</v>
      </c>
      <c r="AHQ34" s="1">
        <v>-48101</v>
      </c>
      <c r="AHR34" s="1">
        <v>107896.72</v>
      </c>
      <c r="AHS34" s="1">
        <v>347160</v>
      </c>
      <c r="AHT34" s="1">
        <v>46459.5</v>
      </c>
      <c r="AHU34" s="1"/>
      <c r="AHV34" s="1">
        <v>5691</v>
      </c>
      <c r="AHW34" s="1">
        <v>453728238.57000041</v>
      </c>
    </row>
    <row r="35" spans="1:907" x14ac:dyDescent="0.25">
      <c r="A35" t="s">
        <v>1917</v>
      </c>
      <c r="B35" t="s">
        <v>1938</v>
      </c>
      <c r="C35" t="s">
        <v>1939</v>
      </c>
      <c r="D35" s="1"/>
      <c r="E35" s="1">
        <v>40796.199999999997</v>
      </c>
      <c r="F35" s="1"/>
      <c r="G35" s="1">
        <v>10675701.720000001</v>
      </c>
      <c r="H35" s="1"/>
      <c r="I35" s="1">
        <v>23457877.75</v>
      </c>
      <c r="J35" s="1">
        <v>3647424.61</v>
      </c>
      <c r="K35" s="1">
        <v>1210712.5</v>
      </c>
      <c r="L35" s="1">
        <v>6750830.5</v>
      </c>
      <c r="M35" s="1">
        <v>8701853.4499999993</v>
      </c>
      <c r="N35" s="1">
        <v>13230515.75</v>
      </c>
      <c r="O35" s="1">
        <v>29166019.219999999</v>
      </c>
      <c r="P35" s="1">
        <v>1866381</v>
      </c>
      <c r="Q35" s="1">
        <v>12064256.98</v>
      </c>
      <c r="R35" s="1">
        <v>10664840</v>
      </c>
      <c r="S35" s="1">
        <v>2541659</v>
      </c>
      <c r="T35" s="1">
        <v>1408259.25</v>
      </c>
      <c r="U35" s="1">
        <v>609631.81999999995</v>
      </c>
      <c r="V35" s="1">
        <v>1021961.65</v>
      </c>
      <c r="W35" s="1">
        <v>1280230.75</v>
      </c>
      <c r="X35" s="1">
        <v>4540314.4000000004</v>
      </c>
      <c r="Y35" s="1">
        <v>1914468.25</v>
      </c>
      <c r="Z35" s="1">
        <v>7286452.25</v>
      </c>
      <c r="AA35" s="1">
        <v>17272336.129999999</v>
      </c>
      <c r="AB35" s="1"/>
      <c r="AC35" s="1">
        <v>2610621.4500000002</v>
      </c>
      <c r="AD35" s="1">
        <v>565394.5</v>
      </c>
      <c r="AE35" s="1">
        <v>1150074.5</v>
      </c>
      <c r="AF35" s="1">
        <v>2897619.45</v>
      </c>
      <c r="AG35" s="1">
        <v>28321921.59</v>
      </c>
      <c r="AH35" s="1">
        <v>5122228</v>
      </c>
      <c r="AI35" s="1">
        <v>300615.25</v>
      </c>
      <c r="AJ35" s="1">
        <v>11233093.869999999</v>
      </c>
      <c r="AK35" s="1">
        <v>4755869.0999999996</v>
      </c>
      <c r="AL35" s="1">
        <v>4686299</v>
      </c>
      <c r="AM35" s="1"/>
      <c r="AN35" s="1">
        <v>131763</v>
      </c>
      <c r="AO35" s="1">
        <v>1741024.2</v>
      </c>
      <c r="AP35" s="1">
        <v>25029160</v>
      </c>
      <c r="AQ35" s="1">
        <v>437619.93</v>
      </c>
      <c r="AR35" s="1">
        <v>5711440.75</v>
      </c>
      <c r="AS35" s="1">
        <v>765923</v>
      </c>
      <c r="AT35" s="1">
        <v>1001410</v>
      </c>
      <c r="AU35" s="1">
        <v>4295490.68</v>
      </c>
      <c r="AV35" s="1">
        <v>996002.75</v>
      </c>
      <c r="AW35" s="1">
        <v>2742846.24</v>
      </c>
      <c r="AX35" s="1">
        <v>2680395.4300000002</v>
      </c>
      <c r="AY35" s="1">
        <v>2208074.75</v>
      </c>
      <c r="AZ35" s="1">
        <v>2848625.71</v>
      </c>
      <c r="BA35" s="1">
        <v>5767184.25</v>
      </c>
      <c r="BB35" s="1">
        <v>6965149.8600000003</v>
      </c>
      <c r="BC35" s="1">
        <v>10481297.050000001</v>
      </c>
      <c r="BD35" s="1">
        <v>96697</v>
      </c>
      <c r="BE35" s="1">
        <v>430144.29</v>
      </c>
      <c r="BF35" s="1">
        <v>113418</v>
      </c>
      <c r="BG35" s="1">
        <v>11444296.449999999</v>
      </c>
      <c r="BH35" s="1">
        <v>12061980.5</v>
      </c>
      <c r="BI35" s="1">
        <v>1838000.65</v>
      </c>
      <c r="BJ35" s="1">
        <v>8660</v>
      </c>
      <c r="BK35" s="1">
        <v>614060.25</v>
      </c>
      <c r="BL35" s="1">
        <v>3481826.1</v>
      </c>
      <c r="BM35" s="1">
        <v>287532.40999999997</v>
      </c>
      <c r="BN35" s="1">
        <v>1262383.6299999999</v>
      </c>
      <c r="BO35" s="1">
        <v>994706.75</v>
      </c>
      <c r="BP35" s="1"/>
      <c r="BQ35" s="1">
        <v>85376.75</v>
      </c>
      <c r="BR35" s="1">
        <v>511233.11</v>
      </c>
      <c r="BS35" s="1">
        <v>191343</v>
      </c>
      <c r="BT35" s="1"/>
      <c r="BU35" s="1">
        <v>430820.3</v>
      </c>
      <c r="BV35" s="1">
        <v>2066770.54</v>
      </c>
      <c r="BW35" s="1">
        <v>710932.7</v>
      </c>
      <c r="BX35" s="1">
        <v>777812.47999999998</v>
      </c>
      <c r="BY35" s="1">
        <v>29004166.5</v>
      </c>
      <c r="BZ35" s="1">
        <v>1082769</v>
      </c>
      <c r="CA35" s="1">
        <v>39752.5</v>
      </c>
      <c r="CB35" s="1">
        <v>1152592.45</v>
      </c>
      <c r="CC35" s="1">
        <v>2922767.73</v>
      </c>
      <c r="CD35" s="1">
        <v>259118.62</v>
      </c>
      <c r="CE35" s="1">
        <v>14695107.890000001</v>
      </c>
      <c r="CF35" s="1">
        <v>885836.5</v>
      </c>
      <c r="CG35" s="1">
        <v>2227767.25</v>
      </c>
      <c r="CH35" s="1">
        <v>560266.6</v>
      </c>
      <c r="CI35" s="1"/>
      <c r="CJ35" s="1">
        <v>260825.95</v>
      </c>
      <c r="CK35" s="1"/>
      <c r="CL35" s="1">
        <v>235194.5</v>
      </c>
      <c r="CM35" s="1">
        <v>592528.93999999994</v>
      </c>
      <c r="CN35" s="1"/>
      <c r="CO35" s="1">
        <v>722421.25</v>
      </c>
      <c r="CP35" s="1">
        <v>3401774.5</v>
      </c>
      <c r="CQ35" s="1">
        <v>662842</v>
      </c>
      <c r="CR35" s="1">
        <v>26665.75</v>
      </c>
      <c r="CS35" s="1">
        <v>240256.5</v>
      </c>
      <c r="CT35" s="1">
        <v>202037</v>
      </c>
      <c r="CU35" s="1">
        <v>12766398.550000001</v>
      </c>
      <c r="CV35" s="1">
        <v>761906.5</v>
      </c>
      <c r="CW35" s="1">
        <v>256097</v>
      </c>
      <c r="CX35" s="1">
        <v>13850.5</v>
      </c>
      <c r="CY35" s="1"/>
      <c r="CZ35" s="1">
        <v>180063.25</v>
      </c>
      <c r="DA35" s="1">
        <v>31789.75</v>
      </c>
      <c r="DB35" s="1">
        <v>13301714.25</v>
      </c>
      <c r="DC35" s="1">
        <v>467981</v>
      </c>
      <c r="DD35" s="1"/>
      <c r="DE35" s="1">
        <v>1346760</v>
      </c>
      <c r="DF35" s="1">
        <v>429715</v>
      </c>
      <c r="DG35" s="1">
        <v>17394.25</v>
      </c>
      <c r="DH35" s="1">
        <v>518830.6</v>
      </c>
      <c r="DI35" s="1">
        <v>3145524.39</v>
      </c>
      <c r="DJ35" s="1">
        <v>2209</v>
      </c>
      <c r="DK35" s="1"/>
      <c r="DL35" s="1">
        <v>3169922.68</v>
      </c>
      <c r="DM35" s="1">
        <v>9778</v>
      </c>
      <c r="DN35" s="1">
        <v>33256</v>
      </c>
      <c r="DO35" s="1">
        <v>748350.15</v>
      </c>
      <c r="DP35" s="1">
        <v>45686.75</v>
      </c>
      <c r="DQ35" s="1">
        <v>14010</v>
      </c>
      <c r="DR35" s="1">
        <v>301985</v>
      </c>
      <c r="DS35" s="1">
        <v>464591</v>
      </c>
      <c r="DT35" s="1">
        <v>24889</v>
      </c>
      <c r="DU35" s="1"/>
      <c r="DV35" s="1">
        <v>53853.15</v>
      </c>
      <c r="DW35" s="1">
        <v>111785</v>
      </c>
      <c r="DX35" s="1">
        <v>117431.5</v>
      </c>
      <c r="DY35" s="1">
        <v>43983</v>
      </c>
      <c r="DZ35" s="1"/>
      <c r="EA35" s="1"/>
      <c r="EB35" s="1">
        <v>186885.6</v>
      </c>
      <c r="EC35" s="1">
        <v>4496775.4000000004</v>
      </c>
      <c r="ED35" s="1"/>
      <c r="EE35" s="1">
        <v>118776</v>
      </c>
      <c r="EF35" s="1">
        <v>167979</v>
      </c>
      <c r="EG35" s="1">
        <v>0</v>
      </c>
      <c r="EH35" s="1">
        <v>58346.75</v>
      </c>
      <c r="EI35" s="1">
        <v>5234</v>
      </c>
      <c r="EJ35" s="1">
        <v>369987.8</v>
      </c>
      <c r="EK35" s="1">
        <v>8626</v>
      </c>
      <c r="EL35" s="1"/>
      <c r="EM35" s="1">
        <v>56230.25</v>
      </c>
      <c r="EN35" s="1">
        <v>2110</v>
      </c>
      <c r="EO35" s="1"/>
      <c r="EP35" s="1">
        <v>12117</v>
      </c>
      <c r="EQ35" s="1">
        <v>17259</v>
      </c>
      <c r="ER35" s="1">
        <v>390501</v>
      </c>
      <c r="ES35" s="1"/>
      <c r="ET35" s="1"/>
      <c r="EU35" s="1">
        <v>43749</v>
      </c>
      <c r="EV35" s="1">
        <v>73367</v>
      </c>
      <c r="EW35" s="1">
        <v>4404965</v>
      </c>
      <c r="EX35" s="1">
        <v>256663</v>
      </c>
      <c r="EY35" s="1">
        <v>792186</v>
      </c>
      <c r="EZ35" s="1">
        <v>266923</v>
      </c>
      <c r="FA35" s="1"/>
      <c r="FB35" s="1">
        <v>1914</v>
      </c>
      <c r="FC35" s="1">
        <v>900</v>
      </c>
      <c r="FD35" s="1">
        <v>10022</v>
      </c>
      <c r="FE35" s="1">
        <v>4683491.79</v>
      </c>
      <c r="FF35" s="1">
        <v>970099.42</v>
      </c>
      <c r="FG35" s="1">
        <v>2896426.3</v>
      </c>
      <c r="FH35" s="1">
        <v>240284</v>
      </c>
      <c r="FI35" s="1">
        <v>477453</v>
      </c>
      <c r="FJ35" s="1">
        <v>2190692</v>
      </c>
      <c r="FK35" s="1">
        <v>287739.34999999998</v>
      </c>
      <c r="FL35" s="1">
        <v>1585364</v>
      </c>
      <c r="FM35" s="1">
        <v>7961039.2800000003</v>
      </c>
      <c r="FN35" s="1">
        <v>88766.76</v>
      </c>
      <c r="FO35" s="1">
        <v>2767483.12</v>
      </c>
      <c r="FP35" s="1">
        <v>520448.95</v>
      </c>
      <c r="FQ35" s="1">
        <v>3325527.4</v>
      </c>
      <c r="FR35" s="1">
        <v>1305788.69</v>
      </c>
      <c r="FS35" s="1">
        <v>2230201.9</v>
      </c>
      <c r="FT35" s="1">
        <v>145848</v>
      </c>
      <c r="FU35" s="1">
        <v>87622.75</v>
      </c>
      <c r="FV35" s="1">
        <v>30806250.690000001</v>
      </c>
      <c r="FW35" s="1">
        <v>4028378</v>
      </c>
      <c r="FX35" s="1">
        <v>95550</v>
      </c>
      <c r="FY35" s="1"/>
      <c r="FZ35" s="1">
        <v>342675</v>
      </c>
      <c r="GA35" s="1">
        <v>3406</v>
      </c>
      <c r="GB35" s="1">
        <v>678672</v>
      </c>
      <c r="GC35" s="1">
        <v>580243</v>
      </c>
      <c r="GD35" s="1">
        <v>24549</v>
      </c>
      <c r="GE35" s="1">
        <v>174124</v>
      </c>
      <c r="GF35" s="1">
        <v>32229</v>
      </c>
      <c r="GG35" s="1">
        <v>112957.5</v>
      </c>
      <c r="GH35" s="1">
        <v>3226.25</v>
      </c>
      <c r="GI35" s="1">
        <v>10520.5</v>
      </c>
      <c r="GJ35" s="1">
        <v>74817</v>
      </c>
      <c r="GK35" s="1">
        <v>246101</v>
      </c>
      <c r="GL35" s="1">
        <v>21673</v>
      </c>
      <c r="GM35" s="1">
        <v>2670</v>
      </c>
      <c r="GN35" s="1">
        <v>32484</v>
      </c>
      <c r="GO35" s="1">
        <v>151786</v>
      </c>
      <c r="GP35" s="1"/>
      <c r="GQ35" s="1">
        <v>642153.5</v>
      </c>
      <c r="GR35" s="1">
        <v>363102.78</v>
      </c>
      <c r="GS35" s="1">
        <v>5601159.7300000004</v>
      </c>
      <c r="GT35" s="1">
        <v>0</v>
      </c>
      <c r="GU35" s="1">
        <v>4895522.01</v>
      </c>
      <c r="GV35" s="1">
        <v>21872</v>
      </c>
      <c r="GW35" s="1">
        <v>700816</v>
      </c>
      <c r="GX35" s="1"/>
      <c r="GY35" s="1"/>
      <c r="GZ35" s="1"/>
      <c r="HA35" s="1"/>
      <c r="HB35" s="1"/>
      <c r="HC35" s="1"/>
      <c r="HD35" s="1">
        <v>131310.74</v>
      </c>
      <c r="HE35" s="1"/>
      <c r="HF35" s="1">
        <v>491866.25</v>
      </c>
      <c r="HG35" s="1">
        <v>89979.5</v>
      </c>
      <c r="HH35" s="1">
        <v>199910.54</v>
      </c>
      <c r="HI35" s="1">
        <v>181277.5</v>
      </c>
      <c r="HJ35" s="1">
        <v>50049</v>
      </c>
      <c r="HK35" s="1">
        <v>16649.55</v>
      </c>
      <c r="HL35" s="1">
        <v>65327.05</v>
      </c>
      <c r="HM35" s="1">
        <v>232777</v>
      </c>
      <c r="HN35" s="1">
        <v>2316842.5</v>
      </c>
      <c r="HO35" s="1">
        <v>268258</v>
      </c>
      <c r="HP35" s="1">
        <v>259916.9</v>
      </c>
      <c r="HQ35" s="1">
        <v>106485</v>
      </c>
      <c r="HR35" s="1">
        <v>99081</v>
      </c>
      <c r="HS35" s="1"/>
      <c r="HT35" s="1">
        <v>842310.2</v>
      </c>
      <c r="HU35" s="1">
        <v>573311.5</v>
      </c>
      <c r="HV35" s="1">
        <v>773446.68</v>
      </c>
      <c r="HW35" s="1">
        <v>2506322.7999999998</v>
      </c>
      <c r="HX35" s="1">
        <v>107994</v>
      </c>
      <c r="HY35" s="1">
        <v>88935</v>
      </c>
      <c r="HZ35" s="1">
        <v>64886.8</v>
      </c>
      <c r="IA35" s="1">
        <v>3061406.6</v>
      </c>
      <c r="IB35" s="1">
        <v>10882469</v>
      </c>
      <c r="IC35" s="1">
        <v>229077.58</v>
      </c>
      <c r="ID35" s="1">
        <v>39294</v>
      </c>
      <c r="IE35" s="1">
        <v>834410.41</v>
      </c>
      <c r="IF35" s="1">
        <v>16462</v>
      </c>
      <c r="IG35" s="1"/>
      <c r="IH35" s="1">
        <v>224432.5</v>
      </c>
      <c r="II35" s="1">
        <v>1694307</v>
      </c>
      <c r="IJ35" s="1">
        <v>193616.5</v>
      </c>
      <c r="IK35" s="1">
        <v>668502</v>
      </c>
      <c r="IL35" s="1">
        <v>189148.9</v>
      </c>
      <c r="IM35" s="1">
        <v>120009.5</v>
      </c>
      <c r="IN35" s="1">
        <v>127087</v>
      </c>
      <c r="IO35" s="1">
        <v>606025.52</v>
      </c>
      <c r="IP35" s="1">
        <v>1813786.52</v>
      </c>
      <c r="IQ35" s="1">
        <v>20066</v>
      </c>
      <c r="IR35" s="1">
        <v>101041</v>
      </c>
      <c r="IS35" s="1">
        <v>360866.5</v>
      </c>
      <c r="IT35" s="1">
        <v>111941</v>
      </c>
      <c r="IU35" s="1">
        <v>64747.75</v>
      </c>
      <c r="IV35" s="1">
        <v>21667</v>
      </c>
      <c r="IW35" s="1">
        <v>57854.5</v>
      </c>
      <c r="IX35" s="1">
        <v>44290.99</v>
      </c>
      <c r="IY35" s="1">
        <v>20545</v>
      </c>
      <c r="IZ35" s="1">
        <v>829281</v>
      </c>
      <c r="JA35" s="1">
        <v>1693760.8</v>
      </c>
      <c r="JB35" s="1">
        <v>215575</v>
      </c>
      <c r="JC35" s="1">
        <v>22857192.199999999</v>
      </c>
      <c r="JD35" s="1">
        <v>228378.5</v>
      </c>
      <c r="JE35" s="1">
        <v>2203161.2000000002</v>
      </c>
      <c r="JF35" s="1">
        <v>92907</v>
      </c>
      <c r="JG35" s="1">
        <v>1564757</v>
      </c>
      <c r="JH35" s="1">
        <v>9077855</v>
      </c>
      <c r="JI35" s="1">
        <v>9143936</v>
      </c>
      <c r="JJ35" s="1">
        <v>560376.35</v>
      </c>
      <c r="JK35" s="1">
        <v>271735.5</v>
      </c>
      <c r="JL35" s="1">
        <v>14249</v>
      </c>
      <c r="JM35" s="1"/>
      <c r="JN35" s="1">
        <v>968147.55</v>
      </c>
      <c r="JO35" s="1">
        <v>759707.19</v>
      </c>
      <c r="JP35" s="1"/>
      <c r="JQ35" s="1">
        <v>171002.5</v>
      </c>
      <c r="JR35" s="1">
        <v>103184</v>
      </c>
      <c r="JS35" s="1">
        <v>66441</v>
      </c>
      <c r="JT35" s="1">
        <v>233973.21</v>
      </c>
      <c r="JU35" s="1"/>
      <c r="JV35" s="1">
        <v>90095.5</v>
      </c>
      <c r="JW35" s="1"/>
      <c r="JX35" s="1">
        <v>5953.25</v>
      </c>
      <c r="JY35" s="1"/>
      <c r="JZ35" s="1">
        <v>2459337.5</v>
      </c>
      <c r="KA35" s="1">
        <v>79159</v>
      </c>
      <c r="KB35" s="1">
        <v>1804.5</v>
      </c>
      <c r="KC35" s="1"/>
      <c r="KD35" s="1">
        <v>129240.15</v>
      </c>
      <c r="KE35" s="1">
        <v>83050</v>
      </c>
      <c r="KF35" s="1">
        <v>23261.5</v>
      </c>
      <c r="KG35" s="1">
        <v>82258</v>
      </c>
      <c r="KH35" s="1"/>
      <c r="KI35" s="1">
        <v>155469.25</v>
      </c>
      <c r="KJ35" s="1">
        <v>514722.5</v>
      </c>
      <c r="KK35" s="1">
        <v>82208</v>
      </c>
      <c r="KL35" s="1">
        <v>1121274.25</v>
      </c>
      <c r="KM35" s="1">
        <v>354014.5</v>
      </c>
      <c r="KN35" s="1">
        <v>300905</v>
      </c>
      <c r="KO35" s="1"/>
      <c r="KP35" s="1">
        <v>0</v>
      </c>
      <c r="KQ35" s="1"/>
      <c r="KR35" s="1">
        <v>31844.720000000001</v>
      </c>
      <c r="KS35" s="1">
        <v>281716.33</v>
      </c>
      <c r="KT35" s="1"/>
      <c r="KU35" s="1"/>
      <c r="KV35" s="1">
        <v>724502</v>
      </c>
      <c r="KW35" s="1">
        <v>11020</v>
      </c>
      <c r="KX35" s="1">
        <v>58402.03</v>
      </c>
      <c r="KY35" s="1">
        <v>49666</v>
      </c>
      <c r="KZ35" s="1">
        <v>29041.65</v>
      </c>
      <c r="LA35" s="1"/>
      <c r="LB35" s="1">
        <v>3180974.25</v>
      </c>
      <c r="LC35" s="1">
        <v>6596.5</v>
      </c>
      <c r="LD35" s="1">
        <v>393174.84</v>
      </c>
      <c r="LE35" s="1">
        <v>512076.54</v>
      </c>
      <c r="LF35" s="1">
        <v>102555.75</v>
      </c>
      <c r="LG35" s="1">
        <v>47365.5</v>
      </c>
      <c r="LH35" s="1"/>
      <c r="LI35" s="1">
        <v>1105956</v>
      </c>
      <c r="LJ35" s="1">
        <v>16307405.75</v>
      </c>
      <c r="LK35" s="1">
        <v>37519</v>
      </c>
      <c r="LL35" s="1">
        <v>199739.8</v>
      </c>
      <c r="LM35" s="1">
        <v>3259937.25</v>
      </c>
      <c r="LN35" s="1">
        <v>0</v>
      </c>
      <c r="LO35" s="1">
        <v>596308</v>
      </c>
      <c r="LP35" s="1">
        <v>237155.45</v>
      </c>
      <c r="LQ35" s="1">
        <v>5243</v>
      </c>
      <c r="LR35" s="1">
        <v>88723.5</v>
      </c>
      <c r="LS35" s="1">
        <v>464815.25</v>
      </c>
      <c r="LT35" s="1">
        <v>81180.25</v>
      </c>
      <c r="LU35" s="1">
        <v>70897.25</v>
      </c>
      <c r="LV35" s="1">
        <v>72802</v>
      </c>
      <c r="LW35" s="1">
        <v>349464</v>
      </c>
      <c r="LX35" s="1">
        <v>454433</v>
      </c>
      <c r="LY35" s="1">
        <v>897883</v>
      </c>
      <c r="LZ35" s="1">
        <v>87633.5</v>
      </c>
      <c r="MA35" s="1">
        <v>108570.5</v>
      </c>
      <c r="MB35" s="1">
        <v>646731</v>
      </c>
      <c r="MC35" s="1">
        <v>12438711.25</v>
      </c>
      <c r="MD35" s="1">
        <v>72468.509999999995</v>
      </c>
      <c r="ME35" s="1">
        <v>19216.3</v>
      </c>
      <c r="MF35" s="1">
        <v>58253</v>
      </c>
      <c r="MG35" s="1">
        <v>367343</v>
      </c>
      <c r="MH35" s="1"/>
      <c r="MI35" s="1">
        <v>1977338.24</v>
      </c>
      <c r="MJ35" s="1">
        <v>110363</v>
      </c>
      <c r="MK35" s="1">
        <v>95295.5</v>
      </c>
      <c r="ML35" s="1">
        <v>49848.25</v>
      </c>
      <c r="MM35" s="1">
        <v>875172</v>
      </c>
      <c r="MN35" s="1">
        <v>180980.54</v>
      </c>
      <c r="MO35" s="1">
        <v>33160</v>
      </c>
      <c r="MP35" s="1">
        <v>1290306.5600000001</v>
      </c>
      <c r="MQ35" s="1"/>
      <c r="MR35" s="1">
        <v>13952</v>
      </c>
      <c r="MS35" s="1"/>
      <c r="MT35" s="1">
        <v>593026</v>
      </c>
      <c r="MU35" s="1"/>
      <c r="MV35" s="1">
        <v>284215.5</v>
      </c>
      <c r="MW35" s="1">
        <v>84920.75</v>
      </c>
      <c r="MX35" s="1"/>
      <c r="MY35" s="1">
        <v>149191</v>
      </c>
      <c r="MZ35" s="1">
        <v>18345</v>
      </c>
      <c r="NA35" s="1">
        <v>80358</v>
      </c>
      <c r="NB35" s="1">
        <v>320328.5</v>
      </c>
      <c r="NC35" s="1">
        <v>8461</v>
      </c>
      <c r="ND35" s="1">
        <v>71082</v>
      </c>
      <c r="NE35" s="1"/>
      <c r="NF35" s="1">
        <v>226269.75</v>
      </c>
      <c r="NG35" s="1">
        <v>6216</v>
      </c>
      <c r="NH35" s="1"/>
      <c r="NI35" s="1">
        <v>14673.5</v>
      </c>
      <c r="NJ35" s="1">
        <v>581680</v>
      </c>
      <c r="NK35" s="1">
        <v>23681</v>
      </c>
      <c r="NL35" s="1"/>
      <c r="NM35" s="1">
        <v>5686.5</v>
      </c>
      <c r="NN35" s="1">
        <v>48488</v>
      </c>
      <c r="NO35" s="1"/>
      <c r="NP35" s="1">
        <v>43610</v>
      </c>
      <c r="NQ35" s="1">
        <v>0</v>
      </c>
      <c r="NR35" s="1">
        <v>22244</v>
      </c>
      <c r="NS35" s="1">
        <v>531636.69999999995</v>
      </c>
      <c r="NT35" s="1">
        <v>67358.92</v>
      </c>
      <c r="NU35" s="1">
        <v>220822.9</v>
      </c>
      <c r="NV35" s="1">
        <v>62749</v>
      </c>
      <c r="NW35" s="1">
        <v>30452.25</v>
      </c>
      <c r="NX35" s="1">
        <v>117034</v>
      </c>
      <c r="NY35" s="1">
        <v>557536.19999999995</v>
      </c>
      <c r="NZ35" s="1">
        <v>162966.75</v>
      </c>
      <c r="OA35" s="1">
        <v>302798.8</v>
      </c>
      <c r="OB35" s="1">
        <v>155515.5</v>
      </c>
      <c r="OC35" s="1">
        <v>80528.399999999994</v>
      </c>
      <c r="OD35" s="1">
        <v>588606.25</v>
      </c>
      <c r="OE35" s="1">
        <v>770368.25</v>
      </c>
      <c r="OF35" s="1">
        <v>15884.8</v>
      </c>
      <c r="OG35" s="1">
        <v>1699706.9</v>
      </c>
      <c r="OH35" s="1">
        <v>1028827.6</v>
      </c>
      <c r="OI35" s="1"/>
      <c r="OJ35" s="1">
        <v>1877973.94</v>
      </c>
      <c r="OK35" s="1">
        <v>0</v>
      </c>
      <c r="OL35" s="1">
        <v>1560182.8</v>
      </c>
      <c r="OM35" s="1">
        <v>185952</v>
      </c>
      <c r="ON35" s="1">
        <v>35162.75</v>
      </c>
      <c r="OO35" s="1">
        <v>144981.79999999999</v>
      </c>
      <c r="OP35" s="1">
        <v>7500</v>
      </c>
      <c r="OQ35" s="1">
        <v>27861.22</v>
      </c>
      <c r="OR35" s="1">
        <v>827604.5</v>
      </c>
      <c r="OS35" s="1">
        <v>2545711.92</v>
      </c>
      <c r="OT35" s="1">
        <v>257629.75</v>
      </c>
      <c r="OU35" s="1">
        <v>188103.16</v>
      </c>
      <c r="OV35" s="1">
        <v>294534.15000000002</v>
      </c>
      <c r="OW35" s="1">
        <v>1018494.75</v>
      </c>
      <c r="OX35" s="1">
        <v>238493.2</v>
      </c>
      <c r="OY35" s="1">
        <v>679925</v>
      </c>
      <c r="OZ35" s="1">
        <v>7710.5</v>
      </c>
      <c r="PA35" s="1">
        <v>76875.5</v>
      </c>
      <c r="PB35" s="1">
        <v>109490</v>
      </c>
      <c r="PC35" s="1">
        <v>134953</v>
      </c>
      <c r="PD35" s="1">
        <v>15131</v>
      </c>
      <c r="PE35" s="1">
        <v>57518.65</v>
      </c>
      <c r="PF35" s="1">
        <v>35249</v>
      </c>
      <c r="PG35" s="1">
        <v>376219</v>
      </c>
      <c r="PH35" s="1">
        <v>660395.87</v>
      </c>
      <c r="PI35" s="1"/>
      <c r="PJ35" s="1"/>
      <c r="PK35" s="1">
        <v>320303.98</v>
      </c>
      <c r="PL35" s="1">
        <v>59593</v>
      </c>
      <c r="PM35" s="1">
        <v>504470</v>
      </c>
      <c r="PN35" s="1">
        <v>37653</v>
      </c>
      <c r="PO35" s="1">
        <v>7471.8</v>
      </c>
      <c r="PP35" s="1">
        <v>48689</v>
      </c>
      <c r="PQ35" s="1"/>
      <c r="PR35" s="1">
        <v>0</v>
      </c>
      <c r="PS35" s="1">
        <v>24566</v>
      </c>
      <c r="PT35" s="1"/>
      <c r="PU35" s="1"/>
      <c r="PV35" s="1">
        <v>4739881.5199999996</v>
      </c>
      <c r="PW35" s="1"/>
      <c r="PX35" s="1">
        <v>334036.40000000002</v>
      </c>
      <c r="PY35" s="1">
        <v>1535649.31</v>
      </c>
      <c r="PZ35" s="1">
        <v>54321</v>
      </c>
      <c r="QA35" s="1">
        <v>1916.75</v>
      </c>
      <c r="QB35" s="1"/>
      <c r="QC35" s="1">
        <v>157013</v>
      </c>
      <c r="QD35" s="1">
        <v>0</v>
      </c>
      <c r="QE35" s="1"/>
      <c r="QF35" s="1">
        <v>159269</v>
      </c>
      <c r="QG35" s="1">
        <v>53530.400000000001</v>
      </c>
      <c r="QH35" s="1">
        <v>1145671.76</v>
      </c>
      <c r="QI35" s="1">
        <v>23795.5</v>
      </c>
      <c r="QJ35" s="1">
        <v>94468</v>
      </c>
      <c r="QK35" s="1">
        <v>2714616.15</v>
      </c>
      <c r="QL35" s="1">
        <v>1570959</v>
      </c>
      <c r="QM35" s="1">
        <v>1600</v>
      </c>
      <c r="QN35" s="1">
        <v>27106</v>
      </c>
      <c r="QO35" s="1"/>
      <c r="QP35" s="1">
        <v>28330</v>
      </c>
      <c r="QQ35" s="1"/>
      <c r="QR35" s="1"/>
      <c r="QS35" s="1">
        <v>24983.040000000001</v>
      </c>
      <c r="QT35" s="1">
        <v>121926</v>
      </c>
      <c r="QU35" s="1"/>
      <c r="QV35" s="1"/>
      <c r="QW35" s="1">
        <v>404450</v>
      </c>
      <c r="QX35" s="1">
        <v>37121.75</v>
      </c>
      <c r="QY35" s="1">
        <v>49191.75</v>
      </c>
      <c r="QZ35" s="1">
        <v>794094</v>
      </c>
      <c r="RA35" s="1">
        <v>225988.32</v>
      </c>
      <c r="RB35" s="1">
        <v>315409.44</v>
      </c>
      <c r="RC35" s="1">
        <v>2241462.6</v>
      </c>
      <c r="RD35" s="1">
        <v>55897</v>
      </c>
      <c r="RE35" s="1">
        <v>101499</v>
      </c>
      <c r="RF35" s="1"/>
      <c r="RG35" s="1">
        <v>415534.5</v>
      </c>
      <c r="RH35" s="1">
        <v>0</v>
      </c>
      <c r="RI35" s="1">
        <v>109961.94</v>
      </c>
      <c r="RJ35" s="1">
        <v>4382899</v>
      </c>
      <c r="RK35" s="1">
        <v>57786.29</v>
      </c>
      <c r="RL35" s="1">
        <v>0</v>
      </c>
      <c r="RM35" s="1"/>
      <c r="RN35" s="1">
        <v>1166961.5</v>
      </c>
      <c r="RO35" s="1">
        <v>923810.25</v>
      </c>
      <c r="RP35" s="1"/>
      <c r="RQ35" s="1">
        <v>55270</v>
      </c>
      <c r="RR35" s="1">
        <v>15485</v>
      </c>
      <c r="RS35" s="1">
        <v>116968.35</v>
      </c>
      <c r="RT35" s="1">
        <v>81873.75</v>
      </c>
      <c r="RU35" s="1">
        <v>56951</v>
      </c>
      <c r="RV35" s="1">
        <v>504073.75</v>
      </c>
      <c r="RW35" s="1">
        <v>334190.09999999998</v>
      </c>
      <c r="RX35" s="1">
        <v>88213.25</v>
      </c>
      <c r="RY35" s="1">
        <v>46329</v>
      </c>
      <c r="RZ35" s="1">
        <v>60226.75</v>
      </c>
      <c r="SA35" s="1">
        <v>9892</v>
      </c>
      <c r="SB35" s="1"/>
      <c r="SC35" s="1"/>
      <c r="SD35" s="1"/>
      <c r="SE35" s="1">
        <v>13779</v>
      </c>
      <c r="SF35" s="1">
        <v>11930.5</v>
      </c>
      <c r="SG35" s="1">
        <v>46678</v>
      </c>
      <c r="SH35" s="1">
        <v>779086</v>
      </c>
      <c r="SI35" s="1">
        <v>214366</v>
      </c>
      <c r="SJ35" s="1">
        <v>73489.5</v>
      </c>
      <c r="SK35" s="1">
        <v>439409.25</v>
      </c>
      <c r="SL35" s="1">
        <v>52225</v>
      </c>
      <c r="SM35" s="1">
        <v>46011.21</v>
      </c>
      <c r="SN35" s="1"/>
      <c r="SO35" s="1">
        <v>2411.25</v>
      </c>
      <c r="SP35" s="1">
        <v>91890</v>
      </c>
      <c r="SQ35" s="1">
        <v>73251</v>
      </c>
      <c r="SR35" s="1">
        <v>84141</v>
      </c>
      <c r="SS35" s="1">
        <v>11119</v>
      </c>
      <c r="ST35" s="1">
        <v>3485</v>
      </c>
      <c r="SU35" s="1"/>
      <c r="SV35" s="1">
        <v>9947.5</v>
      </c>
      <c r="SW35" s="1"/>
      <c r="SX35" s="1">
        <v>27480</v>
      </c>
      <c r="SY35" s="1">
        <v>31831</v>
      </c>
      <c r="SZ35" s="1"/>
      <c r="TA35" s="1">
        <v>7114.25</v>
      </c>
      <c r="TB35" s="1"/>
      <c r="TC35" s="1">
        <v>102191.75</v>
      </c>
      <c r="TD35" s="1"/>
      <c r="TE35" s="1">
        <v>30768.5</v>
      </c>
      <c r="TF35" s="1">
        <v>78211.240000000005</v>
      </c>
      <c r="TG35" s="1">
        <v>41289</v>
      </c>
      <c r="TH35" s="1">
        <v>35232.26</v>
      </c>
      <c r="TI35" s="1">
        <v>47078</v>
      </c>
      <c r="TJ35" s="1">
        <v>23413</v>
      </c>
      <c r="TK35" s="1">
        <v>508324.6</v>
      </c>
      <c r="TL35" s="1">
        <v>125112.75</v>
      </c>
      <c r="TM35" s="1"/>
      <c r="TN35" s="1">
        <v>202572.5</v>
      </c>
      <c r="TO35" s="1">
        <v>17102.75</v>
      </c>
      <c r="TP35" s="1">
        <v>112533.5</v>
      </c>
      <c r="TQ35" s="1">
        <v>47556</v>
      </c>
      <c r="TR35" s="1">
        <v>38379.75</v>
      </c>
      <c r="TS35" s="1"/>
      <c r="TT35" s="1"/>
      <c r="TU35" s="1"/>
      <c r="TV35" s="1">
        <v>2125.48</v>
      </c>
      <c r="TW35" s="1">
        <v>6730.25</v>
      </c>
      <c r="TX35" s="1">
        <v>8225</v>
      </c>
      <c r="TY35" s="1">
        <v>291885</v>
      </c>
      <c r="TZ35" s="1">
        <v>0</v>
      </c>
      <c r="UA35" s="1"/>
      <c r="UB35" s="1">
        <v>125881.8</v>
      </c>
      <c r="UC35" s="1"/>
      <c r="UD35" s="1">
        <v>900</v>
      </c>
      <c r="UE35" s="1">
        <v>10951.5</v>
      </c>
      <c r="UF35" s="1">
        <v>67839</v>
      </c>
      <c r="UG35" s="1">
        <v>32110.75</v>
      </c>
      <c r="UH35" s="1">
        <v>36216</v>
      </c>
      <c r="UI35" s="1">
        <v>135117</v>
      </c>
      <c r="UJ35" s="1"/>
      <c r="UK35" s="1">
        <v>2018</v>
      </c>
      <c r="UL35" s="1">
        <v>26544.1</v>
      </c>
      <c r="UM35" s="1">
        <v>1149754.25</v>
      </c>
      <c r="UN35" s="1"/>
      <c r="UO35" s="1"/>
      <c r="UP35" s="1">
        <v>27021</v>
      </c>
      <c r="UQ35" s="1">
        <v>144399</v>
      </c>
      <c r="UR35" s="1"/>
      <c r="US35" s="1">
        <v>149958</v>
      </c>
      <c r="UT35" s="1">
        <v>2935.75</v>
      </c>
      <c r="UU35" s="1"/>
      <c r="UV35" s="1"/>
      <c r="UW35" s="1">
        <v>15310.5</v>
      </c>
      <c r="UX35" s="1"/>
      <c r="UY35" s="1">
        <v>0</v>
      </c>
      <c r="UZ35" s="1">
        <v>4169</v>
      </c>
      <c r="VA35" s="1">
        <v>764358.1</v>
      </c>
      <c r="VB35" s="1">
        <v>81194</v>
      </c>
      <c r="VC35" s="1">
        <v>21134</v>
      </c>
      <c r="VD35" s="1">
        <v>1204</v>
      </c>
      <c r="VE35" s="1">
        <v>74413</v>
      </c>
      <c r="VF35" s="1"/>
      <c r="VG35" s="1">
        <v>22293.5</v>
      </c>
      <c r="VH35" s="1">
        <v>0</v>
      </c>
      <c r="VI35" s="1">
        <v>25871.75</v>
      </c>
      <c r="VJ35" s="1">
        <v>388964</v>
      </c>
      <c r="VK35" s="1">
        <v>98195.5</v>
      </c>
      <c r="VL35" s="1"/>
      <c r="VM35" s="1">
        <v>843096.75</v>
      </c>
      <c r="VN35" s="1">
        <v>8692</v>
      </c>
      <c r="VO35" s="1">
        <v>247701</v>
      </c>
      <c r="VP35" s="1">
        <v>0</v>
      </c>
      <c r="VQ35" s="1"/>
      <c r="VR35" s="1"/>
      <c r="VS35" s="1">
        <v>24708</v>
      </c>
      <c r="VT35" s="1">
        <v>56841</v>
      </c>
      <c r="VU35" s="1">
        <v>334749.5</v>
      </c>
      <c r="VV35" s="1">
        <v>138764.16</v>
      </c>
      <c r="VW35" s="1">
        <v>303727</v>
      </c>
      <c r="VX35" s="1">
        <v>28946</v>
      </c>
      <c r="VY35" s="1">
        <v>494395.5</v>
      </c>
      <c r="VZ35" s="1">
        <v>206596.5</v>
      </c>
      <c r="WA35" s="1"/>
      <c r="WB35" s="1">
        <v>143502.41</v>
      </c>
      <c r="WC35" s="1"/>
      <c r="WD35" s="1">
        <v>124168</v>
      </c>
      <c r="WE35" s="1">
        <v>16492</v>
      </c>
      <c r="WF35" s="1"/>
      <c r="WG35" s="1">
        <v>394943.5</v>
      </c>
      <c r="WH35" s="1">
        <v>860943.64</v>
      </c>
      <c r="WI35" s="1">
        <v>661101</v>
      </c>
      <c r="WJ35" s="1">
        <v>412201.35</v>
      </c>
      <c r="WK35" s="1">
        <v>187935.75</v>
      </c>
      <c r="WL35" s="1">
        <v>1354727.25</v>
      </c>
      <c r="WM35" s="1">
        <v>168536.54</v>
      </c>
      <c r="WN35" s="1">
        <v>131263</v>
      </c>
      <c r="WO35" s="1">
        <v>39136.5</v>
      </c>
      <c r="WP35" s="1"/>
      <c r="WQ35" s="1">
        <v>143649</v>
      </c>
      <c r="WR35" s="1"/>
      <c r="WS35" s="1">
        <v>214462.5</v>
      </c>
      <c r="WT35" s="1">
        <v>25483</v>
      </c>
      <c r="WU35" s="1">
        <v>4043</v>
      </c>
      <c r="WV35" s="1">
        <v>89109</v>
      </c>
      <c r="WW35" s="1">
        <v>23034.5</v>
      </c>
      <c r="WX35" s="1">
        <v>11504</v>
      </c>
      <c r="WY35" s="1"/>
      <c r="WZ35" s="1">
        <v>0</v>
      </c>
      <c r="XA35" s="1"/>
      <c r="XB35" s="1">
        <v>38294.75</v>
      </c>
      <c r="XC35" s="1">
        <v>12729</v>
      </c>
      <c r="XD35" s="1">
        <v>34152</v>
      </c>
      <c r="XE35" s="1"/>
      <c r="XF35" s="1">
        <v>196493</v>
      </c>
      <c r="XG35" s="1">
        <v>521351.5</v>
      </c>
      <c r="XH35" s="1">
        <v>48365</v>
      </c>
      <c r="XI35" s="1">
        <v>87864.63</v>
      </c>
      <c r="XJ35" s="1">
        <v>36125.5</v>
      </c>
      <c r="XK35" s="1">
        <v>269278.75</v>
      </c>
      <c r="XL35" s="1">
        <v>246047.25</v>
      </c>
      <c r="XM35" s="1">
        <v>2129</v>
      </c>
      <c r="XN35" s="1">
        <v>1328384.27</v>
      </c>
      <c r="XO35" s="1">
        <v>770674</v>
      </c>
      <c r="XP35" s="1">
        <v>102691.61</v>
      </c>
      <c r="XQ35" s="1"/>
      <c r="XR35" s="1">
        <v>255553.5</v>
      </c>
      <c r="XS35" s="1"/>
      <c r="XT35" s="1"/>
      <c r="XU35" s="1">
        <v>497524.37</v>
      </c>
      <c r="XV35" s="1">
        <v>0</v>
      </c>
      <c r="XW35" s="1"/>
      <c r="XX35" s="1">
        <v>240146.5</v>
      </c>
      <c r="XY35" s="1">
        <v>49089.69</v>
      </c>
      <c r="XZ35" s="1">
        <v>253014</v>
      </c>
      <c r="YA35" s="1">
        <v>128018.75</v>
      </c>
      <c r="YB35" s="1">
        <v>22657</v>
      </c>
      <c r="YC35" s="1"/>
      <c r="YD35" s="1">
        <v>10276314.300000001</v>
      </c>
      <c r="YE35" s="1">
        <v>71120</v>
      </c>
      <c r="YF35" s="1">
        <v>90220</v>
      </c>
      <c r="YG35" s="1">
        <v>111915.25</v>
      </c>
      <c r="YH35" s="1"/>
      <c r="YI35" s="1">
        <v>68199</v>
      </c>
      <c r="YJ35" s="1">
        <v>1250454.8999999999</v>
      </c>
      <c r="YK35" s="1">
        <v>52585</v>
      </c>
      <c r="YL35" s="1">
        <v>146378</v>
      </c>
      <c r="YM35" s="1">
        <v>445</v>
      </c>
      <c r="YN35" s="1">
        <v>19193.5</v>
      </c>
      <c r="YO35" s="1">
        <v>20391</v>
      </c>
      <c r="YP35" s="1">
        <v>4879</v>
      </c>
      <c r="YQ35" s="1">
        <v>71664.75</v>
      </c>
      <c r="YR35" s="1">
        <v>181645</v>
      </c>
      <c r="YS35" s="1">
        <v>20004.25</v>
      </c>
      <c r="YT35" s="1">
        <v>485432.25</v>
      </c>
      <c r="YU35" s="1"/>
      <c r="YV35" s="1"/>
      <c r="YW35" s="1"/>
      <c r="YX35" s="1"/>
      <c r="YY35" s="1">
        <v>508092</v>
      </c>
      <c r="YZ35" s="1">
        <v>59268</v>
      </c>
      <c r="ZA35" s="1">
        <v>201110.5</v>
      </c>
      <c r="ZB35" s="1"/>
      <c r="ZC35" s="1"/>
      <c r="ZD35" s="1"/>
      <c r="ZE35" s="1"/>
      <c r="ZF35" s="1"/>
      <c r="ZG35" s="1"/>
      <c r="ZH35" s="1"/>
      <c r="ZI35" s="1">
        <v>652828</v>
      </c>
      <c r="ZJ35" s="1"/>
      <c r="ZK35" s="1"/>
      <c r="ZL35" s="1"/>
      <c r="ZM35" s="1"/>
      <c r="ZN35" s="1"/>
      <c r="ZO35" s="1"/>
      <c r="ZP35" s="1"/>
      <c r="ZQ35" s="1">
        <v>69891.45</v>
      </c>
      <c r="ZR35" s="1">
        <v>4805244</v>
      </c>
      <c r="ZS35" s="1">
        <v>3043785.75</v>
      </c>
      <c r="ZT35" s="1">
        <v>2404939.7000000002</v>
      </c>
      <c r="ZU35" s="1">
        <v>98853.25</v>
      </c>
      <c r="ZV35" s="1">
        <v>1851890.69</v>
      </c>
      <c r="ZW35" s="1">
        <v>326264.39</v>
      </c>
      <c r="ZX35" s="1">
        <v>83310.61</v>
      </c>
      <c r="ZY35" s="1">
        <v>19339</v>
      </c>
      <c r="ZZ35" s="1"/>
      <c r="AAA35" s="1">
        <v>57787</v>
      </c>
      <c r="AAB35" s="1">
        <v>0</v>
      </c>
      <c r="AAC35" s="1">
        <v>3873538.73</v>
      </c>
      <c r="AAD35" s="1"/>
      <c r="AAE35" s="1">
        <v>115707.5</v>
      </c>
      <c r="AAF35" s="1">
        <v>861206.75</v>
      </c>
      <c r="AAG35" s="1"/>
      <c r="AAH35" s="1"/>
      <c r="AAI35" s="1">
        <v>13218</v>
      </c>
      <c r="AAJ35" s="1">
        <v>6224</v>
      </c>
      <c r="AAK35" s="1">
        <v>49930.879999999997</v>
      </c>
      <c r="AAL35" s="1">
        <v>72816.490000000005</v>
      </c>
      <c r="AAM35" s="1">
        <v>301656.25</v>
      </c>
      <c r="AAN35" s="1">
        <v>27496</v>
      </c>
      <c r="AAO35" s="1">
        <v>477624.6</v>
      </c>
      <c r="AAP35" s="1">
        <v>653254</v>
      </c>
      <c r="AAQ35" s="1">
        <v>62774</v>
      </c>
      <c r="AAR35" s="1">
        <v>102376.55</v>
      </c>
      <c r="AAS35" s="1">
        <v>35510.5</v>
      </c>
      <c r="AAT35" s="1">
        <v>2525007</v>
      </c>
      <c r="AAU35" s="1">
        <v>558092.78</v>
      </c>
      <c r="AAV35" s="1"/>
      <c r="AAW35" s="1"/>
      <c r="AAX35" s="1">
        <v>85088</v>
      </c>
      <c r="AAY35" s="1"/>
      <c r="AAZ35" s="1"/>
      <c r="ABA35" s="1"/>
      <c r="ABB35" s="1"/>
      <c r="ABC35" s="1">
        <v>26046</v>
      </c>
      <c r="ABD35" s="1">
        <v>152710</v>
      </c>
      <c r="ABE35" s="1"/>
      <c r="ABF35" s="1"/>
      <c r="ABG35" s="1"/>
      <c r="ABH35" s="1">
        <v>174955.6</v>
      </c>
      <c r="ABI35" s="1">
        <v>134761</v>
      </c>
      <c r="ABJ35" s="1"/>
      <c r="ABK35" s="1">
        <v>0</v>
      </c>
      <c r="ABL35" s="1"/>
      <c r="ABM35" s="1">
        <v>10377.5</v>
      </c>
      <c r="ABN35" s="1"/>
      <c r="ABO35" s="1">
        <v>3607.13</v>
      </c>
      <c r="ABP35" s="1"/>
      <c r="ABQ35" s="1">
        <v>26454</v>
      </c>
      <c r="ABR35" s="1">
        <v>6302</v>
      </c>
      <c r="ABS35" s="1">
        <v>1879</v>
      </c>
      <c r="ABT35" s="1">
        <v>51880.5</v>
      </c>
      <c r="ABU35" s="1"/>
      <c r="ABV35" s="1">
        <v>3526</v>
      </c>
      <c r="ABW35" s="1"/>
      <c r="ABX35" s="1">
        <v>18703.759999999998</v>
      </c>
      <c r="ABY35" s="1"/>
      <c r="ABZ35" s="1">
        <v>57097.5</v>
      </c>
      <c r="ACA35" s="1">
        <v>68551</v>
      </c>
      <c r="ACB35" s="1"/>
      <c r="ACC35" s="1"/>
      <c r="ACD35" s="1">
        <v>157761.25</v>
      </c>
      <c r="ACE35" s="1">
        <v>45818</v>
      </c>
      <c r="ACF35" s="1">
        <v>165429.29999999999</v>
      </c>
      <c r="ACG35" s="1">
        <v>17399.150000000001</v>
      </c>
      <c r="ACH35" s="1">
        <v>51044.800000000003</v>
      </c>
      <c r="ACI35" s="1"/>
      <c r="ACJ35" s="1"/>
      <c r="ACK35" s="1"/>
      <c r="ACL35" s="1">
        <v>39757.769999999997</v>
      </c>
      <c r="ACM35" s="1"/>
      <c r="ACN35" s="1">
        <v>5417.5</v>
      </c>
      <c r="ACO35" s="1">
        <v>614645.41</v>
      </c>
      <c r="ACP35" s="1"/>
      <c r="ACQ35" s="1"/>
      <c r="ACR35" s="1"/>
      <c r="ACS35" s="1">
        <v>50693</v>
      </c>
      <c r="ACT35" s="1">
        <v>51032.69</v>
      </c>
      <c r="ACU35" s="1">
        <v>0</v>
      </c>
      <c r="ACV35" s="1">
        <v>22487.45</v>
      </c>
      <c r="ACW35" s="1">
        <v>26693.25</v>
      </c>
      <c r="ACX35" s="1">
        <v>4315.25</v>
      </c>
      <c r="ACY35" s="1"/>
      <c r="ACZ35" s="1">
        <v>2265505</v>
      </c>
      <c r="ADA35" s="1">
        <v>187993</v>
      </c>
      <c r="ADB35" s="1">
        <v>274974</v>
      </c>
      <c r="ADC35" s="1">
        <v>301019.5</v>
      </c>
      <c r="ADD35" s="1">
        <v>109101.55</v>
      </c>
      <c r="ADE35" s="1">
        <v>407013</v>
      </c>
      <c r="ADF35" s="1">
        <v>528577.25</v>
      </c>
      <c r="ADG35" s="1">
        <v>3686146.25</v>
      </c>
      <c r="ADH35" s="1">
        <v>2624765.4</v>
      </c>
      <c r="ADI35" s="1">
        <v>24341</v>
      </c>
      <c r="ADJ35" s="1">
        <v>231523</v>
      </c>
      <c r="ADK35" s="1">
        <v>0</v>
      </c>
      <c r="ADL35" s="1">
        <v>1194131.5</v>
      </c>
      <c r="ADM35" s="1">
        <v>216595.25</v>
      </c>
      <c r="ADN35" s="1">
        <v>553652.75</v>
      </c>
      <c r="ADO35" s="1">
        <v>412446</v>
      </c>
      <c r="ADP35" s="1">
        <v>37522</v>
      </c>
      <c r="ADQ35" s="1"/>
      <c r="ADR35" s="1"/>
      <c r="ADS35" s="1">
        <v>2497</v>
      </c>
      <c r="ADT35" s="1">
        <v>2741880</v>
      </c>
      <c r="ADU35" s="1"/>
      <c r="ADV35" s="1">
        <v>24589</v>
      </c>
      <c r="ADW35" s="1">
        <v>350</v>
      </c>
      <c r="ADX35" s="1"/>
      <c r="ADY35" s="1">
        <v>243971</v>
      </c>
      <c r="ADZ35" s="1">
        <v>10906.5</v>
      </c>
      <c r="AEA35" s="1"/>
      <c r="AEB35" s="1">
        <v>340108</v>
      </c>
      <c r="AEC35" s="1"/>
      <c r="AED35" s="1">
        <v>6675</v>
      </c>
      <c r="AEE35" s="1"/>
      <c r="AEF35" s="1">
        <v>62236.25</v>
      </c>
      <c r="AEG35" s="1">
        <v>81538</v>
      </c>
      <c r="AEH35" s="1">
        <v>84608.9</v>
      </c>
      <c r="AEI35" s="1">
        <v>717868.4</v>
      </c>
      <c r="AEJ35" s="1">
        <v>111829.4</v>
      </c>
      <c r="AEK35" s="1">
        <v>29020</v>
      </c>
      <c r="AEL35" s="1"/>
      <c r="AEM35" s="1">
        <v>89348</v>
      </c>
      <c r="AEN35" s="1">
        <v>22014</v>
      </c>
      <c r="AEO35" s="1"/>
      <c r="AEP35" s="1"/>
      <c r="AEQ35" s="1"/>
      <c r="AER35" s="1">
        <v>27765</v>
      </c>
      <c r="AES35" s="1"/>
      <c r="AET35" s="1">
        <v>51431</v>
      </c>
      <c r="AEU35" s="1">
        <v>72675</v>
      </c>
      <c r="AEV35" s="1">
        <v>1842562.05</v>
      </c>
      <c r="AEW35" s="1">
        <v>781264.9</v>
      </c>
      <c r="AEX35" s="1">
        <v>17188</v>
      </c>
      <c r="AEY35" s="1">
        <v>15926767.800000001</v>
      </c>
      <c r="AEZ35" s="1">
        <v>420874.04</v>
      </c>
      <c r="AFA35" s="1">
        <v>90569</v>
      </c>
      <c r="AFB35" s="1">
        <v>5544</v>
      </c>
      <c r="AFC35" s="1">
        <v>46691.53</v>
      </c>
      <c r="AFD35" s="1">
        <v>0</v>
      </c>
      <c r="AFE35" s="1">
        <v>1510430.63</v>
      </c>
      <c r="AFF35" s="1">
        <v>120255</v>
      </c>
      <c r="AFG35" s="1">
        <v>83357.5</v>
      </c>
      <c r="AFH35" s="1">
        <v>111608.75</v>
      </c>
      <c r="AFI35" s="1"/>
      <c r="AFJ35" s="1">
        <v>68724</v>
      </c>
      <c r="AFK35" s="1">
        <v>619533.4</v>
      </c>
      <c r="AFL35" s="1"/>
      <c r="AFM35" s="1"/>
      <c r="AFN35" s="1">
        <v>257</v>
      </c>
      <c r="AFO35" s="1">
        <v>2784507</v>
      </c>
      <c r="AFP35" s="1">
        <v>0</v>
      </c>
      <c r="AFQ35" s="1">
        <v>1116</v>
      </c>
      <c r="AFR35" s="1">
        <v>78686</v>
      </c>
      <c r="AFS35" s="1"/>
      <c r="AFT35" s="1">
        <v>2270180.85</v>
      </c>
      <c r="AFU35" s="1">
        <v>279453.75</v>
      </c>
      <c r="AFV35" s="1">
        <v>1238162</v>
      </c>
      <c r="AFW35" s="1">
        <v>740731.95</v>
      </c>
      <c r="AFX35" s="1"/>
      <c r="AFY35" s="1"/>
      <c r="AFZ35" s="1"/>
      <c r="AGA35" s="1"/>
      <c r="AGB35" s="1">
        <v>6464</v>
      </c>
      <c r="AGC35" s="1"/>
      <c r="AGD35" s="1"/>
      <c r="AGE35" s="1"/>
      <c r="AGF35" s="1">
        <v>42967.360000000001</v>
      </c>
      <c r="AGG35" s="1"/>
      <c r="AGH35" s="1"/>
      <c r="AGI35" s="1">
        <v>41756.75</v>
      </c>
      <c r="AGJ35" s="1">
        <v>32069</v>
      </c>
      <c r="AGK35" s="1">
        <v>852223</v>
      </c>
      <c r="AGL35" s="1">
        <v>122510</v>
      </c>
      <c r="AGM35" s="1"/>
      <c r="AGN35" s="1">
        <v>36045</v>
      </c>
      <c r="AGO35" s="1">
        <v>375267.75</v>
      </c>
      <c r="AGP35" s="1">
        <v>25602</v>
      </c>
      <c r="AGQ35" s="1"/>
      <c r="AGR35" s="1">
        <v>8535</v>
      </c>
      <c r="AGS35" s="1"/>
      <c r="AGT35" s="1">
        <v>0</v>
      </c>
      <c r="AGU35" s="1">
        <v>9058</v>
      </c>
      <c r="AGV35" s="1">
        <v>39517</v>
      </c>
      <c r="AGW35" s="1">
        <v>22432.5</v>
      </c>
      <c r="AGX35" s="1"/>
      <c r="AGY35" s="1"/>
      <c r="AGZ35" s="1">
        <v>426001.8</v>
      </c>
      <c r="AHA35" s="1"/>
      <c r="AHB35" s="1">
        <v>797518.27</v>
      </c>
      <c r="AHC35" s="1">
        <v>1559</v>
      </c>
      <c r="AHD35" s="1">
        <v>7708</v>
      </c>
      <c r="AHE35" s="1">
        <v>60230.5</v>
      </c>
      <c r="AHF35" s="1">
        <v>37606.5</v>
      </c>
      <c r="AHG35" s="1"/>
      <c r="AHH35" s="1"/>
      <c r="AHI35" s="1"/>
      <c r="AHJ35" s="1"/>
      <c r="AHK35" s="1"/>
      <c r="AHL35" s="1"/>
      <c r="AHM35" s="1"/>
      <c r="AHN35" s="1"/>
      <c r="AHO35" s="1">
        <v>0</v>
      </c>
      <c r="AHP35" s="1">
        <v>26056</v>
      </c>
      <c r="AHQ35" s="1"/>
      <c r="AHR35" s="1"/>
      <c r="AHS35" s="1"/>
      <c r="AHT35" s="1"/>
      <c r="AHU35" s="1"/>
      <c r="AHV35" s="1"/>
      <c r="AHW35" s="1">
        <v>813921920.15999949</v>
      </c>
    </row>
    <row r="36" spans="1:907" x14ac:dyDescent="0.25">
      <c r="A36" t="s">
        <v>1917</v>
      </c>
      <c r="B36" t="s">
        <v>1940</v>
      </c>
      <c r="C36" t="s">
        <v>1941</v>
      </c>
      <c r="D36" s="1"/>
      <c r="E36" s="1">
        <v>230285.62</v>
      </c>
      <c r="F36" s="1"/>
      <c r="G36" s="1">
        <v>1533004</v>
      </c>
      <c r="H36" s="1">
        <v>0</v>
      </c>
      <c r="I36" s="1">
        <v>3611717.4</v>
      </c>
      <c r="J36" s="1">
        <v>14012764.300000001</v>
      </c>
      <c r="K36" s="1">
        <v>1312100</v>
      </c>
      <c r="L36" s="1">
        <v>2587041</v>
      </c>
      <c r="M36" s="1">
        <v>4495235.3</v>
      </c>
      <c r="N36" s="1">
        <v>1438246.83</v>
      </c>
      <c r="O36" s="1">
        <v>7093895.7800000003</v>
      </c>
      <c r="P36" s="1">
        <v>11465639.5</v>
      </c>
      <c r="Q36" s="1">
        <v>9021243.1500000004</v>
      </c>
      <c r="R36" s="1">
        <v>5234852</v>
      </c>
      <c r="S36" s="1">
        <v>12152145</v>
      </c>
      <c r="T36" s="1">
        <v>454213</v>
      </c>
      <c r="U36" s="1">
        <v>5641685.0300000003</v>
      </c>
      <c r="V36" s="1">
        <v>2311382.0499999998</v>
      </c>
      <c r="W36" s="1">
        <v>8573508.5</v>
      </c>
      <c r="X36" s="1">
        <v>166434</v>
      </c>
      <c r="Y36" s="1">
        <v>3151181.05</v>
      </c>
      <c r="Z36" s="1">
        <v>3261395</v>
      </c>
      <c r="AA36" s="1">
        <v>12096451.25</v>
      </c>
      <c r="AB36" s="1">
        <v>325336.73</v>
      </c>
      <c r="AC36" s="1">
        <v>650650.25</v>
      </c>
      <c r="AD36" s="1">
        <v>1756863</v>
      </c>
      <c r="AE36" s="1">
        <v>695807</v>
      </c>
      <c r="AF36" s="1">
        <v>3969627.3</v>
      </c>
      <c r="AG36" s="1">
        <v>225598.5</v>
      </c>
      <c r="AH36" s="1">
        <v>2732</v>
      </c>
      <c r="AI36" s="1">
        <v>216181.5</v>
      </c>
      <c r="AJ36" s="1">
        <v>3246427.59</v>
      </c>
      <c r="AK36" s="1">
        <v>11665963.25</v>
      </c>
      <c r="AL36" s="1">
        <v>2843499.25</v>
      </c>
      <c r="AM36" s="1">
        <v>1224584.71</v>
      </c>
      <c r="AN36" s="1">
        <v>30361</v>
      </c>
      <c r="AO36" s="1">
        <v>194734.5</v>
      </c>
      <c r="AP36" s="1">
        <v>41027</v>
      </c>
      <c r="AQ36" s="1">
        <v>142113</v>
      </c>
      <c r="AR36" s="1"/>
      <c r="AS36" s="1">
        <v>4792888</v>
      </c>
      <c r="AT36" s="1">
        <v>6415690</v>
      </c>
      <c r="AU36" s="1">
        <v>9246.5</v>
      </c>
      <c r="AV36" s="1">
        <v>6658668.6799999997</v>
      </c>
      <c r="AW36" s="1">
        <v>1045833.35</v>
      </c>
      <c r="AX36" s="1">
        <v>793883</v>
      </c>
      <c r="AY36" s="1">
        <v>1969907</v>
      </c>
      <c r="AZ36" s="1">
        <v>368185.3</v>
      </c>
      <c r="BA36" s="1"/>
      <c r="BB36" s="1">
        <v>828156.04</v>
      </c>
      <c r="BC36" s="1">
        <v>3055761.65</v>
      </c>
      <c r="BD36" s="1">
        <v>3720982.5</v>
      </c>
      <c r="BE36" s="1">
        <v>7664819.5999999996</v>
      </c>
      <c r="BF36" s="1">
        <v>616055.9</v>
      </c>
      <c r="BG36" s="1">
        <v>829166.75</v>
      </c>
      <c r="BH36" s="1"/>
      <c r="BI36" s="1">
        <v>282669.25</v>
      </c>
      <c r="BJ36" s="1">
        <v>2095063</v>
      </c>
      <c r="BK36" s="1">
        <v>6559.5</v>
      </c>
      <c r="BL36" s="1">
        <v>2985932.75</v>
      </c>
      <c r="BM36" s="1">
        <v>88789.75</v>
      </c>
      <c r="BN36" s="1">
        <v>237170.9</v>
      </c>
      <c r="BO36" s="1">
        <v>8804992</v>
      </c>
      <c r="BP36" s="1">
        <v>3406904.5</v>
      </c>
      <c r="BQ36" s="1">
        <v>564673</v>
      </c>
      <c r="BR36" s="1">
        <v>2695077.92</v>
      </c>
      <c r="BS36" s="1">
        <v>1103142.7</v>
      </c>
      <c r="BT36" s="1">
        <v>140730</v>
      </c>
      <c r="BU36" s="1">
        <v>697932.5</v>
      </c>
      <c r="BV36" s="1"/>
      <c r="BW36" s="1">
        <v>747656.75</v>
      </c>
      <c r="BX36" s="1">
        <v>18870266.079999998</v>
      </c>
      <c r="BY36" s="1">
        <v>277500</v>
      </c>
      <c r="BZ36" s="1">
        <v>525526</v>
      </c>
      <c r="CA36" s="1">
        <v>5706064.75</v>
      </c>
      <c r="CB36" s="1">
        <v>360235.5</v>
      </c>
      <c r="CC36" s="1">
        <v>3205301</v>
      </c>
      <c r="CD36" s="1">
        <v>22208</v>
      </c>
      <c r="CE36" s="1">
        <v>18439841.509999998</v>
      </c>
      <c r="CF36" s="1">
        <v>3458839.5</v>
      </c>
      <c r="CG36" s="1">
        <v>276596.5</v>
      </c>
      <c r="CH36" s="1">
        <v>321992</v>
      </c>
      <c r="CI36" s="1"/>
      <c r="CJ36" s="1">
        <v>8778501.4299999997</v>
      </c>
      <c r="CK36" s="1"/>
      <c r="CL36" s="1">
        <v>312000</v>
      </c>
      <c r="CM36" s="1">
        <v>578291.19999999995</v>
      </c>
      <c r="CN36" s="1">
        <v>3681359</v>
      </c>
      <c r="CO36" s="1"/>
      <c r="CP36" s="1">
        <v>3067097</v>
      </c>
      <c r="CQ36" s="1">
        <v>7030317.6799999997</v>
      </c>
      <c r="CR36" s="1">
        <v>93000</v>
      </c>
      <c r="CS36" s="1">
        <v>713347</v>
      </c>
      <c r="CT36" s="1">
        <v>1759147.2</v>
      </c>
      <c r="CU36" s="1">
        <v>2659474.0499999998</v>
      </c>
      <c r="CV36" s="1">
        <v>482400</v>
      </c>
      <c r="CW36" s="1">
        <v>42982</v>
      </c>
      <c r="CX36" s="1">
        <v>78126.5</v>
      </c>
      <c r="CY36" s="1"/>
      <c r="CZ36" s="1">
        <v>380308</v>
      </c>
      <c r="DA36" s="1">
        <v>1706400</v>
      </c>
      <c r="DB36" s="1">
        <v>996469.83</v>
      </c>
      <c r="DC36" s="1">
        <v>25680</v>
      </c>
      <c r="DD36" s="1"/>
      <c r="DE36" s="1">
        <v>2592085.6</v>
      </c>
      <c r="DF36" s="1">
        <v>663112</v>
      </c>
      <c r="DG36" s="1"/>
      <c r="DH36" s="1">
        <v>696013.95</v>
      </c>
      <c r="DI36" s="1">
        <v>2371597.98</v>
      </c>
      <c r="DJ36" s="1"/>
      <c r="DK36" s="1">
        <v>328959.5</v>
      </c>
      <c r="DL36" s="1"/>
      <c r="DM36" s="1">
        <v>353274</v>
      </c>
      <c r="DN36" s="1">
        <v>341940</v>
      </c>
      <c r="DO36" s="1">
        <v>838312.35</v>
      </c>
      <c r="DP36" s="1">
        <v>327658</v>
      </c>
      <c r="DQ36" s="1"/>
      <c r="DR36" s="1">
        <v>1120205</v>
      </c>
      <c r="DS36" s="1"/>
      <c r="DT36" s="1">
        <v>5399497.2000000002</v>
      </c>
      <c r="DU36" s="1">
        <v>293757.5</v>
      </c>
      <c r="DV36" s="1">
        <v>35996.85</v>
      </c>
      <c r="DW36" s="1">
        <v>57483.25</v>
      </c>
      <c r="DX36" s="1">
        <v>406298.75</v>
      </c>
      <c r="DY36" s="1">
        <v>538798</v>
      </c>
      <c r="DZ36" s="1">
        <v>635939</v>
      </c>
      <c r="EA36" s="1">
        <v>454500</v>
      </c>
      <c r="EB36" s="1">
        <v>1255300</v>
      </c>
      <c r="EC36" s="1">
        <v>255048.2</v>
      </c>
      <c r="ED36" s="1"/>
      <c r="EE36" s="1">
        <v>1775000</v>
      </c>
      <c r="EF36" s="1"/>
      <c r="EG36" s="1">
        <v>3473609</v>
      </c>
      <c r="EH36" s="1">
        <v>84107.25</v>
      </c>
      <c r="EI36" s="1">
        <v>75958</v>
      </c>
      <c r="EJ36" s="1">
        <v>33865.599999999999</v>
      </c>
      <c r="EK36" s="1"/>
      <c r="EL36" s="1">
        <v>601279.96</v>
      </c>
      <c r="EM36" s="1">
        <v>336155</v>
      </c>
      <c r="EN36" s="1">
        <v>2244200</v>
      </c>
      <c r="EO36" s="1"/>
      <c r="EP36" s="1"/>
      <c r="EQ36" s="1">
        <v>201554</v>
      </c>
      <c r="ER36" s="1"/>
      <c r="ES36" s="1">
        <v>175228.5</v>
      </c>
      <c r="ET36" s="1">
        <v>1533729.5</v>
      </c>
      <c r="EU36" s="1">
        <v>354709</v>
      </c>
      <c r="EV36" s="1"/>
      <c r="EW36" s="1">
        <v>465302</v>
      </c>
      <c r="EX36" s="1"/>
      <c r="EY36" s="1">
        <v>940164</v>
      </c>
      <c r="EZ36" s="1">
        <v>558427</v>
      </c>
      <c r="FA36" s="1">
        <v>43029</v>
      </c>
      <c r="FB36" s="1">
        <v>276670</v>
      </c>
      <c r="FC36" s="1">
        <v>25747</v>
      </c>
      <c r="FD36" s="1">
        <v>365.6</v>
      </c>
      <c r="FE36" s="1">
        <v>80183</v>
      </c>
      <c r="FF36" s="1">
        <v>171052</v>
      </c>
      <c r="FG36" s="1">
        <v>4195281.75</v>
      </c>
      <c r="FH36" s="1">
        <v>1493868.5</v>
      </c>
      <c r="FI36" s="1">
        <v>567646</v>
      </c>
      <c r="FJ36" s="1">
        <v>706393.5</v>
      </c>
      <c r="FK36" s="1">
        <v>902749.25</v>
      </c>
      <c r="FL36" s="1">
        <v>4825238.5</v>
      </c>
      <c r="FM36" s="1">
        <v>356000</v>
      </c>
      <c r="FN36" s="1">
        <v>68984</v>
      </c>
      <c r="FO36" s="1"/>
      <c r="FP36" s="1">
        <v>490532.16</v>
      </c>
      <c r="FQ36" s="1">
        <v>5857151</v>
      </c>
      <c r="FR36" s="1"/>
      <c r="FS36" s="1">
        <v>1038774.55</v>
      </c>
      <c r="FT36" s="1">
        <v>811576.5</v>
      </c>
      <c r="FU36" s="1">
        <v>2548264.25</v>
      </c>
      <c r="FV36" s="1">
        <v>6602267.71</v>
      </c>
      <c r="FW36" s="1"/>
      <c r="FX36" s="1">
        <v>1010761</v>
      </c>
      <c r="FY36" s="1">
        <v>148217</v>
      </c>
      <c r="FZ36" s="1">
        <v>111807</v>
      </c>
      <c r="GA36" s="1">
        <v>254271.67</v>
      </c>
      <c r="GB36" s="1">
        <v>234870</v>
      </c>
      <c r="GC36" s="1">
        <v>140090</v>
      </c>
      <c r="GD36" s="1">
        <v>1800154</v>
      </c>
      <c r="GE36" s="1">
        <v>282083</v>
      </c>
      <c r="GF36" s="1">
        <v>133246</v>
      </c>
      <c r="GG36" s="1">
        <v>84671.25</v>
      </c>
      <c r="GH36" s="1">
        <v>118943.5</v>
      </c>
      <c r="GI36" s="1">
        <v>58488.92</v>
      </c>
      <c r="GJ36" s="1">
        <v>492301</v>
      </c>
      <c r="GK36" s="1">
        <v>200006</v>
      </c>
      <c r="GL36" s="1">
        <v>251342.25</v>
      </c>
      <c r="GM36" s="1">
        <v>0</v>
      </c>
      <c r="GN36" s="1">
        <v>337953.44</v>
      </c>
      <c r="GO36" s="1"/>
      <c r="GP36" s="1">
        <v>229439</v>
      </c>
      <c r="GQ36" s="1">
        <v>4056593.6</v>
      </c>
      <c r="GR36" s="1">
        <v>749645</v>
      </c>
      <c r="GS36" s="1">
        <v>14216303.42</v>
      </c>
      <c r="GT36" s="1">
        <v>833233</v>
      </c>
      <c r="GU36" s="1">
        <v>4985099.84</v>
      </c>
      <c r="GV36" s="1">
        <v>19432.8</v>
      </c>
      <c r="GW36" s="1"/>
      <c r="GX36" s="1"/>
      <c r="GY36" s="1">
        <v>359902.62</v>
      </c>
      <c r="GZ36" s="1">
        <v>420042.5</v>
      </c>
      <c r="HA36" s="1"/>
      <c r="HB36" s="1">
        <v>27778.5</v>
      </c>
      <c r="HC36" s="1">
        <v>60521.08</v>
      </c>
      <c r="HD36" s="1">
        <v>96580</v>
      </c>
      <c r="HE36" s="1">
        <v>594557.5</v>
      </c>
      <c r="HF36" s="1">
        <v>2087875.75</v>
      </c>
      <c r="HG36" s="1"/>
      <c r="HH36" s="1">
        <v>243544.25</v>
      </c>
      <c r="HI36" s="1">
        <v>230903</v>
      </c>
      <c r="HJ36" s="1">
        <v>330876</v>
      </c>
      <c r="HK36" s="1"/>
      <c r="HL36" s="1">
        <v>72400</v>
      </c>
      <c r="HM36" s="1"/>
      <c r="HN36" s="1"/>
      <c r="HO36" s="1">
        <v>696251</v>
      </c>
      <c r="HP36" s="1">
        <v>276400</v>
      </c>
      <c r="HQ36" s="1">
        <v>490897</v>
      </c>
      <c r="HR36" s="1">
        <v>135788</v>
      </c>
      <c r="HS36" s="1">
        <v>36024</v>
      </c>
      <c r="HT36" s="1">
        <v>408790.5</v>
      </c>
      <c r="HU36" s="1">
        <v>93039</v>
      </c>
      <c r="HV36" s="1">
        <v>677305</v>
      </c>
      <c r="HW36" s="1">
        <v>273433.21000000002</v>
      </c>
      <c r="HX36" s="1">
        <v>37381</v>
      </c>
      <c r="HY36" s="1"/>
      <c r="HZ36" s="1">
        <v>1123210</v>
      </c>
      <c r="IA36" s="1">
        <v>4140351</v>
      </c>
      <c r="IB36" s="1">
        <v>2168328.75</v>
      </c>
      <c r="IC36" s="1"/>
      <c r="ID36" s="1"/>
      <c r="IE36" s="1">
        <v>253941.29</v>
      </c>
      <c r="IF36" s="1"/>
      <c r="IG36" s="1"/>
      <c r="IH36" s="1">
        <v>162885.5</v>
      </c>
      <c r="II36" s="1">
        <v>2309351</v>
      </c>
      <c r="IJ36" s="1">
        <v>702165.75</v>
      </c>
      <c r="IK36" s="1">
        <v>368912</v>
      </c>
      <c r="IL36" s="1">
        <v>859687.75</v>
      </c>
      <c r="IM36" s="1"/>
      <c r="IN36" s="1">
        <v>46832</v>
      </c>
      <c r="IO36" s="1">
        <v>417886.89</v>
      </c>
      <c r="IP36" s="1">
        <v>951705.5</v>
      </c>
      <c r="IQ36" s="1"/>
      <c r="IR36" s="1">
        <v>7591</v>
      </c>
      <c r="IS36" s="1">
        <v>146672.25</v>
      </c>
      <c r="IT36" s="1">
        <v>13201</v>
      </c>
      <c r="IU36" s="1">
        <v>172500</v>
      </c>
      <c r="IV36" s="1">
        <v>14545</v>
      </c>
      <c r="IW36" s="1">
        <v>1033011</v>
      </c>
      <c r="IX36" s="1"/>
      <c r="IY36" s="1"/>
      <c r="IZ36" s="1">
        <v>433511</v>
      </c>
      <c r="JA36" s="1">
        <v>648896</v>
      </c>
      <c r="JB36" s="1">
        <v>146072.5</v>
      </c>
      <c r="JC36" s="1">
        <v>2244257</v>
      </c>
      <c r="JD36" s="1"/>
      <c r="JE36" s="1">
        <v>58815</v>
      </c>
      <c r="JF36" s="1">
        <v>447336.8</v>
      </c>
      <c r="JG36" s="1">
        <v>323050</v>
      </c>
      <c r="JH36" s="1">
        <v>765860</v>
      </c>
      <c r="JI36" s="1">
        <v>94191</v>
      </c>
      <c r="JJ36" s="1">
        <v>6100</v>
      </c>
      <c r="JK36" s="1">
        <v>138688.25</v>
      </c>
      <c r="JL36" s="1"/>
      <c r="JM36" s="1"/>
      <c r="JN36" s="1"/>
      <c r="JO36" s="1">
        <v>7390</v>
      </c>
      <c r="JP36" s="1"/>
      <c r="JQ36" s="1"/>
      <c r="JR36" s="1">
        <v>48150.5</v>
      </c>
      <c r="JS36" s="1"/>
      <c r="JT36" s="1"/>
      <c r="JU36" s="1"/>
      <c r="JV36" s="1"/>
      <c r="JW36" s="1">
        <v>27653</v>
      </c>
      <c r="JX36" s="1"/>
      <c r="JY36" s="1">
        <v>58010</v>
      </c>
      <c r="JZ36" s="1"/>
      <c r="KA36" s="1">
        <v>0</v>
      </c>
      <c r="KB36" s="1">
        <v>14800</v>
      </c>
      <c r="KC36" s="1"/>
      <c r="KD36" s="1">
        <v>825301.5</v>
      </c>
      <c r="KE36" s="1"/>
      <c r="KF36" s="1">
        <v>0</v>
      </c>
      <c r="KG36" s="1"/>
      <c r="KH36" s="1"/>
      <c r="KI36" s="1">
        <v>2966988.5</v>
      </c>
      <c r="KJ36" s="1"/>
      <c r="KK36" s="1"/>
      <c r="KL36" s="1"/>
      <c r="KM36" s="1">
        <v>266069.5</v>
      </c>
      <c r="KN36" s="1"/>
      <c r="KO36" s="1"/>
      <c r="KP36" s="1"/>
      <c r="KQ36" s="1">
        <v>79164</v>
      </c>
      <c r="KR36" s="1"/>
      <c r="KS36" s="1"/>
      <c r="KT36" s="1"/>
      <c r="KU36" s="1">
        <v>254838.25</v>
      </c>
      <c r="KV36" s="1">
        <v>1562321.2</v>
      </c>
      <c r="KW36" s="1">
        <v>1041659.5</v>
      </c>
      <c r="KX36" s="1">
        <v>391070</v>
      </c>
      <c r="KY36" s="1">
        <v>243094.5</v>
      </c>
      <c r="KZ36" s="1">
        <v>894858.92</v>
      </c>
      <c r="LA36" s="1">
        <v>470040.75</v>
      </c>
      <c r="LB36" s="1">
        <v>32494</v>
      </c>
      <c r="LC36" s="1">
        <v>1500</v>
      </c>
      <c r="LD36" s="1">
        <v>0</v>
      </c>
      <c r="LE36" s="1">
        <v>7790</v>
      </c>
      <c r="LF36" s="1">
        <v>58718</v>
      </c>
      <c r="LG36" s="1">
        <v>167520</v>
      </c>
      <c r="LH36" s="1">
        <v>147547.67000000001</v>
      </c>
      <c r="LI36" s="1"/>
      <c r="LJ36" s="1">
        <v>1139070.1100000001</v>
      </c>
      <c r="LK36" s="1">
        <v>104560</v>
      </c>
      <c r="LL36" s="1">
        <v>282900</v>
      </c>
      <c r="LM36" s="1">
        <v>638588.07999999996</v>
      </c>
      <c r="LN36" s="1">
        <v>5250</v>
      </c>
      <c r="LO36" s="1">
        <v>669878.6</v>
      </c>
      <c r="LP36" s="1">
        <v>41897.5</v>
      </c>
      <c r="LQ36" s="1"/>
      <c r="LR36" s="1">
        <v>171710</v>
      </c>
      <c r="LS36" s="1">
        <v>958866.15</v>
      </c>
      <c r="LT36" s="1">
        <v>183612.5</v>
      </c>
      <c r="LU36" s="1">
        <v>980640.25</v>
      </c>
      <c r="LV36" s="1"/>
      <c r="LW36" s="1">
        <v>1220364.25</v>
      </c>
      <c r="LX36" s="1">
        <v>48293</v>
      </c>
      <c r="LY36" s="1"/>
      <c r="LZ36" s="1">
        <v>14073</v>
      </c>
      <c r="MA36" s="1">
        <v>43055.25</v>
      </c>
      <c r="MB36" s="1">
        <v>56870.25</v>
      </c>
      <c r="MC36" s="1">
        <v>13836034.5</v>
      </c>
      <c r="MD36" s="1">
        <v>1100</v>
      </c>
      <c r="ME36" s="1">
        <v>223612.75</v>
      </c>
      <c r="MF36" s="1">
        <v>4049976.8</v>
      </c>
      <c r="MG36" s="1">
        <v>377150</v>
      </c>
      <c r="MH36" s="1"/>
      <c r="MI36" s="1"/>
      <c r="MJ36" s="1">
        <v>222897.5</v>
      </c>
      <c r="MK36" s="1"/>
      <c r="ML36" s="1">
        <v>9000</v>
      </c>
      <c r="MM36" s="1"/>
      <c r="MN36" s="1">
        <v>2917607.65</v>
      </c>
      <c r="MO36" s="1">
        <v>11638</v>
      </c>
      <c r="MP36" s="1">
        <v>3194</v>
      </c>
      <c r="MQ36" s="1"/>
      <c r="MR36" s="1"/>
      <c r="MS36" s="1"/>
      <c r="MT36" s="1">
        <v>275254</v>
      </c>
      <c r="MU36" s="1">
        <v>0</v>
      </c>
      <c r="MV36" s="1">
        <v>260581.5</v>
      </c>
      <c r="MW36" s="1">
        <v>115501.5</v>
      </c>
      <c r="MX36" s="1">
        <v>39330.25</v>
      </c>
      <c r="MY36" s="1">
        <v>1210</v>
      </c>
      <c r="MZ36" s="1">
        <v>595000</v>
      </c>
      <c r="NA36" s="1"/>
      <c r="NB36" s="1">
        <v>1944907.5</v>
      </c>
      <c r="NC36" s="1">
        <v>75139</v>
      </c>
      <c r="ND36" s="1">
        <v>1402183.4</v>
      </c>
      <c r="NE36" s="1">
        <v>370</v>
      </c>
      <c r="NF36" s="1"/>
      <c r="NG36" s="1">
        <v>130715</v>
      </c>
      <c r="NH36" s="1">
        <v>128888</v>
      </c>
      <c r="NI36" s="1">
        <v>92200</v>
      </c>
      <c r="NJ36" s="1">
        <v>377758</v>
      </c>
      <c r="NK36" s="1">
        <v>28506</v>
      </c>
      <c r="NL36" s="1"/>
      <c r="NM36" s="1">
        <v>20836.5</v>
      </c>
      <c r="NN36" s="1"/>
      <c r="NO36" s="1"/>
      <c r="NP36" s="1"/>
      <c r="NQ36" s="1">
        <v>122168</v>
      </c>
      <c r="NR36" s="1"/>
      <c r="NS36" s="1">
        <v>1170169.75</v>
      </c>
      <c r="NT36" s="1">
        <v>361188.7</v>
      </c>
      <c r="NU36" s="1">
        <v>3716767.5</v>
      </c>
      <c r="NV36" s="1">
        <v>103590.5</v>
      </c>
      <c r="NW36" s="1">
        <v>304000</v>
      </c>
      <c r="NX36" s="1">
        <v>422952</v>
      </c>
      <c r="NY36" s="1">
        <v>6210</v>
      </c>
      <c r="NZ36" s="1">
        <v>98317.25</v>
      </c>
      <c r="OA36" s="1">
        <v>133949.85</v>
      </c>
      <c r="OB36" s="1"/>
      <c r="OC36" s="1">
        <v>10875</v>
      </c>
      <c r="OD36" s="1">
        <v>39917.1</v>
      </c>
      <c r="OE36" s="1">
        <v>2380803</v>
      </c>
      <c r="OF36" s="1">
        <v>2299026.5</v>
      </c>
      <c r="OG36" s="1">
        <v>857476</v>
      </c>
      <c r="OH36" s="1">
        <v>10749</v>
      </c>
      <c r="OI36" s="1">
        <v>1924984.5</v>
      </c>
      <c r="OJ36" s="1">
        <v>367716.31</v>
      </c>
      <c r="OK36" s="1"/>
      <c r="OL36" s="1">
        <v>103549</v>
      </c>
      <c r="OM36" s="1"/>
      <c r="ON36" s="1"/>
      <c r="OO36" s="1">
        <v>667810</v>
      </c>
      <c r="OP36" s="1">
        <v>396663.62</v>
      </c>
      <c r="OQ36" s="1">
        <v>377936.25</v>
      </c>
      <c r="OR36" s="1">
        <v>5765649.75</v>
      </c>
      <c r="OS36" s="1">
        <v>1585005.25</v>
      </c>
      <c r="OT36" s="1">
        <v>351322</v>
      </c>
      <c r="OU36" s="1">
        <v>240326.2</v>
      </c>
      <c r="OV36" s="1">
        <v>758087.05</v>
      </c>
      <c r="OW36" s="1">
        <v>1551983.75</v>
      </c>
      <c r="OX36" s="1">
        <v>394423.75</v>
      </c>
      <c r="OY36" s="1">
        <v>121615.5</v>
      </c>
      <c r="OZ36" s="1">
        <v>9910.5</v>
      </c>
      <c r="PA36" s="1">
        <v>1749</v>
      </c>
      <c r="PB36" s="1">
        <v>194251</v>
      </c>
      <c r="PC36" s="1">
        <v>482596.5</v>
      </c>
      <c r="PD36" s="1"/>
      <c r="PE36" s="1">
        <v>646350.55000000005</v>
      </c>
      <c r="PF36" s="1">
        <v>8196</v>
      </c>
      <c r="PG36" s="1">
        <v>1122713.3999999999</v>
      </c>
      <c r="PH36" s="1">
        <v>287318.34999999998</v>
      </c>
      <c r="PI36" s="1"/>
      <c r="PJ36" s="1"/>
      <c r="PK36" s="1">
        <v>41726.199999999997</v>
      </c>
      <c r="PL36" s="1">
        <v>583558.65</v>
      </c>
      <c r="PM36" s="1">
        <v>1998483</v>
      </c>
      <c r="PN36" s="1">
        <v>283650</v>
      </c>
      <c r="PO36" s="1">
        <v>3857</v>
      </c>
      <c r="PP36" s="1">
        <v>369279</v>
      </c>
      <c r="PQ36" s="1">
        <v>313895</v>
      </c>
      <c r="PR36" s="1">
        <v>8312</v>
      </c>
      <c r="PS36" s="1">
        <v>315680</v>
      </c>
      <c r="PT36" s="1"/>
      <c r="PU36" s="1">
        <v>0</v>
      </c>
      <c r="PV36" s="1">
        <v>4391102.2</v>
      </c>
      <c r="PW36" s="1"/>
      <c r="PX36" s="1"/>
      <c r="PY36" s="1">
        <v>2247518.31</v>
      </c>
      <c r="PZ36" s="1"/>
      <c r="QA36" s="1"/>
      <c r="QB36" s="1">
        <v>0</v>
      </c>
      <c r="QC36" s="1"/>
      <c r="QD36" s="1">
        <v>654536</v>
      </c>
      <c r="QE36" s="1">
        <v>276309.5</v>
      </c>
      <c r="QF36" s="1">
        <v>2206763.5</v>
      </c>
      <c r="QG36" s="1"/>
      <c r="QH36" s="1"/>
      <c r="QI36" s="1">
        <v>239679</v>
      </c>
      <c r="QJ36" s="1">
        <v>4906396.75</v>
      </c>
      <c r="QK36" s="1">
        <v>1013841</v>
      </c>
      <c r="QL36" s="1">
        <v>1720</v>
      </c>
      <c r="QM36" s="1">
        <v>30856</v>
      </c>
      <c r="QN36" s="1"/>
      <c r="QO36" s="1"/>
      <c r="QP36" s="1"/>
      <c r="QQ36" s="1">
        <v>3871.75</v>
      </c>
      <c r="QR36" s="1">
        <v>291765</v>
      </c>
      <c r="QS36" s="1"/>
      <c r="QT36" s="1">
        <v>2757586</v>
      </c>
      <c r="QU36" s="1">
        <v>46072.5</v>
      </c>
      <c r="QV36" s="1">
        <v>1426936.19</v>
      </c>
      <c r="QW36" s="1"/>
      <c r="QX36" s="1">
        <v>93137.35</v>
      </c>
      <c r="QY36" s="1">
        <v>5981</v>
      </c>
      <c r="QZ36" s="1">
        <v>488500</v>
      </c>
      <c r="RA36" s="1"/>
      <c r="RB36" s="1">
        <v>2127514.73</v>
      </c>
      <c r="RC36" s="1">
        <v>1467293</v>
      </c>
      <c r="RD36" s="1"/>
      <c r="RE36" s="1">
        <v>92145</v>
      </c>
      <c r="RF36" s="1">
        <v>1671732.25</v>
      </c>
      <c r="RG36" s="1">
        <v>928199.36</v>
      </c>
      <c r="RH36" s="1">
        <v>4704</v>
      </c>
      <c r="RI36" s="1">
        <v>804636.01</v>
      </c>
      <c r="RJ36" s="1">
        <v>7312626.1299999999</v>
      </c>
      <c r="RK36" s="1">
        <v>492319.16</v>
      </c>
      <c r="RL36" s="1"/>
      <c r="RM36" s="1"/>
      <c r="RN36" s="1">
        <v>0</v>
      </c>
      <c r="RO36" s="1"/>
      <c r="RP36" s="1">
        <v>139642</v>
      </c>
      <c r="RQ36" s="1">
        <v>16730</v>
      </c>
      <c r="RR36" s="1">
        <v>128009.16</v>
      </c>
      <c r="RS36" s="1">
        <v>994151</v>
      </c>
      <c r="RT36" s="1">
        <v>293581.5</v>
      </c>
      <c r="RU36" s="1">
        <v>1282825.5</v>
      </c>
      <c r="RV36" s="1">
        <v>184794</v>
      </c>
      <c r="RW36" s="1">
        <v>183191.25</v>
      </c>
      <c r="RX36" s="1">
        <v>24315.25</v>
      </c>
      <c r="RY36" s="1">
        <v>599200</v>
      </c>
      <c r="RZ36" s="1">
        <v>148402.43</v>
      </c>
      <c r="SA36" s="1">
        <v>10194.5</v>
      </c>
      <c r="SB36" s="1"/>
      <c r="SC36" s="1">
        <v>25640</v>
      </c>
      <c r="SD36" s="1">
        <v>517530.75</v>
      </c>
      <c r="SE36" s="1">
        <v>6880.5</v>
      </c>
      <c r="SF36" s="1">
        <v>24337</v>
      </c>
      <c r="SG36" s="1"/>
      <c r="SH36" s="1">
        <v>505080.5</v>
      </c>
      <c r="SI36" s="1">
        <v>456660</v>
      </c>
      <c r="SJ36" s="1">
        <v>2175068</v>
      </c>
      <c r="SK36" s="1">
        <v>148637.5</v>
      </c>
      <c r="SL36" s="1">
        <v>897978.75</v>
      </c>
      <c r="SM36" s="1"/>
      <c r="SN36" s="1"/>
      <c r="SO36" s="1">
        <v>289788.25</v>
      </c>
      <c r="SP36" s="1">
        <v>1262185</v>
      </c>
      <c r="SQ36" s="1">
        <v>1071263.2</v>
      </c>
      <c r="SR36" s="1">
        <v>205588</v>
      </c>
      <c r="SS36" s="1"/>
      <c r="ST36" s="1"/>
      <c r="SU36" s="1">
        <v>186067</v>
      </c>
      <c r="SV36" s="1"/>
      <c r="SW36" s="1"/>
      <c r="SX36" s="1">
        <v>64811</v>
      </c>
      <c r="SY36" s="1">
        <v>89163.75</v>
      </c>
      <c r="SZ36" s="1">
        <v>0</v>
      </c>
      <c r="TA36" s="1">
        <v>672.5</v>
      </c>
      <c r="TB36" s="1"/>
      <c r="TC36" s="1">
        <v>8505.5</v>
      </c>
      <c r="TD36" s="1"/>
      <c r="TE36" s="1">
        <v>11076.5</v>
      </c>
      <c r="TF36" s="1"/>
      <c r="TG36" s="1">
        <v>12383</v>
      </c>
      <c r="TH36" s="1">
        <v>0</v>
      </c>
      <c r="TI36" s="1"/>
      <c r="TJ36" s="1">
        <v>265000</v>
      </c>
      <c r="TK36" s="1">
        <v>310541.5</v>
      </c>
      <c r="TL36" s="1"/>
      <c r="TM36" s="1"/>
      <c r="TN36" s="1">
        <v>60830</v>
      </c>
      <c r="TO36" s="1">
        <v>116051.75</v>
      </c>
      <c r="TP36" s="1">
        <v>344225</v>
      </c>
      <c r="TQ36" s="1"/>
      <c r="TR36" s="1">
        <v>20495</v>
      </c>
      <c r="TS36" s="1">
        <v>0</v>
      </c>
      <c r="TT36" s="1"/>
      <c r="TU36" s="1">
        <v>77890.28</v>
      </c>
      <c r="TV36" s="1">
        <v>3578.5</v>
      </c>
      <c r="TW36" s="1">
        <v>49214.25</v>
      </c>
      <c r="TX36" s="1"/>
      <c r="TY36" s="1">
        <v>2330</v>
      </c>
      <c r="TZ36" s="1"/>
      <c r="UA36" s="1">
        <v>171471</v>
      </c>
      <c r="UB36" s="1"/>
      <c r="UC36" s="1">
        <v>24647</v>
      </c>
      <c r="UD36" s="1">
        <v>30116</v>
      </c>
      <c r="UE36" s="1"/>
      <c r="UF36" s="1"/>
      <c r="UG36" s="1">
        <v>57525.25</v>
      </c>
      <c r="UH36" s="1"/>
      <c r="UI36" s="1"/>
      <c r="UJ36" s="1">
        <v>1187960.45</v>
      </c>
      <c r="UK36" s="1"/>
      <c r="UL36" s="1">
        <v>127527.5</v>
      </c>
      <c r="UM36" s="1">
        <v>33701.550000000003</v>
      </c>
      <c r="UN36" s="1"/>
      <c r="UO36" s="1"/>
      <c r="UP36" s="1">
        <v>2870</v>
      </c>
      <c r="UQ36" s="1"/>
      <c r="UR36" s="1">
        <v>569287.25</v>
      </c>
      <c r="US36" s="1">
        <v>116853.31</v>
      </c>
      <c r="UT36" s="1"/>
      <c r="UU36" s="1">
        <v>40651</v>
      </c>
      <c r="UV36" s="1">
        <v>121768.65</v>
      </c>
      <c r="UW36" s="1">
        <v>8586.5</v>
      </c>
      <c r="UX36" s="1"/>
      <c r="UY36" s="1">
        <v>89023.5</v>
      </c>
      <c r="UZ36" s="1">
        <v>5981</v>
      </c>
      <c r="VA36" s="1"/>
      <c r="VB36" s="1">
        <v>22277</v>
      </c>
      <c r="VC36" s="1"/>
      <c r="VD36" s="1"/>
      <c r="VE36" s="1"/>
      <c r="VF36" s="1"/>
      <c r="VG36" s="1"/>
      <c r="VH36" s="1">
        <v>1597.25</v>
      </c>
      <c r="VI36" s="1">
        <v>6352</v>
      </c>
      <c r="VJ36" s="1"/>
      <c r="VK36" s="1"/>
      <c r="VL36" s="1"/>
      <c r="VM36" s="1">
        <v>5835</v>
      </c>
      <c r="VN36" s="1">
        <v>69568</v>
      </c>
      <c r="VO36" s="1">
        <v>82248.800000000003</v>
      </c>
      <c r="VP36" s="1">
        <v>0</v>
      </c>
      <c r="VQ36" s="1"/>
      <c r="VR36" s="1">
        <v>94790.5</v>
      </c>
      <c r="VS36" s="1">
        <v>318396.2</v>
      </c>
      <c r="VT36" s="1">
        <v>110148.25</v>
      </c>
      <c r="VU36" s="1">
        <v>22689.85</v>
      </c>
      <c r="VV36" s="1">
        <v>2088026.17</v>
      </c>
      <c r="VW36" s="1">
        <v>133117</v>
      </c>
      <c r="VX36" s="1">
        <v>474479.25</v>
      </c>
      <c r="VY36" s="1">
        <v>14681334</v>
      </c>
      <c r="VZ36" s="1">
        <v>498028.4</v>
      </c>
      <c r="WA36" s="1">
        <v>595604</v>
      </c>
      <c r="WB36" s="1">
        <v>11009.5</v>
      </c>
      <c r="WC36" s="1"/>
      <c r="WD36" s="1">
        <v>66410.5</v>
      </c>
      <c r="WE36" s="1">
        <v>385317</v>
      </c>
      <c r="WF36" s="1"/>
      <c r="WG36" s="1">
        <v>863038.75</v>
      </c>
      <c r="WH36" s="1">
        <v>5802584.25</v>
      </c>
      <c r="WI36" s="1">
        <v>1960058</v>
      </c>
      <c r="WJ36" s="1">
        <v>473652.18</v>
      </c>
      <c r="WK36" s="1">
        <v>488949.6</v>
      </c>
      <c r="WL36" s="1">
        <v>6019.5</v>
      </c>
      <c r="WM36" s="1">
        <v>3995</v>
      </c>
      <c r="WN36" s="1">
        <v>2038723</v>
      </c>
      <c r="WO36" s="1">
        <v>45015.75</v>
      </c>
      <c r="WP36" s="1"/>
      <c r="WQ36" s="1"/>
      <c r="WR36" s="1"/>
      <c r="WS36" s="1">
        <v>86938.5</v>
      </c>
      <c r="WT36" s="1"/>
      <c r="WU36" s="1"/>
      <c r="WV36" s="1"/>
      <c r="WW36" s="1">
        <v>378435</v>
      </c>
      <c r="WX36" s="1"/>
      <c r="WY36" s="1">
        <v>11703</v>
      </c>
      <c r="WZ36" s="1">
        <v>26000</v>
      </c>
      <c r="XA36" s="1">
        <v>3444</v>
      </c>
      <c r="XB36" s="1"/>
      <c r="XC36" s="1">
        <v>11837</v>
      </c>
      <c r="XD36" s="1"/>
      <c r="XE36" s="1"/>
      <c r="XF36" s="1">
        <v>95649</v>
      </c>
      <c r="XG36" s="1">
        <v>96846</v>
      </c>
      <c r="XH36" s="1">
        <v>102982.5</v>
      </c>
      <c r="XI36" s="1">
        <v>79859.38</v>
      </c>
      <c r="XJ36" s="1">
        <v>354633</v>
      </c>
      <c r="XK36" s="1">
        <v>244692</v>
      </c>
      <c r="XL36" s="1">
        <v>1865490</v>
      </c>
      <c r="XM36" s="1">
        <v>185000</v>
      </c>
      <c r="XN36" s="1"/>
      <c r="XO36" s="1"/>
      <c r="XP36" s="1"/>
      <c r="XQ36" s="1">
        <v>36839</v>
      </c>
      <c r="XR36" s="1">
        <v>42460.5</v>
      </c>
      <c r="XS36" s="1">
        <v>491981</v>
      </c>
      <c r="XT36" s="1"/>
      <c r="XU36" s="1">
        <v>459686.75</v>
      </c>
      <c r="XV36" s="1"/>
      <c r="XW36" s="1">
        <v>28717</v>
      </c>
      <c r="XX36" s="1"/>
      <c r="XY36" s="1"/>
      <c r="XZ36" s="1">
        <v>0</v>
      </c>
      <c r="YA36" s="1">
        <v>469365</v>
      </c>
      <c r="YB36" s="1">
        <v>34163</v>
      </c>
      <c r="YC36" s="1">
        <v>12500</v>
      </c>
      <c r="YD36" s="1">
        <v>1460937.95</v>
      </c>
      <c r="YE36" s="1">
        <v>822869</v>
      </c>
      <c r="YF36" s="1">
        <v>318707</v>
      </c>
      <c r="YG36" s="1">
        <v>2590360</v>
      </c>
      <c r="YH36" s="1">
        <v>65251.25</v>
      </c>
      <c r="YI36" s="1">
        <v>22804</v>
      </c>
      <c r="YJ36" s="1">
        <v>16045859.75</v>
      </c>
      <c r="YK36" s="1">
        <v>131100</v>
      </c>
      <c r="YL36" s="1"/>
      <c r="YM36" s="1"/>
      <c r="YN36" s="1">
        <v>5380948</v>
      </c>
      <c r="YO36" s="1">
        <v>7437</v>
      </c>
      <c r="YP36" s="1"/>
      <c r="YQ36" s="1">
        <v>91133</v>
      </c>
      <c r="YR36" s="1"/>
      <c r="YS36" s="1">
        <v>1426730</v>
      </c>
      <c r="YT36" s="1">
        <v>41000</v>
      </c>
      <c r="YU36" s="1"/>
      <c r="YV36" s="1"/>
      <c r="YW36" s="1"/>
      <c r="YX36" s="1"/>
      <c r="YY36" s="1">
        <v>587165</v>
      </c>
      <c r="YZ36" s="1">
        <v>121760</v>
      </c>
      <c r="ZA36" s="1"/>
      <c r="ZB36" s="1"/>
      <c r="ZC36" s="1"/>
      <c r="ZD36" s="1"/>
      <c r="ZE36" s="1">
        <v>109772.5</v>
      </c>
      <c r="ZF36" s="1"/>
      <c r="ZG36" s="1"/>
      <c r="ZH36" s="1">
        <v>200683</v>
      </c>
      <c r="ZI36" s="1"/>
      <c r="ZJ36" s="1"/>
      <c r="ZK36" s="1"/>
      <c r="ZL36" s="1">
        <v>52088</v>
      </c>
      <c r="ZM36" s="1">
        <v>23784</v>
      </c>
      <c r="ZN36" s="1"/>
      <c r="ZO36" s="1">
        <v>1044591.24</v>
      </c>
      <c r="ZP36" s="1"/>
      <c r="ZQ36" s="1">
        <v>230258.64</v>
      </c>
      <c r="ZR36" s="1"/>
      <c r="ZS36" s="1"/>
      <c r="ZT36" s="1">
        <v>295400.25</v>
      </c>
      <c r="ZU36" s="1">
        <v>85608.960000000006</v>
      </c>
      <c r="ZV36" s="1">
        <v>2129831.25</v>
      </c>
      <c r="ZW36" s="1">
        <v>447</v>
      </c>
      <c r="ZX36" s="1"/>
      <c r="ZY36" s="1">
        <v>9624.5</v>
      </c>
      <c r="ZZ36" s="1"/>
      <c r="AAA36" s="1">
        <v>4135</v>
      </c>
      <c r="AAB36" s="1">
        <v>0</v>
      </c>
      <c r="AAC36" s="1">
        <v>64180</v>
      </c>
      <c r="AAD36" s="1">
        <v>41015</v>
      </c>
      <c r="AAE36" s="1">
        <v>564224.5</v>
      </c>
      <c r="AAF36" s="1">
        <v>167858.25</v>
      </c>
      <c r="AAG36" s="1">
        <v>0</v>
      </c>
      <c r="AAH36" s="1">
        <v>10154.5</v>
      </c>
      <c r="AAI36" s="1"/>
      <c r="AAJ36" s="1">
        <v>1135</v>
      </c>
      <c r="AAK36" s="1"/>
      <c r="AAL36" s="1">
        <v>106348.47</v>
      </c>
      <c r="AAM36" s="1">
        <v>10475</v>
      </c>
      <c r="AAN36" s="1"/>
      <c r="AAO36" s="1">
        <v>16006</v>
      </c>
      <c r="AAP36" s="1">
        <v>278120</v>
      </c>
      <c r="AAQ36" s="1">
        <v>317569.5</v>
      </c>
      <c r="AAR36" s="1"/>
      <c r="AAS36" s="1">
        <v>13972.75</v>
      </c>
      <c r="AAT36" s="1">
        <v>6294</v>
      </c>
      <c r="AAU36" s="1">
        <v>4573</v>
      </c>
      <c r="AAV36" s="1">
        <v>8640</v>
      </c>
      <c r="AAW36" s="1"/>
      <c r="AAX36" s="1">
        <v>4810</v>
      </c>
      <c r="AAY36" s="1">
        <v>51328</v>
      </c>
      <c r="AAZ36" s="1"/>
      <c r="ABA36" s="1">
        <v>0</v>
      </c>
      <c r="ABB36" s="1"/>
      <c r="ABC36" s="1"/>
      <c r="ABD36" s="1">
        <v>1540000</v>
      </c>
      <c r="ABE36" s="1">
        <v>308087</v>
      </c>
      <c r="ABF36" s="1"/>
      <c r="ABG36" s="1">
        <v>37800</v>
      </c>
      <c r="ABH36" s="1">
        <v>443953</v>
      </c>
      <c r="ABI36" s="1">
        <v>32702</v>
      </c>
      <c r="ABJ36" s="1">
        <v>320224.5</v>
      </c>
      <c r="ABK36" s="1">
        <v>2803160</v>
      </c>
      <c r="ABL36" s="1">
        <v>8545.85</v>
      </c>
      <c r="ABM36" s="1"/>
      <c r="ABN36" s="1">
        <v>4483.5</v>
      </c>
      <c r="ABO36" s="1"/>
      <c r="ABP36" s="1">
        <v>2143</v>
      </c>
      <c r="ABQ36" s="1"/>
      <c r="ABR36" s="1"/>
      <c r="ABS36" s="1"/>
      <c r="ABT36" s="1"/>
      <c r="ABU36" s="1">
        <v>2107.25</v>
      </c>
      <c r="ABV36" s="1">
        <v>123612.5</v>
      </c>
      <c r="ABW36" s="1"/>
      <c r="ABX36" s="1">
        <v>313000</v>
      </c>
      <c r="ABY36" s="1">
        <v>20444.03</v>
      </c>
      <c r="ABZ36" s="1">
        <v>582000</v>
      </c>
      <c r="ACA36" s="1"/>
      <c r="ACB36" s="1"/>
      <c r="ACC36" s="1">
        <v>42362.75</v>
      </c>
      <c r="ACD36" s="1"/>
      <c r="ACE36" s="1"/>
      <c r="ACF36" s="1">
        <v>80406</v>
      </c>
      <c r="ACG36" s="1"/>
      <c r="ACH36" s="1">
        <v>337</v>
      </c>
      <c r="ACI36" s="1">
        <v>3540</v>
      </c>
      <c r="ACJ36" s="1">
        <v>128954</v>
      </c>
      <c r="ACK36" s="1">
        <v>0</v>
      </c>
      <c r="ACL36" s="1">
        <v>9352</v>
      </c>
      <c r="ACM36" s="1">
        <v>287262.95</v>
      </c>
      <c r="ACN36" s="1">
        <v>110600</v>
      </c>
      <c r="ACO36" s="1"/>
      <c r="ACP36" s="1"/>
      <c r="ACQ36" s="1"/>
      <c r="ACR36" s="1"/>
      <c r="ACS36" s="1"/>
      <c r="ACT36" s="1">
        <v>10590.5</v>
      </c>
      <c r="ACU36" s="1"/>
      <c r="ACV36" s="1">
        <v>602</v>
      </c>
      <c r="ACW36" s="1">
        <v>85631.5</v>
      </c>
      <c r="ACX36" s="1">
        <v>2655</v>
      </c>
      <c r="ACY36" s="1">
        <v>55916.6</v>
      </c>
      <c r="ACZ36" s="1">
        <v>813438</v>
      </c>
      <c r="ADA36" s="1">
        <v>1664728</v>
      </c>
      <c r="ADB36" s="1">
        <v>10770</v>
      </c>
      <c r="ADC36" s="1">
        <v>360573.5</v>
      </c>
      <c r="ADD36" s="1">
        <v>485770</v>
      </c>
      <c r="ADE36" s="1">
        <v>2120793</v>
      </c>
      <c r="ADF36" s="1">
        <v>219886.25</v>
      </c>
      <c r="ADG36" s="1">
        <v>1561204</v>
      </c>
      <c r="ADH36" s="1">
        <v>922400</v>
      </c>
      <c r="ADI36" s="1">
        <v>93808</v>
      </c>
      <c r="ADJ36" s="1"/>
      <c r="ADK36" s="1"/>
      <c r="ADL36" s="1">
        <v>708485</v>
      </c>
      <c r="ADM36" s="1">
        <v>48440</v>
      </c>
      <c r="ADN36" s="1">
        <v>893245.3</v>
      </c>
      <c r="ADO36" s="1"/>
      <c r="ADP36" s="1"/>
      <c r="ADQ36" s="1">
        <v>22720.25</v>
      </c>
      <c r="ADR36" s="1"/>
      <c r="ADS36" s="1">
        <v>3946</v>
      </c>
      <c r="ADT36" s="1">
        <v>24178</v>
      </c>
      <c r="ADU36" s="1"/>
      <c r="ADV36" s="1">
        <v>99416</v>
      </c>
      <c r="ADW36" s="1">
        <v>17687</v>
      </c>
      <c r="ADX36" s="1"/>
      <c r="ADY36" s="1">
        <v>869454</v>
      </c>
      <c r="ADZ36" s="1"/>
      <c r="AEA36" s="1"/>
      <c r="AEB36" s="1">
        <v>853687</v>
      </c>
      <c r="AEC36" s="1"/>
      <c r="AED36" s="1"/>
      <c r="AEE36" s="1">
        <v>492677</v>
      </c>
      <c r="AEF36" s="1">
        <v>330166.40000000002</v>
      </c>
      <c r="AEG36" s="1"/>
      <c r="AEH36" s="1">
        <v>160300</v>
      </c>
      <c r="AEI36" s="1">
        <v>60474</v>
      </c>
      <c r="AEJ36" s="1"/>
      <c r="AEK36" s="1">
        <v>98113.64</v>
      </c>
      <c r="AEL36" s="1"/>
      <c r="AEM36" s="1">
        <v>20733</v>
      </c>
      <c r="AEN36" s="1"/>
      <c r="AEO36" s="1"/>
      <c r="AEP36" s="1"/>
      <c r="AEQ36" s="1"/>
      <c r="AER36" s="1">
        <v>5950827</v>
      </c>
      <c r="AES36" s="1"/>
      <c r="AET36" s="1"/>
      <c r="AEU36" s="1"/>
      <c r="AEV36" s="1"/>
      <c r="AEW36" s="1"/>
      <c r="AEX36" s="1"/>
      <c r="AEY36" s="1">
        <v>58578</v>
      </c>
      <c r="AEZ36" s="1"/>
      <c r="AFA36" s="1">
        <v>14423</v>
      </c>
      <c r="AFB36" s="1"/>
      <c r="AFC36" s="1"/>
      <c r="AFD36" s="1"/>
      <c r="AFE36" s="1">
        <v>74700.86</v>
      </c>
      <c r="AFF36" s="1"/>
      <c r="AFG36" s="1">
        <v>424287.5</v>
      </c>
      <c r="AFH36" s="1"/>
      <c r="AFI36" s="1"/>
      <c r="AFJ36" s="1">
        <v>12765</v>
      </c>
      <c r="AFK36" s="1">
        <v>1278820.75</v>
      </c>
      <c r="AFL36" s="1"/>
      <c r="AFM36" s="1">
        <v>8015</v>
      </c>
      <c r="AFN36" s="1"/>
      <c r="AFO36" s="1"/>
      <c r="AFP36" s="1">
        <v>12084.5</v>
      </c>
      <c r="AFQ36" s="1">
        <v>47262</v>
      </c>
      <c r="AFR36" s="1">
        <v>5465</v>
      </c>
      <c r="AFS36" s="1"/>
      <c r="AFT36" s="1"/>
      <c r="AFU36" s="1">
        <v>18490</v>
      </c>
      <c r="AFV36" s="1">
        <v>85989</v>
      </c>
      <c r="AFW36" s="1">
        <v>136007.75</v>
      </c>
      <c r="AFX36" s="1"/>
      <c r="AFY36" s="1">
        <v>402404</v>
      </c>
      <c r="AFZ36" s="1">
        <v>209010.5</v>
      </c>
      <c r="AGA36" s="1">
        <v>396798</v>
      </c>
      <c r="AGB36" s="1">
        <v>256546.5</v>
      </c>
      <c r="AGC36" s="1">
        <v>420965.4</v>
      </c>
      <c r="AGD36" s="1">
        <v>360869</v>
      </c>
      <c r="AGE36" s="1">
        <v>173000</v>
      </c>
      <c r="AGF36" s="1">
        <v>37641</v>
      </c>
      <c r="AGG36" s="1">
        <v>4354</v>
      </c>
      <c r="AGH36" s="1">
        <v>623578.5</v>
      </c>
      <c r="AGI36" s="1"/>
      <c r="AGJ36" s="1"/>
      <c r="AGK36" s="1"/>
      <c r="AGL36" s="1">
        <v>378819.13</v>
      </c>
      <c r="AGM36" s="1"/>
      <c r="AGN36" s="1">
        <v>82243</v>
      </c>
      <c r="AGO36" s="1"/>
      <c r="AGP36" s="1"/>
      <c r="AGQ36" s="1">
        <v>17929.080000000002</v>
      </c>
      <c r="AGR36" s="1">
        <v>825</v>
      </c>
      <c r="AGS36" s="1">
        <v>5400</v>
      </c>
      <c r="AGT36" s="1">
        <v>4420.25</v>
      </c>
      <c r="AGU36" s="1">
        <v>14515.5</v>
      </c>
      <c r="AGV36" s="1">
        <v>0</v>
      </c>
      <c r="AGW36" s="1"/>
      <c r="AGX36" s="1">
        <v>13054</v>
      </c>
      <c r="AGY36" s="1"/>
      <c r="AGZ36" s="1">
        <v>12397</v>
      </c>
      <c r="AHA36" s="1">
        <v>94230</v>
      </c>
      <c r="AHB36" s="1">
        <v>75721.850000000006</v>
      </c>
      <c r="AHC36" s="1"/>
      <c r="AHD36" s="1">
        <v>180446</v>
      </c>
      <c r="AHE36" s="1">
        <v>46792.77</v>
      </c>
      <c r="AHF36" s="1">
        <v>66229.5</v>
      </c>
      <c r="AHG36" s="1">
        <v>254566.25</v>
      </c>
      <c r="AHH36" s="1"/>
      <c r="AHI36" s="1"/>
      <c r="AHJ36" s="1"/>
      <c r="AHK36" s="1">
        <v>684700</v>
      </c>
      <c r="AHL36" s="1">
        <v>873458</v>
      </c>
      <c r="AHM36" s="1"/>
      <c r="AHN36" s="1"/>
      <c r="AHO36" s="1">
        <v>82556</v>
      </c>
      <c r="AHP36" s="1">
        <v>10180</v>
      </c>
      <c r="AHQ36" s="1"/>
      <c r="AHR36" s="1">
        <v>14496.75</v>
      </c>
      <c r="AHS36" s="1">
        <v>192623</v>
      </c>
      <c r="AHT36" s="1">
        <v>44600</v>
      </c>
      <c r="AHU36" s="1"/>
      <c r="AHV36" s="1"/>
      <c r="AHW36" s="1">
        <v>639317684.13000023</v>
      </c>
    </row>
    <row r="37" spans="1:907" x14ac:dyDescent="0.25">
      <c r="A37" t="s">
        <v>1917</v>
      </c>
      <c r="B37" t="s">
        <v>1942</v>
      </c>
      <c r="C37" t="s">
        <v>1943</v>
      </c>
      <c r="D37" s="1"/>
      <c r="E37" s="1"/>
      <c r="F37" s="1"/>
      <c r="G37" s="1">
        <v>437060</v>
      </c>
      <c r="H37" s="1"/>
      <c r="I37" s="1">
        <v>4578683.5</v>
      </c>
      <c r="J37" s="1">
        <v>8725312.0999999996</v>
      </c>
      <c r="K37" s="1">
        <v>1293691</v>
      </c>
      <c r="L37" s="1">
        <v>8871663.3599999994</v>
      </c>
      <c r="M37" s="1">
        <v>12666132.74</v>
      </c>
      <c r="N37" s="1">
        <v>16488714.34</v>
      </c>
      <c r="O37" s="1">
        <v>7569783.75</v>
      </c>
      <c r="P37" s="1">
        <v>16250681.6</v>
      </c>
      <c r="Q37" s="1">
        <v>76558706.939999998</v>
      </c>
      <c r="R37" s="1">
        <v>104375385.8</v>
      </c>
      <c r="S37" s="1">
        <v>32166710.800000001</v>
      </c>
      <c r="T37" s="1">
        <v>19147739.52</v>
      </c>
      <c r="U37" s="1">
        <v>7767216.54</v>
      </c>
      <c r="V37" s="1">
        <v>43469278.200000003</v>
      </c>
      <c r="W37" s="1">
        <v>38375853.82</v>
      </c>
      <c r="X37" s="1"/>
      <c r="Y37" s="1">
        <v>30440365</v>
      </c>
      <c r="Z37" s="1">
        <v>76613</v>
      </c>
      <c r="AA37" s="1">
        <v>38878952.039999999</v>
      </c>
      <c r="AB37" s="1">
        <v>0</v>
      </c>
      <c r="AC37" s="1">
        <v>9046880.8000000007</v>
      </c>
      <c r="AD37" s="1">
        <v>11825296.5</v>
      </c>
      <c r="AE37" s="1">
        <v>18931472.800000001</v>
      </c>
      <c r="AF37" s="1">
        <v>3703706.31</v>
      </c>
      <c r="AG37" s="1">
        <v>4398865.8499999996</v>
      </c>
      <c r="AH37" s="1">
        <v>90612</v>
      </c>
      <c r="AI37" s="1">
        <v>1387599</v>
      </c>
      <c r="AJ37" s="1">
        <v>8350515.21</v>
      </c>
      <c r="AK37" s="1">
        <v>16669087.75</v>
      </c>
      <c r="AL37" s="1">
        <v>2991151.5</v>
      </c>
      <c r="AM37" s="1">
        <v>5888716.25</v>
      </c>
      <c r="AN37" s="1">
        <v>66290</v>
      </c>
      <c r="AO37" s="1">
        <v>4606093.3</v>
      </c>
      <c r="AP37" s="1">
        <v>4706000.8</v>
      </c>
      <c r="AQ37" s="1">
        <v>41314.949999999997</v>
      </c>
      <c r="AR37" s="1">
        <v>0</v>
      </c>
      <c r="AS37" s="1">
        <v>15582461.83</v>
      </c>
      <c r="AT37" s="1">
        <v>5737756</v>
      </c>
      <c r="AU37" s="1">
        <v>3452160.5</v>
      </c>
      <c r="AV37" s="1">
        <v>6657376.2400000002</v>
      </c>
      <c r="AW37" s="1">
        <v>13762688.23</v>
      </c>
      <c r="AX37" s="1">
        <v>1333966.3999999999</v>
      </c>
      <c r="AY37" s="1">
        <v>1637700</v>
      </c>
      <c r="AZ37" s="1">
        <v>396039.86</v>
      </c>
      <c r="BA37" s="1">
        <v>0</v>
      </c>
      <c r="BB37" s="1">
        <v>1314648.6299999999</v>
      </c>
      <c r="BC37" s="1">
        <v>6292917.0999999996</v>
      </c>
      <c r="BD37" s="1">
        <v>74190</v>
      </c>
      <c r="BE37" s="1">
        <v>27220856.859999999</v>
      </c>
      <c r="BF37" s="1">
        <v>248315.9</v>
      </c>
      <c r="BG37" s="1">
        <v>3839013.05</v>
      </c>
      <c r="BH37" s="1">
        <v>182177</v>
      </c>
      <c r="BI37" s="1">
        <v>28333413.989999998</v>
      </c>
      <c r="BJ37" s="1">
        <v>0</v>
      </c>
      <c r="BK37" s="1"/>
      <c r="BL37" s="1">
        <v>4720204.3</v>
      </c>
      <c r="BM37" s="1">
        <v>7980294.7999999998</v>
      </c>
      <c r="BN37" s="1">
        <v>0</v>
      </c>
      <c r="BO37" s="1">
        <v>2372203</v>
      </c>
      <c r="BP37" s="1">
        <v>10504156.48</v>
      </c>
      <c r="BQ37" s="1">
        <v>1477544</v>
      </c>
      <c r="BR37" s="1">
        <v>9248828.5800000001</v>
      </c>
      <c r="BS37" s="1">
        <v>6030659.9500000002</v>
      </c>
      <c r="BT37" s="1">
        <v>414530.5</v>
      </c>
      <c r="BU37" s="1">
        <v>11097588.609999999</v>
      </c>
      <c r="BV37" s="1"/>
      <c r="BW37" s="1">
        <v>92000</v>
      </c>
      <c r="BX37" s="1">
        <v>28796474</v>
      </c>
      <c r="BY37" s="1">
        <v>3184966.25</v>
      </c>
      <c r="BZ37" s="1">
        <v>37579194.659999996</v>
      </c>
      <c r="CA37" s="1">
        <v>2776206.1</v>
      </c>
      <c r="CB37" s="1">
        <v>5652818.4000000004</v>
      </c>
      <c r="CC37" s="1">
        <v>5009313</v>
      </c>
      <c r="CD37" s="1"/>
      <c r="CE37" s="1">
        <v>9042689.7599999998</v>
      </c>
      <c r="CF37" s="1">
        <v>5229500</v>
      </c>
      <c r="CG37" s="1">
        <v>9951906.4000000004</v>
      </c>
      <c r="CH37" s="1">
        <v>5836542.7999999998</v>
      </c>
      <c r="CI37" s="1">
        <v>0</v>
      </c>
      <c r="CJ37" s="1">
        <v>10250772.800000001</v>
      </c>
      <c r="CK37" s="1"/>
      <c r="CL37" s="1">
        <v>798600</v>
      </c>
      <c r="CM37" s="1">
        <v>773017.5</v>
      </c>
      <c r="CN37" s="1">
        <v>22040607.809999999</v>
      </c>
      <c r="CO37" s="1"/>
      <c r="CP37" s="1">
        <v>3204221</v>
      </c>
      <c r="CQ37" s="1">
        <v>7736429.5999999996</v>
      </c>
      <c r="CR37" s="1">
        <v>647091.65</v>
      </c>
      <c r="CS37" s="1">
        <v>4834301.5999999996</v>
      </c>
      <c r="CT37" s="1">
        <v>7468252.9600000009</v>
      </c>
      <c r="CU37" s="1">
        <v>0</v>
      </c>
      <c r="CV37" s="1"/>
      <c r="CW37" s="1">
        <v>1589763</v>
      </c>
      <c r="CX37" s="1">
        <v>192326</v>
      </c>
      <c r="CY37" s="1"/>
      <c r="CZ37" s="1"/>
      <c r="DA37" s="1">
        <v>14513676.609999999</v>
      </c>
      <c r="DB37" s="1"/>
      <c r="DC37" s="1"/>
      <c r="DD37" s="1">
        <v>2972468.8</v>
      </c>
      <c r="DE37" s="1">
        <v>10446</v>
      </c>
      <c r="DF37" s="1">
        <v>0</v>
      </c>
      <c r="DG37" s="1"/>
      <c r="DH37" s="1">
        <v>1882.5</v>
      </c>
      <c r="DI37" s="1"/>
      <c r="DJ37" s="1"/>
      <c r="DK37" s="1">
        <v>38148</v>
      </c>
      <c r="DL37" s="1"/>
      <c r="DM37" s="1">
        <v>27893</v>
      </c>
      <c r="DN37" s="1">
        <v>3939358</v>
      </c>
      <c r="DO37" s="1"/>
      <c r="DP37" s="1">
        <v>34712.5</v>
      </c>
      <c r="DQ37" s="1">
        <v>6959431.5</v>
      </c>
      <c r="DR37" s="1">
        <v>594778</v>
      </c>
      <c r="DS37" s="1">
        <v>1946117</v>
      </c>
      <c r="DT37" s="1"/>
      <c r="DU37" s="1">
        <v>79593</v>
      </c>
      <c r="DV37" s="1">
        <v>6896516.3200000003</v>
      </c>
      <c r="DW37" s="1">
        <v>300827</v>
      </c>
      <c r="DX37" s="1">
        <v>259755.5</v>
      </c>
      <c r="DY37" s="1">
        <v>17282082.710000001</v>
      </c>
      <c r="DZ37" s="1">
        <v>3539882.39</v>
      </c>
      <c r="EA37" s="1">
        <v>17223032.100000001</v>
      </c>
      <c r="EB37" s="1">
        <v>4615491.9400000004</v>
      </c>
      <c r="EC37" s="1">
        <v>1562673.85</v>
      </c>
      <c r="ED37" s="1">
        <v>1650842</v>
      </c>
      <c r="EE37" s="1">
        <v>6848968</v>
      </c>
      <c r="EF37" s="1"/>
      <c r="EG37" s="1">
        <v>16471264</v>
      </c>
      <c r="EH37" s="1">
        <v>1453254</v>
      </c>
      <c r="EI37" s="1">
        <v>2216578</v>
      </c>
      <c r="EJ37" s="1"/>
      <c r="EK37" s="1"/>
      <c r="EL37" s="1">
        <v>1361858</v>
      </c>
      <c r="EM37" s="1">
        <v>6661438.2000000002</v>
      </c>
      <c r="EN37" s="1"/>
      <c r="EO37" s="1"/>
      <c r="EP37" s="1"/>
      <c r="EQ37" s="1">
        <v>4154333.22</v>
      </c>
      <c r="ER37" s="1"/>
      <c r="ES37" s="1">
        <v>62448</v>
      </c>
      <c r="ET37" s="1">
        <v>218746.5</v>
      </c>
      <c r="EU37" s="1">
        <v>943931.35</v>
      </c>
      <c r="EV37" s="1"/>
      <c r="EW37" s="1">
        <v>0</v>
      </c>
      <c r="EX37" s="1"/>
      <c r="EY37" s="1">
        <v>738021</v>
      </c>
      <c r="EZ37" s="1">
        <v>38</v>
      </c>
      <c r="FA37" s="1">
        <v>17375</v>
      </c>
      <c r="FB37" s="1">
        <v>1195325</v>
      </c>
      <c r="FC37" s="1">
        <v>311909.2</v>
      </c>
      <c r="FD37" s="1"/>
      <c r="FE37" s="1">
        <v>59930</v>
      </c>
      <c r="FF37" s="1">
        <v>559964.25</v>
      </c>
      <c r="FG37" s="1">
        <v>0</v>
      </c>
      <c r="FH37" s="1"/>
      <c r="FI37" s="1">
        <v>20286796.399999999</v>
      </c>
      <c r="FJ37" s="1">
        <v>1333063</v>
      </c>
      <c r="FK37" s="1"/>
      <c r="FL37" s="1">
        <v>9686750</v>
      </c>
      <c r="FM37" s="1">
        <v>12023.25</v>
      </c>
      <c r="FN37" s="1"/>
      <c r="FO37" s="1"/>
      <c r="FP37" s="1"/>
      <c r="FQ37" s="1"/>
      <c r="FR37" s="1"/>
      <c r="FS37" s="1"/>
      <c r="FT37" s="1">
        <v>197144.5</v>
      </c>
      <c r="FU37" s="1"/>
      <c r="FV37" s="1"/>
      <c r="FW37" s="1"/>
      <c r="FX37" s="1">
        <v>273763</v>
      </c>
      <c r="FY37" s="1">
        <v>132791</v>
      </c>
      <c r="FZ37" s="1"/>
      <c r="GA37" s="1">
        <v>306465.25</v>
      </c>
      <c r="GB37" s="1"/>
      <c r="GC37" s="1">
        <v>351822</v>
      </c>
      <c r="GD37" s="1">
        <v>0</v>
      </c>
      <c r="GE37" s="1">
        <v>144823</v>
      </c>
      <c r="GF37" s="1">
        <v>0</v>
      </c>
      <c r="GG37" s="1"/>
      <c r="GH37" s="1"/>
      <c r="GI37" s="1">
        <v>41577.18</v>
      </c>
      <c r="GJ37" s="1">
        <v>2477337.6000000001</v>
      </c>
      <c r="GK37" s="1">
        <v>1029423</v>
      </c>
      <c r="GL37" s="1">
        <v>390000</v>
      </c>
      <c r="GM37" s="1">
        <v>0</v>
      </c>
      <c r="GN37" s="1"/>
      <c r="GO37" s="1"/>
      <c r="GP37" s="1">
        <v>1055557.75</v>
      </c>
      <c r="GQ37" s="1">
        <v>276344</v>
      </c>
      <c r="GR37" s="1"/>
      <c r="GS37" s="1">
        <v>139315</v>
      </c>
      <c r="GT37" s="1">
        <v>5149</v>
      </c>
      <c r="GU37" s="1">
        <v>2623173.88</v>
      </c>
      <c r="GV37" s="1"/>
      <c r="GW37" s="1"/>
      <c r="GX37" s="1"/>
      <c r="GY37" s="1">
        <v>59337.9</v>
      </c>
      <c r="GZ37" s="1"/>
      <c r="HA37" s="1"/>
      <c r="HB37" s="1">
        <v>65693.25</v>
      </c>
      <c r="HC37" s="1">
        <v>33360.47</v>
      </c>
      <c r="HD37" s="1">
        <v>0</v>
      </c>
      <c r="HE37" s="1">
        <v>951635.15</v>
      </c>
      <c r="HF37" s="1">
        <v>279392.5</v>
      </c>
      <c r="HG37" s="1"/>
      <c r="HH37" s="1"/>
      <c r="HI37" s="1">
        <v>12825394.52</v>
      </c>
      <c r="HJ37" s="1">
        <v>222175</v>
      </c>
      <c r="HK37" s="1"/>
      <c r="HL37" s="1">
        <v>159493.45000000001</v>
      </c>
      <c r="HM37" s="1"/>
      <c r="HN37" s="1">
        <v>322960</v>
      </c>
      <c r="HO37" s="1">
        <v>374766</v>
      </c>
      <c r="HP37" s="1">
        <v>1157099</v>
      </c>
      <c r="HQ37" s="1"/>
      <c r="HR37" s="1"/>
      <c r="HS37" s="1">
        <v>1587212</v>
      </c>
      <c r="HT37" s="1"/>
      <c r="HU37" s="1">
        <v>15843592.58</v>
      </c>
      <c r="HV37" s="1">
        <v>630410</v>
      </c>
      <c r="HW37" s="1">
        <v>711264.5</v>
      </c>
      <c r="HX37" s="1"/>
      <c r="HY37" s="1"/>
      <c r="HZ37" s="1">
        <v>9358411.5999999996</v>
      </c>
      <c r="IA37" s="1">
        <v>1509385.72</v>
      </c>
      <c r="IB37" s="1"/>
      <c r="IC37" s="1"/>
      <c r="ID37" s="1"/>
      <c r="IE37" s="1">
        <v>356689.11</v>
      </c>
      <c r="IF37" s="1"/>
      <c r="IG37" s="1"/>
      <c r="IH37" s="1">
        <v>244977.5</v>
      </c>
      <c r="II37" s="1">
        <v>4430331</v>
      </c>
      <c r="IJ37" s="1">
        <v>211958.75</v>
      </c>
      <c r="IK37" s="1"/>
      <c r="IL37" s="1">
        <v>17177.75</v>
      </c>
      <c r="IM37" s="1"/>
      <c r="IN37" s="1"/>
      <c r="IO37" s="1"/>
      <c r="IP37" s="1">
        <v>1242345</v>
      </c>
      <c r="IQ37" s="1"/>
      <c r="IR37" s="1"/>
      <c r="IS37" s="1"/>
      <c r="IT37" s="1">
        <v>630838</v>
      </c>
      <c r="IU37" s="1">
        <v>353150.25</v>
      </c>
      <c r="IV37" s="1"/>
      <c r="IW37" s="1">
        <v>300337.5</v>
      </c>
      <c r="IX37" s="1"/>
      <c r="IY37" s="1"/>
      <c r="IZ37" s="1">
        <v>584243.80000000005</v>
      </c>
      <c r="JA37" s="1">
        <v>0</v>
      </c>
      <c r="JB37" s="1"/>
      <c r="JC37" s="1">
        <v>8883697.8000000007</v>
      </c>
      <c r="JD37" s="1">
        <v>504384.71</v>
      </c>
      <c r="JE37" s="1">
        <v>2084066</v>
      </c>
      <c r="JF37" s="1">
        <v>1276330.76</v>
      </c>
      <c r="JG37" s="1">
        <v>4156929.2</v>
      </c>
      <c r="JH37" s="1">
        <v>98952</v>
      </c>
      <c r="JI37" s="1">
        <v>122963.5</v>
      </c>
      <c r="JJ37" s="1">
        <v>250</v>
      </c>
      <c r="JK37" s="1"/>
      <c r="JL37" s="1"/>
      <c r="JM37" s="1"/>
      <c r="JN37" s="1"/>
      <c r="JO37" s="1">
        <v>125843.8</v>
      </c>
      <c r="JP37" s="1"/>
      <c r="JQ37" s="1"/>
      <c r="JR37" s="1"/>
      <c r="JS37" s="1">
        <v>325411</v>
      </c>
      <c r="JT37" s="1"/>
      <c r="JU37" s="1"/>
      <c r="JV37" s="1">
        <v>975007.55</v>
      </c>
      <c r="JW37" s="1"/>
      <c r="JX37" s="1"/>
      <c r="JY37" s="1">
        <v>909316.05</v>
      </c>
      <c r="JZ37" s="1"/>
      <c r="KA37" s="1"/>
      <c r="KB37" s="1">
        <v>3481034.25</v>
      </c>
      <c r="KC37" s="1"/>
      <c r="KD37" s="1">
        <v>1606871.8</v>
      </c>
      <c r="KE37" s="1"/>
      <c r="KF37" s="1">
        <v>0</v>
      </c>
      <c r="KG37" s="1"/>
      <c r="KH37" s="1"/>
      <c r="KI37" s="1">
        <v>259587.5</v>
      </c>
      <c r="KJ37" s="1"/>
      <c r="KK37" s="1"/>
      <c r="KL37" s="1">
        <v>206924</v>
      </c>
      <c r="KM37" s="1">
        <v>471079</v>
      </c>
      <c r="KN37" s="1"/>
      <c r="KO37" s="1"/>
      <c r="KP37" s="1"/>
      <c r="KQ37" s="1">
        <v>73915.95</v>
      </c>
      <c r="KR37" s="1"/>
      <c r="KS37" s="1"/>
      <c r="KT37" s="1"/>
      <c r="KU37" s="1">
        <v>479488</v>
      </c>
      <c r="KV37" s="1">
        <v>333172</v>
      </c>
      <c r="KW37" s="1">
        <v>114006.25</v>
      </c>
      <c r="KX37" s="1">
        <v>103098.75</v>
      </c>
      <c r="KY37" s="1">
        <v>116363.5</v>
      </c>
      <c r="KZ37" s="1">
        <v>646697.25</v>
      </c>
      <c r="LA37" s="1">
        <v>805737.39</v>
      </c>
      <c r="LB37" s="1"/>
      <c r="LC37" s="1"/>
      <c r="LD37" s="1"/>
      <c r="LE37" s="1">
        <v>28585.8</v>
      </c>
      <c r="LF37" s="1">
        <v>190884</v>
      </c>
      <c r="LG37" s="1">
        <v>0</v>
      </c>
      <c r="LH37" s="1">
        <v>62891.9</v>
      </c>
      <c r="LI37" s="1"/>
      <c r="LJ37" s="1">
        <v>468674.04</v>
      </c>
      <c r="LK37" s="1"/>
      <c r="LL37" s="1">
        <v>388720</v>
      </c>
      <c r="LM37" s="1"/>
      <c r="LN37" s="1"/>
      <c r="LO37" s="1">
        <v>114327.25</v>
      </c>
      <c r="LP37" s="1"/>
      <c r="LQ37" s="1"/>
      <c r="LR37" s="1">
        <v>5835</v>
      </c>
      <c r="LS37" s="1">
        <v>0</v>
      </c>
      <c r="LT37" s="1">
        <v>1713883.6</v>
      </c>
      <c r="LU37" s="1">
        <v>7133.5</v>
      </c>
      <c r="LV37" s="1">
        <v>819613</v>
      </c>
      <c r="LW37" s="1">
        <v>235647.6</v>
      </c>
      <c r="LX37" s="1"/>
      <c r="LY37" s="1">
        <v>1127066.3999999999</v>
      </c>
      <c r="LZ37" s="1">
        <v>6940386.7999999998</v>
      </c>
      <c r="MA37" s="1">
        <v>169460.6</v>
      </c>
      <c r="MB37" s="1"/>
      <c r="MC37" s="1">
        <v>1737500.25</v>
      </c>
      <c r="MD37" s="1">
        <v>1739510</v>
      </c>
      <c r="ME37" s="1"/>
      <c r="MF37" s="1">
        <v>92537</v>
      </c>
      <c r="MG37" s="1">
        <v>1012487.6</v>
      </c>
      <c r="MH37" s="1"/>
      <c r="MI37" s="1">
        <v>14588.1</v>
      </c>
      <c r="MJ37" s="1">
        <v>130498.5</v>
      </c>
      <c r="MK37" s="1">
        <v>177554</v>
      </c>
      <c r="ML37" s="1">
        <v>4314343.2</v>
      </c>
      <c r="MM37" s="1"/>
      <c r="MN37" s="1">
        <v>1817107.7</v>
      </c>
      <c r="MO37" s="1"/>
      <c r="MP37" s="1">
        <v>7976</v>
      </c>
      <c r="MQ37" s="1">
        <v>0</v>
      </c>
      <c r="MR37" s="1">
        <v>1591394.8</v>
      </c>
      <c r="MS37" s="1"/>
      <c r="MT37" s="1">
        <v>114575</v>
      </c>
      <c r="MU37" s="1"/>
      <c r="MV37" s="1"/>
      <c r="MW37" s="1">
        <v>1000</v>
      </c>
      <c r="MX37" s="1"/>
      <c r="MY37" s="1">
        <v>1561080.2</v>
      </c>
      <c r="MZ37" s="1">
        <v>101921.60000000001</v>
      </c>
      <c r="NA37" s="1"/>
      <c r="NB37" s="1">
        <v>961025</v>
      </c>
      <c r="NC37" s="1"/>
      <c r="ND37" s="1">
        <v>42195.5</v>
      </c>
      <c r="NE37" s="1"/>
      <c r="NF37" s="1">
        <v>0</v>
      </c>
      <c r="NG37" s="1">
        <v>221436.6</v>
      </c>
      <c r="NH37" s="1">
        <v>128363</v>
      </c>
      <c r="NI37" s="1">
        <v>0</v>
      </c>
      <c r="NJ37" s="1">
        <v>227346</v>
      </c>
      <c r="NK37" s="1">
        <v>325118</v>
      </c>
      <c r="NL37" s="1"/>
      <c r="NM37" s="1">
        <v>377052.01</v>
      </c>
      <c r="NN37" s="1"/>
      <c r="NO37" s="1">
        <v>1194555</v>
      </c>
      <c r="NP37" s="1">
        <v>0</v>
      </c>
      <c r="NQ37" s="1">
        <v>918593.5</v>
      </c>
      <c r="NR37" s="1"/>
      <c r="NS37" s="1">
        <v>193984.25</v>
      </c>
      <c r="NT37" s="1"/>
      <c r="NU37" s="1">
        <v>2050826.2</v>
      </c>
      <c r="NV37" s="1">
        <v>177807</v>
      </c>
      <c r="NW37" s="1">
        <v>110000</v>
      </c>
      <c r="NX37" s="1"/>
      <c r="NY37" s="1"/>
      <c r="NZ37" s="1">
        <v>0</v>
      </c>
      <c r="OA37" s="1">
        <v>0</v>
      </c>
      <c r="OB37" s="1">
        <v>0</v>
      </c>
      <c r="OC37" s="1"/>
      <c r="OD37" s="1"/>
      <c r="OE37" s="1">
        <v>3213291.75</v>
      </c>
      <c r="OF37" s="1"/>
      <c r="OG37" s="1"/>
      <c r="OH37" s="1"/>
      <c r="OI37" s="1">
        <v>334014.5</v>
      </c>
      <c r="OJ37" s="1"/>
      <c r="OK37" s="1"/>
      <c r="OL37" s="1">
        <v>17158</v>
      </c>
      <c r="OM37" s="1"/>
      <c r="ON37" s="1">
        <v>11586168.5</v>
      </c>
      <c r="OO37" s="1">
        <v>12622</v>
      </c>
      <c r="OP37" s="1">
        <v>3876038.57</v>
      </c>
      <c r="OQ37" s="1">
        <v>6685902.4500000002</v>
      </c>
      <c r="OR37" s="1">
        <v>446940</v>
      </c>
      <c r="OS37" s="1"/>
      <c r="OT37" s="1">
        <v>217395.20000000001</v>
      </c>
      <c r="OU37" s="1">
        <v>6555</v>
      </c>
      <c r="OV37" s="1">
        <v>4524006</v>
      </c>
      <c r="OW37" s="1">
        <v>539328.5</v>
      </c>
      <c r="OX37" s="1">
        <v>273162.40000000002</v>
      </c>
      <c r="OY37" s="1">
        <v>341208.1</v>
      </c>
      <c r="OZ37" s="1">
        <v>1492245.98</v>
      </c>
      <c r="PA37" s="1">
        <v>1508968.24</v>
      </c>
      <c r="PB37" s="1">
        <v>730908.25</v>
      </c>
      <c r="PC37" s="1">
        <v>1706992</v>
      </c>
      <c r="PD37" s="1"/>
      <c r="PE37" s="1">
        <v>30043</v>
      </c>
      <c r="PF37" s="1">
        <v>26011.15</v>
      </c>
      <c r="PG37" s="1">
        <v>105329.60000000001</v>
      </c>
      <c r="PH37" s="1">
        <v>7799407.7699999996</v>
      </c>
      <c r="PI37" s="1"/>
      <c r="PJ37" s="1">
        <v>768963.5</v>
      </c>
      <c r="PK37" s="1"/>
      <c r="PL37" s="1"/>
      <c r="PM37" s="1"/>
      <c r="PN37" s="1">
        <v>5564</v>
      </c>
      <c r="PO37" s="1">
        <v>99015.5</v>
      </c>
      <c r="PP37" s="1">
        <v>42000</v>
      </c>
      <c r="PQ37" s="1">
        <v>12000</v>
      </c>
      <c r="PR37" s="1">
        <v>1466349</v>
      </c>
      <c r="PS37" s="1">
        <v>2034175.94</v>
      </c>
      <c r="PT37" s="1">
        <v>300000</v>
      </c>
      <c r="PU37" s="1">
        <v>36887</v>
      </c>
      <c r="PV37" s="1">
        <v>1923658.2</v>
      </c>
      <c r="PW37" s="1"/>
      <c r="PX37" s="1">
        <v>720719.1</v>
      </c>
      <c r="PY37" s="1">
        <v>387913.72</v>
      </c>
      <c r="PZ37" s="1">
        <v>644645.19999999995</v>
      </c>
      <c r="QA37" s="1">
        <v>18058</v>
      </c>
      <c r="QB37" s="1">
        <v>0</v>
      </c>
      <c r="QC37" s="1">
        <v>106288</v>
      </c>
      <c r="QD37" s="1">
        <v>372400.2</v>
      </c>
      <c r="QE37" s="1"/>
      <c r="QF37" s="1">
        <v>1148523.5</v>
      </c>
      <c r="QG37" s="1">
        <v>3055271.2</v>
      </c>
      <c r="QH37" s="1">
        <v>357604</v>
      </c>
      <c r="QI37" s="1">
        <v>1187413.6399999999</v>
      </c>
      <c r="QJ37" s="1">
        <v>196789</v>
      </c>
      <c r="QK37" s="1"/>
      <c r="QL37" s="1"/>
      <c r="QM37" s="1"/>
      <c r="QN37" s="1">
        <v>1304994</v>
      </c>
      <c r="QO37" s="1"/>
      <c r="QP37" s="1"/>
      <c r="QQ37" s="1">
        <v>0</v>
      </c>
      <c r="QR37" s="1">
        <v>126326</v>
      </c>
      <c r="QS37" s="1"/>
      <c r="QT37" s="1">
        <v>406504</v>
      </c>
      <c r="QU37" s="1">
        <v>119265.58</v>
      </c>
      <c r="QV37" s="1">
        <v>0</v>
      </c>
      <c r="QW37" s="1"/>
      <c r="QX37" s="1"/>
      <c r="QY37" s="1"/>
      <c r="QZ37" s="1">
        <v>9175771.1999999993</v>
      </c>
      <c r="RA37" s="1">
        <v>2627394.5</v>
      </c>
      <c r="RB37" s="1">
        <v>3027</v>
      </c>
      <c r="RC37" s="1">
        <v>3419675</v>
      </c>
      <c r="RD37" s="1"/>
      <c r="RE37" s="1">
        <v>14779703.199999999</v>
      </c>
      <c r="RF37" s="1">
        <v>13837</v>
      </c>
      <c r="RG37" s="1">
        <v>153830.5</v>
      </c>
      <c r="RH37" s="1"/>
      <c r="RI37" s="1">
        <v>53003</v>
      </c>
      <c r="RJ37" s="1">
        <v>127307</v>
      </c>
      <c r="RK37" s="1">
        <v>9155.4</v>
      </c>
      <c r="RL37" s="1"/>
      <c r="RM37" s="1"/>
      <c r="RN37" s="1">
        <v>0</v>
      </c>
      <c r="RO37" s="1"/>
      <c r="RP37" s="1">
        <v>423909.19</v>
      </c>
      <c r="RQ37" s="1">
        <v>5101</v>
      </c>
      <c r="RR37" s="1"/>
      <c r="RS37" s="1">
        <v>835102</v>
      </c>
      <c r="RT37" s="1">
        <v>445808.5</v>
      </c>
      <c r="RU37" s="1">
        <v>316402</v>
      </c>
      <c r="RV37" s="1">
        <v>522000</v>
      </c>
      <c r="RW37" s="1"/>
      <c r="RX37" s="1">
        <v>21746.25</v>
      </c>
      <c r="RY37" s="1"/>
      <c r="RZ37" s="1">
        <v>48724</v>
      </c>
      <c r="SA37" s="1">
        <v>1869600</v>
      </c>
      <c r="SB37" s="1"/>
      <c r="SC37" s="1"/>
      <c r="SD37" s="1"/>
      <c r="SE37" s="1">
        <v>661047</v>
      </c>
      <c r="SF37" s="1">
        <v>2043</v>
      </c>
      <c r="SG37" s="1"/>
      <c r="SH37" s="1">
        <v>1497186</v>
      </c>
      <c r="SI37" s="1">
        <v>656470.5</v>
      </c>
      <c r="SJ37" s="1">
        <v>523046.5</v>
      </c>
      <c r="SK37" s="1">
        <v>296074</v>
      </c>
      <c r="SL37" s="1">
        <v>1436807.25</v>
      </c>
      <c r="SM37" s="1"/>
      <c r="SN37" s="1"/>
      <c r="SO37" s="1"/>
      <c r="SP37" s="1">
        <v>2837325</v>
      </c>
      <c r="SQ37" s="1"/>
      <c r="SR37" s="1">
        <v>1146914</v>
      </c>
      <c r="SS37" s="1"/>
      <c r="ST37" s="1">
        <v>0</v>
      </c>
      <c r="SU37" s="1">
        <v>24000</v>
      </c>
      <c r="SV37" s="1"/>
      <c r="SW37" s="1"/>
      <c r="SX37" s="1">
        <v>21507</v>
      </c>
      <c r="SY37" s="1">
        <v>692524</v>
      </c>
      <c r="SZ37" s="1">
        <v>0</v>
      </c>
      <c r="TA37" s="1">
        <v>18550</v>
      </c>
      <c r="TB37" s="1"/>
      <c r="TC37" s="1">
        <v>69750</v>
      </c>
      <c r="TD37" s="1"/>
      <c r="TE37" s="1">
        <v>181807</v>
      </c>
      <c r="TF37" s="1">
        <v>1378000</v>
      </c>
      <c r="TG37" s="1"/>
      <c r="TH37" s="1">
        <v>27540.5</v>
      </c>
      <c r="TI37" s="1"/>
      <c r="TJ37" s="1">
        <v>532000</v>
      </c>
      <c r="TK37" s="1">
        <v>1153165</v>
      </c>
      <c r="TL37" s="1"/>
      <c r="TM37" s="1"/>
      <c r="TN37" s="1">
        <v>4030423.2</v>
      </c>
      <c r="TO37" s="1">
        <v>96413.4</v>
      </c>
      <c r="TP37" s="1"/>
      <c r="TQ37" s="1"/>
      <c r="TR37" s="1">
        <v>8412565</v>
      </c>
      <c r="TS37" s="1">
        <v>0</v>
      </c>
      <c r="TT37" s="1"/>
      <c r="TU37" s="1">
        <v>49694.68</v>
      </c>
      <c r="TV37" s="1"/>
      <c r="TW37" s="1">
        <v>670935</v>
      </c>
      <c r="TX37" s="1">
        <v>464233.8</v>
      </c>
      <c r="TY37" s="1"/>
      <c r="TZ37" s="1"/>
      <c r="UA37" s="1"/>
      <c r="UB37" s="1"/>
      <c r="UC37" s="1">
        <v>28642</v>
      </c>
      <c r="UD37" s="1">
        <v>8377</v>
      </c>
      <c r="UE37" s="1">
        <v>13099448.4</v>
      </c>
      <c r="UF37" s="1">
        <v>4557331</v>
      </c>
      <c r="UG37" s="1">
        <v>2886759.6</v>
      </c>
      <c r="UH37" s="1">
        <v>10196091.199999999</v>
      </c>
      <c r="UI37" s="1">
        <v>2137245.9</v>
      </c>
      <c r="UJ37" s="1">
        <v>1544766.55</v>
      </c>
      <c r="UK37" s="1">
        <v>1406451.6</v>
      </c>
      <c r="UL37" s="1">
        <v>204129.5</v>
      </c>
      <c r="UM37" s="1"/>
      <c r="UN37" s="1">
        <v>2422873.79</v>
      </c>
      <c r="UO37" s="1">
        <v>1064537</v>
      </c>
      <c r="UP37" s="1">
        <v>22204</v>
      </c>
      <c r="UQ37" s="1"/>
      <c r="UR37" s="1">
        <v>648866.75</v>
      </c>
      <c r="US37" s="1"/>
      <c r="UT37" s="1">
        <v>190</v>
      </c>
      <c r="UU37" s="1"/>
      <c r="UV37" s="1">
        <v>747445</v>
      </c>
      <c r="UW37" s="1"/>
      <c r="UX37" s="1"/>
      <c r="UY37" s="1">
        <v>0</v>
      </c>
      <c r="UZ37" s="1"/>
      <c r="VA37" s="1"/>
      <c r="VB37" s="1"/>
      <c r="VC37" s="1"/>
      <c r="VD37" s="1"/>
      <c r="VE37" s="1"/>
      <c r="VF37" s="1"/>
      <c r="VG37" s="1">
        <v>2174625.2000000002</v>
      </c>
      <c r="VH37" s="1"/>
      <c r="VI37" s="1">
        <v>3517729.5</v>
      </c>
      <c r="VJ37" s="1">
        <v>623119.19999999995</v>
      </c>
      <c r="VK37" s="1">
        <v>6733183.0999999996</v>
      </c>
      <c r="VL37" s="1"/>
      <c r="VM37" s="1">
        <v>4954</v>
      </c>
      <c r="VN37" s="1">
        <v>32122.5</v>
      </c>
      <c r="VO37" s="1">
        <v>479950</v>
      </c>
      <c r="VP37" s="1"/>
      <c r="VQ37" s="1"/>
      <c r="VR37" s="1">
        <v>7404.1</v>
      </c>
      <c r="VS37" s="1">
        <v>18819</v>
      </c>
      <c r="VT37" s="1">
        <v>408125</v>
      </c>
      <c r="VU37" s="1">
        <v>3283448.95</v>
      </c>
      <c r="VV37" s="1">
        <v>35049.5</v>
      </c>
      <c r="VW37" s="1"/>
      <c r="VX37" s="1">
        <v>729303.5</v>
      </c>
      <c r="VY37" s="1">
        <v>996391.5</v>
      </c>
      <c r="VZ37" s="1">
        <v>87718</v>
      </c>
      <c r="WA37" s="1">
        <v>417793</v>
      </c>
      <c r="WB37" s="1"/>
      <c r="WC37" s="1"/>
      <c r="WD37" s="1"/>
      <c r="WE37" s="1"/>
      <c r="WF37" s="1"/>
      <c r="WG37" s="1">
        <v>270042</v>
      </c>
      <c r="WH37" s="1">
        <v>421030</v>
      </c>
      <c r="WI37" s="1">
        <v>817878</v>
      </c>
      <c r="WJ37" s="1">
        <v>6687.5</v>
      </c>
      <c r="WK37" s="1">
        <v>756000</v>
      </c>
      <c r="WL37" s="1">
        <v>1377198.25</v>
      </c>
      <c r="WM37" s="1">
        <v>214065.5</v>
      </c>
      <c r="WN37" s="1">
        <v>48861</v>
      </c>
      <c r="WO37" s="1">
        <v>71948.75</v>
      </c>
      <c r="WP37" s="1"/>
      <c r="WQ37" s="1"/>
      <c r="WR37" s="1"/>
      <c r="WS37" s="1"/>
      <c r="WT37" s="1"/>
      <c r="WU37" s="1">
        <v>3997500.4</v>
      </c>
      <c r="WV37" s="1">
        <v>13805.5</v>
      </c>
      <c r="WW37" s="1">
        <v>1036585.7</v>
      </c>
      <c r="WX37" s="1">
        <v>0</v>
      </c>
      <c r="WY37" s="1">
        <v>607034</v>
      </c>
      <c r="WZ37" s="1"/>
      <c r="XA37" s="1"/>
      <c r="XB37" s="1">
        <v>8630568.1999999993</v>
      </c>
      <c r="XC37" s="1">
        <v>631900</v>
      </c>
      <c r="XD37" s="1"/>
      <c r="XE37" s="1"/>
      <c r="XF37" s="1"/>
      <c r="XG37" s="1">
        <v>0</v>
      </c>
      <c r="XH37" s="1">
        <v>4574000</v>
      </c>
      <c r="XI37" s="1"/>
      <c r="XJ37" s="1">
        <v>2419363.4</v>
      </c>
      <c r="XK37" s="1">
        <v>1551408.25</v>
      </c>
      <c r="XL37" s="1">
        <v>5411944.4900000002</v>
      </c>
      <c r="XM37" s="1">
        <v>299952.8</v>
      </c>
      <c r="XN37" s="1"/>
      <c r="XO37" s="1"/>
      <c r="XP37" s="1"/>
      <c r="XQ37" s="1">
        <v>847000</v>
      </c>
      <c r="XR37" s="1"/>
      <c r="XS37" s="1">
        <v>260205</v>
      </c>
      <c r="XT37" s="1"/>
      <c r="XU37" s="1"/>
      <c r="XV37" s="1">
        <v>6479572.4000000004</v>
      </c>
      <c r="XW37" s="1">
        <v>215736.8</v>
      </c>
      <c r="XX37" s="1"/>
      <c r="XY37" s="1">
        <v>2551305.46</v>
      </c>
      <c r="XZ37" s="1">
        <v>0</v>
      </c>
      <c r="YA37" s="1"/>
      <c r="YB37" s="1"/>
      <c r="YC37" s="1"/>
      <c r="YD37" s="1">
        <v>5891.26</v>
      </c>
      <c r="YE37" s="1">
        <v>626592.6</v>
      </c>
      <c r="YF37" s="1">
        <v>4006324</v>
      </c>
      <c r="YG37" s="1">
        <v>4570805.8</v>
      </c>
      <c r="YH37" s="1">
        <v>3243967.25</v>
      </c>
      <c r="YI37" s="1">
        <v>30899</v>
      </c>
      <c r="YJ37" s="1">
        <v>16970135.949999999</v>
      </c>
      <c r="YK37" s="1">
        <v>1797000</v>
      </c>
      <c r="YL37" s="1"/>
      <c r="YM37" s="1">
        <v>1231287.6200000001</v>
      </c>
      <c r="YN37" s="1">
        <v>1438099.7</v>
      </c>
      <c r="YO37" s="1">
        <v>3504367.9</v>
      </c>
      <c r="YP37" s="1"/>
      <c r="YQ37" s="1"/>
      <c r="YR37" s="1"/>
      <c r="YS37" s="1">
        <v>115900</v>
      </c>
      <c r="YT37" s="1">
        <v>797915</v>
      </c>
      <c r="YU37" s="1"/>
      <c r="YV37" s="1">
        <v>19757</v>
      </c>
      <c r="YW37" s="1"/>
      <c r="YX37" s="1"/>
      <c r="YY37" s="1">
        <v>4171229.6</v>
      </c>
      <c r="YZ37" s="1">
        <v>1256</v>
      </c>
      <c r="ZA37" s="1"/>
      <c r="ZB37" s="1"/>
      <c r="ZC37" s="1"/>
      <c r="ZD37" s="1">
        <v>724000</v>
      </c>
      <c r="ZE37" s="1"/>
      <c r="ZF37" s="1"/>
      <c r="ZG37" s="1"/>
      <c r="ZH37" s="1">
        <v>5630865</v>
      </c>
      <c r="ZI37" s="1"/>
      <c r="ZJ37" s="1"/>
      <c r="ZK37" s="1"/>
      <c r="ZL37" s="1"/>
      <c r="ZM37" s="1">
        <v>30185</v>
      </c>
      <c r="ZN37" s="1"/>
      <c r="ZO37" s="1">
        <v>1035131.88</v>
      </c>
      <c r="ZP37" s="1">
        <v>31423.5</v>
      </c>
      <c r="ZQ37" s="1"/>
      <c r="ZR37" s="1"/>
      <c r="ZS37" s="1"/>
      <c r="ZT37" s="1">
        <v>13809862.75</v>
      </c>
      <c r="ZU37" s="1"/>
      <c r="ZV37" s="1"/>
      <c r="ZW37" s="1"/>
      <c r="ZX37" s="1"/>
      <c r="ZY37" s="1"/>
      <c r="ZZ37" s="1"/>
      <c r="AAA37" s="1">
        <v>535466</v>
      </c>
      <c r="AAB37" s="1"/>
      <c r="AAC37" s="1"/>
      <c r="AAD37" s="1">
        <v>1277088</v>
      </c>
      <c r="AAE37" s="1">
        <v>6626886.5</v>
      </c>
      <c r="AAF37" s="1"/>
      <c r="AAG37" s="1"/>
      <c r="AAH37" s="1">
        <v>12508</v>
      </c>
      <c r="AAI37" s="1"/>
      <c r="AAJ37" s="1">
        <v>199908.2</v>
      </c>
      <c r="AAK37" s="1"/>
      <c r="AAL37" s="1">
        <v>2681122.27</v>
      </c>
      <c r="AAM37" s="1"/>
      <c r="AAN37" s="1"/>
      <c r="AAO37" s="1">
        <v>0</v>
      </c>
      <c r="AAP37" s="1"/>
      <c r="AAQ37" s="1">
        <v>643771</v>
      </c>
      <c r="AAR37" s="1"/>
      <c r="AAS37" s="1"/>
      <c r="AAT37" s="1"/>
      <c r="AAU37" s="1"/>
      <c r="AAV37" s="1">
        <v>1088045.25</v>
      </c>
      <c r="AAW37" s="1">
        <v>8000</v>
      </c>
      <c r="AAX37" s="1">
        <v>2910464</v>
      </c>
      <c r="AAY37" s="1">
        <v>436250</v>
      </c>
      <c r="AAZ37" s="1">
        <v>702445</v>
      </c>
      <c r="ABA37" s="1">
        <v>837339</v>
      </c>
      <c r="ABB37" s="1">
        <v>12000</v>
      </c>
      <c r="ABC37" s="1">
        <v>2739</v>
      </c>
      <c r="ABD37" s="1">
        <v>1416200</v>
      </c>
      <c r="ABE37" s="1">
        <v>41246</v>
      </c>
      <c r="ABF37" s="1">
        <v>3324663.2</v>
      </c>
      <c r="ABG37" s="1">
        <v>0</v>
      </c>
      <c r="ABH37" s="1">
        <v>2468739.75</v>
      </c>
      <c r="ABI37" s="1">
        <v>1088299</v>
      </c>
      <c r="ABJ37" s="1">
        <v>156466.5</v>
      </c>
      <c r="ABK37" s="1">
        <v>321106</v>
      </c>
      <c r="ABL37" s="1">
        <v>246184.21</v>
      </c>
      <c r="ABM37" s="1">
        <v>123874.1</v>
      </c>
      <c r="ABN37" s="1">
        <v>41589.75</v>
      </c>
      <c r="ABO37" s="1"/>
      <c r="ABP37" s="1">
        <v>752344.2</v>
      </c>
      <c r="ABQ37" s="1">
        <v>9158401</v>
      </c>
      <c r="ABR37" s="1"/>
      <c r="ABS37" s="1"/>
      <c r="ABT37" s="1"/>
      <c r="ABU37" s="1">
        <v>416868.65</v>
      </c>
      <c r="ABV37" s="1">
        <v>0</v>
      </c>
      <c r="ABW37" s="1"/>
      <c r="ABX37" s="1">
        <v>5562900</v>
      </c>
      <c r="ABY37" s="1">
        <v>96290</v>
      </c>
      <c r="ABZ37" s="1"/>
      <c r="ACA37" s="1"/>
      <c r="ACB37" s="1"/>
      <c r="ACC37" s="1">
        <v>7114.5</v>
      </c>
      <c r="ACD37" s="1"/>
      <c r="ACE37" s="1">
        <v>531592.19999999995</v>
      </c>
      <c r="ACF37" s="1">
        <v>8087266.4400000004</v>
      </c>
      <c r="ACG37" s="1">
        <v>2090630.2</v>
      </c>
      <c r="ACH37" s="1">
        <v>8520.2000000000007</v>
      </c>
      <c r="ACI37" s="1">
        <v>2474</v>
      </c>
      <c r="ACJ37" s="1">
        <v>7850.4</v>
      </c>
      <c r="ACK37" s="1"/>
      <c r="ACL37" s="1">
        <v>4348961.5999999996</v>
      </c>
      <c r="ACM37" s="1">
        <v>3913435.85</v>
      </c>
      <c r="ACN37" s="1">
        <v>1137700</v>
      </c>
      <c r="ACO37" s="1">
        <v>0</v>
      </c>
      <c r="ACP37" s="1"/>
      <c r="ACQ37" s="1">
        <v>0</v>
      </c>
      <c r="ACR37" s="1"/>
      <c r="ACS37" s="1"/>
      <c r="ACT37" s="1">
        <v>78900</v>
      </c>
      <c r="ACU37" s="1">
        <v>136617.60000000001</v>
      </c>
      <c r="ACV37" s="1">
        <v>43760.800000000003</v>
      </c>
      <c r="ACW37" s="1">
        <v>63109.919999999998</v>
      </c>
      <c r="ACX37" s="1">
        <v>56000</v>
      </c>
      <c r="ACY37" s="1">
        <v>2491755.2000000002</v>
      </c>
      <c r="ACZ37" s="1">
        <v>7948524.7999999998</v>
      </c>
      <c r="ADA37" s="1">
        <v>1163745.5</v>
      </c>
      <c r="ADB37" s="1">
        <v>674548.75</v>
      </c>
      <c r="ADC37" s="1">
        <v>739345.6</v>
      </c>
      <c r="ADD37" s="1">
        <v>5353.6</v>
      </c>
      <c r="ADE37" s="1">
        <v>701916.6</v>
      </c>
      <c r="ADF37" s="1"/>
      <c r="ADG37" s="1">
        <v>3264257.35</v>
      </c>
      <c r="ADH37" s="1">
        <v>43204</v>
      </c>
      <c r="ADI37" s="1">
        <v>33937</v>
      </c>
      <c r="ADJ37" s="1"/>
      <c r="ADK37" s="1"/>
      <c r="ADL37" s="1">
        <v>4123727.75</v>
      </c>
      <c r="ADM37" s="1"/>
      <c r="ADN37" s="1">
        <v>143535.75</v>
      </c>
      <c r="ADO37" s="1">
        <v>4246207.05</v>
      </c>
      <c r="ADP37" s="1"/>
      <c r="ADQ37" s="1">
        <v>173257</v>
      </c>
      <c r="ADR37" s="1">
        <v>0</v>
      </c>
      <c r="ADS37" s="1">
        <v>46766</v>
      </c>
      <c r="ADT37" s="1">
        <v>600</v>
      </c>
      <c r="ADU37" s="1"/>
      <c r="ADV37" s="1">
        <v>2122969</v>
      </c>
      <c r="ADW37" s="1">
        <v>16170</v>
      </c>
      <c r="ADX37" s="1">
        <v>1741179.5</v>
      </c>
      <c r="ADY37" s="1"/>
      <c r="ADZ37" s="1"/>
      <c r="AEA37" s="1"/>
      <c r="AEB37" s="1">
        <v>401875</v>
      </c>
      <c r="AEC37" s="1"/>
      <c r="AED37" s="1">
        <v>0</v>
      </c>
      <c r="AEE37" s="1">
        <v>1192679.2</v>
      </c>
      <c r="AEF37" s="1">
        <v>497301</v>
      </c>
      <c r="AEG37" s="1"/>
      <c r="AEH37" s="1">
        <v>1539467.2</v>
      </c>
      <c r="AEI37" s="1">
        <v>66806.5</v>
      </c>
      <c r="AEJ37" s="1"/>
      <c r="AEK37" s="1">
        <v>14192.57</v>
      </c>
      <c r="AEL37" s="1"/>
      <c r="AEM37" s="1"/>
      <c r="AEN37" s="1">
        <v>1056680</v>
      </c>
      <c r="AEO37" s="1"/>
      <c r="AEP37" s="1"/>
      <c r="AEQ37" s="1"/>
      <c r="AER37" s="1">
        <v>33836.04</v>
      </c>
      <c r="AES37" s="1">
        <v>98761.25</v>
      </c>
      <c r="AET37" s="1"/>
      <c r="AEU37" s="1">
        <v>1866903.6</v>
      </c>
      <c r="AEV37" s="1"/>
      <c r="AEW37" s="1"/>
      <c r="AEX37" s="1"/>
      <c r="AEY37" s="1"/>
      <c r="AEZ37" s="1"/>
      <c r="AFA37" s="1"/>
      <c r="AFB37" s="1"/>
      <c r="AFC37" s="1"/>
      <c r="AFD37" s="1">
        <v>1329799</v>
      </c>
      <c r="AFE37" s="1">
        <v>2807946.5</v>
      </c>
      <c r="AFF37" s="1"/>
      <c r="AFG37" s="1"/>
      <c r="AFH37" s="1"/>
      <c r="AFI37" s="1"/>
      <c r="AFJ37" s="1"/>
      <c r="AFK37" s="1"/>
      <c r="AFL37" s="1"/>
      <c r="AFM37" s="1">
        <v>28212.66</v>
      </c>
      <c r="AFN37" s="1"/>
      <c r="AFO37" s="1"/>
      <c r="AFP37" s="1"/>
      <c r="AFQ37" s="1"/>
      <c r="AFR37" s="1"/>
      <c r="AFS37" s="1">
        <v>0</v>
      </c>
      <c r="AFT37" s="1"/>
      <c r="AFU37" s="1"/>
      <c r="AFV37" s="1">
        <v>5746707</v>
      </c>
      <c r="AFW37" s="1">
        <v>760352.5</v>
      </c>
      <c r="AFX37" s="1"/>
      <c r="AFY37" s="1">
        <v>22936</v>
      </c>
      <c r="AFZ37" s="1">
        <v>682765.75</v>
      </c>
      <c r="AGA37" s="1"/>
      <c r="AGB37" s="1">
        <v>0</v>
      </c>
      <c r="AGC37" s="1"/>
      <c r="AGD37" s="1"/>
      <c r="AGE37" s="1"/>
      <c r="AGF37" s="1">
        <v>173823</v>
      </c>
      <c r="AGG37" s="1"/>
      <c r="AGH37" s="1"/>
      <c r="AGI37" s="1"/>
      <c r="AGJ37" s="1"/>
      <c r="AGK37" s="1"/>
      <c r="AGL37" s="1">
        <v>0</v>
      </c>
      <c r="AGM37" s="1"/>
      <c r="AGN37" s="1">
        <v>10750</v>
      </c>
      <c r="AGO37" s="1">
        <v>678176.5</v>
      </c>
      <c r="AGP37" s="1"/>
      <c r="AGQ37" s="1">
        <v>7596.04</v>
      </c>
      <c r="AGR37" s="1"/>
      <c r="AGS37" s="1">
        <v>0</v>
      </c>
      <c r="AGT37" s="1"/>
      <c r="AGU37" s="1"/>
      <c r="AGV37" s="1">
        <v>0</v>
      </c>
      <c r="AGW37" s="1"/>
      <c r="AGX37" s="1">
        <v>59481.3</v>
      </c>
      <c r="AGY37" s="1"/>
      <c r="AGZ37" s="1"/>
      <c r="AHA37" s="1">
        <v>355753.6</v>
      </c>
      <c r="AHB37" s="1">
        <v>3147</v>
      </c>
      <c r="AHC37" s="1"/>
      <c r="AHD37" s="1">
        <v>571690.19999999995</v>
      </c>
      <c r="AHE37" s="1">
        <v>4506247.5999999996</v>
      </c>
      <c r="AHF37" s="1"/>
      <c r="AHG37" s="1">
        <v>2814207.8</v>
      </c>
      <c r="AHH37" s="1"/>
      <c r="AHI37" s="1"/>
      <c r="AHJ37" s="1"/>
      <c r="AHK37" s="1"/>
      <c r="AHL37" s="1"/>
      <c r="AHM37" s="1"/>
      <c r="AHN37" s="1"/>
      <c r="AHO37" s="1">
        <v>0</v>
      </c>
      <c r="AHP37" s="1">
        <v>242117</v>
      </c>
      <c r="AHQ37" s="1"/>
      <c r="AHR37" s="1"/>
      <c r="AHS37" s="1"/>
      <c r="AHT37" s="1"/>
      <c r="AHU37" s="1"/>
      <c r="AHV37" s="1">
        <v>630961</v>
      </c>
      <c r="AHW37" s="1">
        <v>1601630430.1399996</v>
      </c>
    </row>
    <row r="38" spans="1:907" x14ac:dyDescent="0.25">
      <c r="A38" t="s">
        <v>1917</v>
      </c>
      <c r="B38" t="s">
        <v>1944</v>
      </c>
      <c r="C38" t="s">
        <v>1945</v>
      </c>
      <c r="D38" s="1"/>
      <c r="E38" s="1"/>
      <c r="F38" s="1">
        <v>1398</v>
      </c>
      <c r="G38" s="1">
        <v>693745</v>
      </c>
      <c r="H38" s="1">
        <v>1225822.6399999999</v>
      </c>
      <c r="I38" s="1">
        <v>2803551.6</v>
      </c>
      <c r="J38" s="1">
        <v>408493.39</v>
      </c>
      <c r="K38" s="1">
        <v>68655.259999999995</v>
      </c>
      <c r="L38" s="1">
        <v>156395.70000000001</v>
      </c>
      <c r="M38" s="1">
        <v>8007758.1699999999</v>
      </c>
      <c r="N38" s="1"/>
      <c r="O38" s="1">
        <v>0</v>
      </c>
      <c r="P38" s="1">
        <v>55812</v>
      </c>
      <c r="Q38" s="1">
        <v>102703</v>
      </c>
      <c r="R38" s="1">
        <v>298938</v>
      </c>
      <c r="S38" s="1">
        <v>22375</v>
      </c>
      <c r="T38" s="1">
        <v>0</v>
      </c>
      <c r="U38" s="1">
        <v>834291.77</v>
      </c>
      <c r="V38" s="1">
        <v>375886</v>
      </c>
      <c r="W38" s="1">
        <v>92587.75</v>
      </c>
      <c r="X38" s="1">
        <v>4757263.82</v>
      </c>
      <c r="Y38" s="1">
        <v>370991.33</v>
      </c>
      <c r="Z38" s="1">
        <v>395809</v>
      </c>
      <c r="AA38" s="1">
        <v>1387328.96</v>
      </c>
      <c r="AB38" s="1">
        <v>11059334.43</v>
      </c>
      <c r="AC38" s="1">
        <v>211127.55</v>
      </c>
      <c r="AD38" s="1">
        <v>77895</v>
      </c>
      <c r="AE38" s="1">
        <v>50</v>
      </c>
      <c r="AF38" s="1">
        <v>470960</v>
      </c>
      <c r="AG38" s="1">
        <v>607438.4</v>
      </c>
      <c r="AH38" s="1">
        <v>419236.25</v>
      </c>
      <c r="AI38" s="1">
        <v>80146</v>
      </c>
      <c r="AJ38" s="1">
        <v>59094.17</v>
      </c>
      <c r="AK38" s="1">
        <v>53850</v>
      </c>
      <c r="AL38" s="1">
        <v>3727.5</v>
      </c>
      <c r="AM38" s="1">
        <v>38167</v>
      </c>
      <c r="AN38" s="1">
        <v>145</v>
      </c>
      <c r="AO38" s="1">
        <v>131337</v>
      </c>
      <c r="AP38" s="1">
        <v>19091.7</v>
      </c>
      <c r="AQ38" s="1">
        <v>14191.75</v>
      </c>
      <c r="AR38" s="1">
        <v>530742</v>
      </c>
      <c r="AS38" s="1">
        <v>108340</v>
      </c>
      <c r="AT38" s="1">
        <v>396213</v>
      </c>
      <c r="AU38" s="1">
        <v>105406.25</v>
      </c>
      <c r="AV38" s="1"/>
      <c r="AW38" s="1">
        <v>83910.94</v>
      </c>
      <c r="AX38" s="1">
        <v>114477.6</v>
      </c>
      <c r="AY38" s="1">
        <v>92654</v>
      </c>
      <c r="AZ38" s="1">
        <v>189642.5</v>
      </c>
      <c r="BA38" s="1">
        <v>26510</v>
      </c>
      <c r="BB38" s="1">
        <v>86181.25</v>
      </c>
      <c r="BC38" s="1">
        <v>232150.75</v>
      </c>
      <c r="BD38" s="1">
        <v>112772</v>
      </c>
      <c r="BE38" s="1">
        <v>228725.25</v>
      </c>
      <c r="BF38" s="1">
        <v>1293</v>
      </c>
      <c r="BG38" s="1">
        <v>221631.25</v>
      </c>
      <c r="BH38" s="1">
        <v>3368098.63</v>
      </c>
      <c r="BI38" s="1">
        <v>274483.75</v>
      </c>
      <c r="BJ38" s="1">
        <v>840</v>
      </c>
      <c r="BK38" s="1">
        <v>65972</v>
      </c>
      <c r="BL38" s="1">
        <v>69016</v>
      </c>
      <c r="BM38" s="1">
        <v>3850</v>
      </c>
      <c r="BN38" s="1">
        <v>209554.94</v>
      </c>
      <c r="BO38" s="1"/>
      <c r="BP38" s="1">
        <v>20730.13</v>
      </c>
      <c r="BQ38" s="1">
        <v>0</v>
      </c>
      <c r="BR38" s="1">
        <v>638585.9</v>
      </c>
      <c r="BS38" s="1">
        <v>2036.5</v>
      </c>
      <c r="BT38" s="1">
        <v>11474.5</v>
      </c>
      <c r="BU38" s="1">
        <v>7112</v>
      </c>
      <c r="BV38" s="1">
        <v>286254.53000000003</v>
      </c>
      <c r="BW38" s="1">
        <v>61298</v>
      </c>
      <c r="BX38" s="1"/>
      <c r="BY38" s="1">
        <v>85782.25</v>
      </c>
      <c r="BZ38" s="1">
        <v>0</v>
      </c>
      <c r="CA38" s="1">
        <v>51461.5</v>
      </c>
      <c r="CB38" s="1"/>
      <c r="CC38" s="1">
        <v>17403070.260000002</v>
      </c>
      <c r="CD38" s="1">
        <v>405603.75</v>
      </c>
      <c r="CE38" s="1">
        <v>388174.24</v>
      </c>
      <c r="CF38" s="1">
        <v>591746.5</v>
      </c>
      <c r="CG38" s="1">
        <v>571842.5</v>
      </c>
      <c r="CH38" s="1">
        <v>513309.35</v>
      </c>
      <c r="CI38" s="1">
        <v>37202.69</v>
      </c>
      <c r="CJ38" s="1">
        <v>285459.67</v>
      </c>
      <c r="CK38" s="1">
        <v>448092</v>
      </c>
      <c r="CL38" s="1">
        <v>530502.84</v>
      </c>
      <c r="CM38" s="1">
        <v>345259</v>
      </c>
      <c r="CN38" s="1">
        <v>44610</v>
      </c>
      <c r="CO38" s="1">
        <v>151386</v>
      </c>
      <c r="CP38" s="1"/>
      <c r="CQ38" s="1"/>
      <c r="CR38" s="1"/>
      <c r="CS38" s="1">
        <v>700</v>
      </c>
      <c r="CT38" s="1">
        <v>6510</v>
      </c>
      <c r="CU38" s="1"/>
      <c r="CV38" s="1"/>
      <c r="CW38" s="1"/>
      <c r="CX38" s="1"/>
      <c r="CY38" s="1">
        <v>4985.78</v>
      </c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>
        <v>0</v>
      </c>
      <c r="DO38" s="1"/>
      <c r="DP38" s="1">
        <v>0</v>
      </c>
      <c r="DQ38" s="1"/>
      <c r="DR38" s="1"/>
      <c r="DS38" s="1"/>
      <c r="DT38" s="1">
        <v>4634</v>
      </c>
      <c r="DU38" s="1"/>
      <c r="DV38" s="1"/>
      <c r="DW38" s="1"/>
      <c r="DX38" s="1">
        <v>6134</v>
      </c>
      <c r="DY38" s="1"/>
      <c r="DZ38" s="1">
        <v>35686.31</v>
      </c>
      <c r="EA38" s="1">
        <v>76384.100000000006</v>
      </c>
      <c r="EB38" s="1">
        <v>15398</v>
      </c>
      <c r="EC38" s="1">
        <v>67156.55</v>
      </c>
      <c r="ED38" s="1"/>
      <c r="EE38" s="1"/>
      <c r="EF38" s="1">
        <v>680</v>
      </c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>
        <v>131628</v>
      </c>
      <c r="EZ38" s="1"/>
      <c r="FA38" s="1"/>
      <c r="FB38" s="1"/>
      <c r="FC38" s="1"/>
      <c r="FD38" s="1"/>
      <c r="FE38" s="1"/>
      <c r="FF38" s="1"/>
      <c r="FG38" s="1">
        <v>8793</v>
      </c>
      <c r="FH38" s="1"/>
      <c r="FI38" s="1">
        <v>78427</v>
      </c>
      <c r="FJ38" s="1">
        <v>10756</v>
      </c>
      <c r="FK38" s="1"/>
      <c r="FL38" s="1">
        <v>128445</v>
      </c>
      <c r="FM38" s="1">
        <v>1579</v>
      </c>
      <c r="FN38" s="1"/>
      <c r="FO38" s="1">
        <v>3420.5</v>
      </c>
      <c r="FP38" s="1">
        <v>650234.5</v>
      </c>
      <c r="FQ38" s="1">
        <v>46593</v>
      </c>
      <c r="FR38" s="1">
        <v>700</v>
      </c>
      <c r="FS38" s="1">
        <v>432729.06</v>
      </c>
      <c r="FT38" s="1">
        <v>8974</v>
      </c>
      <c r="FU38" s="1">
        <v>11511</v>
      </c>
      <c r="FV38" s="1">
        <v>46323.5</v>
      </c>
      <c r="FW38" s="1"/>
      <c r="FX38" s="1">
        <v>0</v>
      </c>
      <c r="FY38" s="1">
        <v>520</v>
      </c>
      <c r="FZ38" s="1">
        <v>0</v>
      </c>
      <c r="GA38" s="1">
        <v>3489</v>
      </c>
      <c r="GB38" s="1">
        <v>0</v>
      </c>
      <c r="GC38" s="1">
        <v>62129</v>
      </c>
      <c r="GD38" s="1"/>
      <c r="GE38" s="1"/>
      <c r="GF38" s="1">
        <v>0</v>
      </c>
      <c r="GG38" s="1">
        <v>0</v>
      </c>
      <c r="GH38" s="1">
        <v>0</v>
      </c>
      <c r="GI38" s="1">
        <v>4483</v>
      </c>
      <c r="GJ38" s="1">
        <v>2092</v>
      </c>
      <c r="GK38" s="1">
        <v>51973</v>
      </c>
      <c r="GL38" s="1">
        <v>8514.7900000000009</v>
      </c>
      <c r="GM38" s="1"/>
      <c r="GN38" s="1">
        <v>2616</v>
      </c>
      <c r="GO38" s="1"/>
      <c r="GP38" s="1"/>
      <c r="GQ38" s="1"/>
      <c r="GR38" s="1">
        <v>6288</v>
      </c>
      <c r="GS38" s="1">
        <v>48854</v>
      </c>
      <c r="GT38" s="1"/>
      <c r="GU38" s="1">
        <v>18061.060000000001</v>
      </c>
      <c r="GV38" s="1"/>
      <c r="GW38" s="1"/>
      <c r="GX38" s="1"/>
      <c r="GY38" s="1"/>
      <c r="GZ38" s="1"/>
      <c r="HA38" s="1">
        <v>26324</v>
      </c>
      <c r="HB38" s="1"/>
      <c r="HC38" s="1"/>
      <c r="HD38" s="1">
        <v>1797</v>
      </c>
      <c r="HE38" s="1"/>
      <c r="HF38" s="1"/>
      <c r="HG38" s="1"/>
      <c r="HH38" s="1">
        <v>30413</v>
      </c>
      <c r="HI38" s="1">
        <v>12474</v>
      </c>
      <c r="HJ38" s="1"/>
      <c r="HK38" s="1"/>
      <c r="HL38" s="1"/>
      <c r="HM38" s="1"/>
      <c r="HN38" s="1">
        <v>6966</v>
      </c>
      <c r="HO38" s="1"/>
      <c r="HP38" s="1"/>
      <c r="HQ38" s="1"/>
      <c r="HR38" s="1"/>
      <c r="HS38" s="1"/>
      <c r="HT38" s="1"/>
      <c r="HU38" s="1">
        <v>4474</v>
      </c>
      <c r="HV38" s="1">
        <v>5404</v>
      </c>
      <c r="HW38" s="1"/>
      <c r="HX38" s="1"/>
      <c r="HY38" s="1"/>
      <c r="HZ38" s="1">
        <v>2358</v>
      </c>
      <c r="IA38" s="1"/>
      <c r="IB38" s="1">
        <v>720</v>
      </c>
      <c r="IC38" s="1"/>
      <c r="ID38" s="1"/>
      <c r="IE38" s="1"/>
      <c r="IF38" s="1"/>
      <c r="IG38" s="1">
        <v>6660</v>
      </c>
      <c r="IH38" s="1">
        <v>40825.75</v>
      </c>
      <c r="II38" s="1">
        <v>56560</v>
      </c>
      <c r="IJ38" s="1">
        <v>7819.75</v>
      </c>
      <c r="IK38" s="1">
        <v>25282</v>
      </c>
      <c r="IL38" s="1">
        <v>59892.97</v>
      </c>
      <c r="IM38" s="1">
        <v>5470.75</v>
      </c>
      <c r="IN38" s="1">
        <v>6821</v>
      </c>
      <c r="IO38" s="1">
        <v>44396.33</v>
      </c>
      <c r="IP38" s="1">
        <v>31619.53</v>
      </c>
      <c r="IQ38" s="1">
        <v>2043</v>
      </c>
      <c r="IR38" s="1">
        <v>6799</v>
      </c>
      <c r="IS38" s="1">
        <v>0</v>
      </c>
      <c r="IT38" s="1">
        <v>23409</v>
      </c>
      <c r="IU38" s="1"/>
      <c r="IV38" s="1">
        <v>6127</v>
      </c>
      <c r="IW38" s="1">
        <v>1497</v>
      </c>
      <c r="IX38" s="1">
        <v>287</v>
      </c>
      <c r="IY38" s="1">
        <v>9777</v>
      </c>
      <c r="IZ38" s="1">
        <v>22245.99</v>
      </c>
      <c r="JA38" s="1">
        <v>58119.5</v>
      </c>
      <c r="JB38" s="1">
        <v>9886</v>
      </c>
      <c r="JC38" s="1">
        <v>247110.04</v>
      </c>
      <c r="JD38" s="1">
        <v>97164.62</v>
      </c>
      <c r="JE38" s="1">
        <v>44616</v>
      </c>
      <c r="JF38" s="1">
        <v>14637</v>
      </c>
      <c r="JG38" s="1">
        <v>78741.5</v>
      </c>
      <c r="JH38" s="1">
        <v>27833</v>
      </c>
      <c r="JI38" s="1">
        <v>40309</v>
      </c>
      <c r="JJ38" s="1">
        <v>36349.75</v>
      </c>
      <c r="JK38" s="1">
        <v>7592</v>
      </c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>
        <v>0</v>
      </c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>
        <v>16878</v>
      </c>
      <c r="KV38" s="1">
        <v>36912</v>
      </c>
      <c r="KW38" s="1">
        <v>38162</v>
      </c>
      <c r="KX38" s="1">
        <v>6807</v>
      </c>
      <c r="KY38" s="1">
        <v>5779</v>
      </c>
      <c r="KZ38" s="1">
        <v>7610</v>
      </c>
      <c r="LA38" s="1">
        <v>12869.75</v>
      </c>
      <c r="LB38" s="1"/>
      <c r="LC38" s="1"/>
      <c r="LD38" s="1"/>
      <c r="LE38" s="1"/>
      <c r="LF38" s="1"/>
      <c r="LG38" s="1"/>
      <c r="LH38" s="1"/>
      <c r="LI38" s="1"/>
      <c r="LJ38" s="1">
        <v>10369.5</v>
      </c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>
        <v>0</v>
      </c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>
        <v>690</v>
      </c>
      <c r="MU38" s="1"/>
      <c r="MV38" s="1"/>
      <c r="MW38" s="1"/>
      <c r="MX38" s="1"/>
      <c r="MY38" s="1"/>
      <c r="MZ38" s="1"/>
      <c r="NA38" s="1"/>
      <c r="NB38" s="1">
        <v>3405</v>
      </c>
      <c r="NC38" s="1"/>
      <c r="ND38" s="1"/>
      <c r="NE38" s="1"/>
      <c r="NF38" s="1"/>
      <c r="NG38" s="1"/>
      <c r="NH38" s="1"/>
      <c r="NI38" s="1"/>
      <c r="NJ38" s="1">
        <v>60368</v>
      </c>
      <c r="NK38" s="1"/>
      <c r="NL38" s="1"/>
      <c r="NM38" s="1"/>
      <c r="NN38" s="1"/>
      <c r="NO38" s="1"/>
      <c r="NP38" s="1"/>
      <c r="NQ38" s="1"/>
      <c r="NR38" s="1">
        <v>0</v>
      </c>
      <c r="NS38" s="1">
        <v>47062</v>
      </c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>
        <v>540</v>
      </c>
      <c r="OK38" s="1"/>
      <c r="OL38" s="1">
        <v>1850</v>
      </c>
      <c r="OM38" s="1">
        <v>609</v>
      </c>
      <c r="ON38" s="1"/>
      <c r="OO38" s="1"/>
      <c r="OP38" s="1">
        <v>560</v>
      </c>
      <c r="OQ38" s="1"/>
      <c r="OR38" s="1"/>
      <c r="OS38" s="1"/>
      <c r="OT38" s="1">
        <v>350</v>
      </c>
      <c r="OU38" s="1">
        <v>525</v>
      </c>
      <c r="OV38" s="1">
        <v>3877.25</v>
      </c>
      <c r="OW38" s="1"/>
      <c r="OX38" s="1">
        <v>1331</v>
      </c>
      <c r="OY38" s="1"/>
      <c r="OZ38" s="1"/>
      <c r="PA38" s="1"/>
      <c r="PB38" s="1">
        <v>175</v>
      </c>
      <c r="PC38" s="1"/>
      <c r="PD38" s="1"/>
      <c r="PE38" s="1"/>
      <c r="PF38" s="1"/>
      <c r="PG38" s="1"/>
      <c r="PH38" s="1">
        <v>8207</v>
      </c>
      <c r="PI38" s="1"/>
      <c r="PJ38" s="1"/>
      <c r="PK38" s="1"/>
      <c r="PL38" s="1"/>
      <c r="PM38" s="1"/>
      <c r="PN38" s="1">
        <v>270</v>
      </c>
      <c r="PO38" s="1"/>
      <c r="PP38" s="1"/>
      <c r="PQ38" s="1"/>
      <c r="PR38" s="1">
        <v>0</v>
      </c>
      <c r="PS38" s="1"/>
      <c r="PT38" s="1"/>
      <c r="PU38" s="1"/>
      <c r="PV38" s="1">
        <v>7966</v>
      </c>
      <c r="PW38" s="1"/>
      <c r="PX38" s="1"/>
      <c r="PY38" s="1">
        <v>3830</v>
      </c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>
        <v>-137</v>
      </c>
      <c r="QT38" s="1">
        <v>242249</v>
      </c>
      <c r="QU38" s="1"/>
      <c r="QV38" s="1">
        <v>3532</v>
      </c>
      <c r="QW38" s="1">
        <v>23392.2</v>
      </c>
      <c r="QX38" s="1">
        <v>20442.28</v>
      </c>
      <c r="QY38" s="1"/>
      <c r="QZ38" s="1">
        <v>549578</v>
      </c>
      <c r="RA38" s="1">
        <v>115230.94</v>
      </c>
      <c r="RB38" s="1">
        <v>31688.080000000002</v>
      </c>
      <c r="RC38" s="1">
        <v>837039</v>
      </c>
      <c r="RD38" s="1">
        <v>10077</v>
      </c>
      <c r="RE38" s="1">
        <v>159672</v>
      </c>
      <c r="RF38" s="1">
        <v>33253</v>
      </c>
      <c r="RG38" s="1">
        <v>49239</v>
      </c>
      <c r="RH38" s="1"/>
      <c r="RI38" s="1">
        <v>585.5</v>
      </c>
      <c r="RJ38" s="1">
        <v>11280.68</v>
      </c>
      <c r="RK38" s="1">
        <v>3366.89</v>
      </c>
      <c r="RL38" s="1"/>
      <c r="RM38" s="1">
        <v>115685.24</v>
      </c>
      <c r="RN38" s="1">
        <v>39689.47</v>
      </c>
      <c r="RO38" s="1"/>
      <c r="RP38" s="1"/>
      <c r="RQ38" s="1">
        <v>11224.26</v>
      </c>
      <c r="RR38" s="1"/>
      <c r="RS38" s="1">
        <v>109220</v>
      </c>
      <c r="RT38" s="1">
        <v>87495</v>
      </c>
      <c r="RU38" s="1"/>
      <c r="RV38" s="1">
        <v>46060.6</v>
      </c>
      <c r="RW38" s="1"/>
      <c r="RX38" s="1"/>
      <c r="RY38" s="1"/>
      <c r="RZ38" s="1"/>
      <c r="SA38" s="1"/>
      <c r="SB38" s="1"/>
      <c r="SC38" s="1"/>
      <c r="SD38" s="1"/>
      <c r="SE38" s="1">
        <v>7346.5</v>
      </c>
      <c r="SF38" s="1">
        <v>2890</v>
      </c>
      <c r="SG38" s="1"/>
      <c r="SH38" s="1">
        <v>61073</v>
      </c>
      <c r="SI38" s="1">
        <v>66139.5</v>
      </c>
      <c r="SJ38" s="1">
        <v>5498</v>
      </c>
      <c r="SK38" s="1"/>
      <c r="SL38" s="1">
        <v>34409</v>
      </c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>
        <v>1000</v>
      </c>
      <c r="TL38" s="1">
        <v>3800</v>
      </c>
      <c r="TM38" s="1">
        <v>0</v>
      </c>
      <c r="TN38" s="1">
        <v>9400</v>
      </c>
      <c r="TO38" s="1">
        <v>6500</v>
      </c>
      <c r="TP38" s="1">
        <v>3200</v>
      </c>
      <c r="TQ38" s="1">
        <v>120</v>
      </c>
      <c r="TR38" s="1"/>
      <c r="TS38" s="1">
        <v>10400</v>
      </c>
      <c r="TT38" s="1"/>
      <c r="TU38" s="1">
        <v>250</v>
      </c>
      <c r="TV38" s="1">
        <v>6500</v>
      </c>
      <c r="TW38" s="1"/>
      <c r="TX38" s="1"/>
      <c r="TY38" s="1"/>
      <c r="TZ38" s="1"/>
      <c r="UA38" s="1">
        <v>0</v>
      </c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>
        <v>630</v>
      </c>
      <c r="UO38" s="1"/>
      <c r="UP38" s="1"/>
      <c r="UQ38" s="1"/>
      <c r="UR38" s="1"/>
      <c r="US38" s="1"/>
      <c r="UT38" s="1"/>
      <c r="UU38" s="1"/>
      <c r="UV38" s="1">
        <v>2065</v>
      </c>
      <c r="UW38" s="1">
        <v>450</v>
      </c>
      <c r="UX38" s="1"/>
      <c r="UY38" s="1"/>
      <c r="UZ38" s="1"/>
      <c r="VA38" s="1">
        <v>5060</v>
      </c>
      <c r="VB38" s="1"/>
      <c r="VC38" s="1"/>
      <c r="VD38" s="1"/>
      <c r="VE38" s="1"/>
      <c r="VF38" s="1"/>
      <c r="VG38" s="1"/>
      <c r="VH38" s="1"/>
      <c r="VI38" s="1">
        <v>32139.25</v>
      </c>
      <c r="VJ38" s="1">
        <v>503950</v>
      </c>
      <c r="VK38" s="1">
        <v>700</v>
      </c>
      <c r="VL38" s="1">
        <v>557</v>
      </c>
      <c r="VM38" s="1"/>
      <c r="VN38" s="1"/>
      <c r="VO38" s="1"/>
      <c r="VP38" s="1"/>
      <c r="VQ38" s="1"/>
      <c r="VR38" s="1"/>
      <c r="VS38" s="1"/>
      <c r="VT38" s="1"/>
      <c r="VU38" s="1">
        <v>1265.43</v>
      </c>
      <c r="VV38" s="1"/>
      <c r="VW38" s="1"/>
      <c r="VX38" s="1"/>
      <c r="VY38" s="1">
        <v>920</v>
      </c>
      <c r="VZ38" s="1">
        <v>1445</v>
      </c>
      <c r="WA38" s="1"/>
      <c r="WB38" s="1"/>
      <c r="WC38" s="1"/>
      <c r="WD38" s="1"/>
      <c r="WE38" s="1"/>
      <c r="WF38" s="1"/>
      <c r="WG38" s="1"/>
      <c r="WH38" s="1"/>
      <c r="WI38" s="1">
        <v>45677</v>
      </c>
      <c r="WJ38" s="1"/>
      <c r="WK38" s="1"/>
      <c r="WL38" s="1"/>
      <c r="WM38" s="1"/>
      <c r="WN38" s="1"/>
      <c r="WO38" s="1"/>
      <c r="WP38" s="1">
        <v>2671</v>
      </c>
      <c r="WQ38" s="1">
        <v>146</v>
      </c>
      <c r="WR38" s="1"/>
      <c r="WS38" s="1"/>
      <c r="WT38" s="1"/>
      <c r="WU38" s="1">
        <v>839924.15</v>
      </c>
      <c r="WV38" s="1"/>
      <c r="WW38" s="1"/>
      <c r="WX38" s="1"/>
      <c r="WY38" s="1"/>
      <c r="WZ38" s="1">
        <v>0</v>
      </c>
      <c r="XA38" s="1"/>
      <c r="XB38" s="1"/>
      <c r="XC38" s="1"/>
      <c r="XD38" s="1"/>
      <c r="XE38" s="1">
        <v>435</v>
      </c>
      <c r="XF38" s="1"/>
      <c r="XG38" s="1"/>
      <c r="XH38" s="1"/>
      <c r="XI38" s="1"/>
      <c r="XJ38" s="1">
        <v>390</v>
      </c>
      <c r="XK38" s="1"/>
      <c r="XL38" s="1"/>
      <c r="XM38" s="1"/>
      <c r="XN38" s="1"/>
      <c r="XO38" s="1"/>
      <c r="XP38" s="1">
        <v>12810.5</v>
      </c>
      <c r="XQ38" s="1"/>
      <c r="XR38" s="1"/>
      <c r="XS38" s="1"/>
      <c r="XT38" s="1"/>
      <c r="XU38" s="1"/>
      <c r="XV38" s="1">
        <v>0</v>
      </c>
      <c r="XW38" s="1">
        <v>1740</v>
      </c>
      <c r="XX38" s="1"/>
      <c r="XY38" s="1"/>
      <c r="XZ38" s="1"/>
      <c r="YA38" s="1"/>
      <c r="YB38" s="1"/>
      <c r="YC38" s="1"/>
      <c r="YD38" s="1"/>
      <c r="YE38" s="1">
        <v>700</v>
      </c>
      <c r="YF38" s="1">
        <v>88274</v>
      </c>
      <c r="YG38" s="1">
        <v>269518.75</v>
      </c>
      <c r="YH38" s="1">
        <v>48143</v>
      </c>
      <c r="YI38" s="1">
        <v>28215</v>
      </c>
      <c r="YJ38" s="1">
        <v>1439600.97</v>
      </c>
      <c r="YK38" s="1">
        <v>43157</v>
      </c>
      <c r="YL38" s="1"/>
      <c r="YM38" s="1">
        <v>72766</v>
      </c>
      <c r="YN38" s="1"/>
      <c r="YO38" s="1"/>
      <c r="YP38" s="1"/>
      <c r="YQ38" s="1"/>
      <c r="YR38" s="1"/>
      <c r="YS38" s="1">
        <v>0</v>
      </c>
      <c r="YT38" s="1">
        <v>75094.539999999994</v>
      </c>
      <c r="YU38" s="1"/>
      <c r="YV38" s="1"/>
      <c r="YW38" s="1"/>
      <c r="YX38" s="1"/>
      <c r="YY38" s="1">
        <v>47318</v>
      </c>
      <c r="YZ38" s="1">
        <v>1568</v>
      </c>
      <c r="ZA38" s="1"/>
      <c r="ZB38" s="1"/>
      <c r="ZC38" s="1"/>
      <c r="ZD38" s="1"/>
      <c r="ZE38" s="1"/>
      <c r="ZF38" s="1"/>
      <c r="ZG38" s="1"/>
      <c r="ZH38" s="1"/>
      <c r="ZI38" s="1"/>
      <c r="ZJ38" s="1"/>
      <c r="ZK38" s="1"/>
      <c r="ZL38" s="1"/>
      <c r="ZM38" s="1">
        <v>216228</v>
      </c>
      <c r="ZN38" s="1"/>
      <c r="ZO38" s="1">
        <v>254658.13</v>
      </c>
      <c r="ZP38" s="1"/>
      <c r="ZQ38" s="1"/>
      <c r="ZR38" s="1"/>
      <c r="ZS38" s="1">
        <v>11126.5</v>
      </c>
      <c r="ZT38" s="1">
        <v>67908.5</v>
      </c>
      <c r="ZU38" s="1">
        <v>2374.5</v>
      </c>
      <c r="ZV38" s="1">
        <v>118875</v>
      </c>
      <c r="ZW38" s="1"/>
      <c r="ZX38" s="1"/>
      <c r="ZY38" s="1"/>
      <c r="ZZ38" s="1"/>
      <c r="AAA38" s="1"/>
      <c r="AAB38" s="1">
        <v>2300</v>
      </c>
      <c r="AAC38" s="1"/>
      <c r="AAD38" s="1"/>
      <c r="AAE38" s="1"/>
      <c r="AAF38" s="1"/>
      <c r="AAG38" s="1">
        <v>0</v>
      </c>
      <c r="AAH38" s="1"/>
      <c r="AAI38" s="1">
        <v>286734.27</v>
      </c>
      <c r="AAJ38" s="1">
        <v>62588.24</v>
      </c>
      <c r="AAK38" s="1">
        <v>52228.84</v>
      </c>
      <c r="AAL38" s="1">
        <v>1818.24</v>
      </c>
      <c r="AAM38" s="1"/>
      <c r="AAN38" s="1"/>
      <c r="AAO38" s="1">
        <v>0</v>
      </c>
      <c r="AAP38" s="1">
        <v>179654</v>
      </c>
      <c r="AAQ38" s="1"/>
      <c r="AAR38" s="1"/>
      <c r="AAS38" s="1">
        <v>722</v>
      </c>
      <c r="AAT38" s="1"/>
      <c r="AAU38" s="1"/>
      <c r="AAV38" s="1"/>
      <c r="AAW38" s="1">
        <v>12822</v>
      </c>
      <c r="AAX38" s="1">
        <v>2100</v>
      </c>
      <c r="AAY38" s="1"/>
      <c r="AAZ38" s="1"/>
      <c r="ABA38" s="1"/>
      <c r="ABB38" s="1"/>
      <c r="ABC38" s="1"/>
      <c r="ABD38" s="1"/>
      <c r="ABE38" s="1">
        <v>1956</v>
      </c>
      <c r="ABF38" s="1"/>
      <c r="ABG38" s="1"/>
      <c r="ABH38" s="1"/>
      <c r="ABI38" s="1">
        <v>11665</v>
      </c>
      <c r="ABJ38" s="1"/>
      <c r="ABK38" s="1"/>
      <c r="ABL38" s="1">
        <v>667</v>
      </c>
      <c r="ABM38" s="1"/>
      <c r="ABN38" s="1"/>
      <c r="ABO38" s="1"/>
      <c r="ABP38" s="1"/>
      <c r="ABQ38" s="1"/>
      <c r="ABR38" s="1"/>
      <c r="ABS38" s="1"/>
      <c r="ABT38" s="1"/>
      <c r="ABU38" s="1"/>
      <c r="ABV38" s="1"/>
      <c r="ABW38" s="1"/>
      <c r="ABX38" s="1"/>
      <c r="ABY38" s="1"/>
      <c r="ABZ38" s="1"/>
      <c r="ACA38" s="1"/>
      <c r="ACB38" s="1"/>
      <c r="ACC38" s="1"/>
      <c r="ACD38" s="1"/>
      <c r="ACE38" s="1"/>
      <c r="ACF38" s="1">
        <v>8863.25</v>
      </c>
      <c r="ACG38" s="1">
        <v>1171</v>
      </c>
      <c r="ACH38" s="1">
        <v>1090</v>
      </c>
      <c r="ACI38" s="1">
        <v>7016</v>
      </c>
      <c r="ACJ38" s="1">
        <v>798</v>
      </c>
      <c r="ACK38" s="1">
        <v>510</v>
      </c>
      <c r="ACL38" s="1">
        <v>6415</v>
      </c>
      <c r="ACM38" s="1">
        <v>1789</v>
      </c>
      <c r="ACN38" s="1">
        <v>3402</v>
      </c>
      <c r="ACO38" s="1">
        <v>5591.5</v>
      </c>
      <c r="ACP38" s="1">
        <v>15251.5</v>
      </c>
      <c r="ACQ38" s="1">
        <v>1201</v>
      </c>
      <c r="ACR38" s="1"/>
      <c r="ACS38" s="1"/>
      <c r="ACT38" s="1"/>
      <c r="ACU38" s="1"/>
      <c r="ACV38" s="1"/>
      <c r="ACW38" s="1"/>
      <c r="ACX38" s="1"/>
      <c r="ACY38" s="1"/>
      <c r="ACZ38" s="1">
        <v>23690</v>
      </c>
      <c r="ADA38" s="1">
        <v>30612</v>
      </c>
      <c r="ADB38" s="1"/>
      <c r="ADC38" s="1">
        <v>1870</v>
      </c>
      <c r="ADD38" s="1">
        <v>10825</v>
      </c>
      <c r="ADE38" s="1">
        <v>39520.5</v>
      </c>
      <c r="ADF38" s="1">
        <v>4975</v>
      </c>
      <c r="ADG38" s="1">
        <v>15014</v>
      </c>
      <c r="ADH38" s="1">
        <v>5601</v>
      </c>
      <c r="ADI38" s="1"/>
      <c r="ADJ38" s="1">
        <v>7639</v>
      </c>
      <c r="ADK38" s="1">
        <v>6000</v>
      </c>
      <c r="ADL38" s="1"/>
      <c r="ADM38" s="1"/>
      <c r="ADN38" s="1"/>
      <c r="ADO38" s="1"/>
      <c r="ADP38" s="1"/>
      <c r="ADQ38" s="1">
        <v>17998</v>
      </c>
      <c r="ADR38" s="1"/>
      <c r="ADS38" s="1">
        <v>81</v>
      </c>
      <c r="ADT38" s="1"/>
      <c r="ADU38" s="1"/>
      <c r="ADV38" s="1">
        <v>19368</v>
      </c>
      <c r="ADW38" s="1"/>
      <c r="ADX38" s="1"/>
      <c r="ADY38" s="1"/>
      <c r="ADZ38" s="1"/>
      <c r="AEA38" s="1"/>
      <c r="AEB38" s="1"/>
      <c r="AEC38" s="1"/>
      <c r="AED38" s="1"/>
      <c r="AEE38" s="1">
        <v>110</v>
      </c>
      <c r="AEF38" s="1"/>
      <c r="AEG38" s="1"/>
      <c r="AEH38" s="1"/>
      <c r="AEI38" s="1"/>
      <c r="AEJ38" s="1">
        <v>12246</v>
      </c>
      <c r="AEK38" s="1"/>
      <c r="AEL38" s="1"/>
      <c r="AEM38" s="1"/>
      <c r="AEN38" s="1"/>
      <c r="AEO38" s="1"/>
      <c r="AEP38" s="1"/>
      <c r="AEQ38" s="1"/>
      <c r="AER38" s="1">
        <v>10450</v>
      </c>
      <c r="AES38" s="1">
        <v>2660</v>
      </c>
      <c r="AET38" s="1"/>
      <c r="AEU38" s="1"/>
      <c r="AEV38" s="1"/>
      <c r="AEW38" s="1">
        <v>25871</v>
      </c>
      <c r="AEX38" s="1"/>
      <c r="AEY38" s="1"/>
      <c r="AEZ38" s="1"/>
      <c r="AFA38" s="1"/>
      <c r="AFB38" s="1">
        <v>10431.799999999999</v>
      </c>
      <c r="AFC38" s="1">
        <v>43331.51</v>
      </c>
      <c r="AFD38" s="1"/>
      <c r="AFE38" s="1">
        <v>94461</v>
      </c>
      <c r="AFF38" s="1"/>
      <c r="AFG38" s="1"/>
      <c r="AFH38" s="1"/>
      <c r="AFI38" s="1"/>
      <c r="AFJ38" s="1"/>
      <c r="AFK38" s="1"/>
      <c r="AFL38" s="1"/>
      <c r="AFM38" s="1"/>
      <c r="AFN38" s="1"/>
      <c r="AFO38" s="1"/>
      <c r="AFP38" s="1"/>
      <c r="AFQ38" s="1">
        <v>23030</v>
      </c>
      <c r="AFR38" s="1"/>
      <c r="AFS38" s="1"/>
      <c r="AFT38" s="1"/>
      <c r="AFU38" s="1">
        <v>3589</v>
      </c>
      <c r="AFV38" s="1"/>
      <c r="AFW38" s="1">
        <v>609.25</v>
      </c>
      <c r="AFX38" s="1"/>
      <c r="AFY38" s="1"/>
      <c r="AFZ38" s="1"/>
      <c r="AGA38" s="1">
        <v>297</v>
      </c>
      <c r="AGB38" s="1"/>
      <c r="AGC38" s="1"/>
      <c r="AGD38" s="1"/>
      <c r="AGE38" s="1"/>
      <c r="AGF38" s="1">
        <v>5540.7</v>
      </c>
      <c r="AGG38" s="1"/>
      <c r="AGH38" s="1"/>
      <c r="AGI38" s="1">
        <v>12165</v>
      </c>
      <c r="AGJ38" s="1"/>
      <c r="AGK38" s="1"/>
      <c r="AGL38" s="1"/>
      <c r="AGM38" s="1"/>
      <c r="AGN38" s="1"/>
      <c r="AGO38" s="1">
        <v>682</v>
      </c>
      <c r="AGP38" s="1"/>
      <c r="AGQ38" s="1"/>
      <c r="AGR38" s="1"/>
      <c r="AGS38" s="1"/>
      <c r="AGT38" s="1"/>
      <c r="AGU38" s="1"/>
      <c r="AGV38" s="1"/>
      <c r="AGW38" s="1">
        <v>93731.5</v>
      </c>
      <c r="AGX38" s="1"/>
      <c r="AGY38" s="1">
        <v>0</v>
      </c>
      <c r="AGZ38" s="1"/>
      <c r="AHA38" s="1"/>
      <c r="AHB38" s="1">
        <v>800</v>
      </c>
      <c r="AHC38" s="1"/>
      <c r="AHD38" s="1">
        <v>0</v>
      </c>
      <c r="AHE38" s="1"/>
      <c r="AHF38" s="1"/>
      <c r="AHG38" s="1"/>
      <c r="AHH38" s="1"/>
      <c r="AHI38" s="1"/>
      <c r="AHJ38" s="1"/>
      <c r="AHK38" s="1"/>
      <c r="AHL38" s="1"/>
      <c r="AHM38" s="1">
        <v>400</v>
      </c>
      <c r="AHN38" s="1"/>
      <c r="AHO38" s="1">
        <v>36508.449999999997</v>
      </c>
      <c r="AHP38" s="1">
        <v>10304</v>
      </c>
      <c r="AHQ38" s="1">
        <v>2200</v>
      </c>
      <c r="AHR38" s="1"/>
      <c r="AHS38" s="1"/>
      <c r="AHT38" s="1"/>
      <c r="AHU38" s="1"/>
      <c r="AHV38" s="1">
        <v>39776</v>
      </c>
      <c r="AHW38" s="1">
        <v>76321915.400000036</v>
      </c>
    </row>
    <row r="39" spans="1:907" x14ac:dyDescent="0.25">
      <c r="A39" t="s">
        <v>1917</v>
      </c>
      <c r="B39" t="s">
        <v>1946</v>
      </c>
      <c r="C39" t="s">
        <v>1947</v>
      </c>
      <c r="D39" s="1"/>
      <c r="E39" s="1"/>
      <c r="F39" s="1">
        <v>5618</v>
      </c>
      <c r="G39" s="1">
        <v>5227456.26</v>
      </c>
      <c r="H39" s="1">
        <v>8885745.8900000006</v>
      </c>
      <c r="I39" s="1">
        <v>20027808.100000001</v>
      </c>
      <c r="J39" s="1">
        <v>10950331.35</v>
      </c>
      <c r="K39" s="1">
        <v>1618430.04</v>
      </c>
      <c r="L39" s="1">
        <v>1605535.2</v>
      </c>
      <c r="M39" s="1">
        <v>18444702.530000001</v>
      </c>
      <c r="N39" s="1"/>
      <c r="O39" s="1"/>
      <c r="P39" s="1">
        <v>176625.22</v>
      </c>
      <c r="Q39" s="1">
        <v>166138.03</v>
      </c>
      <c r="R39" s="1">
        <v>6132983.2199999997</v>
      </c>
      <c r="S39" s="1">
        <v>115528.36</v>
      </c>
      <c r="T39" s="1">
        <v>0</v>
      </c>
      <c r="U39" s="1">
        <v>6591908.5099999998</v>
      </c>
      <c r="V39" s="1">
        <v>422582.02</v>
      </c>
      <c r="W39" s="1">
        <v>190790.42</v>
      </c>
      <c r="X39" s="1">
        <v>2222403.46</v>
      </c>
      <c r="Y39" s="1">
        <v>3332540.94</v>
      </c>
      <c r="Z39" s="1">
        <v>4236334.0999999996</v>
      </c>
      <c r="AA39" s="1">
        <v>9179865.9100000001</v>
      </c>
      <c r="AB39" s="1">
        <v>29520178.280000001</v>
      </c>
      <c r="AC39" s="1">
        <v>2192114.81</v>
      </c>
      <c r="AD39" s="1">
        <v>1130911.5</v>
      </c>
      <c r="AE39" s="1">
        <v>58500</v>
      </c>
      <c r="AF39" s="1">
        <v>3082170.3</v>
      </c>
      <c r="AG39" s="1">
        <v>2305499.7000000002</v>
      </c>
      <c r="AH39" s="1">
        <v>16912321.489999998</v>
      </c>
      <c r="AI39" s="1">
        <v>284637</v>
      </c>
      <c r="AJ39" s="1">
        <v>512636.75</v>
      </c>
      <c r="AK39" s="1">
        <v>463893.49</v>
      </c>
      <c r="AL39" s="1">
        <v>9129.25</v>
      </c>
      <c r="AM39" s="1">
        <v>556391</v>
      </c>
      <c r="AN39" s="1"/>
      <c r="AO39" s="1">
        <v>1067817.5900000001</v>
      </c>
      <c r="AP39" s="1">
        <v>1373695.84</v>
      </c>
      <c r="AQ39" s="1">
        <v>675874.5</v>
      </c>
      <c r="AR39" s="1">
        <v>5918097</v>
      </c>
      <c r="AS39" s="1">
        <v>4078867.5</v>
      </c>
      <c r="AT39" s="1">
        <v>3946531.4</v>
      </c>
      <c r="AU39" s="1"/>
      <c r="AV39" s="1"/>
      <c r="AW39" s="1">
        <v>367400.25</v>
      </c>
      <c r="AX39" s="1">
        <v>261760.21</v>
      </c>
      <c r="AY39" s="1">
        <v>338184.28</v>
      </c>
      <c r="AZ39" s="1">
        <v>579197.43999999994</v>
      </c>
      <c r="BA39" s="1">
        <v>75116.539999999994</v>
      </c>
      <c r="BB39" s="1">
        <v>998788</v>
      </c>
      <c r="BC39" s="1">
        <v>256212.75</v>
      </c>
      <c r="BD39" s="1">
        <v>832572.47</v>
      </c>
      <c r="BE39" s="1">
        <v>984381.5</v>
      </c>
      <c r="BF39" s="1"/>
      <c r="BG39" s="1">
        <v>463933.25</v>
      </c>
      <c r="BH39" s="1">
        <v>20124401.879999999</v>
      </c>
      <c r="BI39" s="1">
        <v>1520611.39</v>
      </c>
      <c r="BJ39" s="1">
        <v>5860.5</v>
      </c>
      <c r="BK39" s="1">
        <v>243423.72</v>
      </c>
      <c r="BL39" s="1">
        <v>1462440</v>
      </c>
      <c r="BM39" s="1">
        <v>3655</v>
      </c>
      <c r="BN39" s="1">
        <v>498307.93</v>
      </c>
      <c r="BO39" s="1"/>
      <c r="BP39" s="1">
        <v>4309587.82</v>
      </c>
      <c r="BQ39" s="1">
        <v>97115.61</v>
      </c>
      <c r="BR39" s="1"/>
      <c r="BS39" s="1">
        <v>21528</v>
      </c>
      <c r="BT39" s="1">
        <v>764402.5</v>
      </c>
      <c r="BU39" s="1">
        <v>62669.04</v>
      </c>
      <c r="BV39" s="1">
        <v>889361.69</v>
      </c>
      <c r="BW39" s="1">
        <v>860779.25</v>
      </c>
      <c r="BX39" s="1"/>
      <c r="BY39" s="1">
        <v>684868.5</v>
      </c>
      <c r="BZ39" s="1">
        <v>14997926.15</v>
      </c>
      <c r="CA39" s="1"/>
      <c r="CB39" s="1"/>
      <c r="CC39" s="1">
        <v>25328827.66</v>
      </c>
      <c r="CD39" s="1"/>
      <c r="CE39" s="1">
        <v>1906358.02</v>
      </c>
      <c r="CF39" s="1">
        <v>25389.5</v>
      </c>
      <c r="CG39" s="1">
        <v>4088407.55</v>
      </c>
      <c r="CH39" s="1">
        <v>7523423.2300000004</v>
      </c>
      <c r="CI39" s="1">
        <v>1744638.28</v>
      </c>
      <c r="CJ39" s="1">
        <v>3256804.74</v>
      </c>
      <c r="CK39" s="1">
        <v>6124717.3499999996</v>
      </c>
      <c r="CL39" s="1">
        <v>1687255.38</v>
      </c>
      <c r="CM39" s="1">
        <v>10764916.51</v>
      </c>
      <c r="CN39" s="1">
        <v>337904.95</v>
      </c>
      <c r="CO39" s="1">
        <v>3216006.65</v>
      </c>
      <c r="CP39" s="1"/>
      <c r="CQ39" s="1"/>
      <c r="CR39" s="1"/>
      <c r="CS39" s="1">
        <v>142531.4</v>
      </c>
      <c r="CT39" s="1">
        <v>17625.36</v>
      </c>
      <c r="CU39" s="1">
        <v>33283.25</v>
      </c>
      <c r="CV39" s="1">
        <v>315700</v>
      </c>
      <c r="CW39" s="1"/>
      <c r="CX39" s="1"/>
      <c r="CY39" s="1">
        <v>4549</v>
      </c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>
        <v>6321</v>
      </c>
      <c r="DO39" s="1"/>
      <c r="DP39" s="1">
        <v>0</v>
      </c>
      <c r="DQ39" s="1"/>
      <c r="DR39" s="1"/>
      <c r="DS39" s="1"/>
      <c r="DT39" s="1">
        <v>23134</v>
      </c>
      <c r="DU39" s="1"/>
      <c r="DV39" s="1"/>
      <c r="DW39" s="1"/>
      <c r="DX39" s="1">
        <v>1315</v>
      </c>
      <c r="DY39" s="1"/>
      <c r="DZ39" s="1">
        <v>58706.84</v>
      </c>
      <c r="EA39" s="1">
        <v>38860.58</v>
      </c>
      <c r="EB39" s="1">
        <v>3197</v>
      </c>
      <c r="EC39" s="1">
        <v>182712.78</v>
      </c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>
        <v>24199</v>
      </c>
      <c r="EZ39" s="1"/>
      <c r="FA39" s="1"/>
      <c r="FB39" s="1"/>
      <c r="FC39" s="1"/>
      <c r="FD39" s="1"/>
      <c r="FE39" s="1">
        <v>31386</v>
      </c>
      <c r="FF39" s="1"/>
      <c r="FG39" s="1">
        <v>182661.55</v>
      </c>
      <c r="FH39" s="1"/>
      <c r="FI39" s="1">
        <v>174279.8</v>
      </c>
      <c r="FJ39" s="1">
        <v>40787.599999999999</v>
      </c>
      <c r="FK39" s="1"/>
      <c r="FL39" s="1">
        <v>1221269</v>
      </c>
      <c r="FM39" s="1">
        <v>177248</v>
      </c>
      <c r="FN39" s="1"/>
      <c r="FO39" s="1"/>
      <c r="FP39" s="1">
        <v>168934.5</v>
      </c>
      <c r="FQ39" s="1">
        <v>271162.42</v>
      </c>
      <c r="FR39" s="1"/>
      <c r="FS39" s="1">
        <v>1168538.1100000001</v>
      </c>
      <c r="FT39" s="1">
        <v>57524</v>
      </c>
      <c r="FU39" s="1">
        <v>40467.4</v>
      </c>
      <c r="FV39" s="1">
        <v>301494.5</v>
      </c>
      <c r="FW39" s="1"/>
      <c r="FX39" s="1"/>
      <c r="FY39" s="1"/>
      <c r="FZ39" s="1">
        <v>0</v>
      </c>
      <c r="GA39" s="1">
        <v>16689</v>
      </c>
      <c r="GB39" s="1"/>
      <c r="GC39" s="1">
        <v>66717</v>
      </c>
      <c r="GD39" s="1"/>
      <c r="GE39" s="1"/>
      <c r="GF39" s="1"/>
      <c r="GG39" s="1">
        <v>0</v>
      </c>
      <c r="GH39" s="1">
        <v>0</v>
      </c>
      <c r="GI39" s="1">
        <v>28305.53</v>
      </c>
      <c r="GJ39" s="1">
        <v>89567</v>
      </c>
      <c r="GK39" s="1">
        <v>13735</v>
      </c>
      <c r="GL39" s="1">
        <v>3100</v>
      </c>
      <c r="GM39" s="1"/>
      <c r="GN39" s="1">
        <v>680</v>
      </c>
      <c r="GO39" s="1"/>
      <c r="GP39" s="1"/>
      <c r="GQ39" s="1"/>
      <c r="GR39" s="1">
        <v>38323</v>
      </c>
      <c r="GS39" s="1">
        <v>943721</v>
      </c>
      <c r="GT39" s="1"/>
      <c r="GU39" s="1">
        <v>629743.31999999995</v>
      </c>
      <c r="GV39" s="1"/>
      <c r="GW39" s="1"/>
      <c r="GX39" s="1"/>
      <c r="GY39" s="1"/>
      <c r="GZ39" s="1"/>
      <c r="HA39" s="1">
        <v>49586</v>
      </c>
      <c r="HB39" s="1">
        <v>14543</v>
      </c>
      <c r="HC39" s="1"/>
      <c r="HD39" s="1">
        <v>23952</v>
      </c>
      <c r="HE39" s="1"/>
      <c r="HF39" s="1">
        <v>10260</v>
      </c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>
        <v>5166</v>
      </c>
      <c r="HV39" s="1">
        <v>21482</v>
      </c>
      <c r="HW39" s="1"/>
      <c r="HX39" s="1"/>
      <c r="HY39" s="1"/>
      <c r="HZ39" s="1"/>
      <c r="IA39" s="1"/>
      <c r="IB39" s="1">
        <v>0</v>
      </c>
      <c r="IC39" s="1"/>
      <c r="ID39" s="1"/>
      <c r="IE39" s="1"/>
      <c r="IF39" s="1"/>
      <c r="IG39" s="1"/>
      <c r="IH39" s="1">
        <v>49442.5</v>
      </c>
      <c r="II39" s="1">
        <v>85061.5</v>
      </c>
      <c r="IJ39" s="1">
        <v>3209</v>
      </c>
      <c r="IK39" s="1">
        <v>186694</v>
      </c>
      <c r="IL39" s="1">
        <v>91545</v>
      </c>
      <c r="IM39" s="1">
        <v>8254.5</v>
      </c>
      <c r="IN39" s="1">
        <v>19916</v>
      </c>
      <c r="IO39" s="1">
        <v>30498.25</v>
      </c>
      <c r="IP39" s="1">
        <v>120307.18</v>
      </c>
      <c r="IQ39" s="1">
        <v>0</v>
      </c>
      <c r="IR39" s="1"/>
      <c r="IS39" s="1"/>
      <c r="IT39" s="1">
        <v>19561</v>
      </c>
      <c r="IU39" s="1"/>
      <c r="IV39" s="1"/>
      <c r="IW39" s="1"/>
      <c r="IX39" s="1"/>
      <c r="IY39" s="1">
        <v>228720</v>
      </c>
      <c r="IZ39" s="1">
        <v>6334</v>
      </c>
      <c r="JA39" s="1">
        <v>236780.65</v>
      </c>
      <c r="JB39" s="1">
        <v>39194.25</v>
      </c>
      <c r="JC39" s="1">
        <v>873208.82</v>
      </c>
      <c r="JD39" s="1">
        <v>424090.24</v>
      </c>
      <c r="JE39" s="1">
        <v>212581</v>
      </c>
      <c r="JF39" s="1">
        <v>23906</v>
      </c>
      <c r="JG39" s="1">
        <v>177573.76000000001</v>
      </c>
      <c r="JH39" s="1">
        <v>50892</v>
      </c>
      <c r="JI39" s="1">
        <v>77336.5</v>
      </c>
      <c r="JJ39" s="1">
        <v>14442</v>
      </c>
      <c r="JK39" s="1">
        <v>36337.5</v>
      </c>
      <c r="JL39" s="1"/>
      <c r="JM39" s="1"/>
      <c r="JN39" s="1"/>
      <c r="JO39" s="1"/>
      <c r="JP39" s="1"/>
      <c r="JQ39" s="1"/>
      <c r="JR39" s="1"/>
      <c r="JS39" s="1"/>
      <c r="JT39" s="1">
        <v>0</v>
      </c>
      <c r="JU39" s="1"/>
      <c r="JV39" s="1"/>
      <c r="JW39" s="1"/>
      <c r="JX39" s="1"/>
      <c r="JY39" s="1"/>
      <c r="JZ39" s="1"/>
      <c r="KA39" s="1"/>
      <c r="KB39" s="1">
        <v>482489.5</v>
      </c>
      <c r="KC39" s="1"/>
      <c r="KD39" s="1"/>
      <c r="KE39" s="1"/>
      <c r="KF39" s="1"/>
      <c r="KG39" s="1"/>
      <c r="KH39" s="1"/>
      <c r="KI39" s="1"/>
      <c r="KJ39" s="1">
        <v>0</v>
      </c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>
        <v>97195</v>
      </c>
      <c r="KV39" s="1"/>
      <c r="KW39" s="1"/>
      <c r="KX39" s="1"/>
      <c r="KY39" s="1"/>
      <c r="KZ39" s="1"/>
      <c r="LA39" s="1">
        <v>11491.75</v>
      </c>
      <c r="LB39" s="1"/>
      <c r="LC39" s="1"/>
      <c r="LD39" s="1"/>
      <c r="LE39" s="1"/>
      <c r="LF39" s="1"/>
      <c r="LG39" s="1"/>
      <c r="LH39" s="1"/>
      <c r="LI39" s="1"/>
      <c r="LJ39" s="1">
        <v>210894.5</v>
      </c>
      <c r="LK39" s="1"/>
      <c r="LL39" s="1">
        <v>5254</v>
      </c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>
        <v>3879</v>
      </c>
      <c r="MU39" s="1"/>
      <c r="MV39" s="1"/>
      <c r="MW39" s="1"/>
      <c r="MX39" s="1"/>
      <c r="MY39" s="1"/>
      <c r="MZ39" s="1"/>
      <c r="NA39" s="1"/>
      <c r="NB39" s="1">
        <v>36559</v>
      </c>
      <c r="NC39" s="1"/>
      <c r="ND39" s="1"/>
      <c r="NE39" s="1"/>
      <c r="NF39" s="1"/>
      <c r="NG39" s="1"/>
      <c r="NH39" s="1"/>
      <c r="NI39" s="1"/>
      <c r="NJ39" s="1">
        <v>5557</v>
      </c>
      <c r="NK39" s="1"/>
      <c r="NL39" s="1"/>
      <c r="NM39" s="1"/>
      <c r="NN39" s="1"/>
      <c r="NO39" s="1"/>
      <c r="NP39" s="1"/>
      <c r="NQ39" s="1"/>
      <c r="NR39" s="1"/>
      <c r="NS39" s="1">
        <v>168975.61</v>
      </c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>
        <v>875438</v>
      </c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>
        <v>55805</v>
      </c>
      <c r="OW39" s="1"/>
      <c r="OX39" s="1">
        <v>8212</v>
      </c>
      <c r="OY39" s="1"/>
      <c r="OZ39" s="1"/>
      <c r="PA39" s="1"/>
      <c r="PB39" s="1"/>
      <c r="PC39" s="1"/>
      <c r="PD39" s="1"/>
      <c r="PE39" s="1"/>
      <c r="PF39" s="1"/>
      <c r="PG39" s="1"/>
      <c r="PH39" s="1">
        <v>38389.760000000002</v>
      </c>
      <c r="PI39" s="1"/>
      <c r="PJ39" s="1"/>
      <c r="PK39" s="1"/>
      <c r="PL39" s="1"/>
      <c r="PM39" s="1"/>
      <c r="PN39" s="1">
        <v>14577</v>
      </c>
      <c r="PO39" s="1"/>
      <c r="PP39" s="1"/>
      <c r="PQ39" s="1"/>
      <c r="PR39" s="1"/>
      <c r="PS39" s="1">
        <v>0</v>
      </c>
      <c r="PT39" s="1"/>
      <c r="PU39" s="1"/>
      <c r="PV39" s="1">
        <v>37893</v>
      </c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>
        <v>1660647</v>
      </c>
      <c r="QU39" s="1"/>
      <c r="QV39" s="1">
        <v>315322</v>
      </c>
      <c r="QW39" s="1"/>
      <c r="QX39" s="1">
        <v>53795.99</v>
      </c>
      <c r="QY39" s="1">
        <v>24697.69</v>
      </c>
      <c r="QZ39" s="1">
        <v>2233608.84</v>
      </c>
      <c r="RA39" s="1">
        <v>322237.73</v>
      </c>
      <c r="RB39" s="1">
        <v>50018</v>
      </c>
      <c r="RC39" s="1">
        <v>4815787.53</v>
      </c>
      <c r="RD39" s="1"/>
      <c r="RE39" s="1">
        <v>1724571.3</v>
      </c>
      <c r="RF39" s="1">
        <v>217627.02</v>
      </c>
      <c r="RG39" s="1">
        <v>75163</v>
      </c>
      <c r="RH39" s="1"/>
      <c r="RI39" s="1">
        <v>3400</v>
      </c>
      <c r="RJ39" s="1">
        <v>52506.97</v>
      </c>
      <c r="RK39" s="1">
        <v>27849.29</v>
      </c>
      <c r="RL39" s="1">
        <v>0</v>
      </c>
      <c r="RM39" s="1">
        <v>156501.4</v>
      </c>
      <c r="RN39" s="1">
        <v>62985</v>
      </c>
      <c r="RO39" s="1"/>
      <c r="RP39" s="1">
        <v>5772</v>
      </c>
      <c r="RQ39" s="1"/>
      <c r="RR39" s="1"/>
      <c r="RS39" s="1">
        <v>19051</v>
      </c>
      <c r="RT39" s="1"/>
      <c r="RU39" s="1"/>
      <c r="RV39" s="1">
        <v>216072.41</v>
      </c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>
        <v>22041</v>
      </c>
      <c r="SI39" s="1">
        <v>6006</v>
      </c>
      <c r="SJ39" s="1">
        <v>3617</v>
      </c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>
        <v>3560</v>
      </c>
      <c r="TL39" s="1">
        <v>24940.3</v>
      </c>
      <c r="TM39" s="1"/>
      <c r="TN39" s="1">
        <v>11135.1</v>
      </c>
      <c r="TO39" s="1">
        <v>17378</v>
      </c>
      <c r="TP39" s="1">
        <v>4777</v>
      </c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>
        <v>0</v>
      </c>
      <c r="UB39" s="1"/>
      <c r="UC39" s="1"/>
      <c r="UD39" s="1">
        <v>73853</v>
      </c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>
        <v>1828</v>
      </c>
      <c r="UX39" s="1"/>
      <c r="UY39" s="1"/>
      <c r="UZ39" s="1"/>
      <c r="VA39" s="1">
        <v>10658.4</v>
      </c>
      <c r="VB39" s="1"/>
      <c r="VC39" s="1"/>
      <c r="VD39" s="1"/>
      <c r="VE39" s="1"/>
      <c r="VF39" s="1"/>
      <c r="VG39" s="1"/>
      <c r="VH39" s="1"/>
      <c r="VI39" s="1">
        <v>154302.5</v>
      </c>
      <c r="VJ39" s="1"/>
      <c r="VK39" s="1"/>
      <c r="VL39" s="1">
        <v>6636</v>
      </c>
      <c r="VM39" s="1"/>
      <c r="VN39" s="1"/>
      <c r="VO39" s="1"/>
      <c r="VP39" s="1"/>
      <c r="VQ39" s="1"/>
      <c r="VR39" s="1"/>
      <c r="VS39" s="1"/>
      <c r="VT39" s="1"/>
      <c r="VU39" s="1"/>
      <c r="VV39" s="1"/>
      <c r="VW39" s="1"/>
      <c r="VX39" s="1"/>
      <c r="VY39" s="1"/>
      <c r="VZ39" s="1">
        <v>8555</v>
      </c>
      <c r="WA39" s="1"/>
      <c r="WB39" s="1"/>
      <c r="WC39" s="1"/>
      <c r="WD39" s="1"/>
      <c r="WE39" s="1"/>
      <c r="WF39" s="1"/>
      <c r="WG39" s="1"/>
      <c r="WH39" s="1">
        <v>13290</v>
      </c>
      <c r="WI39" s="1">
        <v>533604.43000000005</v>
      </c>
      <c r="WJ39" s="1"/>
      <c r="WK39" s="1"/>
      <c r="WL39" s="1"/>
      <c r="WM39" s="1"/>
      <c r="WN39" s="1"/>
      <c r="WO39" s="1"/>
      <c r="WP39" s="1">
        <v>5516</v>
      </c>
      <c r="WQ39" s="1"/>
      <c r="WR39" s="1">
        <v>12849</v>
      </c>
      <c r="WS39" s="1"/>
      <c r="WT39" s="1"/>
      <c r="WU39" s="1">
        <v>539453</v>
      </c>
      <c r="WV39" s="1"/>
      <c r="WW39" s="1"/>
      <c r="WX39" s="1"/>
      <c r="WY39" s="1"/>
      <c r="WZ39" s="1">
        <v>0</v>
      </c>
      <c r="XA39" s="1"/>
      <c r="XB39" s="1"/>
      <c r="XC39" s="1"/>
      <c r="XD39" s="1"/>
      <c r="XE39" s="1"/>
      <c r="XF39" s="1"/>
      <c r="XG39" s="1"/>
      <c r="XH39" s="1"/>
      <c r="XI39" s="1"/>
      <c r="XJ39" s="1"/>
      <c r="XK39" s="1"/>
      <c r="XL39" s="1"/>
      <c r="XM39" s="1"/>
      <c r="XN39" s="1"/>
      <c r="XO39" s="1"/>
      <c r="XP39" s="1">
        <v>3975.8</v>
      </c>
      <c r="XQ39" s="1"/>
      <c r="XR39" s="1">
        <v>4743.17</v>
      </c>
      <c r="XS39" s="1"/>
      <c r="XT39" s="1"/>
      <c r="XU39" s="1"/>
      <c r="XV39" s="1">
        <v>5874.25</v>
      </c>
      <c r="XW39" s="1">
        <v>12010</v>
      </c>
      <c r="XX39" s="1"/>
      <c r="XY39" s="1"/>
      <c r="XZ39" s="1"/>
      <c r="YA39" s="1"/>
      <c r="YB39" s="1"/>
      <c r="YC39" s="1"/>
      <c r="YD39" s="1"/>
      <c r="YE39" s="1">
        <v>9635.2000000000007</v>
      </c>
      <c r="YF39" s="1">
        <v>125664.2</v>
      </c>
      <c r="YG39" s="1">
        <v>550465.19999999995</v>
      </c>
      <c r="YH39" s="1">
        <v>16658</v>
      </c>
      <c r="YI39" s="1">
        <v>557049</v>
      </c>
      <c r="YJ39" s="1">
        <v>3021926</v>
      </c>
      <c r="YK39" s="1">
        <v>21279.4</v>
      </c>
      <c r="YL39" s="1"/>
      <c r="YM39" s="1">
        <v>70435.600000000006</v>
      </c>
      <c r="YN39" s="1"/>
      <c r="YO39" s="1"/>
      <c r="YP39" s="1"/>
      <c r="YQ39" s="1"/>
      <c r="YR39" s="1"/>
      <c r="YS39" s="1">
        <v>0</v>
      </c>
      <c r="YT39" s="1">
        <v>586000.46</v>
      </c>
      <c r="YU39" s="1"/>
      <c r="YV39" s="1"/>
      <c r="YW39" s="1"/>
      <c r="YX39" s="1"/>
      <c r="YY39" s="1">
        <v>415074</v>
      </c>
      <c r="YZ39" s="1">
        <v>17332.84</v>
      </c>
      <c r="ZA39" s="1"/>
      <c r="ZB39" s="1"/>
      <c r="ZC39" s="1"/>
      <c r="ZD39" s="1"/>
      <c r="ZE39" s="1"/>
      <c r="ZF39" s="1"/>
      <c r="ZG39" s="1"/>
      <c r="ZH39" s="1"/>
      <c r="ZI39" s="1"/>
      <c r="ZJ39" s="1"/>
      <c r="ZK39" s="1"/>
      <c r="ZL39" s="1"/>
      <c r="ZM39" s="1">
        <v>88006.78</v>
      </c>
      <c r="ZN39" s="1"/>
      <c r="ZO39" s="1">
        <v>382353.74</v>
      </c>
      <c r="ZP39" s="1"/>
      <c r="ZQ39" s="1"/>
      <c r="ZR39" s="1">
        <v>18975.71</v>
      </c>
      <c r="ZS39" s="1">
        <v>29851</v>
      </c>
      <c r="ZT39" s="1"/>
      <c r="ZU39" s="1"/>
      <c r="ZV39" s="1">
        <v>34353</v>
      </c>
      <c r="ZW39" s="1"/>
      <c r="ZX39" s="1"/>
      <c r="ZY39" s="1"/>
      <c r="ZZ39" s="1"/>
      <c r="AAA39" s="1"/>
      <c r="AAB39" s="1">
        <v>52166</v>
      </c>
      <c r="AAC39" s="1"/>
      <c r="AAD39" s="1"/>
      <c r="AAE39" s="1"/>
      <c r="AAF39" s="1"/>
      <c r="AAG39" s="1">
        <v>58693</v>
      </c>
      <c r="AAH39" s="1"/>
      <c r="AAI39" s="1">
        <v>210153</v>
      </c>
      <c r="AAJ39" s="1">
        <v>18501.599999999999</v>
      </c>
      <c r="AAK39" s="1">
        <v>0</v>
      </c>
      <c r="AAL39" s="1">
        <v>158391</v>
      </c>
      <c r="AAM39" s="1"/>
      <c r="AAN39" s="1"/>
      <c r="AAO39" s="1"/>
      <c r="AAP39" s="1">
        <v>1834612.23</v>
      </c>
      <c r="AAQ39" s="1"/>
      <c r="AAR39" s="1"/>
      <c r="AAS39" s="1">
        <v>13459</v>
      </c>
      <c r="AAT39" s="1"/>
      <c r="AAU39" s="1"/>
      <c r="AAV39" s="1"/>
      <c r="AAW39" s="1">
        <v>20420</v>
      </c>
      <c r="AAX39" s="1">
        <v>17555.599999999999</v>
      </c>
      <c r="AAY39" s="1"/>
      <c r="AAZ39" s="1"/>
      <c r="ABA39" s="1"/>
      <c r="ABB39" s="1"/>
      <c r="ABC39" s="1"/>
      <c r="ABD39" s="1">
        <v>1103</v>
      </c>
      <c r="ABE39" s="1">
        <v>890</v>
      </c>
      <c r="ABF39" s="1"/>
      <c r="ABG39" s="1"/>
      <c r="ABH39" s="1"/>
      <c r="ABI39" s="1">
        <v>7528.29</v>
      </c>
      <c r="ABJ39" s="1">
        <v>1305.2</v>
      </c>
      <c r="ABK39" s="1"/>
      <c r="ABL39" s="1"/>
      <c r="ABM39" s="1"/>
      <c r="ABN39" s="1"/>
      <c r="ABO39" s="1"/>
      <c r="ABP39" s="1"/>
      <c r="ABQ39" s="1">
        <v>13316.04</v>
      </c>
      <c r="ABR39" s="1"/>
      <c r="ABS39" s="1"/>
      <c r="ABT39" s="1"/>
      <c r="ABU39" s="1"/>
      <c r="ABV39" s="1"/>
      <c r="ABW39" s="1"/>
      <c r="ABX39" s="1"/>
      <c r="ABY39" s="1"/>
      <c r="ABZ39" s="1"/>
      <c r="ACA39" s="1"/>
      <c r="ACB39" s="1"/>
      <c r="ACC39" s="1"/>
      <c r="ACD39" s="1"/>
      <c r="ACE39" s="1"/>
      <c r="ACF39" s="1">
        <v>16167.5</v>
      </c>
      <c r="ACG39" s="1"/>
      <c r="ACH39" s="1"/>
      <c r="ACI39" s="1">
        <v>10616</v>
      </c>
      <c r="ACJ39" s="1"/>
      <c r="ACK39" s="1"/>
      <c r="ACL39" s="1">
        <v>16357</v>
      </c>
      <c r="ACM39" s="1"/>
      <c r="ACN39" s="1"/>
      <c r="ACO39" s="1">
        <v>514.5</v>
      </c>
      <c r="ACP39" s="1">
        <v>4747</v>
      </c>
      <c r="ACQ39" s="1">
        <v>0</v>
      </c>
      <c r="ACR39" s="1"/>
      <c r="ACS39" s="1"/>
      <c r="ACT39" s="1"/>
      <c r="ACU39" s="1"/>
      <c r="ACV39" s="1"/>
      <c r="ACW39" s="1"/>
      <c r="ACX39" s="1"/>
      <c r="ACY39" s="1"/>
      <c r="ACZ39" s="1">
        <v>206767.85</v>
      </c>
      <c r="ADA39" s="1">
        <v>22228</v>
      </c>
      <c r="ADB39" s="1"/>
      <c r="ADC39" s="1"/>
      <c r="ADD39" s="1">
        <v>74521</v>
      </c>
      <c r="ADE39" s="1">
        <v>284054.5</v>
      </c>
      <c r="ADF39" s="1">
        <v>53558.04</v>
      </c>
      <c r="ADG39" s="1">
        <v>27813.5</v>
      </c>
      <c r="ADH39" s="1">
        <v>207145.4</v>
      </c>
      <c r="ADI39" s="1"/>
      <c r="ADJ39" s="1"/>
      <c r="ADK39" s="1"/>
      <c r="ADL39" s="1"/>
      <c r="ADM39" s="1"/>
      <c r="ADN39" s="1"/>
      <c r="ADO39" s="1"/>
      <c r="ADP39" s="1"/>
      <c r="ADQ39" s="1">
        <v>8199.9</v>
      </c>
      <c r="ADR39" s="1"/>
      <c r="ADS39" s="1"/>
      <c r="ADT39" s="1"/>
      <c r="ADU39" s="1"/>
      <c r="ADV39" s="1">
        <v>27625</v>
      </c>
      <c r="ADW39" s="1"/>
      <c r="ADX39" s="1"/>
      <c r="ADY39" s="1"/>
      <c r="ADZ39" s="1"/>
      <c r="AEA39" s="1"/>
      <c r="AEB39" s="1"/>
      <c r="AEC39" s="1"/>
      <c r="AED39" s="1"/>
      <c r="AEE39" s="1"/>
      <c r="AEF39" s="1"/>
      <c r="AEG39" s="1"/>
      <c r="AEH39" s="1"/>
      <c r="AEI39" s="1"/>
      <c r="AEJ39" s="1"/>
      <c r="AEK39" s="1"/>
      <c r="AEL39" s="1"/>
      <c r="AEM39" s="1"/>
      <c r="AEN39" s="1"/>
      <c r="AEO39" s="1"/>
      <c r="AEP39" s="1"/>
      <c r="AEQ39" s="1"/>
      <c r="AER39" s="1">
        <v>6696</v>
      </c>
      <c r="AES39" s="1"/>
      <c r="AET39" s="1"/>
      <c r="AEU39" s="1"/>
      <c r="AEV39" s="1"/>
      <c r="AEW39" s="1">
        <v>46835.25</v>
      </c>
      <c r="AEX39" s="1"/>
      <c r="AEY39" s="1"/>
      <c r="AEZ39" s="1"/>
      <c r="AFA39" s="1"/>
      <c r="AFB39" s="1">
        <v>37845.07</v>
      </c>
      <c r="AFC39" s="1">
        <v>44779.65</v>
      </c>
      <c r="AFD39" s="1"/>
      <c r="AFE39" s="1">
        <v>708929</v>
      </c>
      <c r="AFF39" s="1"/>
      <c r="AFG39" s="1"/>
      <c r="AFH39" s="1"/>
      <c r="AFI39" s="1"/>
      <c r="AFJ39" s="1"/>
      <c r="AFK39" s="1"/>
      <c r="AFL39" s="1"/>
      <c r="AFM39" s="1"/>
      <c r="AFN39" s="1"/>
      <c r="AFO39" s="1"/>
      <c r="AFP39" s="1"/>
      <c r="AFQ39" s="1">
        <v>2204.5</v>
      </c>
      <c r="AFR39" s="1"/>
      <c r="AFS39" s="1"/>
      <c r="AFT39" s="1"/>
      <c r="AFU39" s="1"/>
      <c r="AFV39" s="1"/>
      <c r="AFW39" s="1">
        <v>53949.5</v>
      </c>
      <c r="AFX39" s="1"/>
      <c r="AFY39" s="1"/>
      <c r="AFZ39" s="1"/>
      <c r="AGA39" s="1"/>
      <c r="AGB39" s="1"/>
      <c r="AGC39" s="1"/>
      <c r="AGD39" s="1"/>
      <c r="AGE39" s="1"/>
      <c r="AGF39" s="1">
        <v>10163</v>
      </c>
      <c r="AGG39" s="1"/>
      <c r="AGH39" s="1"/>
      <c r="AGI39" s="1">
        <v>3931</v>
      </c>
      <c r="AGJ39" s="1"/>
      <c r="AGK39" s="1"/>
      <c r="AGL39" s="1"/>
      <c r="AGM39" s="1"/>
      <c r="AGN39" s="1"/>
      <c r="AGO39" s="1">
        <v>4013</v>
      </c>
      <c r="AGP39" s="1"/>
      <c r="AGQ39" s="1"/>
      <c r="AGR39" s="1"/>
      <c r="AGS39" s="1"/>
      <c r="AGT39" s="1"/>
      <c r="AGU39" s="1"/>
      <c r="AGV39" s="1"/>
      <c r="AGW39" s="1">
        <v>7388.5</v>
      </c>
      <c r="AGX39" s="1"/>
      <c r="AGY39" s="1"/>
      <c r="AGZ39" s="1"/>
      <c r="AHA39" s="1"/>
      <c r="AHB39" s="1"/>
      <c r="AHC39" s="1"/>
      <c r="AHD39" s="1"/>
      <c r="AHE39" s="1"/>
      <c r="AHF39" s="1"/>
      <c r="AHG39" s="1"/>
      <c r="AHH39" s="1"/>
      <c r="AHI39" s="1"/>
      <c r="AHJ39" s="1"/>
      <c r="AHK39" s="1"/>
      <c r="AHL39" s="1"/>
      <c r="AHM39" s="1"/>
      <c r="AHN39" s="1"/>
      <c r="AHO39" s="1">
        <v>12845.7</v>
      </c>
      <c r="AHP39" s="1">
        <v>1892</v>
      </c>
      <c r="AHQ39" s="1"/>
      <c r="AHR39" s="1"/>
      <c r="AHS39" s="1"/>
      <c r="AHT39" s="1"/>
      <c r="AHU39" s="1"/>
      <c r="AHV39" s="1">
        <v>50600</v>
      </c>
      <c r="AHW39" s="1">
        <v>326867442.7299999</v>
      </c>
    </row>
    <row r="40" spans="1:907" x14ac:dyDescent="0.25">
      <c r="A40" t="s">
        <v>1917</v>
      </c>
      <c r="B40" t="s">
        <v>1948</v>
      </c>
      <c r="C40" t="s">
        <v>1949</v>
      </c>
      <c r="D40" s="1"/>
      <c r="E40" s="1"/>
      <c r="F40" s="1"/>
      <c r="G40" s="1"/>
      <c r="H40" s="1"/>
      <c r="I40" s="1"/>
      <c r="J40" s="1">
        <v>44064.65</v>
      </c>
      <c r="K40" s="1"/>
      <c r="L40" s="1">
        <v>211</v>
      </c>
      <c r="M40" s="1"/>
      <c r="N40" s="1">
        <v>256173.25</v>
      </c>
      <c r="O40" s="1">
        <v>30539</v>
      </c>
      <c r="P40" s="1"/>
      <c r="Q40" s="1">
        <v>74511.600000000006</v>
      </c>
      <c r="R40" s="1"/>
      <c r="S40" s="1">
        <v>5782</v>
      </c>
      <c r="T40" s="1"/>
      <c r="U40" s="1">
        <v>111330.75</v>
      </c>
      <c r="V40" s="1"/>
      <c r="W40" s="1">
        <v>331502.5</v>
      </c>
      <c r="X40" s="1"/>
      <c r="Y40" s="1"/>
      <c r="Z40" s="1">
        <v>596600</v>
      </c>
      <c r="AA40" s="1">
        <v>31513.75</v>
      </c>
      <c r="AB40" s="1"/>
      <c r="AC40" s="1">
        <v>20919.61</v>
      </c>
      <c r="AD40" s="1"/>
      <c r="AE40" s="1">
        <v>70</v>
      </c>
      <c r="AF40" s="1">
        <v>46084.2</v>
      </c>
      <c r="AG40" s="1">
        <v>1681</v>
      </c>
      <c r="AH40" s="1"/>
      <c r="AI40" s="1"/>
      <c r="AJ40" s="1">
        <v>208945.13</v>
      </c>
      <c r="AK40" s="1"/>
      <c r="AL40" s="1"/>
      <c r="AM40" s="1"/>
      <c r="AN40" s="1"/>
      <c r="AO40" s="1"/>
      <c r="AP40" s="1"/>
      <c r="AQ40" s="1">
        <v>247967.37</v>
      </c>
      <c r="AR40" s="1"/>
      <c r="AS40" s="1"/>
      <c r="AT40" s="1">
        <v>0</v>
      </c>
      <c r="AU40" s="1"/>
      <c r="AV40" s="1"/>
      <c r="AW40" s="1">
        <v>86670</v>
      </c>
      <c r="AX40" s="1"/>
      <c r="AY40" s="1"/>
      <c r="AZ40" s="1"/>
      <c r="BA40" s="1">
        <v>0</v>
      </c>
      <c r="BB40" s="1">
        <v>168749</v>
      </c>
      <c r="BC40" s="1">
        <v>8593.75</v>
      </c>
      <c r="BD40" s="1"/>
      <c r="BE40" s="1"/>
      <c r="BF40" s="1"/>
      <c r="BG40" s="1">
        <v>176748</v>
      </c>
      <c r="BH40" s="1"/>
      <c r="BI40" s="1">
        <v>16975</v>
      </c>
      <c r="BJ40" s="1"/>
      <c r="BK40" s="1"/>
      <c r="BL40" s="1">
        <v>39445</v>
      </c>
      <c r="BM40" s="1"/>
      <c r="BN40" s="1"/>
      <c r="BO40" s="1"/>
      <c r="BP40" s="1">
        <v>1475835.68</v>
      </c>
      <c r="BQ40" s="1"/>
      <c r="BR40" s="1">
        <v>38616.480000000003</v>
      </c>
      <c r="BS40" s="1"/>
      <c r="BT40" s="1"/>
      <c r="BU40" s="1">
        <v>6314.6</v>
      </c>
      <c r="BV40" s="1"/>
      <c r="BW40" s="1">
        <v>1555.75</v>
      </c>
      <c r="BX40" s="1">
        <v>8859.06</v>
      </c>
      <c r="BY40" s="1">
        <v>423306.25</v>
      </c>
      <c r="BZ40" s="1">
        <v>281298.3</v>
      </c>
      <c r="CA40" s="1">
        <v>2301553.5</v>
      </c>
      <c r="CB40" s="1"/>
      <c r="CC40" s="1">
        <v>0</v>
      </c>
      <c r="CD40" s="1"/>
      <c r="CE40" s="1">
        <v>464243</v>
      </c>
      <c r="CF40" s="1"/>
      <c r="CG40" s="1"/>
      <c r="CH40" s="1"/>
      <c r="CI40" s="1"/>
      <c r="CJ40" s="1">
        <v>67568</v>
      </c>
      <c r="CK40" s="1">
        <v>0</v>
      </c>
      <c r="CL40" s="1">
        <v>7884613.3700000001</v>
      </c>
      <c r="CM40" s="1"/>
      <c r="CN40" s="1"/>
      <c r="CO40" s="1"/>
      <c r="CP40" s="1"/>
      <c r="CQ40" s="1"/>
      <c r="CR40" s="1">
        <v>19162.099999999999</v>
      </c>
      <c r="CS40" s="1">
        <v>0</v>
      </c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>
        <v>148253</v>
      </c>
      <c r="DG40" s="1"/>
      <c r="DH40" s="1"/>
      <c r="DI40" s="1"/>
      <c r="DJ40" s="1"/>
      <c r="DK40" s="1"/>
      <c r="DL40" s="1"/>
      <c r="DM40" s="1"/>
      <c r="DN40" s="1">
        <v>5177</v>
      </c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>
        <v>6422</v>
      </c>
      <c r="ED40" s="1"/>
      <c r="EE40" s="1"/>
      <c r="EF40" s="1"/>
      <c r="EG40" s="1"/>
      <c r="EH40" s="1"/>
      <c r="EI40" s="1">
        <v>117.5</v>
      </c>
      <c r="EJ40" s="1">
        <v>12438</v>
      </c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>
        <v>26286.9</v>
      </c>
      <c r="FH40" s="1">
        <v>246161</v>
      </c>
      <c r="FI40" s="1">
        <v>107525.3</v>
      </c>
      <c r="FJ40" s="1">
        <v>80516.89</v>
      </c>
      <c r="FK40" s="1"/>
      <c r="FL40" s="1"/>
      <c r="FM40" s="1"/>
      <c r="FN40" s="1"/>
      <c r="FO40" s="1">
        <v>2110</v>
      </c>
      <c r="FP40" s="1">
        <v>4825.5</v>
      </c>
      <c r="FQ40" s="1">
        <v>106606.64</v>
      </c>
      <c r="FR40" s="1">
        <v>36257.339999999997</v>
      </c>
      <c r="FS40" s="1">
        <v>19580.59</v>
      </c>
      <c r="FT40" s="1"/>
      <c r="FU40" s="1">
        <v>645940.84</v>
      </c>
      <c r="FV40" s="1"/>
      <c r="FW40" s="1">
        <v>0</v>
      </c>
      <c r="FX40" s="1">
        <v>15605</v>
      </c>
      <c r="FY40" s="1"/>
      <c r="FZ40" s="1"/>
      <c r="GA40" s="1">
        <v>0</v>
      </c>
      <c r="GB40" s="1">
        <v>1564</v>
      </c>
      <c r="GC40" s="1"/>
      <c r="GD40" s="1"/>
      <c r="GE40" s="1">
        <v>4989</v>
      </c>
      <c r="GF40" s="1"/>
      <c r="GG40" s="1">
        <v>0</v>
      </c>
      <c r="GH40" s="1"/>
      <c r="GI40" s="1"/>
      <c r="GJ40" s="1"/>
      <c r="GK40" s="1"/>
      <c r="GL40" s="1"/>
      <c r="GM40" s="1"/>
      <c r="GN40" s="1">
        <v>29585.87</v>
      </c>
      <c r="GO40" s="1"/>
      <c r="GP40" s="1"/>
      <c r="GQ40" s="1"/>
      <c r="GR40" s="1">
        <v>270</v>
      </c>
      <c r="GS40" s="1">
        <v>1501044</v>
      </c>
      <c r="GT40" s="1">
        <v>59718</v>
      </c>
      <c r="GU40" s="1">
        <v>188035.37</v>
      </c>
      <c r="GV40" s="1"/>
      <c r="GW40" s="1"/>
      <c r="GX40" s="1">
        <v>480</v>
      </c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>
        <v>50021.52</v>
      </c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>
        <v>24098.89</v>
      </c>
      <c r="IB40" s="1">
        <v>340</v>
      </c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>
        <v>1595</v>
      </c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>
        <v>0</v>
      </c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>
        <v>6219.5</v>
      </c>
      <c r="MK40" s="1"/>
      <c r="ML40" s="1"/>
      <c r="MM40" s="1"/>
      <c r="MN40" s="1">
        <v>73725</v>
      </c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>
        <v>2036</v>
      </c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>
        <v>12569.76</v>
      </c>
      <c r="NX40" s="1"/>
      <c r="NY40" s="1"/>
      <c r="NZ40" s="1">
        <v>2288</v>
      </c>
      <c r="OA40" s="1"/>
      <c r="OB40" s="1"/>
      <c r="OC40" s="1"/>
      <c r="OD40" s="1"/>
      <c r="OE40" s="1"/>
      <c r="OF40" s="1">
        <v>3100</v>
      </c>
      <c r="OG40" s="1"/>
      <c r="OH40" s="1"/>
      <c r="OI40" s="1"/>
      <c r="OJ40" s="1">
        <v>8962</v>
      </c>
      <c r="OK40" s="1"/>
      <c r="OL40" s="1"/>
      <c r="OM40" s="1"/>
      <c r="ON40" s="1"/>
      <c r="OO40" s="1">
        <v>1720</v>
      </c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>
        <v>216090.33</v>
      </c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>
        <v>1818</v>
      </c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>
        <v>962464</v>
      </c>
      <c r="QU40" s="1"/>
      <c r="QV40" s="1">
        <v>246570</v>
      </c>
      <c r="QW40" s="1"/>
      <c r="QX40" s="1">
        <v>93496.02</v>
      </c>
      <c r="QY40" s="1">
        <v>2440</v>
      </c>
      <c r="QZ40" s="1">
        <v>3939311.64</v>
      </c>
      <c r="RA40" s="1">
        <v>29959.08</v>
      </c>
      <c r="RB40" s="1">
        <v>1566</v>
      </c>
      <c r="RC40" s="1">
        <v>15758</v>
      </c>
      <c r="RD40" s="1">
        <v>91305</v>
      </c>
      <c r="RE40" s="1">
        <v>31721</v>
      </c>
      <c r="RF40" s="1">
        <v>5625100.4500000002</v>
      </c>
      <c r="RG40" s="1"/>
      <c r="RH40" s="1"/>
      <c r="RI40" s="1">
        <v>73466.22</v>
      </c>
      <c r="RJ40" s="1">
        <v>2894</v>
      </c>
      <c r="RK40" s="1">
        <v>25493</v>
      </c>
      <c r="RL40" s="1">
        <v>45231</v>
      </c>
      <c r="RM40" s="1">
        <v>24207.08</v>
      </c>
      <c r="RN40" s="1">
        <v>6016</v>
      </c>
      <c r="RO40" s="1">
        <v>0</v>
      </c>
      <c r="RP40" s="1"/>
      <c r="RQ40" s="1">
        <v>122</v>
      </c>
      <c r="RR40" s="1"/>
      <c r="RS40" s="1">
        <v>28223.5</v>
      </c>
      <c r="RT40" s="1"/>
      <c r="RU40" s="1"/>
      <c r="RV40" s="1"/>
      <c r="RW40" s="1"/>
      <c r="RX40" s="1"/>
      <c r="RY40" s="1"/>
      <c r="RZ40" s="1"/>
      <c r="SA40" s="1"/>
      <c r="SB40" s="1"/>
      <c r="SC40" s="1">
        <v>550</v>
      </c>
      <c r="SD40" s="1"/>
      <c r="SE40" s="1"/>
      <c r="SF40" s="1">
        <v>35</v>
      </c>
      <c r="SG40" s="1"/>
      <c r="SH40" s="1"/>
      <c r="SI40" s="1">
        <v>45896</v>
      </c>
      <c r="SJ40" s="1">
        <v>90280</v>
      </c>
      <c r="SK40" s="1">
        <v>11848</v>
      </c>
      <c r="SL40" s="1"/>
      <c r="SM40" s="1"/>
      <c r="SN40" s="1"/>
      <c r="SO40" s="1">
        <v>4300</v>
      </c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>
        <v>5710</v>
      </c>
      <c r="TE40" s="1"/>
      <c r="TF40" s="1"/>
      <c r="TG40" s="1"/>
      <c r="TH40" s="1">
        <v>18857.830000000002</v>
      </c>
      <c r="TI40" s="1">
        <v>0</v>
      </c>
      <c r="TJ40" s="1"/>
      <c r="TK40" s="1"/>
      <c r="TL40" s="1"/>
      <c r="TM40" s="1"/>
      <c r="TN40" s="1">
        <v>0</v>
      </c>
      <c r="TO40" s="1">
        <v>104194.5</v>
      </c>
      <c r="TP40" s="1"/>
      <c r="TQ40" s="1">
        <v>507142</v>
      </c>
      <c r="TR40" s="1">
        <v>10548.28</v>
      </c>
      <c r="TS40" s="1"/>
      <c r="TT40" s="1"/>
      <c r="TU40" s="1">
        <v>51436.22</v>
      </c>
      <c r="TV40" s="1">
        <v>569831.5</v>
      </c>
      <c r="TW40" s="1">
        <v>250</v>
      </c>
      <c r="TX40" s="1">
        <v>9676.5</v>
      </c>
      <c r="TY40" s="1"/>
      <c r="TZ40" s="1"/>
      <c r="UA40" s="1">
        <v>0</v>
      </c>
      <c r="UB40" s="1"/>
      <c r="UC40" s="1"/>
      <c r="UD40" s="1">
        <v>21912</v>
      </c>
      <c r="UE40" s="1"/>
      <c r="UF40" s="1"/>
      <c r="UG40" s="1"/>
      <c r="UH40" s="1"/>
      <c r="UI40" s="1"/>
      <c r="UJ40" s="1">
        <v>40364.699999999997</v>
      </c>
      <c r="UK40" s="1"/>
      <c r="UL40" s="1"/>
      <c r="UM40" s="1"/>
      <c r="UN40" s="1">
        <v>15544.29</v>
      </c>
      <c r="UO40" s="1"/>
      <c r="UP40" s="1"/>
      <c r="UQ40" s="1"/>
      <c r="UR40" s="1"/>
      <c r="US40" s="1"/>
      <c r="UT40" s="1"/>
      <c r="UU40" s="1">
        <v>779</v>
      </c>
      <c r="UV40" s="1"/>
      <c r="UW40" s="1">
        <v>4736.5</v>
      </c>
      <c r="UX40" s="1"/>
      <c r="UY40" s="1">
        <v>13138.5</v>
      </c>
      <c r="UZ40" s="1"/>
      <c r="VA40" s="1"/>
      <c r="VB40" s="1"/>
      <c r="VC40" s="1"/>
      <c r="VD40" s="1"/>
      <c r="VE40" s="1"/>
      <c r="VF40" s="1"/>
      <c r="VG40" s="1"/>
      <c r="VH40" s="1"/>
      <c r="VI40" s="1">
        <v>19011</v>
      </c>
      <c r="VJ40" s="1">
        <v>365.5</v>
      </c>
      <c r="VK40" s="1">
        <v>10578.68</v>
      </c>
      <c r="VL40" s="1"/>
      <c r="VM40" s="1"/>
      <c r="VN40" s="1"/>
      <c r="VO40" s="1"/>
      <c r="VP40" s="1"/>
      <c r="VQ40" s="1"/>
      <c r="VR40" s="1"/>
      <c r="VS40" s="1"/>
      <c r="VT40" s="1">
        <v>10924</v>
      </c>
      <c r="VU40" s="1"/>
      <c r="VV40" s="1"/>
      <c r="VW40" s="1"/>
      <c r="VX40" s="1">
        <v>16325.5</v>
      </c>
      <c r="VY40" s="1"/>
      <c r="VZ40" s="1"/>
      <c r="WA40" s="1"/>
      <c r="WB40" s="1"/>
      <c r="WC40" s="1"/>
      <c r="WD40" s="1"/>
      <c r="WE40" s="1">
        <v>2350</v>
      </c>
      <c r="WF40" s="1"/>
      <c r="WG40" s="1"/>
      <c r="WH40" s="1"/>
      <c r="WI40" s="1"/>
      <c r="WJ40" s="1"/>
      <c r="WK40" s="1"/>
      <c r="WL40" s="1"/>
      <c r="WM40" s="1"/>
      <c r="WN40" s="1"/>
      <c r="WO40" s="1"/>
      <c r="WP40" s="1">
        <v>5581</v>
      </c>
      <c r="WQ40" s="1"/>
      <c r="WR40" s="1"/>
      <c r="WS40" s="1"/>
      <c r="WT40" s="1"/>
      <c r="WU40" s="1">
        <v>1007777.91</v>
      </c>
      <c r="WV40" s="1"/>
      <c r="WW40" s="1"/>
      <c r="WX40" s="1"/>
      <c r="WY40" s="1">
        <v>27394.5</v>
      </c>
      <c r="WZ40" s="1"/>
      <c r="XA40" s="1">
        <v>53454.45</v>
      </c>
      <c r="XB40" s="1"/>
      <c r="XC40" s="1"/>
      <c r="XD40" s="1">
        <v>1671.8</v>
      </c>
      <c r="XE40" s="1"/>
      <c r="XF40" s="1">
        <v>2722</v>
      </c>
      <c r="XG40" s="1"/>
      <c r="XH40" s="1"/>
      <c r="XI40" s="1"/>
      <c r="XJ40" s="1"/>
      <c r="XK40" s="1">
        <v>586</v>
      </c>
      <c r="XL40" s="1">
        <v>11953.19</v>
      </c>
      <c r="XM40" s="1"/>
      <c r="XN40" s="1"/>
      <c r="XO40" s="1"/>
      <c r="XP40" s="1"/>
      <c r="XQ40" s="1"/>
      <c r="XR40" s="1">
        <v>107839.57</v>
      </c>
      <c r="XS40" s="1"/>
      <c r="XT40" s="1"/>
      <c r="XU40" s="1"/>
      <c r="XV40" s="1"/>
      <c r="XW40" s="1"/>
      <c r="XX40" s="1">
        <v>1691</v>
      </c>
      <c r="XY40" s="1"/>
      <c r="XZ40" s="1"/>
      <c r="YA40" s="1"/>
      <c r="YB40" s="1"/>
      <c r="YC40" s="1"/>
      <c r="YD40" s="1"/>
      <c r="YE40" s="1">
        <v>98438</v>
      </c>
      <c r="YF40" s="1">
        <v>2996000</v>
      </c>
      <c r="YG40" s="1">
        <v>128766.39</v>
      </c>
      <c r="YH40" s="1">
        <v>9380</v>
      </c>
      <c r="YI40" s="1">
        <v>69156</v>
      </c>
      <c r="YJ40" s="1">
        <v>1802166.39</v>
      </c>
      <c r="YK40" s="1">
        <v>534.5</v>
      </c>
      <c r="YL40" s="1"/>
      <c r="YM40" s="1">
        <v>0</v>
      </c>
      <c r="YN40" s="1"/>
      <c r="YO40" s="1"/>
      <c r="YP40" s="1"/>
      <c r="YQ40" s="1"/>
      <c r="YR40" s="1"/>
      <c r="YS40" s="1"/>
      <c r="YT40" s="1"/>
      <c r="YU40" s="1"/>
      <c r="YV40" s="1"/>
      <c r="YW40" s="1"/>
      <c r="YX40" s="1"/>
      <c r="YY40" s="1"/>
      <c r="YZ40" s="1"/>
      <c r="ZA40" s="1"/>
      <c r="ZB40" s="1"/>
      <c r="ZC40" s="1"/>
      <c r="ZD40" s="1"/>
      <c r="ZE40" s="1"/>
      <c r="ZF40" s="1"/>
      <c r="ZG40" s="1"/>
      <c r="ZH40" s="1"/>
      <c r="ZI40" s="1"/>
      <c r="ZJ40" s="1"/>
      <c r="ZK40" s="1"/>
      <c r="ZL40" s="1"/>
      <c r="ZM40" s="1"/>
      <c r="ZN40" s="1"/>
      <c r="ZO40" s="1">
        <v>234552</v>
      </c>
      <c r="ZP40" s="1"/>
      <c r="ZQ40" s="1"/>
      <c r="ZR40" s="1"/>
      <c r="ZS40" s="1"/>
      <c r="ZT40" s="1"/>
      <c r="ZU40" s="1"/>
      <c r="ZV40" s="1">
        <v>1831217.44</v>
      </c>
      <c r="ZW40" s="1"/>
      <c r="ZX40" s="1"/>
      <c r="ZY40" s="1"/>
      <c r="ZZ40" s="1"/>
      <c r="AAA40" s="1">
        <v>957</v>
      </c>
      <c r="AAB40" s="1"/>
      <c r="AAC40" s="1"/>
      <c r="AAD40" s="1"/>
      <c r="AAE40" s="1">
        <v>24462</v>
      </c>
      <c r="AAF40" s="1"/>
      <c r="AAG40" s="1"/>
      <c r="AAH40" s="1"/>
      <c r="AAI40" s="1">
        <v>566770.15</v>
      </c>
      <c r="AAJ40" s="1">
        <v>553879.76</v>
      </c>
      <c r="AAK40" s="1"/>
      <c r="AAL40" s="1">
        <v>60599.32</v>
      </c>
      <c r="AAM40" s="1"/>
      <c r="AAN40" s="1"/>
      <c r="AAO40" s="1"/>
      <c r="AAP40" s="1">
        <v>18833</v>
      </c>
      <c r="AAQ40" s="1"/>
      <c r="AAR40" s="1"/>
      <c r="AAS40" s="1"/>
      <c r="AAT40" s="1"/>
      <c r="AAU40" s="1"/>
      <c r="AAV40" s="1"/>
      <c r="AAW40" s="1"/>
      <c r="AAX40" s="1">
        <v>17302.919999999998</v>
      </c>
      <c r="AAY40" s="1"/>
      <c r="AAZ40" s="1"/>
      <c r="ABA40" s="1"/>
      <c r="ABB40" s="1"/>
      <c r="ABC40" s="1"/>
      <c r="ABD40" s="1">
        <v>5000</v>
      </c>
      <c r="ABE40" s="1"/>
      <c r="ABF40" s="1"/>
      <c r="ABG40" s="1"/>
      <c r="ABH40" s="1">
        <v>666</v>
      </c>
      <c r="ABI40" s="1"/>
      <c r="ABJ40" s="1"/>
      <c r="ABK40" s="1"/>
      <c r="ABL40" s="1"/>
      <c r="ABM40" s="1"/>
      <c r="ABN40" s="1"/>
      <c r="ABO40" s="1"/>
      <c r="ABP40" s="1">
        <v>2026</v>
      </c>
      <c r="ABQ40" s="1"/>
      <c r="ABR40" s="1"/>
      <c r="ABS40" s="1"/>
      <c r="ABT40" s="1"/>
      <c r="ABU40" s="1"/>
      <c r="ABV40" s="1"/>
      <c r="ABW40" s="1"/>
      <c r="ABX40" s="1"/>
      <c r="ABY40" s="1"/>
      <c r="ABZ40" s="1"/>
      <c r="ACA40" s="1"/>
      <c r="ACB40" s="1"/>
      <c r="ACC40" s="1"/>
      <c r="ACD40" s="1"/>
      <c r="ACE40" s="1"/>
      <c r="ACF40" s="1"/>
      <c r="ACG40" s="1"/>
      <c r="ACH40" s="1"/>
      <c r="ACI40" s="1"/>
      <c r="ACJ40" s="1"/>
      <c r="ACK40" s="1"/>
      <c r="ACL40" s="1"/>
      <c r="ACM40" s="1"/>
      <c r="ACN40" s="1"/>
      <c r="ACO40" s="1"/>
      <c r="ACP40" s="1"/>
      <c r="ACQ40" s="1"/>
      <c r="ACR40" s="1"/>
      <c r="ACS40" s="1"/>
      <c r="ACT40" s="1"/>
      <c r="ACU40" s="1"/>
      <c r="ACV40" s="1"/>
      <c r="ACW40" s="1"/>
      <c r="ACX40" s="1"/>
      <c r="ACY40" s="1"/>
      <c r="ACZ40" s="1"/>
      <c r="ADA40" s="1"/>
      <c r="ADB40" s="1"/>
      <c r="ADC40" s="1"/>
      <c r="ADD40" s="1"/>
      <c r="ADE40" s="1">
        <v>11699</v>
      </c>
      <c r="ADF40" s="1"/>
      <c r="ADG40" s="1">
        <v>319300</v>
      </c>
      <c r="ADH40" s="1"/>
      <c r="ADI40" s="1"/>
      <c r="ADJ40" s="1">
        <v>6749</v>
      </c>
      <c r="ADK40" s="1"/>
      <c r="ADL40" s="1"/>
      <c r="ADM40" s="1"/>
      <c r="ADN40" s="1"/>
      <c r="ADO40" s="1"/>
      <c r="ADP40" s="1"/>
      <c r="ADQ40" s="1"/>
      <c r="ADR40" s="1"/>
      <c r="ADS40" s="1"/>
      <c r="ADT40" s="1"/>
      <c r="ADU40" s="1"/>
      <c r="ADV40" s="1">
        <v>16758.14</v>
      </c>
      <c r="ADW40" s="1"/>
      <c r="ADX40" s="1"/>
      <c r="ADY40" s="1"/>
      <c r="ADZ40" s="1"/>
      <c r="AEA40" s="1"/>
      <c r="AEB40" s="1"/>
      <c r="AEC40" s="1"/>
      <c r="AED40" s="1"/>
      <c r="AEE40" s="1">
        <v>114366</v>
      </c>
      <c r="AEF40" s="1"/>
      <c r="AEG40" s="1"/>
      <c r="AEH40" s="1"/>
      <c r="AEI40" s="1"/>
      <c r="AEJ40" s="1"/>
      <c r="AEK40" s="1"/>
      <c r="AEL40" s="1"/>
      <c r="AEM40" s="1"/>
      <c r="AEN40" s="1">
        <v>1496</v>
      </c>
      <c r="AEO40" s="1"/>
      <c r="AEP40" s="1"/>
      <c r="AEQ40" s="1"/>
      <c r="AER40" s="1"/>
      <c r="AES40" s="1">
        <v>1059</v>
      </c>
      <c r="AET40" s="1"/>
      <c r="AEU40" s="1"/>
      <c r="AEV40" s="1"/>
      <c r="AEW40" s="1"/>
      <c r="AEX40" s="1"/>
      <c r="AEY40" s="1"/>
      <c r="AEZ40" s="1"/>
      <c r="AFA40" s="1"/>
      <c r="AFB40" s="1"/>
      <c r="AFC40" s="1">
        <v>8806.18</v>
      </c>
      <c r="AFD40" s="1"/>
      <c r="AFE40" s="1">
        <v>42843</v>
      </c>
      <c r="AFF40" s="1"/>
      <c r="AFG40" s="1"/>
      <c r="AFH40" s="1">
        <v>46430</v>
      </c>
      <c r="AFI40" s="1"/>
      <c r="AFJ40" s="1"/>
      <c r="AFK40" s="1"/>
      <c r="AFL40" s="1"/>
      <c r="AFM40" s="1"/>
      <c r="AFN40" s="1"/>
      <c r="AFO40" s="1"/>
      <c r="AFP40" s="1"/>
      <c r="AFQ40" s="1"/>
      <c r="AFR40" s="1"/>
      <c r="AFS40" s="1"/>
      <c r="AFT40" s="1">
        <v>4451</v>
      </c>
      <c r="AFU40" s="1"/>
      <c r="AFV40" s="1"/>
      <c r="AFW40" s="1">
        <v>115</v>
      </c>
      <c r="AFX40" s="1">
        <v>0</v>
      </c>
      <c r="AFY40" s="1"/>
      <c r="AFZ40" s="1"/>
      <c r="AGA40" s="1"/>
      <c r="AGB40" s="1"/>
      <c r="AGC40" s="1"/>
      <c r="AGD40" s="1"/>
      <c r="AGE40" s="1"/>
      <c r="AGF40" s="1">
        <v>1900</v>
      </c>
      <c r="AGG40" s="1"/>
      <c r="AGH40" s="1"/>
      <c r="AGI40" s="1">
        <v>6723</v>
      </c>
      <c r="AGJ40" s="1"/>
      <c r="AGK40" s="1"/>
      <c r="AGL40" s="1"/>
      <c r="AGM40" s="1"/>
      <c r="AGN40" s="1"/>
      <c r="AGO40" s="1"/>
      <c r="AGP40" s="1"/>
      <c r="AGQ40" s="1"/>
      <c r="AGR40" s="1"/>
      <c r="AGS40" s="1"/>
      <c r="AGT40" s="1"/>
      <c r="AGU40" s="1"/>
      <c r="AGV40" s="1"/>
      <c r="AGW40" s="1"/>
      <c r="AGX40" s="1"/>
      <c r="AGY40" s="1">
        <v>31710</v>
      </c>
      <c r="AGZ40" s="1"/>
      <c r="AHA40" s="1"/>
      <c r="AHB40" s="1"/>
      <c r="AHC40" s="1"/>
      <c r="AHD40" s="1"/>
      <c r="AHE40" s="1"/>
      <c r="AHF40" s="1"/>
      <c r="AHG40" s="1"/>
      <c r="AHH40" s="1"/>
      <c r="AHI40" s="1"/>
      <c r="AHJ40" s="1"/>
      <c r="AHK40" s="1"/>
      <c r="AHL40" s="1"/>
      <c r="AHM40" s="1"/>
      <c r="AHN40" s="1"/>
      <c r="AHO40" s="1"/>
      <c r="AHP40" s="1">
        <v>3431</v>
      </c>
      <c r="AHQ40" s="1"/>
      <c r="AHR40" s="1"/>
      <c r="AHS40" s="1"/>
      <c r="AHT40" s="1"/>
      <c r="AHU40" s="1"/>
      <c r="AHV40" s="1"/>
      <c r="AHW40" s="1">
        <v>42223240.489999995</v>
      </c>
    </row>
    <row r="41" spans="1:907" x14ac:dyDescent="0.25">
      <c r="A41" t="s">
        <v>1917</v>
      </c>
      <c r="B41" t="s">
        <v>1950</v>
      </c>
      <c r="C41" t="s">
        <v>1951</v>
      </c>
      <c r="D41" s="1"/>
      <c r="E41" s="1"/>
      <c r="F41" s="1"/>
      <c r="G41" s="1">
        <v>225011.05</v>
      </c>
      <c r="H41" s="1"/>
      <c r="I41" s="1">
        <v>1726654.75</v>
      </c>
      <c r="J41" s="1">
        <v>462789.3</v>
      </c>
      <c r="K41" s="1">
        <v>1023641.29</v>
      </c>
      <c r="L41" s="1">
        <v>3361023</v>
      </c>
      <c r="M41" s="1"/>
      <c r="N41" s="1">
        <v>415527</v>
      </c>
      <c r="O41" s="1">
        <v>27230.11</v>
      </c>
      <c r="P41" s="1"/>
      <c r="Q41" s="1">
        <v>19526.740000000002</v>
      </c>
      <c r="R41" s="1"/>
      <c r="S41" s="1">
        <v>995477.21</v>
      </c>
      <c r="T41" s="1"/>
      <c r="U41" s="1">
        <v>820761.68</v>
      </c>
      <c r="V41" s="1">
        <v>307801.65999999997</v>
      </c>
      <c r="W41" s="1">
        <v>1896036.37</v>
      </c>
      <c r="X41" s="1"/>
      <c r="Y41" s="1"/>
      <c r="Z41" s="1"/>
      <c r="AA41" s="1">
        <v>3386550.65</v>
      </c>
      <c r="AB41" s="1"/>
      <c r="AC41" s="1">
        <v>3075589.8</v>
      </c>
      <c r="AD41" s="1">
        <v>527745.18000000005</v>
      </c>
      <c r="AE41" s="1">
        <v>0</v>
      </c>
      <c r="AF41" s="1">
        <v>5373965.2999999998</v>
      </c>
      <c r="AG41" s="1">
        <v>1866699</v>
      </c>
      <c r="AH41" s="1"/>
      <c r="AI41" s="1"/>
      <c r="AJ41" s="1">
        <v>6384458.5300000003</v>
      </c>
      <c r="AK41" s="1">
        <v>805743.75</v>
      </c>
      <c r="AL41" s="1">
        <v>18020</v>
      </c>
      <c r="AM41" s="1"/>
      <c r="AN41" s="1"/>
      <c r="AO41" s="1"/>
      <c r="AP41" s="1">
        <v>0</v>
      </c>
      <c r="AQ41" s="1">
        <v>271594.71999999997</v>
      </c>
      <c r="AR41" s="1"/>
      <c r="AS41" s="1"/>
      <c r="AT41" s="1"/>
      <c r="AU41" s="1"/>
      <c r="AV41" s="1"/>
      <c r="AW41" s="1">
        <v>15224</v>
      </c>
      <c r="AX41" s="1"/>
      <c r="AY41" s="1"/>
      <c r="AZ41" s="1"/>
      <c r="BA41" s="1"/>
      <c r="BB41" s="1">
        <v>786871.75</v>
      </c>
      <c r="BC41" s="1">
        <v>364139.5</v>
      </c>
      <c r="BD41" s="1">
        <v>92155</v>
      </c>
      <c r="BE41" s="1"/>
      <c r="BF41" s="1">
        <v>0</v>
      </c>
      <c r="BG41" s="1"/>
      <c r="BH41" s="1"/>
      <c r="BI41" s="1"/>
      <c r="BJ41" s="1"/>
      <c r="BK41" s="1"/>
      <c r="BL41" s="1">
        <v>102390</v>
      </c>
      <c r="BM41" s="1">
        <v>0</v>
      </c>
      <c r="BN41" s="1">
        <v>0</v>
      </c>
      <c r="BO41" s="1"/>
      <c r="BP41" s="1">
        <v>225052.7</v>
      </c>
      <c r="BQ41" s="1">
        <v>450183.13</v>
      </c>
      <c r="BR41" s="1">
        <v>567947.16</v>
      </c>
      <c r="BS41" s="1"/>
      <c r="BT41" s="1"/>
      <c r="BU41" s="1">
        <v>32900</v>
      </c>
      <c r="BV41" s="1"/>
      <c r="BW41" s="1">
        <v>394758.75</v>
      </c>
      <c r="BX41" s="1">
        <v>8910341.5700000003</v>
      </c>
      <c r="BY41" s="1">
        <v>11445062.32</v>
      </c>
      <c r="BZ41" s="1">
        <v>632057.43999999994</v>
      </c>
      <c r="CA41" s="1">
        <v>7356206.25</v>
      </c>
      <c r="CB41" s="1"/>
      <c r="CC41" s="1">
        <v>0</v>
      </c>
      <c r="CD41" s="1"/>
      <c r="CE41" s="1">
        <v>6192864.9100000001</v>
      </c>
      <c r="CF41" s="1">
        <v>940305.51</v>
      </c>
      <c r="CG41" s="1">
        <v>7130251.4500000002</v>
      </c>
      <c r="CH41" s="1"/>
      <c r="CI41" s="1"/>
      <c r="CJ41" s="1">
        <v>3411548.23</v>
      </c>
      <c r="CK41" s="1">
        <v>0</v>
      </c>
      <c r="CL41" s="1">
        <v>115383140.20999999</v>
      </c>
      <c r="CM41" s="1"/>
      <c r="CN41" s="1">
        <v>277282.15000000002</v>
      </c>
      <c r="CO41" s="1"/>
      <c r="CP41" s="1"/>
      <c r="CQ41" s="1">
        <v>382230.94</v>
      </c>
      <c r="CR41" s="1">
        <v>184106.53</v>
      </c>
      <c r="CS41" s="1">
        <v>0</v>
      </c>
      <c r="CT41" s="1"/>
      <c r="CU41" s="1"/>
      <c r="CV41" s="1">
        <v>1207213.83</v>
      </c>
      <c r="CW41" s="1"/>
      <c r="CX41" s="1"/>
      <c r="CY41" s="1"/>
      <c r="CZ41" s="1"/>
      <c r="DA41" s="1">
        <v>6992812</v>
      </c>
      <c r="DB41" s="1">
        <v>94500.4</v>
      </c>
      <c r="DC41" s="1">
        <v>246149</v>
      </c>
      <c r="DD41" s="1"/>
      <c r="DE41" s="1"/>
      <c r="DF41" s="1">
        <v>5696716.25</v>
      </c>
      <c r="DG41" s="1"/>
      <c r="DH41" s="1"/>
      <c r="DI41" s="1"/>
      <c r="DJ41" s="1"/>
      <c r="DK41" s="1"/>
      <c r="DL41" s="1"/>
      <c r="DM41" s="1"/>
      <c r="DN41" s="1">
        <v>143305</v>
      </c>
      <c r="DO41" s="1"/>
      <c r="DP41" s="1"/>
      <c r="DQ41" s="1"/>
      <c r="DR41" s="1"/>
      <c r="DS41" s="1"/>
      <c r="DT41" s="1">
        <v>835</v>
      </c>
      <c r="DU41" s="1"/>
      <c r="DV41" s="1"/>
      <c r="DW41" s="1"/>
      <c r="DX41" s="1"/>
      <c r="DY41" s="1"/>
      <c r="DZ41" s="1"/>
      <c r="EA41" s="1"/>
      <c r="EB41" s="1"/>
      <c r="EC41" s="1">
        <v>417085.99</v>
      </c>
      <c r="ED41" s="1"/>
      <c r="EE41" s="1"/>
      <c r="EF41" s="1"/>
      <c r="EG41" s="1"/>
      <c r="EH41" s="1"/>
      <c r="EI41" s="1">
        <v>24325</v>
      </c>
      <c r="EJ41" s="1"/>
      <c r="EK41" s="1"/>
      <c r="EL41" s="1">
        <v>16160</v>
      </c>
      <c r="EM41" s="1"/>
      <c r="EN41" s="1"/>
      <c r="EO41" s="1"/>
      <c r="EP41" s="1"/>
      <c r="EQ41" s="1"/>
      <c r="ER41" s="1"/>
      <c r="ES41" s="1"/>
      <c r="ET41" s="1"/>
      <c r="EU41" s="1">
        <v>32860</v>
      </c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>
        <v>448345.18</v>
      </c>
      <c r="FH41" s="1">
        <v>7658052</v>
      </c>
      <c r="FI41" s="1">
        <v>233540.98</v>
      </c>
      <c r="FJ41" s="1">
        <v>67276</v>
      </c>
      <c r="FK41" s="1"/>
      <c r="FL41" s="1">
        <v>130203</v>
      </c>
      <c r="FM41" s="1"/>
      <c r="FN41" s="1"/>
      <c r="FO41" s="1">
        <v>36691767.609999999</v>
      </c>
      <c r="FP41" s="1">
        <v>289776.99</v>
      </c>
      <c r="FQ41" s="1">
        <v>750904.08</v>
      </c>
      <c r="FR41" s="1">
        <v>32913.5</v>
      </c>
      <c r="FS41" s="1">
        <v>18419480.289999999</v>
      </c>
      <c r="FT41" s="1">
        <v>305176</v>
      </c>
      <c r="FU41" s="1">
        <v>232734.97</v>
      </c>
      <c r="FV41" s="1">
        <v>38116</v>
      </c>
      <c r="FW41" s="1"/>
      <c r="FX41" s="1">
        <v>27609</v>
      </c>
      <c r="FY41" s="1">
        <v>2664</v>
      </c>
      <c r="FZ41" s="1"/>
      <c r="GA41" s="1"/>
      <c r="GB41" s="1">
        <v>67497</v>
      </c>
      <c r="GC41" s="1">
        <v>1074</v>
      </c>
      <c r="GD41" s="1"/>
      <c r="GE41" s="1">
        <v>88526</v>
      </c>
      <c r="GF41" s="1"/>
      <c r="GG41" s="1">
        <v>0</v>
      </c>
      <c r="GH41" s="1"/>
      <c r="GI41" s="1"/>
      <c r="GJ41" s="1"/>
      <c r="GK41" s="1">
        <v>941443.86</v>
      </c>
      <c r="GL41" s="1"/>
      <c r="GM41" s="1"/>
      <c r="GN41" s="1">
        <v>28181</v>
      </c>
      <c r="GO41" s="1"/>
      <c r="GP41" s="1">
        <v>75016.990000000005</v>
      </c>
      <c r="GQ41" s="1"/>
      <c r="GR41" s="1">
        <v>7194933.9100000001</v>
      </c>
      <c r="GS41" s="1">
        <v>804082</v>
      </c>
      <c r="GT41" s="1">
        <v>2091203</v>
      </c>
      <c r="GU41" s="1">
        <v>63621.2</v>
      </c>
      <c r="GV41" s="1"/>
      <c r="GW41" s="1"/>
      <c r="GX41" s="1">
        <v>13506</v>
      </c>
      <c r="GY41" s="1"/>
      <c r="GZ41" s="1"/>
      <c r="HA41" s="1"/>
      <c r="HB41" s="1"/>
      <c r="HC41" s="1"/>
      <c r="HD41" s="1">
        <v>145897</v>
      </c>
      <c r="HE41" s="1"/>
      <c r="HF41" s="1"/>
      <c r="HG41" s="1"/>
      <c r="HH41" s="1"/>
      <c r="HI41" s="1">
        <v>1084158.48</v>
      </c>
      <c r="HJ41" s="1"/>
      <c r="HK41" s="1"/>
      <c r="HL41" s="1"/>
      <c r="HM41" s="1"/>
      <c r="HN41" s="1">
        <v>2455939.54</v>
      </c>
      <c r="HO41" s="1"/>
      <c r="HP41" s="1">
        <v>6392.5</v>
      </c>
      <c r="HQ41" s="1"/>
      <c r="HR41" s="1"/>
      <c r="HS41" s="1">
        <v>124843.5</v>
      </c>
      <c r="HT41" s="1"/>
      <c r="HU41" s="1">
        <v>61938.5</v>
      </c>
      <c r="HV41" s="1"/>
      <c r="HW41" s="1"/>
      <c r="HX41" s="1"/>
      <c r="HY41" s="1"/>
      <c r="HZ41" s="1"/>
      <c r="IA41" s="1"/>
      <c r="IB41" s="1">
        <v>1253472.72</v>
      </c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>
        <v>17904</v>
      </c>
      <c r="IO41" s="1"/>
      <c r="IP41" s="1"/>
      <c r="IQ41" s="1"/>
      <c r="IR41" s="1"/>
      <c r="IS41" s="1"/>
      <c r="IT41" s="1"/>
      <c r="IU41" s="1"/>
      <c r="IV41" s="1"/>
      <c r="IW41" s="1">
        <v>29689</v>
      </c>
      <c r="IX41" s="1"/>
      <c r="IY41" s="1"/>
      <c r="IZ41" s="1"/>
      <c r="JA41" s="1"/>
      <c r="JB41" s="1"/>
      <c r="JC41" s="1"/>
      <c r="JD41" s="1"/>
      <c r="JE41" s="1">
        <v>20897</v>
      </c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>
        <v>71712</v>
      </c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>
        <v>45574</v>
      </c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>
        <v>88615</v>
      </c>
      <c r="LD41" s="1"/>
      <c r="LE41" s="1"/>
      <c r="LF41" s="1"/>
      <c r="LG41" s="1">
        <v>25545</v>
      </c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>
        <v>16524.29</v>
      </c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>
        <v>1653430</v>
      </c>
      <c r="OK41" s="1"/>
      <c r="OL41" s="1"/>
      <c r="OM41" s="1"/>
      <c r="ON41" s="1"/>
      <c r="OO41" s="1">
        <v>46508</v>
      </c>
      <c r="OP41" s="1"/>
      <c r="OQ41" s="1"/>
      <c r="OR41" s="1"/>
      <c r="OS41" s="1"/>
      <c r="OT41" s="1"/>
      <c r="OU41" s="1"/>
      <c r="OV41" s="1">
        <v>90104</v>
      </c>
      <c r="OW41" s="1"/>
      <c r="OX41" s="1"/>
      <c r="OY41" s="1"/>
      <c r="OZ41" s="1"/>
      <c r="PA41" s="1">
        <v>11285</v>
      </c>
      <c r="PB41" s="1"/>
      <c r="PC41" s="1"/>
      <c r="PD41" s="1"/>
      <c r="PE41" s="1"/>
      <c r="PF41" s="1"/>
      <c r="PG41" s="1"/>
      <c r="PH41" s="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>
        <v>39603</v>
      </c>
      <c r="PT41" s="1"/>
      <c r="PU41" s="1"/>
      <c r="PV41" s="1"/>
      <c r="PW41" s="1"/>
      <c r="PX41" s="1"/>
      <c r="PY41" s="1">
        <v>23021</v>
      </c>
      <c r="PZ41" s="1">
        <v>10174</v>
      </c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>
        <v>443833</v>
      </c>
      <c r="QL41" s="1"/>
      <c r="QM41" s="1"/>
      <c r="QN41" s="1"/>
      <c r="QO41" s="1"/>
      <c r="QP41" s="1"/>
      <c r="QQ41" s="1"/>
      <c r="QR41" s="1"/>
      <c r="QS41" s="1"/>
      <c r="QT41" s="1">
        <v>280849</v>
      </c>
      <c r="QU41" s="1">
        <v>100455.86</v>
      </c>
      <c r="QV41" s="1">
        <v>31250</v>
      </c>
      <c r="QW41" s="1"/>
      <c r="QX41" s="1">
        <v>8830450.9299999997</v>
      </c>
      <c r="QY41" s="1"/>
      <c r="QZ41" s="1">
        <v>860462.58</v>
      </c>
      <c r="RA41" s="1"/>
      <c r="RB41" s="1">
        <v>41030</v>
      </c>
      <c r="RC41" s="1">
        <v>737245</v>
      </c>
      <c r="RD41" s="1">
        <v>734864</v>
      </c>
      <c r="RE41" s="1">
        <v>1213587.6200000001</v>
      </c>
      <c r="RF41" s="1">
        <v>7673676</v>
      </c>
      <c r="RG41" s="1">
        <v>14795</v>
      </c>
      <c r="RH41" s="1">
        <v>97374</v>
      </c>
      <c r="RI41" s="1">
        <v>73716</v>
      </c>
      <c r="RJ41" s="1">
        <v>16487.560000000001</v>
      </c>
      <c r="RK41" s="1">
        <v>32193.06</v>
      </c>
      <c r="RL41" s="1">
        <v>96655</v>
      </c>
      <c r="RM41" s="1"/>
      <c r="RN41" s="1">
        <v>37878.5</v>
      </c>
      <c r="RO41" s="1">
        <v>23465.33</v>
      </c>
      <c r="RP41" s="1"/>
      <c r="RQ41" s="1">
        <v>1279</v>
      </c>
      <c r="RR41" s="1"/>
      <c r="RS41" s="1">
        <v>26179</v>
      </c>
      <c r="RT41" s="1">
        <v>130158</v>
      </c>
      <c r="RU41" s="1">
        <v>6327</v>
      </c>
      <c r="RV41" s="1"/>
      <c r="RW41" s="1"/>
      <c r="RX41" s="1"/>
      <c r="RY41" s="1"/>
      <c r="RZ41" s="1"/>
      <c r="SA41" s="1"/>
      <c r="SB41" s="1"/>
      <c r="SC41" s="1"/>
      <c r="SD41" s="1"/>
      <c r="SE41" s="1"/>
      <c r="SF41" s="1">
        <v>74130</v>
      </c>
      <c r="SG41" s="1"/>
      <c r="SH41" s="1"/>
      <c r="SI41" s="1">
        <v>7637</v>
      </c>
      <c r="SJ41" s="1"/>
      <c r="SK41" s="1"/>
      <c r="SL41" s="1"/>
      <c r="SM41" s="1"/>
      <c r="SN41" s="1"/>
      <c r="SO41" s="1"/>
      <c r="SP41" s="1"/>
      <c r="SQ41" s="1"/>
      <c r="SR41" s="1"/>
      <c r="SS41" s="1">
        <v>4428</v>
      </c>
      <c r="ST41" s="1"/>
      <c r="SU41" s="1"/>
      <c r="SV41" s="1"/>
      <c r="SW41" s="1"/>
      <c r="SX41" s="1"/>
      <c r="SY41" s="1"/>
      <c r="SZ41" s="1"/>
      <c r="TA41" s="1"/>
      <c r="TB41" s="1"/>
      <c r="TC41" s="1"/>
      <c r="TD41" s="1"/>
      <c r="TE41" s="1"/>
      <c r="TF41" s="1"/>
      <c r="TG41" s="1"/>
      <c r="TH41" s="1"/>
      <c r="TI41" s="1">
        <v>4421</v>
      </c>
      <c r="TJ41" s="1"/>
      <c r="TK41" s="1">
        <v>8542</v>
      </c>
      <c r="TL41" s="1">
        <v>75021.7</v>
      </c>
      <c r="TM41" s="1"/>
      <c r="TN41" s="1">
        <v>0</v>
      </c>
      <c r="TO41" s="1">
        <v>208392.01</v>
      </c>
      <c r="TP41" s="1"/>
      <c r="TQ41" s="1">
        <v>22089</v>
      </c>
      <c r="TR41" s="1">
        <v>23727</v>
      </c>
      <c r="TS41" s="1"/>
      <c r="TT41" s="1"/>
      <c r="TU41" s="1">
        <v>59828.02</v>
      </c>
      <c r="TV41" s="1">
        <v>310059</v>
      </c>
      <c r="TW41" s="1">
        <v>58558.29</v>
      </c>
      <c r="TX41" s="1">
        <v>14754.5</v>
      </c>
      <c r="TY41" s="1"/>
      <c r="TZ41" s="1"/>
      <c r="UA41" s="1">
        <v>0</v>
      </c>
      <c r="UB41" s="1"/>
      <c r="UC41" s="1">
        <v>0</v>
      </c>
      <c r="UD41" s="1">
        <v>3490</v>
      </c>
      <c r="UE41" s="1"/>
      <c r="UF41" s="1"/>
      <c r="UG41" s="1"/>
      <c r="UH41" s="1"/>
      <c r="UI41" s="1"/>
      <c r="UJ41" s="1"/>
      <c r="UK41" s="1"/>
      <c r="UL41" s="1"/>
      <c r="UM41" s="1"/>
      <c r="UN41" s="1"/>
      <c r="UO41" s="1"/>
      <c r="UP41" s="1"/>
      <c r="UQ41" s="1"/>
      <c r="UR41" s="1"/>
      <c r="US41" s="1"/>
      <c r="UT41" s="1"/>
      <c r="UU41" s="1">
        <v>9860.5</v>
      </c>
      <c r="UV41" s="1"/>
      <c r="UW41" s="1">
        <v>9983.25</v>
      </c>
      <c r="UX41" s="1"/>
      <c r="UY41" s="1"/>
      <c r="UZ41" s="1"/>
      <c r="VA41" s="1"/>
      <c r="VB41" s="1"/>
      <c r="VC41" s="1"/>
      <c r="VD41" s="1"/>
      <c r="VE41" s="1"/>
      <c r="VF41" s="1"/>
      <c r="VG41" s="1"/>
      <c r="VH41" s="1"/>
      <c r="VI41" s="1">
        <v>303733.77</v>
      </c>
      <c r="VJ41" s="1">
        <v>3524635.6</v>
      </c>
      <c r="VK41" s="1">
        <v>562911.56000000006</v>
      </c>
      <c r="VL41" s="1"/>
      <c r="VM41" s="1"/>
      <c r="VN41" s="1"/>
      <c r="VO41" s="1"/>
      <c r="VP41" s="1"/>
      <c r="VQ41" s="1"/>
      <c r="VR41" s="1"/>
      <c r="VS41" s="1"/>
      <c r="VT41" s="1">
        <v>31851</v>
      </c>
      <c r="VU41" s="1"/>
      <c r="VV41" s="1">
        <v>1968.5</v>
      </c>
      <c r="VW41" s="1">
        <v>82820</v>
      </c>
      <c r="VX41" s="1">
        <v>0</v>
      </c>
      <c r="VY41" s="1">
        <v>11878</v>
      </c>
      <c r="VZ41" s="1"/>
      <c r="WA41" s="1"/>
      <c r="WB41" s="1"/>
      <c r="WC41" s="1"/>
      <c r="WD41" s="1"/>
      <c r="WE41" s="1"/>
      <c r="WF41" s="1"/>
      <c r="WG41" s="1"/>
      <c r="WH41" s="1"/>
      <c r="WI41" s="1"/>
      <c r="WJ41" s="1"/>
      <c r="WK41" s="1"/>
      <c r="WL41" s="1"/>
      <c r="WM41" s="1"/>
      <c r="WN41" s="1">
        <v>3596</v>
      </c>
      <c r="WO41" s="1"/>
      <c r="WP41" s="1"/>
      <c r="WQ41" s="1"/>
      <c r="WR41" s="1"/>
      <c r="WS41" s="1"/>
      <c r="WT41" s="1"/>
      <c r="WU41" s="1">
        <v>910479.3</v>
      </c>
      <c r="WV41" s="1">
        <v>98229.47</v>
      </c>
      <c r="WW41" s="1"/>
      <c r="WX41" s="1"/>
      <c r="WY41" s="1">
        <v>82733.89</v>
      </c>
      <c r="WZ41" s="1">
        <v>852552</v>
      </c>
      <c r="XA41" s="1">
        <v>0</v>
      </c>
      <c r="XB41" s="1">
        <v>0</v>
      </c>
      <c r="XC41" s="1"/>
      <c r="XD41" s="1"/>
      <c r="XE41" s="1"/>
      <c r="XF41" s="1">
        <v>63758</v>
      </c>
      <c r="XG41" s="1"/>
      <c r="XH41" s="1"/>
      <c r="XI41" s="1"/>
      <c r="XJ41" s="1">
        <v>110538</v>
      </c>
      <c r="XK41" s="1">
        <v>9966.2800000000007</v>
      </c>
      <c r="XL41" s="1">
        <v>37130.47</v>
      </c>
      <c r="XM41" s="1"/>
      <c r="XN41" s="1"/>
      <c r="XO41" s="1"/>
      <c r="XP41" s="1"/>
      <c r="XQ41" s="1"/>
      <c r="XR41" s="1">
        <v>331445</v>
      </c>
      <c r="XS41" s="1"/>
      <c r="XT41" s="1"/>
      <c r="XU41" s="1"/>
      <c r="XV41" s="1"/>
      <c r="XW41" s="1"/>
      <c r="XX41" s="1">
        <v>39344.97</v>
      </c>
      <c r="XY41" s="1">
        <v>317160</v>
      </c>
      <c r="XZ41" s="1"/>
      <c r="YA41" s="1"/>
      <c r="YB41" s="1"/>
      <c r="YC41" s="1"/>
      <c r="YD41" s="1"/>
      <c r="YE41" s="1">
        <v>1909065.4</v>
      </c>
      <c r="YF41" s="1">
        <v>2404581</v>
      </c>
      <c r="YG41" s="1">
        <v>3033657.23</v>
      </c>
      <c r="YH41" s="1">
        <v>417045.25</v>
      </c>
      <c r="YI41" s="1">
        <v>7537369</v>
      </c>
      <c r="YJ41" s="1">
        <v>2594939.66</v>
      </c>
      <c r="YK41" s="1">
        <v>8121.55</v>
      </c>
      <c r="YL41" s="1"/>
      <c r="YM41" s="1">
        <v>1359455.32</v>
      </c>
      <c r="YN41" s="1"/>
      <c r="YO41" s="1"/>
      <c r="YP41" s="1"/>
      <c r="YQ41" s="1"/>
      <c r="YR41" s="1"/>
      <c r="YS41" s="1"/>
      <c r="YT41" s="1"/>
      <c r="YU41" s="1"/>
      <c r="YV41" s="1"/>
      <c r="YW41" s="1"/>
      <c r="YX41" s="1"/>
      <c r="YY41" s="1"/>
      <c r="YZ41" s="1"/>
      <c r="ZA41" s="1"/>
      <c r="ZB41" s="1"/>
      <c r="ZC41" s="1"/>
      <c r="ZD41" s="1"/>
      <c r="ZE41" s="1"/>
      <c r="ZF41" s="1"/>
      <c r="ZG41" s="1"/>
      <c r="ZH41" s="1"/>
      <c r="ZI41" s="1"/>
      <c r="ZJ41" s="1"/>
      <c r="ZK41" s="1"/>
      <c r="ZL41" s="1"/>
      <c r="ZM41" s="1"/>
      <c r="ZN41" s="1"/>
      <c r="ZO41" s="1">
        <v>0</v>
      </c>
      <c r="ZP41" s="1"/>
      <c r="ZQ41" s="1"/>
      <c r="ZR41" s="1"/>
      <c r="ZS41" s="1"/>
      <c r="ZT41" s="1">
        <v>895434.75</v>
      </c>
      <c r="ZU41" s="1"/>
      <c r="ZV41" s="1">
        <v>3025076</v>
      </c>
      <c r="ZW41" s="1"/>
      <c r="ZX41" s="1"/>
      <c r="ZY41" s="1">
        <v>0</v>
      </c>
      <c r="ZZ41" s="1"/>
      <c r="AAA41" s="1">
        <v>28181.83</v>
      </c>
      <c r="AAB41" s="1"/>
      <c r="AAC41" s="1"/>
      <c r="AAD41" s="1"/>
      <c r="AAE41" s="1">
        <v>424605</v>
      </c>
      <c r="AAF41" s="1"/>
      <c r="AAG41" s="1"/>
      <c r="AAH41" s="1"/>
      <c r="AAI41" s="1">
        <v>236586.2</v>
      </c>
      <c r="AAJ41" s="1">
        <v>44653.95</v>
      </c>
      <c r="AAK41" s="1"/>
      <c r="AAL41" s="1">
        <v>143058.1</v>
      </c>
      <c r="AAM41" s="1"/>
      <c r="AAN41" s="1"/>
      <c r="AAO41" s="1"/>
      <c r="AAP41" s="1">
        <v>889880.54</v>
      </c>
      <c r="AAQ41" s="1"/>
      <c r="AAR41" s="1"/>
      <c r="AAS41" s="1"/>
      <c r="AAT41" s="1"/>
      <c r="AAU41" s="1"/>
      <c r="AAV41" s="1"/>
      <c r="AAW41" s="1">
        <v>3015.6</v>
      </c>
      <c r="AAX41" s="1">
        <v>138168.35999999999</v>
      </c>
      <c r="AAY41" s="1">
        <v>6543.26</v>
      </c>
      <c r="AAZ41" s="1"/>
      <c r="ABA41" s="1"/>
      <c r="ABB41" s="1"/>
      <c r="ABC41" s="1">
        <v>240553.47</v>
      </c>
      <c r="ABD41" s="1"/>
      <c r="ABE41" s="1"/>
      <c r="ABF41" s="1"/>
      <c r="ABG41" s="1"/>
      <c r="ABH41" s="1">
        <v>30710.48</v>
      </c>
      <c r="ABI41" s="1"/>
      <c r="ABJ41" s="1"/>
      <c r="ABK41" s="1">
        <v>16625</v>
      </c>
      <c r="ABL41" s="1"/>
      <c r="ABM41" s="1"/>
      <c r="ABN41" s="1"/>
      <c r="ABO41" s="1">
        <v>11301</v>
      </c>
      <c r="ABP41" s="1">
        <v>80679.899999999994</v>
      </c>
      <c r="ABQ41" s="1">
        <v>9169</v>
      </c>
      <c r="ABR41" s="1">
        <v>5147</v>
      </c>
      <c r="ABS41" s="1"/>
      <c r="ABT41" s="1"/>
      <c r="ABU41" s="1"/>
      <c r="ABV41" s="1"/>
      <c r="ABW41" s="1"/>
      <c r="ABX41" s="1"/>
      <c r="ABY41" s="1"/>
      <c r="ABZ41" s="1"/>
      <c r="ACA41" s="1"/>
      <c r="ACB41" s="1"/>
      <c r="ACC41" s="1"/>
      <c r="ACD41" s="1"/>
      <c r="ACE41" s="1">
        <v>70598.5</v>
      </c>
      <c r="ACF41" s="1"/>
      <c r="ACG41" s="1"/>
      <c r="ACH41" s="1"/>
      <c r="ACI41" s="1"/>
      <c r="ACJ41" s="1"/>
      <c r="ACK41" s="1"/>
      <c r="ACL41" s="1"/>
      <c r="ACM41" s="1"/>
      <c r="ACN41" s="1"/>
      <c r="ACO41" s="1"/>
      <c r="ACP41" s="1"/>
      <c r="ACQ41" s="1"/>
      <c r="ACR41" s="1"/>
      <c r="ACS41" s="1"/>
      <c r="ACT41" s="1"/>
      <c r="ACU41" s="1"/>
      <c r="ACV41" s="1"/>
      <c r="ACW41" s="1"/>
      <c r="ACX41" s="1"/>
      <c r="ACY41" s="1"/>
      <c r="ACZ41" s="1"/>
      <c r="ADA41" s="1"/>
      <c r="ADB41" s="1"/>
      <c r="ADC41" s="1"/>
      <c r="ADD41" s="1"/>
      <c r="ADE41" s="1">
        <v>389738</v>
      </c>
      <c r="ADF41" s="1"/>
      <c r="ADG41" s="1">
        <v>305959.25</v>
      </c>
      <c r="ADH41" s="1"/>
      <c r="ADI41" s="1"/>
      <c r="ADJ41" s="1"/>
      <c r="ADK41" s="1"/>
      <c r="ADL41" s="1">
        <v>9259</v>
      </c>
      <c r="ADM41" s="1"/>
      <c r="ADN41" s="1"/>
      <c r="ADO41" s="1">
        <v>6174017.5199999996</v>
      </c>
      <c r="ADP41" s="1"/>
      <c r="ADQ41" s="1"/>
      <c r="ADR41" s="1"/>
      <c r="ADS41" s="1"/>
      <c r="ADT41" s="1"/>
      <c r="ADU41" s="1"/>
      <c r="ADV41" s="1"/>
      <c r="ADW41" s="1"/>
      <c r="ADX41" s="1"/>
      <c r="ADY41" s="1"/>
      <c r="ADZ41" s="1"/>
      <c r="AEA41" s="1"/>
      <c r="AEB41" s="1"/>
      <c r="AEC41" s="1"/>
      <c r="AED41" s="1">
        <v>8846</v>
      </c>
      <c r="AEE41" s="1">
        <v>1097616</v>
      </c>
      <c r="AEF41" s="1"/>
      <c r="AEG41" s="1"/>
      <c r="AEH41" s="1"/>
      <c r="AEI41" s="1"/>
      <c r="AEJ41" s="1"/>
      <c r="AEK41" s="1"/>
      <c r="AEL41" s="1"/>
      <c r="AEM41" s="1"/>
      <c r="AEN41" s="1">
        <v>4464</v>
      </c>
      <c r="AEO41" s="1"/>
      <c r="AEP41" s="1"/>
      <c r="AEQ41" s="1"/>
      <c r="AER41" s="1">
        <v>60589</v>
      </c>
      <c r="AES41" s="1"/>
      <c r="AET41" s="1">
        <v>38359</v>
      </c>
      <c r="AEU41" s="1"/>
      <c r="AEV41" s="1"/>
      <c r="AEW41" s="1"/>
      <c r="AEX41" s="1"/>
      <c r="AEY41" s="1"/>
      <c r="AEZ41" s="1"/>
      <c r="AFA41" s="1"/>
      <c r="AFB41" s="1"/>
      <c r="AFC41" s="1">
        <v>2732.6</v>
      </c>
      <c r="AFD41" s="1"/>
      <c r="AFE41" s="1">
        <v>1571575</v>
      </c>
      <c r="AFF41" s="1"/>
      <c r="AFG41" s="1"/>
      <c r="AFH41" s="1">
        <v>42935</v>
      </c>
      <c r="AFI41" s="1"/>
      <c r="AFJ41" s="1">
        <v>111604.94</v>
      </c>
      <c r="AFK41" s="1"/>
      <c r="AFL41" s="1"/>
      <c r="AFM41" s="1"/>
      <c r="AFN41" s="1"/>
      <c r="AFO41" s="1"/>
      <c r="AFP41" s="1"/>
      <c r="AFQ41" s="1">
        <v>526263</v>
      </c>
      <c r="AFR41" s="1"/>
      <c r="AFS41" s="1"/>
      <c r="AFT41" s="1"/>
      <c r="AFU41" s="1"/>
      <c r="AFV41" s="1"/>
      <c r="AFW41" s="1"/>
      <c r="AFX41" s="1"/>
      <c r="AFY41" s="1"/>
      <c r="AFZ41" s="1"/>
      <c r="AGA41" s="1"/>
      <c r="AGB41" s="1"/>
      <c r="AGC41" s="1"/>
      <c r="AGD41" s="1"/>
      <c r="AGE41" s="1"/>
      <c r="AGF41" s="1"/>
      <c r="AGG41" s="1"/>
      <c r="AGH41" s="1"/>
      <c r="AGI41" s="1">
        <v>912394</v>
      </c>
      <c r="AGJ41" s="1"/>
      <c r="AGK41" s="1"/>
      <c r="AGL41" s="1"/>
      <c r="AGM41" s="1"/>
      <c r="AGN41" s="1"/>
      <c r="AGO41" s="1"/>
      <c r="AGP41" s="1"/>
      <c r="AGQ41" s="1"/>
      <c r="AGR41" s="1"/>
      <c r="AGS41" s="1"/>
      <c r="AGT41" s="1"/>
      <c r="AGU41" s="1"/>
      <c r="AGV41" s="1"/>
      <c r="AGW41" s="1"/>
      <c r="AGX41" s="1"/>
      <c r="AGY41" s="1"/>
      <c r="AGZ41" s="1"/>
      <c r="AHA41" s="1"/>
      <c r="AHB41" s="1">
        <v>685578</v>
      </c>
      <c r="AHC41" s="1"/>
      <c r="AHD41" s="1"/>
      <c r="AHE41" s="1"/>
      <c r="AHF41" s="1"/>
      <c r="AHG41" s="1"/>
      <c r="AHH41" s="1"/>
      <c r="AHI41" s="1"/>
      <c r="AHJ41" s="1"/>
      <c r="AHK41" s="1"/>
      <c r="AHL41" s="1"/>
      <c r="AHM41" s="1"/>
      <c r="AHN41" s="1"/>
      <c r="AHO41" s="1"/>
      <c r="AHP41" s="1"/>
      <c r="AHQ41" s="1"/>
      <c r="AHR41" s="1"/>
      <c r="AHS41" s="1"/>
      <c r="AHT41" s="1"/>
      <c r="AHU41" s="1"/>
      <c r="AHV41" s="1"/>
      <c r="AHW41" s="1">
        <v>364443718.33000034</v>
      </c>
    </row>
    <row r="42" spans="1:907" x14ac:dyDescent="0.25">
      <c r="A42" t="s">
        <v>1917</v>
      </c>
      <c r="B42" t="s">
        <v>1952</v>
      </c>
      <c r="C42" t="s">
        <v>1953</v>
      </c>
      <c r="D42" s="1">
        <v>797211.41</v>
      </c>
      <c r="E42" s="1">
        <v>395867.81</v>
      </c>
      <c r="F42" s="1">
        <v>885986.09</v>
      </c>
      <c r="G42" s="1">
        <v>2961284.25</v>
      </c>
      <c r="H42" s="1">
        <v>4888483.9400000004</v>
      </c>
      <c r="I42" s="1">
        <v>19829312.25</v>
      </c>
      <c r="J42" s="1">
        <v>72754.75</v>
      </c>
      <c r="K42" s="1">
        <v>26000</v>
      </c>
      <c r="L42" s="1">
        <v>221584.45</v>
      </c>
      <c r="M42" s="1"/>
      <c r="N42" s="1">
        <v>1973134.22</v>
      </c>
      <c r="O42" s="1">
        <v>2530084.0699999998</v>
      </c>
      <c r="P42" s="1">
        <v>3860015.31</v>
      </c>
      <c r="Q42" s="1">
        <v>592426</v>
      </c>
      <c r="R42" s="1">
        <v>223672</v>
      </c>
      <c r="S42" s="1">
        <v>656141</v>
      </c>
      <c r="T42" s="1">
        <v>26485</v>
      </c>
      <c r="U42" s="1">
        <v>7777392.2000000002</v>
      </c>
      <c r="V42" s="1">
        <v>653954</v>
      </c>
      <c r="W42" s="1"/>
      <c r="X42" s="1">
        <v>5789547.8200000003</v>
      </c>
      <c r="Y42" s="1">
        <v>9721247</v>
      </c>
      <c r="Z42" s="1"/>
      <c r="AA42" s="1">
        <v>130083.5</v>
      </c>
      <c r="AB42" s="1">
        <v>0</v>
      </c>
      <c r="AC42" s="1">
        <v>5556</v>
      </c>
      <c r="AD42" s="1">
        <v>764417.5</v>
      </c>
      <c r="AE42" s="1"/>
      <c r="AF42" s="1"/>
      <c r="AG42" s="1">
        <v>1190617.75</v>
      </c>
      <c r="AH42" s="1">
        <v>736718</v>
      </c>
      <c r="AI42" s="1">
        <v>883064</v>
      </c>
      <c r="AJ42" s="1">
        <v>7368120.5800000001</v>
      </c>
      <c r="AK42" s="1">
        <v>1069005.25</v>
      </c>
      <c r="AL42" s="1">
        <v>1508065.5</v>
      </c>
      <c r="AM42" s="1">
        <v>3845373</v>
      </c>
      <c r="AN42" s="1">
        <v>371674</v>
      </c>
      <c r="AO42" s="1"/>
      <c r="AP42" s="1">
        <v>2052361</v>
      </c>
      <c r="AQ42" s="1">
        <v>2028040.25</v>
      </c>
      <c r="AR42" s="1">
        <v>917602</v>
      </c>
      <c r="AS42" s="1">
        <v>889843.5</v>
      </c>
      <c r="AT42" s="1">
        <v>16079821.73</v>
      </c>
      <c r="AU42" s="1"/>
      <c r="AV42" s="1">
        <v>850424.35</v>
      </c>
      <c r="AW42" s="1">
        <v>663982.88</v>
      </c>
      <c r="AX42" s="1"/>
      <c r="AY42" s="1">
        <v>3724464</v>
      </c>
      <c r="AZ42" s="1">
        <v>6487818.3600000003</v>
      </c>
      <c r="BA42" s="1">
        <v>10099559</v>
      </c>
      <c r="BB42" s="1">
        <v>3795976.5</v>
      </c>
      <c r="BC42" s="1">
        <v>1679829.33</v>
      </c>
      <c r="BD42" s="1">
        <v>10015374.25</v>
      </c>
      <c r="BE42" s="1">
        <v>655472.4</v>
      </c>
      <c r="BF42" s="1">
        <v>22559971.75</v>
      </c>
      <c r="BG42" s="1">
        <v>4607676</v>
      </c>
      <c r="BH42" s="1">
        <v>91072979.079999998</v>
      </c>
      <c r="BI42" s="1">
        <v>675689.25</v>
      </c>
      <c r="BJ42" s="1">
        <v>727577.75</v>
      </c>
      <c r="BK42" s="1">
        <v>535133</v>
      </c>
      <c r="BL42" s="1">
        <v>1343068</v>
      </c>
      <c r="BM42" s="1">
        <v>104170</v>
      </c>
      <c r="BN42" s="1">
        <v>9402525.0800000019</v>
      </c>
      <c r="BO42" s="1">
        <v>842514</v>
      </c>
      <c r="BP42" s="1">
        <v>289203.25</v>
      </c>
      <c r="BQ42" s="1">
        <v>442040</v>
      </c>
      <c r="BR42" s="1">
        <v>427380.82</v>
      </c>
      <c r="BS42" s="1">
        <v>12910</v>
      </c>
      <c r="BT42" s="1">
        <v>49874.25</v>
      </c>
      <c r="BU42" s="1">
        <v>2966</v>
      </c>
      <c r="BV42" s="1"/>
      <c r="BW42" s="1"/>
      <c r="BX42" s="1">
        <v>166814</v>
      </c>
      <c r="BY42" s="1">
        <v>735130.25</v>
      </c>
      <c r="BZ42" s="1">
        <v>12150</v>
      </c>
      <c r="CA42" s="1">
        <v>3215435.75</v>
      </c>
      <c r="CB42" s="1">
        <v>100709.85</v>
      </c>
      <c r="CC42" s="1">
        <v>56542683.100000001</v>
      </c>
      <c r="CD42" s="1"/>
      <c r="CE42" s="1">
        <v>1690</v>
      </c>
      <c r="CF42" s="1">
        <v>266022.5</v>
      </c>
      <c r="CG42" s="1"/>
      <c r="CH42" s="1"/>
      <c r="CI42" s="1"/>
      <c r="CJ42" s="1"/>
      <c r="CK42" s="1">
        <v>8456300</v>
      </c>
      <c r="CL42" s="1"/>
      <c r="CM42" s="1"/>
      <c r="CN42" s="1">
        <v>950345.85</v>
      </c>
      <c r="CO42" s="1">
        <v>183479</v>
      </c>
      <c r="CP42" s="1">
        <v>1195006</v>
      </c>
      <c r="CQ42" s="1"/>
      <c r="CR42" s="1">
        <v>331470</v>
      </c>
      <c r="CS42" s="1"/>
      <c r="CT42" s="1"/>
      <c r="CU42" s="1">
        <v>6917875.25</v>
      </c>
      <c r="CV42" s="1"/>
      <c r="CW42" s="1">
        <v>311147</v>
      </c>
      <c r="CX42" s="1">
        <v>351239</v>
      </c>
      <c r="CY42" s="1"/>
      <c r="CZ42" s="1">
        <v>524938.75</v>
      </c>
      <c r="DA42" s="1">
        <v>2710526.5</v>
      </c>
      <c r="DB42" s="1"/>
      <c r="DC42" s="1"/>
      <c r="DD42" s="1">
        <v>794430</v>
      </c>
      <c r="DE42" s="1">
        <v>4817994</v>
      </c>
      <c r="DF42" s="1">
        <v>6388931</v>
      </c>
      <c r="DG42" s="1">
        <v>887350</v>
      </c>
      <c r="DH42" s="1">
        <v>18393958.75</v>
      </c>
      <c r="DI42" s="1">
        <v>318654.5</v>
      </c>
      <c r="DJ42" s="1">
        <v>2144198.1800000002</v>
      </c>
      <c r="DK42" s="1">
        <v>224183</v>
      </c>
      <c r="DL42" s="1">
        <v>76180</v>
      </c>
      <c r="DM42" s="1">
        <v>249055</v>
      </c>
      <c r="DN42" s="1"/>
      <c r="DO42" s="1">
        <v>1301991.5</v>
      </c>
      <c r="DP42" s="1">
        <v>29433</v>
      </c>
      <c r="DQ42" s="1">
        <v>278330</v>
      </c>
      <c r="DR42" s="1">
        <v>283764</v>
      </c>
      <c r="DS42" s="1"/>
      <c r="DT42" s="1">
        <v>1865680.1</v>
      </c>
      <c r="DU42" s="1">
        <v>95395.75</v>
      </c>
      <c r="DV42" s="1"/>
      <c r="DW42" s="1">
        <v>86447</v>
      </c>
      <c r="DX42" s="1">
        <v>201087.7</v>
      </c>
      <c r="DY42" s="1">
        <v>831401.54</v>
      </c>
      <c r="DZ42" s="1"/>
      <c r="EA42" s="1"/>
      <c r="EB42" s="1">
        <v>11975</v>
      </c>
      <c r="EC42" s="1">
        <v>201816</v>
      </c>
      <c r="ED42" s="1">
        <v>281816</v>
      </c>
      <c r="EE42" s="1">
        <v>146867</v>
      </c>
      <c r="EF42" s="1">
        <v>1873</v>
      </c>
      <c r="EG42" s="1">
        <v>0</v>
      </c>
      <c r="EH42" s="1">
        <v>159986.25</v>
      </c>
      <c r="EI42" s="1">
        <v>7893</v>
      </c>
      <c r="EJ42" s="1">
        <v>900806</v>
      </c>
      <c r="EK42" s="1">
        <v>639371</v>
      </c>
      <c r="EL42" s="1">
        <v>6238.7</v>
      </c>
      <c r="EM42" s="1">
        <v>374995.75</v>
      </c>
      <c r="EN42" s="1"/>
      <c r="EO42" s="1">
        <v>0</v>
      </c>
      <c r="EP42" s="1"/>
      <c r="EQ42" s="1">
        <v>116885</v>
      </c>
      <c r="ER42" s="1"/>
      <c r="ES42" s="1">
        <v>180473</v>
      </c>
      <c r="ET42" s="1">
        <v>15170</v>
      </c>
      <c r="EU42" s="1">
        <v>521830.75</v>
      </c>
      <c r="EV42" s="1"/>
      <c r="EW42" s="1">
        <v>380876</v>
      </c>
      <c r="EX42" s="1"/>
      <c r="EY42" s="1">
        <v>3081179</v>
      </c>
      <c r="EZ42" s="1">
        <v>613300.55000000005</v>
      </c>
      <c r="FA42" s="1">
        <v>950</v>
      </c>
      <c r="FB42" s="1">
        <v>35686</v>
      </c>
      <c r="FC42" s="1">
        <v>158982</v>
      </c>
      <c r="FD42" s="1">
        <v>1653579</v>
      </c>
      <c r="FE42" s="1">
        <v>661952</v>
      </c>
      <c r="FF42" s="1">
        <v>620926</v>
      </c>
      <c r="FG42" s="1">
        <v>3966907.75</v>
      </c>
      <c r="FH42" s="1">
        <v>2387737</v>
      </c>
      <c r="FI42" s="1"/>
      <c r="FJ42" s="1">
        <v>1516548</v>
      </c>
      <c r="FK42" s="1">
        <v>757319</v>
      </c>
      <c r="FL42" s="1"/>
      <c r="FM42" s="1"/>
      <c r="FN42" s="1">
        <v>82949</v>
      </c>
      <c r="FO42" s="1">
        <v>899310.78</v>
      </c>
      <c r="FP42" s="1">
        <v>2192835</v>
      </c>
      <c r="FQ42" s="1">
        <v>5934972</v>
      </c>
      <c r="FR42" s="1">
        <v>463797.87</v>
      </c>
      <c r="FS42" s="1">
        <v>14892168.25</v>
      </c>
      <c r="FT42" s="1">
        <v>4886673</v>
      </c>
      <c r="FU42" s="1">
        <v>4572274</v>
      </c>
      <c r="FV42" s="1">
        <v>1729299.38</v>
      </c>
      <c r="FW42" s="1">
        <v>3318429.5</v>
      </c>
      <c r="FX42" s="1">
        <v>3023671</v>
      </c>
      <c r="FY42" s="1">
        <v>813811</v>
      </c>
      <c r="FZ42" s="1">
        <v>212432</v>
      </c>
      <c r="GA42" s="1">
        <v>665753</v>
      </c>
      <c r="GB42" s="1">
        <v>643355</v>
      </c>
      <c r="GC42" s="1">
        <v>1436407</v>
      </c>
      <c r="GD42" s="1">
        <v>87394</v>
      </c>
      <c r="GE42" s="1">
        <v>1680504</v>
      </c>
      <c r="GF42" s="1">
        <v>648502</v>
      </c>
      <c r="GG42" s="1">
        <v>589845.5</v>
      </c>
      <c r="GH42" s="1">
        <v>635897</v>
      </c>
      <c r="GI42" s="1">
        <v>422632</v>
      </c>
      <c r="GJ42" s="1">
        <v>2348909</v>
      </c>
      <c r="GK42" s="1">
        <v>5049642</v>
      </c>
      <c r="GL42" s="1">
        <v>857358.5</v>
      </c>
      <c r="GM42" s="1"/>
      <c r="GN42" s="1">
        <v>12974246.4</v>
      </c>
      <c r="GO42" s="1">
        <v>9378913</v>
      </c>
      <c r="GP42" s="1">
        <v>462131</v>
      </c>
      <c r="GQ42" s="1">
        <v>1479984.45</v>
      </c>
      <c r="GR42" s="1">
        <v>2946156.5</v>
      </c>
      <c r="GS42" s="1">
        <v>2921284.9</v>
      </c>
      <c r="GT42" s="1">
        <v>1411514.64</v>
      </c>
      <c r="GU42" s="1">
        <v>3008582.94</v>
      </c>
      <c r="GV42" s="1">
        <v>4764391.5</v>
      </c>
      <c r="GW42" s="1">
        <v>2309796</v>
      </c>
      <c r="GX42" s="1">
        <v>711146</v>
      </c>
      <c r="GY42" s="1">
        <v>3415787.76</v>
      </c>
      <c r="GZ42" s="1">
        <v>1352263</v>
      </c>
      <c r="HA42" s="1">
        <v>48120.5</v>
      </c>
      <c r="HB42" s="1">
        <v>609878</v>
      </c>
      <c r="HC42" s="1"/>
      <c r="HD42" s="1">
        <v>559357.81000000006</v>
      </c>
      <c r="HE42" s="1">
        <v>1519899.8</v>
      </c>
      <c r="HF42" s="1">
        <v>3660961.24</v>
      </c>
      <c r="HG42" s="1">
        <v>1079386.76</v>
      </c>
      <c r="HH42" s="1">
        <v>21786556.469999999</v>
      </c>
      <c r="HI42" s="1">
        <v>2116912.75</v>
      </c>
      <c r="HJ42" s="1">
        <v>394718.52</v>
      </c>
      <c r="HK42" s="1">
        <v>168585</v>
      </c>
      <c r="HL42" s="1">
        <v>192997</v>
      </c>
      <c r="HM42" s="1">
        <v>339788</v>
      </c>
      <c r="HN42" s="1">
        <v>4003262.5</v>
      </c>
      <c r="HO42" s="1">
        <v>6510344.75</v>
      </c>
      <c r="HP42" s="1">
        <v>239539</v>
      </c>
      <c r="HQ42" s="1">
        <v>2939671.5</v>
      </c>
      <c r="HR42" s="1">
        <v>189276</v>
      </c>
      <c r="HS42" s="1">
        <v>1227016.5</v>
      </c>
      <c r="HT42" s="1">
        <v>420361.5</v>
      </c>
      <c r="HU42" s="1">
        <v>4695576.5</v>
      </c>
      <c r="HV42" s="1">
        <v>4807773.8099999996</v>
      </c>
      <c r="HW42" s="1">
        <v>453223.25</v>
      </c>
      <c r="HX42" s="1">
        <v>1045911.25</v>
      </c>
      <c r="HY42" s="1">
        <v>5112610</v>
      </c>
      <c r="HZ42" s="1">
        <v>677564</v>
      </c>
      <c r="IA42" s="1">
        <v>1866099</v>
      </c>
      <c r="IB42" s="1">
        <v>4157807.25</v>
      </c>
      <c r="IC42" s="1">
        <v>64210</v>
      </c>
      <c r="ID42" s="1"/>
      <c r="IE42" s="1">
        <v>3863274</v>
      </c>
      <c r="IF42" s="1">
        <v>504073.5</v>
      </c>
      <c r="IG42" s="1">
        <v>844947.64</v>
      </c>
      <c r="IH42" s="1">
        <v>1947169.25</v>
      </c>
      <c r="II42" s="1">
        <v>4835279.25</v>
      </c>
      <c r="IJ42" s="1">
        <v>1033782</v>
      </c>
      <c r="IK42" s="1">
        <v>1437483</v>
      </c>
      <c r="IL42" s="1">
        <v>1547213.75</v>
      </c>
      <c r="IM42" s="1">
        <v>963907.5</v>
      </c>
      <c r="IN42" s="1">
        <v>948334</v>
      </c>
      <c r="IO42" s="1">
        <v>1938802.85</v>
      </c>
      <c r="IP42" s="1">
        <v>2545079</v>
      </c>
      <c r="IQ42" s="1">
        <v>466465.2</v>
      </c>
      <c r="IR42" s="1">
        <v>89281</v>
      </c>
      <c r="IS42" s="1">
        <v>1041548</v>
      </c>
      <c r="IT42" s="1">
        <v>305955</v>
      </c>
      <c r="IU42" s="1">
        <v>82492.75</v>
      </c>
      <c r="IV42" s="1">
        <v>274304</v>
      </c>
      <c r="IW42" s="1">
        <v>321015</v>
      </c>
      <c r="IX42" s="1">
        <v>285507</v>
      </c>
      <c r="IY42" s="1">
        <v>615679</v>
      </c>
      <c r="IZ42" s="1">
        <v>1148624</v>
      </c>
      <c r="JA42" s="1">
        <v>1043248.7</v>
      </c>
      <c r="JB42" s="1">
        <v>1384857</v>
      </c>
      <c r="JC42" s="1">
        <v>3347942.5</v>
      </c>
      <c r="JD42" s="1">
        <v>3964923.59</v>
      </c>
      <c r="JE42" s="1">
        <v>2657709</v>
      </c>
      <c r="JF42" s="1">
        <v>241521</v>
      </c>
      <c r="JG42" s="1">
        <v>712342.5</v>
      </c>
      <c r="JH42" s="1">
        <v>2304764.5</v>
      </c>
      <c r="JI42" s="1">
        <v>139245</v>
      </c>
      <c r="JJ42" s="1">
        <v>922361.5</v>
      </c>
      <c r="JK42" s="1">
        <v>835068.98</v>
      </c>
      <c r="JL42" s="1">
        <v>38988</v>
      </c>
      <c r="JM42" s="1">
        <v>133322.51</v>
      </c>
      <c r="JN42" s="1">
        <v>19413392.57</v>
      </c>
      <c r="JO42" s="1">
        <v>130209.04</v>
      </c>
      <c r="JP42" s="1">
        <v>375813.77</v>
      </c>
      <c r="JQ42" s="1">
        <v>1499947.28</v>
      </c>
      <c r="JR42" s="1">
        <v>2795067.22</v>
      </c>
      <c r="JS42" s="1">
        <v>406630</v>
      </c>
      <c r="JT42" s="1">
        <v>1077811.1100000001</v>
      </c>
      <c r="JU42" s="1">
        <v>780</v>
      </c>
      <c r="JV42" s="1">
        <v>241358.7</v>
      </c>
      <c r="JW42" s="1">
        <v>417709.75</v>
      </c>
      <c r="JX42" s="1">
        <v>718032</v>
      </c>
      <c r="JY42" s="1">
        <v>481744.87</v>
      </c>
      <c r="JZ42" s="1">
        <v>2445695.54</v>
      </c>
      <c r="KA42" s="1">
        <v>1085179.28</v>
      </c>
      <c r="KB42" s="1">
        <v>175398</v>
      </c>
      <c r="KC42" s="1"/>
      <c r="KD42" s="1">
        <v>1878358.87</v>
      </c>
      <c r="KE42" s="1"/>
      <c r="KF42" s="1">
        <v>945431</v>
      </c>
      <c r="KG42" s="1">
        <v>70364</v>
      </c>
      <c r="KH42" s="1">
        <v>0</v>
      </c>
      <c r="KI42" s="1">
        <v>1508292.82</v>
      </c>
      <c r="KJ42" s="1">
        <v>2282520.11</v>
      </c>
      <c r="KK42" s="1">
        <v>0</v>
      </c>
      <c r="KL42" s="1"/>
      <c r="KM42" s="1">
        <v>1345892.92</v>
      </c>
      <c r="KN42" s="1">
        <v>817206</v>
      </c>
      <c r="KO42" s="1"/>
      <c r="KP42" s="1">
        <v>720626.58</v>
      </c>
      <c r="KQ42" s="1">
        <v>26101.5</v>
      </c>
      <c r="KR42" s="1"/>
      <c r="KS42" s="1"/>
      <c r="KT42" s="1"/>
      <c r="KU42" s="1">
        <v>70815</v>
      </c>
      <c r="KV42" s="1">
        <v>127982.25</v>
      </c>
      <c r="KW42" s="1">
        <v>668565</v>
      </c>
      <c r="KX42" s="1">
        <v>377423</v>
      </c>
      <c r="KY42" s="1">
        <v>165205</v>
      </c>
      <c r="KZ42" s="1">
        <v>273356</v>
      </c>
      <c r="LA42" s="1">
        <v>67924</v>
      </c>
      <c r="LB42" s="1">
        <v>1420949.5</v>
      </c>
      <c r="LC42" s="1">
        <v>1160315</v>
      </c>
      <c r="LD42" s="1">
        <v>173620.65</v>
      </c>
      <c r="LE42" s="1">
        <v>5222426.0999999996</v>
      </c>
      <c r="LF42" s="1">
        <v>785987.75</v>
      </c>
      <c r="LG42" s="1">
        <v>1360558.5</v>
      </c>
      <c r="LH42" s="1">
        <v>1036072.7</v>
      </c>
      <c r="LI42" s="1">
        <v>4702267.75</v>
      </c>
      <c r="LJ42" s="1">
        <v>1365079</v>
      </c>
      <c r="LK42" s="1">
        <v>403129</v>
      </c>
      <c r="LL42" s="1">
        <v>2458776.5</v>
      </c>
      <c r="LM42" s="1">
        <v>454281.35</v>
      </c>
      <c r="LN42" s="1">
        <v>1512703</v>
      </c>
      <c r="LO42" s="1">
        <v>456542</v>
      </c>
      <c r="LP42" s="1">
        <v>238527</v>
      </c>
      <c r="LQ42" s="1">
        <v>870256.4</v>
      </c>
      <c r="LR42" s="1">
        <v>1768197.85</v>
      </c>
      <c r="LS42" s="1">
        <v>1910743.7</v>
      </c>
      <c r="LT42" s="1">
        <v>432534.25</v>
      </c>
      <c r="LU42" s="1">
        <v>38349.5</v>
      </c>
      <c r="LV42" s="1">
        <v>2296369</v>
      </c>
      <c r="LW42" s="1">
        <v>701295</v>
      </c>
      <c r="LX42" s="1">
        <v>867730</v>
      </c>
      <c r="LY42" s="1">
        <v>1499663</v>
      </c>
      <c r="LZ42" s="1">
        <v>2892516</v>
      </c>
      <c r="MA42" s="1">
        <v>616046.75</v>
      </c>
      <c r="MB42" s="1"/>
      <c r="MC42" s="1">
        <v>6711284</v>
      </c>
      <c r="MD42" s="1">
        <v>158270.10999999999</v>
      </c>
      <c r="ME42" s="1">
        <v>0</v>
      </c>
      <c r="MF42" s="1">
        <v>2639280.5</v>
      </c>
      <c r="MG42" s="1">
        <v>129640.25</v>
      </c>
      <c r="MH42" s="1"/>
      <c r="MI42" s="1">
        <v>1176939.5</v>
      </c>
      <c r="MJ42" s="1">
        <v>56716</v>
      </c>
      <c r="MK42" s="1">
        <v>22936</v>
      </c>
      <c r="ML42" s="1">
        <v>916881.4</v>
      </c>
      <c r="MM42" s="1">
        <v>2445105.5499999998</v>
      </c>
      <c r="MN42" s="1">
        <v>101306</v>
      </c>
      <c r="MO42" s="1">
        <v>56527</v>
      </c>
      <c r="MP42" s="1">
        <v>823621.75</v>
      </c>
      <c r="MQ42" s="1">
        <v>65848</v>
      </c>
      <c r="MR42" s="1">
        <v>194849</v>
      </c>
      <c r="MS42" s="1">
        <v>1041419.11</v>
      </c>
      <c r="MT42" s="1">
        <v>11399760.720000001</v>
      </c>
      <c r="MU42" s="1">
        <v>177839</v>
      </c>
      <c r="MV42" s="1">
        <v>1595625.3</v>
      </c>
      <c r="MW42" s="1">
        <v>744398</v>
      </c>
      <c r="MX42" s="1">
        <v>218454.75</v>
      </c>
      <c r="MY42" s="1">
        <v>2467145</v>
      </c>
      <c r="MZ42" s="1">
        <v>1837501</v>
      </c>
      <c r="NA42" s="1">
        <v>3454935</v>
      </c>
      <c r="NB42" s="1">
        <v>606408.5</v>
      </c>
      <c r="NC42" s="1">
        <v>2392967</v>
      </c>
      <c r="ND42" s="1">
        <v>1206275.5</v>
      </c>
      <c r="NE42" s="1">
        <v>18788</v>
      </c>
      <c r="NF42" s="1">
        <v>43173</v>
      </c>
      <c r="NG42" s="1">
        <v>500114</v>
      </c>
      <c r="NH42" s="1">
        <v>106932</v>
      </c>
      <c r="NI42" s="1">
        <v>15964</v>
      </c>
      <c r="NJ42" s="1">
        <v>850817</v>
      </c>
      <c r="NK42" s="1">
        <v>333026</v>
      </c>
      <c r="NL42" s="1">
        <v>72801</v>
      </c>
      <c r="NM42" s="1">
        <v>242620</v>
      </c>
      <c r="NN42" s="1">
        <v>3206242</v>
      </c>
      <c r="NO42" s="1">
        <v>1816546</v>
      </c>
      <c r="NP42" s="1">
        <v>435468</v>
      </c>
      <c r="NQ42" s="1">
        <v>233266</v>
      </c>
      <c r="NR42" s="1">
        <v>369844</v>
      </c>
      <c r="NS42" s="1">
        <v>702589.75</v>
      </c>
      <c r="NT42" s="1">
        <v>759703.08</v>
      </c>
      <c r="NU42" s="1">
        <v>3132405.3</v>
      </c>
      <c r="NV42" s="1">
        <v>138253</v>
      </c>
      <c r="NW42" s="1">
        <v>222387.5</v>
      </c>
      <c r="NX42" s="1">
        <v>1127304.8</v>
      </c>
      <c r="NY42" s="1">
        <v>3160870.29</v>
      </c>
      <c r="NZ42" s="1">
        <v>1890895.75</v>
      </c>
      <c r="OA42" s="1">
        <v>200308.5</v>
      </c>
      <c r="OB42" s="1">
        <v>1054233</v>
      </c>
      <c r="OC42" s="1">
        <v>208112.5</v>
      </c>
      <c r="OD42" s="1">
        <v>6067</v>
      </c>
      <c r="OE42" s="1">
        <v>1704434.75</v>
      </c>
      <c r="OF42" s="1">
        <v>741175</v>
      </c>
      <c r="OG42" s="1">
        <v>1833008</v>
      </c>
      <c r="OH42" s="1">
        <v>1566196.25</v>
      </c>
      <c r="OI42" s="1">
        <v>276119</v>
      </c>
      <c r="OJ42" s="1">
        <v>74360.3</v>
      </c>
      <c r="OK42" s="1">
        <v>114032.5</v>
      </c>
      <c r="OL42" s="1">
        <v>573805</v>
      </c>
      <c r="OM42" s="1">
        <v>35061</v>
      </c>
      <c r="ON42" s="1">
        <v>58519</v>
      </c>
      <c r="OO42" s="1">
        <v>28573</v>
      </c>
      <c r="OP42" s="1">
        <v>845010.73</v>
      </c>
      <c r="OQ42" s="1">
        <v>255457.5</v>
      </c>
      <c r="OR42" s="1">
        <v>1221977.25</v>
      </c>
      <c r="OS42" s="1">
        <v>2306730.25</v>
      </c>
      <c r="OT42" s="1">
        <v>62158.75</v>
      </c>
      <c r="OU42" s="1">
        <v>1623101.5</v>
      </c>
      <c r="OV42" s="1">
        <v>940416</v>
      </c>
      <c r="OW42" s="1">
        <v>1365849.5</v>
      </c>
      <c r="OX42" s="1">
        <v>895963</v>
      </c>
      <c r="OY42" s="1">
        <v>734623.75</v>
      </c>
      <c r="OZ42" s="1">
        <v>3200496.75</v>
      </c>
      <c r="PA42" s="1">
        <v>376869.5</v>
      </c>
      <c r="PB42" s="1">
        <v>361690</v>
      </c>
      <c r="PC42" s="1">
        <v>254953.5</v>
      </c>
      <c r="PD42" s="1"/>
      <c r="PE42" s="1"/>
      <c r="PF42" s="1">
        <v>134315.75</v>
      </c>
      <c r="PG42" s="1">
        <v>344008.55</v>
      </c>
      <c r="PH42" s="1">
        <v>362008.5</v>
      </c>
      <c r="PI42" s="1">
        <v>87900</v>
      </c>
      <c r="PJ42" s="1">
        <v>584814.5</v>
      </c>
      <c r="PK42" s="1">
        <v>180305.41</v>
      </c>
      <c r="PL42" s="1">
        <v>146854</v>
      </c>
      <c r="PM42" s="1">
        <v>362003</v>
      </c>
      <c r="PN42" s="1">
        <v>423667.5</v>
      </c>
      <c r="PO42" s="1">
        <v>810955</v>
      </c>
      <c r="PP42" s="1">
        <v>538524</v>
      </c>
      <c r="PQ42" s="1">
        <v>173632</v>
      </c>
      <c r="PR42" s="1">
        <v>150338</v>
      </c>
      <c r="PS42" s="1">
        <v>568482.6</v>
      </c>
      <c r="PT42" s="1">
        <v>352343</v>
      </c>
      <c r="PU42" s="1">
        <v>105045</v>
      </c>
      <c r="PV42" s="1">
        <v>2477170.7000000002</v>
      </c>
      <c r="PW42" s="1">
        <v>541477.5</v>
      </c>
      <c r="PX42" s="1">
        <v>802294</v>
      </c>
      <c r="PY42" s="1">
        <v>460658.72</v>
      </c>
      <c r="PZ42" s="1">
        <v>379873</v>
      </c>
      <c r="QA42" s="1">
        <v>0</v>
      </c>
      <c r="QB42" s="1">
        <v>598233.1</v>
      </c>
      <c r="QC42" s="1">
        <v>403479</v>
      </c>
      <c r="QD42" s="1">
        <v>64764</v>
      </c>
      <c r="QE42" s="1">
        <v>510331.79</v>
      </c>
      <c r="QF42" s="1">
        <v>740065</v>
      </c>
      <c r="QG42" s="1">
        <v>208014</v>
      </c>
      <c r="QH42" s="1">
        <v>828507</v>
      </c>
      <c r="QI42" s="1">
        <v>713145.5</v>
      </c>
      <c r="QJ42" s="1">
        <v>364469.25</v>
      </c>
      <c r="QK42" s="1">
        <v>3639420.5</v>
      </c>
      <c r="QL42" s="1">
        <v>2068673.75</v>
      </c>
      <c r="QM42" s="1">
        <v>3543166.15</v>
      </c>
      <c r="QN42" s="1">
        <v>596587</v>
      </c>
      <c r="QO42" s="1">
        <v>3135641.51</v>
      </c>
      <c r="QP42" s="1">
        <v>1249287.25</v>
      </c>
      <c r="QQ42" s="1">
        <v>2500021.56</v>
      </c>
      <c r="QR42" s="1">
        <v>618592</v>
      </c>
      <c r="QS42" s="1">
        <v>244599.4</v>
      </c>
      <c r="QT42" s="1">
        <v>3919824</v>
      </c>
      <c r="QU42" s="1">
        <v>917238.4</v>
      </c>
      <c r="QV42" s="1">
        <v>11199977.560000001</v>
      </c>
      <c r="QW42" s="1">
        <v>994363.26</v>
      </c>
      <c r="QX42" s="1">
        <v>1593055</v>
      </c>
      <c r="QY42" s="1">
        <v>44717</v>
      </c>
      <c r="QZ42" s="1">
        <v>5439331</v>
      </c>
      <c r="RA42" s="1">
        <v>8817229.3000000007</v>
      </c>
      <c r="RB42" s="1">
        <v>1902905.7</v>
      </c>
      <c r="RC42" s="1">
        <v>827388</v>
      </c>
      <c r="RD42" s="1">
        <v>514145</v>
      </c>
      <c r="RE42" s="1">
        <v>2821974</v>
      </c>
      <c r="RF42" s="1">
        <v>360428</v>
      </c>
      <c r="RG42" s="1">
        <v>697353.73</v>
      </c>
      <c r="RH42" s="1">
        <v>424418.5</v>
      </c>
      <c r="RI42" s="1">
        <v>2017135.7</v>
      </c>
      <c r="RJ42" s="1">
        <v>3395282.79</v>
      </c>
      <c r="RK42" s="1">
        <v>1451186.17</v>
      </c>
      <c r="RL42" s="1">
        <v>1019828</v>
      </c>
      <c r="RM42" s="1">
        <v>1071521.5</v>
      </c>
      <c r="RN42" s="1">
        <v>1198552</v>
      </c>
      <c r="RO42" s="1">
        <v>220608.5</v>
      </c>
      <c r="RP42" s="1">
        <v>267298</v>
      </c>
      <c r="RQ42" s="1">
        <v>1595111</v>
      </c>
      <c r="RR42" s="1">
        <v>184889.27</v>
      </c>
      <c r="RS42" s="1">
        <v>40084</v>
      </c>
      <c r="RT42" s="1">
        <v>176903</v>
      </c>
      <c r="RU42" s="1">
        <v>1960768.5</v>
      </c>
      <c r="RV42" s="1">
        <v>4209735.95</v>
      </c>
      <c r="RW42" s="1">
        <v>310582.75</v>
      </c>
      <c r="RX42" s="1">
        <v>1045222.21</v>
      </c>
      <c r="RY42" s="1"/>
      <c r="RZ42" s="1">
        <v>193642.7</v>
      </c>
      <c r="SA42" s="1">
        <v>278101</v>
      </c>
      <c r="SB42" s="1">
        <v>4823</v>
      </c>
      <c r="SC42" s="1">
        <v>681710</v>
      </c>
      <c r="SD42" s="1">
        <v>133026.5</v>
      </c>
      <c r="SE42" s="1">
        <v>513884.25</v>
      </c>
      <c r="SF42" s="1">
        <v>12077.5</v>
      </c>
      <c r="SG42" s="1">
        <v>346895</v>
      </c>
      <c r="SH42" s="1">
        <v>1460659.5</v>
      </c>
      <c r="SI42" s="1">
        <v>755716</v>
      </c>
      <c r="SJ42" s="1">
        <v>62980.5</v>
      </c>
      <c r="SK42" s="1">
        <v>454408.25</v>
      </c>
      <c r="SL42" s="1">
        <v>1463918</v>
      </c>
      <c r="SM42" s="1">
        <v>1609924.66</v>
      </c>
      <c r="SN42" s="1">
        <v>413417</v>
      </c>
      <c r="SO42" s="1">
        <v>88291</v>
      </c>
      <c r="SP42" s="1">
        <v>395849</v>
      </c>
      <c r="SQ42" s="1">
        <v>327645</v>
      </c>
      <c r="SR42" s="1"/>
      <c r="SS42" s="1">
        <v>302898.34999999998</v>
      </c>
      <c r="ST42" s="1"/>
      <c r="SU42" s="1">
        <v>246719</v>
      </c>
      <c r="SV42" s="1">
        <v>403225.7</v>
      </c>
      <c r="SW42" s="1">
        <v>755915.34</v>
      </c>
      <c r="SX42" s="1">
        <v>1411689.5</v>
      </c>
      <c r="SY42" s="1">
        <v>359525</v>
      </c>
      <c r="SZ42" s="1">
        <v>89450.5</v>
      </c>
      <c r="TA42" s="1">
        <v>232277.5</v>
      </c>
      <c r="TB42" s="1">
        <v>139334.62</v>
      </c>
      <c r="TC42" s="1">
        <v>886313.25</v>
      </c>
      <c r="TD42" s="1">
        <v>414351.5</v>
      </c>
      <c r="TE42" s="1">
        <v>111323.25</v>
      </c>
      <c r="TF42" s="1">
        <v>112965.5</v>
      </c>
      <c r="TG42" s="1">
        <v>45175</v>
      </c>
      <c r="TH42" s="1">
        <v>547319.5</v>
      </c>
      <c r="TI42" s="1">
        <v>63020</v>
      </c>
      <c r="TJ42" s="1">
        <v>143661.57</v>
      </c>
      <c r="TK42" s="1">
        <v>1661415</v>
      </c>
      <c r="TL42" s="1">
        <v>10834597.25</v>
      </c>
      <c r="TM42" s="1">
        <v>175322.5</v>
      </c>
      <c r="TN42" s="1">
        <v>6571312.25</v>
      </c>
      <c r="TO42" s="1">
        <v>2738350</v>
      </c>
      <c r="TP42" s="1">
        <v>4538553</v>
      </c>
      <c r="TQ42" s="1">
        <v>1282187.02</v>
      </c>
      <c r="TR42" s="1">
        <v>45771.25</v>
      </c>
      <c r="TS42" s="1">
        <v>190443</v>
      </c>
      <c r="TT42" s="1">
        <v>946041.25</v>
      </c>
      <c r="TU42" s="1">
        <v>294951</v>
      </c>
      <c r="TV42" s="1">
        <v>541628.28</v>
      </c>
      <c r="TW42" s="1">
        <v>295102</v>
      </c>
      <c r="TX42" s="1">
        <v>341661</v>
      </c>
      <c r="TY42" s="1">
        <v>123077</v>
      </c>
      <c r="TZ42" s="1">
        <v>79133</v>
      </c>
      <c r="UA42" s="1">
        <v>454682.5</v>
      </c>
      <c r="UB42" s="1">
        <v>184088.45</v>
      </c>
      <c r="UC42" s="1">
        <v>121480.5</v>
      </c>
      <c r="UD42" s="1">
        <v>1072164</v>
      </c>
      <c r="UE42" s="1">
        <v>11601</v>
      </c>
      <c r="UF42" s="1"/>
      <c r="UG42" s="1"/>
      <c r="UH42" s="1"/>
      <c r="UI42" s="1">
        <v>177033.5</v>
      </c>
      <c r="UJ42" s="1"/>
      <c r="UK42" s="1"/>
      <c r="UL42" s="1">
        <v>5030</v>
      </c>
      <c r="UM42" s="1">
        <v>917953.15</v>
      </c>
      <c r="UN42" s="1">
        <v>11650.79</v>
      </c>
      <c r="UO42" s="1">
        <v>67053</v>
      </c>
      <c r="UP42" s="1">
        <v>369830</v>
      </c>
      <c r="UQ42" s="1">
        <v>258262</v>
      </c>
      <c r="UR42" s="1">
        <v>55186</v>
      </c>
      <c r="US42" s="1">
        <v>610389</v>
      </c>
      <c r="UT42" s="1">
        <v>28847.5</v>
      </c>
      <c r="UU42" s="1">
        <v>3272.5</v>
      </c>
      <c r="UV42" s="1">
        <v>155682.65</v>
      </c>
      <c r="UW42" s="1">
        <v>414427.5</v>
      </c>
      <c r="UX42" s="1">
        <v>211067</v>
      </c>
      <c r="UY42" s="1">
        <v>255244</v>
      </c>
      <c r="UZ42" s="1">
        <v>548234</v>
      </c>
      <c r="VA42" s="1">
        <v>1356728.5</v>
      </c>
      <c r="VB42" s="1">
        <v>436143</v>
      </c>
      <c r="VC42" s="1">
        <v>578180.80000000005</v>
      </c>
      <c r="VD42" s="1">
        <v>505388</v>
      </c>
      <c r="VE42" s="1">
        <v>188573</v>
      </c>
      <c r="VF42" s="1">
        <v>438821</v>
      </c>
      <c r="VG42" s="1">
        <v>869154.21</v>
      </c>
      <c r="VH42" s="1">
        <v>866162.7</v>
      </c>
      <c r="VI42" s="1">
        <v>47486</v>
      </c>
      <c r="VJ42" s="1">
        <v>200450</v>
      </c>
      <c r="VK42" s="1">
        <v>3395344.65</v>
      </c>
      <c r="VL42" s="1">
        <v>171974</v>
      </c>
      <c r="VM42" s="1">
        <v>84903.59</v>
      </c>
      <c r="VN42" s="1">
        <v>918994.07</v>
      </c>
      <c r="VO42" s="1">
        <v>193448.66</v>
      </c>
      <c r="VP42" s="1">
        <v>474429</v>
      </c>
      <c r="VQ42" s="1">
        <v>645590.44999999995</v>
      </c>
      <c r="VR42" s="1">
        <v>338851.13</v>
      </c>
      <c r="VS42" s="1">
        <v>106682</v>
      </c>
      <c r="VT42" s="1">
        <v>54992</v>
      </c>
      <c r="VU42" s="1">
        <v>699575.75</v>
      </c>
      <c r="VV42" s="1">
        <v>420332.6</v>
      </c>
      <c r="VW42" s="1">
        <v>630722</v>
      </c>
      <c r="VX42" s="1">
        <v>945417.5</v>
      </c>
      <c r="VY42" s="1">
        <v>5982746.5</v>
      </c>
      <c r="VZ42" s="1">
        <v>2333105.2000000002</v>
      </c>
      <c r="WA42" s="1"/>
      <c r="WB42" s="1">
        <v>140227.25</v>
      </c>
      <c r="WC42" s="1"/>
      <c r="WD42" s="1">
        <v>955604.25</v>
      </c>
      <c r="WE42" s="1">
        <v>79061.75</v>
      </c>
      <c r="WF42" s="1">
        <v>253823.4</v>
      </c>
      <c r="WG42" s="1">
        <v>1299948</v>
      </c>
      <c r="WH42" s="1"/>
      <c r="WI42" s="1">
        <v>510814.55</v>
      </c>
      <c r="WJ42" s="1"/>
      <c r="WK42" s="1"/>
      <c r="WL42" s="1">
        <v>39588</v>
      </c>
      <c r="WM42" s="1">
        <v>324967</v>
      </c>
      <c r="WN42" s="1">
        <v>604048.75</v>
      </c>
      <c r="WO42" s="1">
        <v>194340.05</v>
      </c>
      <c r="WP42" s="1">
        <v>286423</v>
      </c>
      <c r="WQ42" s="1">
        <v>387807</v>
      </c>
      <c r="WR42" s="1">
        <v>604486.25</v>
      </c>
      <c r="WS42" s="1">
        <v>111836</v>
      </c>
      <c r="WT42" s="1">
        <v>158146</v>
      </c>
      <c r="WU42" s="1">
        <v>-241855</v>
      </c>
      <c r="WV42" s="1">
        <v>357198</v>
      </c>
      <c r="WW42" s="1">
        <v>59960</v>
      </c>
      <c r="WX42" s="1">
        <v>47828</v>
      </c>
      <c r="WY42" s="1">
        <v>5238</v>
      </c>
      <c r="WZ42" s="1"/>
      <c r="XA42" s="1">
        <v>27875</v>
      </c>
      <c r="XB42" s="1">
        <v>2832</v>
      </c>
      <c r="XC42" s="1">
        <v>2180</v>
      </c>
      <c r="XD42" s="1"/>
      <c r="XE42" s="1">
        <v>78266</v>
      </c>
      <c r="XF42" s="1">
        <v>8694</v>
      </c>
      <c r="XG42" s="1">
        <v>1174561</v>
      </c>
      <c r="XH42" s="1">
        <v>296012</v>
      </c>
      <c r="XI42" s="1">
        <v>12204.5</v>
      </c>
      <c r="XJ42" s="1">
        <v>510592</v>
      </c>
      <c r="XK42" s="1">
        <v>71186</v>
      </c>
      <c r="XL42" s="1"/>
      <c r="XM42" s="1"/>
      <c r="XN42" s="1"/>
      <c r="XO42" s="1"/>
      <c r="XP42" s="1"/>
      <c r="XQ42" s="1"/>
      <c r="XR42" s="1"/>
      <c r="XS42" s="1">
        <v>114646</v>
      </c>
      <c r="XT42" s="1">
        <v>1691055</v>
      </c>
      <c r="XU42" s="1">
        <v>2502336.7200000002</v>
      </c>
      <c r="XV42" s="1"/>
      <c r="XW42" s="1"/>
      <c r="XX42" s="1"/>
      <c r="XY42" s="1">
        <v>0</v>
      </c>
      <c r="XZ42" s="1">
        <v>1371161</v>
      </c>
      <c r="YA42" s="1"/>
      <c r="YB42" s="1"/>
      <c r="YC42" s="1"/>
      <c r="YD42" s="1">
        <v>550135.5</v>
      </c>
      <c r="YE42" s="1">
        <v>1499394</v>
      </c>
      <c r="YF42" s="1">
        <v>225045</v>
      </c>
      <c r="YG42" s="1">
        <v>1426264.15</v>
      </c>
      <c r="YH42" s="1">
        <v>173497.5</v>
      </c>
      <c r="YI42" s="1">
        <v>1257021.5</v>
      </c>
      <c r="YJ42" s="1">
        <v>1402900</v>
      </c>
      <c r="YK42" s="1">
        <v>645113</v>
      </c>
      <c r="YL42" s="1">
        <v>245532</v>
      </c>
      <c r="YM42" s="1">
        <v>176709.14</v>
      </c>
      <c r="YN42" s="1">
        <v>387296.5</v>
      </c>
      <c r="YO42" s="1">
        <v>35696</v>
      </c>
      <c r="YP42" s="1"/>
      <c r="YQ42" s="1"/>
      <c r="YR42" s="1"/>
      <c r="YS42" s="1">
        <v>1636922.5</v>
      </c>
      <c r="YT42" s="1">
        <v>161846</v>
      </c>
      <c r="YU42" s="1"/>
      <c r="YV42" s="1"/>
      <c r="YW42" s="1">
        <v>5750161.0700000003</v>
      </c>
      <c r="YX42" s="1">
        <v>641954.18000000005</v>
      </c>
      <c r="YY42" s="1"/>
      <c r="YZ42" s="1"/>
      <c r="ZA42" s="1">
        <v>1128726.5</v>
      </c>
      <c r="ZB42" s="1"/>
      <c r="ZC42" s="1">
        <v>226921</v>
      </c>
      <c r="ZD42" s="1">
        <v>246919</v>
      </c>
      <c r="ZE42" s="1"/>
      <c r="ZF42" s="1"/>
      <c r="ZG42" s="1"/>
      <c r="ZH42" s="1"/>
      <c r="ZI42" s="1"/>
      <c r="ZJ42" s="1"/>
      <c r="ZK42" s="1"/>
      <c r="ZL42" s="1">
        <v>429931.88</v>
      </c>
      <c r="ZM42" s="1"/>
      <c r="ZN42" s="1"/>
      <c r="ZO42" s="1">
        <v>1439601.47</v>
      </c>
      <c r="ZP42" s="1"/>
      <c r="ZQ42" s="1">
        <v>5665697.5</v>
      </c>
      <c r="ZR42" s="1">
        <v>536024</v>
      </c>
      <c r="ZS42" s="1"/>
      <c r="ZT42" s="1">
        <v>2634857.5</v>
      </c>
      <c r="ZU42" s="1">
        <v>1162742.5</v>
      </c>
      <c r="ZV42" s="1">
        <v>2834790.73</v>
      </c>
      <c r="ZW42" s="1">
        <v>13473.31</v>
      </c>
      <c r="ZX42" s="1">
        <v>204003</v>
      </c>
      <c r="ZY42" s="1">
        <v>901210</v>
      </c>
      <c r="ZZ42" s="1">
        <v>607834.47</v>
      </c>
      <c r="AAA42" s="1">
        <v>444541.5</v>
      </c>
      <c r="AAB42" s="1">
        <v>994637.29</v>
      </c>
      <c r="AAC42" s="1">
        <v>348063</v>
      </c>
      <c r="AAD42" s="1">
        <v>247304.66</v>
      </c>
      <c r="AAE42" s="1">
        <v>1865268.25</v>
      </c>
      <c r="AAF42" s="1">
        <v>498480.25</v>
      </c>
      <c r="AAG42" s="1">
        <v>1367300.35</v>
      </c>
      <c r="AAH42" s="1">
        <v>993233.25</v>
      </c>
      <c r="AAI42" s="1">
        <v>0</v>
      </c>
      <c r="AAJ42" s="1">
        <v>1180985</v>
      </c>
      <c r="AAK42" s="1">
        <v>194771</v>
      </c>
      <c r="AAL42" s="1">
        <v>3187636.5</v>
      </c>
      <c r="AAM42" s="1">
        <v>3403620.77</v>
      </c>
      <c r="AAN42" s="1">
        <v>0</v>
      </c>
      <c r="AAO42" s="1">
        <v>964216.65</v>
      </c>
      <c r="AAP42" s="1">
        <v>5501495</v>
      </c>
      <c r="AAQ42" s="1">
        <v>1502741</v>
      </c>
      <c r="AAR42" s="1">
        <v>2749425.37</v>
      </c>
      <c r="AAS42" s="1">
        <v>350032</v>
      </c>
      <c r="AAT42" s="1">
        <v>4319276.5</v>
      </c>
      <c r="AAU42" s="1">
        <v>1521009.23</v>
      </c>
      <c r="AAV42" s="1">
        <v>981025.65</v>
      </c>
      <c r="AAW42" s="1">
        <v>2062036</v>
      </c>
      <c r="AAX42" s="1">
        <v>4915001</v>
      </c>
      <c r="AAY42" s="1">
        <v>290301.21999999997</v>
      </c>
      <c r="AAZ42" s="1">
        <v>35555</v>
      </c>
      <c r="ABA42" s="1">
        <v>1114334</v>
      </c>
      <c r="ABB42" s="1">
        <v>108468</v>
      </c>
      <c r="ABC42" s="1">
        <v>1943173.5</v>
      </c>
      <c r="ABD42" s="1">
        <v>740679</v>
      </c>
      <c r="ABE42" s="1">
        <v>1514427.45</v>
      </c>
      <c r="ABF42" s="1">
        <v>806887</v>
      </c>
      <c r="ABG42" s="1">
        <v>309242</v>
      </c>
      <c r="ABH42" s="1">
        <v>224520.75</v>
      </c>
      <c r="ABI42" s="1">
        <v>5550810.4900000002</v>
      </c>
      <c r="ABJ42" s="1">
        <v>2737103</v>
      </c>
      <c r="ABK42" s="1">
        <v>318402</v>
      </c>
      <c r="ABL42" s="1">
        <v>213537</v>
      </c>
      <c r="ABM42" s="1">
        <v>117030</v>
      </c>
      <c r="ABN42" s="1">
        <v>2767930</v>
      </c>
      <c r="ABO42" s="1">
        <v>79241.11</v>
      </c>
      <c r="ABP42" s="1">
        <v>27785</v>
      </c>
      <c r="ABQ42" s="1">
        <v>1197744</v>
      </c>
      <c r="ABR42" s="1">
        <v>363765</v>
      </c>
      <c r="ABS42" s="1">
        <v>241057</v>
      </c>
      <c r="ABT42" s="1">
        <v>2668394.64</v>
      </c>
      <c r="ABU42" s="1">
        <v>149202</v>
      </c>
      <c r="ABV42" s="1">
        <v>244156.75</v>
      </c>
      <c r="ABW42" s="1">
        <v>6169</v>
      </c>
      <c r="ABX42" s="1">
        <v>384302.51</v>
      </c>
      <c r="ABY42" s="1">
        <v>27671</v>
      </c>
      <c r="ABZ42" s="1">
        <v>1235396.07</v>
      </c>
      <c r="ACA42" s="1">
        <v>199356.5</v>
      </c>
      <c r="ACB42" s="1">
        <v>125099.25</v>
      </c>
      <c r="ACC42" s="1">
        <v>265765</v>
      </c>
      <c r="ACD42" s="1">
        <v>184464</v>
      </c>
      <c r="ACE42" s="1">
        <v>283720</v>
      </c>
      <c r="ACF42" s="1">
        <v>37800</v>
      </c>
      <c r="ACG42" s="1">
        <v>5464</v>
      </c>
      <c r="ACH42" s="1">
        <v>440</v>
      </c>
      <c r="ACI42" s="1">
        <v>0</v>
      </c>
      <c r="ACJ42" s="1">
        <v>31352</v>
      </c>
      <c r="ACK42" s="1">
        <v>1400</v>
      </c>
      <c r="ACL42" s="1"/>
      <c r="ACM42" s="1">
        <v>56946.75</v>
      </c>
      <c r="ACN42" s="1"/>
      <c r="ACO42" s="1"/>
      <c r="ACP42" s="1"/>
      <c r="ACQ42" s="1"/>
      <c r="ACR42" s="1"/>
      <c r="ACS42" s="1">
        <v>540</v>
      </c>
      <c r="ACT42" s="1"/>
      <c r="ACU42" s="1"/>
      <c r="ACV42" s="1">
        <v>48104</v>
      </c>
      <c r="ACW42" s="1"/>
      <c r="ACX42" s="1"/>
      <c r="ACY42" s="1"/>
      <c r="ACZ42" s="1">
        <v>2145450.5</v>
      </c>
      <c r="ADA42" s="1">
        <v>465789</v>
      </c>
      <c r="ADB42" s="1">
        <v>229379</v>
      </c>
      <c r="ADC42" s="1">
        <v>2302177.5</v>
      </c>
      <c r="ADD42" s="1">
        <v>275978</v>
      </c>
      <c r="ADE42" s="1">
        <v>642803.51</v>
      </c>
      <c r="ADF42" s="1">
        <v>2788094.75</v>
      </c>
      <c r="ADG42" s="1">
        <v>6438996.7000000002</v>
      </c>
      <c r="ADH42" s="1">
        <v>3602594</v>
      </c>
      <c r="ADI42" s="1"/>
      <c r="ADJ42" s="1">
        <v>4184868</v>
      </c>
      <c r="ADK42" s="1">
        <v>1371702</v>
      </c>
      <c r="ADL42" s="1">
        <v>2886184.69</v>
      </c>
      <c r="ADM42" s="1"/>
      <c r="ADN42" s="1">
        <v>1244182</v>
      </c>
      <c r="ADO42" s="1">
        <v>419512</v>
      </c>
      <c r="ADP42" s="1">
        <v>684337</v>
      </c>
      <c r="ADQ42" s="1"/>
      <c r="ADR42" s="1"/>
      <c r="ADS42" s="1"/>
      <c r="ADT42" s="1">
        <v>99787.54</v>
      </c>
      <c r="ADU42" s="1">
        <v>213713.5</v>
      </c>
      <c r="ADV42" s="1">
        <v>235904</v>
      </c>
      <c r="ADW42" s="1">
        <v>220412.35</v>
      </c>
      <c r="ADX42" s="1">
        <v>54460</v>
      </c>
      <c r="ADY42" s="1">
        <v>274280</v>
      </c>
      <c r="ADZ42" s="1">
        <v>190010</v>
      </c>
      <c r="AEA42" s="1">
        <v>324335</v>
      </c>
      <c r="AEB42" s="1">
        <v>276542</v>
      </c>
      <c r="AEC42" s="1">
        <v>292646</v>
      </c>
      <c r="AED42" s="1"/>
      <c r="AEE42" s="1">
        <v>2148842</v>
      </c>
      <c r="AEF42" s="1">
        <v>1332559.17</v>
      </c>
      <c r="AEG42" s="1">
        <v>257211.5</v>
      </c>
      <c r="AEH42" s="1"/>
      <c r="AEI42" s="1">
        <v>738819.5</v>
      </c>
      <c r="AEJ42" s="1">
        <v>226850</v>
      </c>
      <c r="AEK42" s="1">
        <v>161986.79999999999</v>
      </c>
      <c r="AEL42" s="1">
        <v>481799</v>
      </c>
      <c r="AEM42" s="1">
        <v>2649203.9</v>
      </c>
      <c r="AEN42" s="1">
        <v>1085472</v>
      </c>
      <c r="AEO42" s="1">
        <v>595781.5</v>
      </c>
      <c r="AEP42" s="1"/>
      <c r="AEQ42" s="1">
        <v>7579</v>
      </c>
      <c r="AER42" s="1">
        <v>85512</v>
      </c>
      <c r="AES42" s="1">
        <v>85771</v>
      </c>
      <c r="AET42" s="1">
        <v>75140.5</v>
      </c>
      <c r="AEU42" s="1"/>
      <c r="AEV42" s="1">
        <v>570531.25</v>
      </c>
      <c r="AEW42" s="1">
        <v>908472.5</v>
      </c>
      <c r="AEX42" s="1">
        <v>2168790.5</v>
      </c>
      <c r="AEY42" s="1">
        <v>1744541</v>
      </c>
      <c r="AEZ42" s="1">
        <v>1450925.11</v>
      </c>
      <c r="AFA42" s="1">
        <v>2098005</v>
      </c>
      <c r="AFB42" s="1">
        <v>284134</v>
      </c>
      <c r="AFC42" s="1">
        <v>881873.11</v>
      </c>
      <c r="AFD42" s="1"/>
      <c r="AFE42" s="1">
        <v>2613076.64</v>
      </c>
      <c r="AFF42" s="1">
        <v>4087249.05</v>
      </c>
      <c r="AFG42" s="1">
        <v>919486.75</v>
      </c>
      <c r="AFH42" s="1">
        <v>90741</v>
      </c>
      <c r="AFI42" s="1"/>
      <c r="AFJ42" s="1">
        <v>408598.75</v>
      </c>
      <c r="AFK42" s="1">
        <v>318479</v>
      </c>
      <c r="AFL42" s="1">
        <v>16770.849999999999</v>
      </c>
      <c r="AFM42" s="1">
        <v>453668</v>
      </c>
      <c r="AFN42" s="1">
        <v>2004836</v>
      </c>
      <c r="AFO42" s="1">
        <v>5969</v>
      </c>
      <c r="AFP42" s="1">
        <v>771305.1</v>
      </c>
      <c r="AFQ42" s="1">
        <v>1560614.93</v>
      </c>
      <c r="AFR42" s="1">
        <v>116083</v>
      </c>
      <c r="AFS42" s="1"/>
      <c r="AFT42" s="1">
        <v>238038</v>
      </c>
      <c r="AFU42" s="1">
        <v>567719.25</v>
      </c>
      <c r="AFV42" s="1">
        <v>475834.5</v>
      </c>
      <c r="AFW42" s="1">
        <v>210931</v>
      </c>
      <c r="AFX42" s="1">
        <v>75356</v>
      </c>
      <c r="AFY42" s="1">
        <v>24435</v>
      </c>
      <c r="AFZ42" s="1">
        <v>61156.5</v>
      </c>
      <c r="AGA42" s="1">
        <v>13730</v>
      </c>
      <c r="AGB42" s="1"/>
      <c r="AGC42" s="1">
        <v>87453.4</v>
      </c>
      <c r="AGD42" s="1">
        <v>227130</v>
      </c>
      <c r="AGE42" s="1">
        <v>45426</v>
      </c>
      <c r="AGF42" s="1">
        <v>114390.74</v>
      </c>
      <c r="AGG42" s="1">
        <v>644128.5</v>
      </c>
      <c r="AGH42" s="1">
        <v>66787.87</v>
      </c>
      <c r="AGI42" s="1">
        <v>255782</v>
      </c>
      <c r="AGJ42" s="1">
        <v>612525.5</v>
      </c>
      <c r="AGK42" s="1">
        <v>2017986.5</v>
      </c>
      <c r="AGL42" s="1">
        <v>237514.64</v>
      </c>
      <c r="AGM42" s="1">
        <v>55062</v>
      </c>
      <c r="AGN42" s="1">
        <v>346080.24</v>
      </c>
      <c r="AGO42" s="1">
        <v>857417.77</v>
      </c>
      <c r="AGP42" s="1">
        <v>36137</v>
      </c>
      <c r="AGQ42" s="1">
        <v>143364.16</v>
      </c>
      <c r="AGR42" s="1">
        <v>188325</v>
      </c>
      <c r="AGS42" s="1">
        <v>94664.5</v>
      </c>
      <c r="AGT42" s="1">
        <v>0</v>
      </c>
      <c r="AGU42" s="1">
        <v>101815</v>
      </c>
      <c r="AGV42" s="1">
        <v>1368880</v>
      </c>
      <c r="AGW42" s="1">
        <v>605768</v>
      </c>
      <c r="AGX42" s="1">
        <v>416847.9</v>
      </c>
      <c r="AGY42" s="1">
        <v>73549</v>
      </c>
      <c r="AGZ42" s="1">
        <v>357399.3</v>
      </c>
      <c r="AHA42" s="1">
        <v>3037147.5</v>
      </c>
      <c r="AHB42" s="1">
        <v>1808771.97</v>
      </c>
      <c r="AHC42" s="1">
        <v>1978832</v>
      </c>
      <c r="AHD42" s="1">
        <v>775546</v>
      </c>
      <c r="AHE42" s="1">
        <v>436574</v>
      </c>
      <c r="AHF42" s="1">
        <v>571214</v>
      </c>
      <c r="AHG42" s="1">
        <v>10821</v>
      </c>
      <c r="AHH42" s="1"/>
      <c r="AHI42" s="1">
        <v>267746</v>
      </c>
      <c r="AHJ42" s="1">
        <v>142266</v>
      </c>
      <c r="AHK42" s="1"/>
      <c r="AHL42" s="1"/>
      <c r="AHM42" s="1"/>
      <c r="AHN42" s="1">
        <v>181298</v>
      </c>
      <c r="AHO42" s="1">
        <v>0</v>
      </c>
      <c r="AHP42" s="1">
        <v>223235</v>
      </c>
      <c r="AHQ42" s="1">
        <v>-25000</v>
      </c>
      <c r="AHR42" s="1">
        <v>296629.75</v>
      </c>
      <c r="AHS42" s="1">
        <v>201228</v>
      </c>
      <c r="AHT42" s="1">
        <v>9348</v>
      </c>
      <c r="AHU42" s="1">
        <v>1220</v>
      </c>
      <c r="AHV42" s="1"/>
      <c r="AHW42" s="1">
        <v>1169455109.51</v>
      </c>
    </row>
    <row r="43" spans="1:907" x14ac:dyDescent="0.25">
      <c r="A43" t="s">
        <v>1917</v>
      </c>
      <c r="B43" t="s">
        <v>1954</v>
      </c>
      <c r="C43" t="s">
        <v>1955</v>
      </c>
      <c r="D43" s="1"/>
      <c r="E43" s="1">
        <v>130190.32</v>
      </c>
      <c r="F43" s="1">
        <v>486137.71</v>
      </c>
      <c r="G43" s="1">
        <v>6045288</v>
      </c>
      <c r="H43" s="1">
        <v>8425665.6400000006</v>
      </c>
      <c r="I43" s="1">
        <v>4601153.75</v>
      </c>
      <c r="J43" s="1">
        <v>6462022.4500000002</v>
      </c>
      <c r="K43" s="1">
        <v>3888756.25</v>
      </c>
      <c r="L43" s="1">
        <v>2775524.65</v>
      </c>
      <c r="M43" s="1">
        <v>2530778.19</v>
      </c>
      <c r="N43" s="1">
        <v>35444582.270000003</v>
      </c>
      <c r="O43" s="1">
        <v>18294632.57</v>
      </c>
      <c r="P43" s="1">
        <v>41347511.100000001</v>
      </c>
      <c r="Q43" s="1">
        <v>5456154</v>
      </c>
      <c r="R43" s="1">
        <v>616239</v>
      </c>
      <c r="S43" s="1">
        <v>6214552</v>
      </c>
      <c r="T43" s="1">
        <v>6338892.71</v>
      </c>
      <c r="U43" s="1">
        <v>71962155.019999996</v>
      </c>
      <c r="V43" s="1">
        <v>5162034</v>
      </c>
      <c r="W43" s="1"/>
      <c r="X43" s="1">
        <v>4245724.13</v>
      </c>
      <c r="Y43" s="1">
        <v>7301114.75</v>
      </c>
      <c r="Z43" s="1">
        <v>4114084.72</v>
      </c>
      <c r="AA43" s="1">
        <v>41636171.619999997</v>
      </c>
      <c r="AB43" s="1">
        <v>17979990.879999999</v>
      </c>
      <c r="AC43" s="1">
        <v>1955654.08</v>
      </c>
      <c r="AD43" s="1">
        <v>3105742.3</v>
      </c>
      <c r="AE43" s="1">
        <v>917223</v>
      </c>
      <c r="AF43" s="1"/>
      <c r="AG43" s="1">
        <v>25595682.129999999</v>
      </c>
      <c r="AH43" s="1">
        <v>21841536.75</v>
      </c>
      <c r="AI43" s="1">
        <v>2424863</v>
      </c>
      <c r="AJ43" s="1">
        <v>3652799.23</v>
      </c>
      <c r="AK43" s="1">
        <v>2250335.25</v>
      </c>
      <c r="AL43" s="1">
        <v>1903021.75</v>
      </c>
      <c r="AM43" s="1">
        <v>3479369</v>
      </c>
      <c r="AN43" s="1">
        <v>446922.5</v>
      </c>
      <c r="AO43" s="1"/>
      <c r="AP43" s="1">
        <v>16265479</v>
      </c>
      <c r="AQ43" s="1">
        <v>52143194.409999996</v>
      </c>
      <c r="AR43" s="1">
        <v>8431785</v>
      </c>
      <c r="AS43" s="1">
        <v>2512237</v>
      </c>
      <c r="AT43" s="1">
        <v>42033445</v>
      </c>
      <c r="AU43" s="1">
        <v>3087356.09</v>
      </c>
      <c r="AV43" s="1">
        <v>15794438.529999999</v>
      </c>
      <c r="AW43" s="1">
        <v>4495485.92</v>
      </c>
      <c r="AX43" s="1"/>
      <c r="AY43" s="1">
        <v>7020804.2699999996</v>
      </c>
      <c r="AZ43" s="1">
        <v>13675312.970000001</v>
      </c>
      <c r="BA43" s="1">
        <v>8469053.5600000005</v>
      </c>
      <c r="BB43" s="1">
        <v>19255371.870000001</v>
      </c>
      <c r="BC43" s="1">
        <v>0</v>
      </c>
      <c r="BD43" s="1">
        <v>23998013.300000001</v>
      </c>
      <c r="BE43" s="1">
        <v>1508597.57</v>
      </c>
      <c r="BF43" s="1">
        <v>8842849.2599999998</v>
      </c>
      <c r="BG43" s="1">
        <v>4267960.3</v>
      </c>
      <c r="BH43" s="1">
        <v>108948042.84999999</v>
      </c>
      <c r="BI43" s="1">
        <v>2460475</v>
      </c>
      <c r="BJ43" s="1">
        <v>1307942</v>
      </c>
      <c r="BK43" s="1">
        <v>5150653.75</v>
      </c>
      <c r="BL43" s="1">
        <v>842643</v>
      </c>
      <c r="BM43" s="1"/>
      <c r="BN43" s="1">
        <v>34044549.489999995</v>
      </c>
      <c r="BO43" s="1">
        <v>1694198.35</v>
      </c>
      <c r="BP43" s="1">
        <v>3788284.25</v>
      </c>
      <c r="BQ43" s="1">
        <v>7559645</v>
      </c>
      <c r="BR43" s="1">
        <v>4383568.5199999996</v>
      </c>
      <c r="BS43" s="1">
        <v>60300</v>
      </c>
      <c r="BT43" s="1"/>
      <c r="BU43" s="1">
        <v>183997.88</v>
      </c>
      <c r="BV43" s="1">
        <v>781497.9</v>
      </c>
      <c r="BW43" s="1"/>
      <c r="BX43" s="1">
        <v>5366</v>
      </c>
      <c r="BY43" s="1">
        <v>4390265.75</v>
      </c>
      <c r="BZ43" s="1">
        <v>311991</v>
      </c>
      <c r="CA43" s="1">
        <v>10363126.25</v>
      </c>
      <c r="CB43" s="1">
        <v>1162505.03</v>
      </c>
      <c r="CC43" s="1">
        <v>98224808.939999998</v>
      </c>
      <c r="CD43" s="1"/>
      <c r="CE43" s="1">
        <v>2633464.75</v>
      </c>
      <c r="CF43" s="1">
        <v>1899383</v>
      </c>
      <c r="CG43" s="1"/>
      <c r="CH43" s="1">
        <v>475100</v>
      </c>
      <c r="CI43" s="1">
        <v>129567</v>
      </c>
      <c r="CJ43" s="1">
        <v>19843958.73</v>
      </c>
      <c r="CK43" s="1">
        <v>7204395</v>
      </c>
      <c r="CL43" s="1"/>
      <c r="CM43" s="1"/>
      <c r="CN43" s="1">
        <v>5855123.7999999998</v>
      </c>
      <c r="CO43" s="1">
        <v>1333334</v>
      </c>
      <c r="CP43" s="1"/>
      <c r="CQ43" s="1">
        <v>97692</v>
      </c>
      <c r="CR43" s="1">
        <v>1820675.5</v>
      </c>
      <c r="CS43" s="1"/>
      <c r="CT43" s="1"/>
      <c r="CU43" s="1">
        <v>14239189</v>
      </c>
      <c r="CV43" s="1"/>
      <c r="CW43" s="1">
        <v>190113</v>
      </c>
      <c r="CX43" s="1">
        <v>157345</v>
      </c>
      <c r="CY43" s="1"/>
      <c r="CZ43" s="1">
        <v>544528</v>
      </c>
      <c r="DA43" s="1"/>
      <c r="DB43" s="1"/>
      <c r="DC43" s="1"/>
      <c r="DD43" s="1">
        <v>22382</v>
      </c>
      <c r="DE43" s="1">
        <v>3431932</v>
      </c>
      <c r="DF43" s="1">
        <v>6100145.5</v>
      </c>
      <c r="DG43" s="1">
        <v>170383</v>
      </c>
      <c r="DH43" s="1">
        <v>2712955.72</v>
      </c>
      <c r="DI43" s="1">
        <v>69544.5</v>
      </c>
      <c r="DJ43" s="1">
        <v>378440.62</v>
      </c>
      <c r="DK43" s="1">
        <v>152241</v>
      </c>
      <c r="DL43" s="1">
        <v>49643</v>
      </c>
      <c r="DM43" s="1">
        <v>41926.5</v>
      </c>
      <c r="DN43" s="1"/>
      <c r="DO43" s="1">
        <v>637094.25</v>
      </c>
      <c r="DP43" s="1"/>
      <c r="DQ43" s="1"/>
      <c r="DR43" s="1">
        <v>304090</v>
      </c>
      <c r="DS43" s="1"/>
      <c r="DT43" s="1">
        <v>5413079.54</v>
      </c>
      <c r="DU43" s="1">
        <v>15407.25</v>
      </c>
      <c r="DV43" s="1"/>
      <c r="DW43" s="1"/>
      <c r="DX43" s="1">
        <v>70309</v>
      </c>
      <c r="DY43" s="1"/>
      <c r="DZ43" s="1"/>
      <c r="EA43" s="1"/>
      <c r="EB43" s="1">
        <v>143819</v>
      </c>
      <c r="EC43" s="1">
        <v>191966</v>
      </c>
      <c r="ED43" s="1">
        <v>94049</v>
      </c>
      <c r="EE43" s="1">
        <v>51430</v>
      </c>
      <c r="EF43" s="1"/>
      <c r="EG43" s="1">
        <v>0</v>
      </c>
      <c r="EH43" s="1"/>
      <c r="EI43" s="1">
        <v>32500</v>
      </c>
      <c r="EJ43" s="1">
        <v>270808.5</v>
      </c>
      <c r="EK43" s="1">
        <v>470177</v>
      </c>
      <c r="EL43" s="1"/>
      <c r="EM43" s="1">
        <v>29393</v>
      </c>
      <c r="EN43" s="1"/>
      <c r="EO43" s="1">
        <v>0</v>
      </c>
      <c r="EP43" s="1"/>
      <c r="EQ43" s="1"/>
      <c r="ER43" s="1"/>
      <c r="ES43" s="1">
        <v>6147</v>
      </c>
      <c r="ET43" s="1"/>
      <c r="EU43" s="1"/>
      <c r="EV43" s="1">
        <v>34768</v>
      </c>
      <c r="EW43" s="1">
        <v>92110</v>
      </c>
      <c r="EX43" s="1"/>
      <c r="EY43" s="1">
        <v>2221000</v>
      </c>
      <c r="EZ43" s="1">
        <v>497647</v>
      </c>
      <c r="FA43" s="1">
        <v>6829</v>
      </c>
      <c r="FB43" s="1"/>
      <c r="FC43" s="1">
        <v>116555</v>
      </c>
      <c r="FD43" s="1">
        <v>1479982</v>
      </c>
      <c r="FE43" s="1">
        <v>188136</v>
      </c>
      <c r="FF43" s="1">
        <v>109768</v>
      </c>
      <c r="FG43" s="1">
        <v>4266554.25</v>
      </c>
      <c r="FH43" s="1">
        <v>961907</v>
      </c>
      <c r="FI43" s="1"/>
      <c r="FJ43" s="1">
        <v>2322226</v>
      </c>
      <c r="FK43" s="1">
        <v>1090103</v>
      </c>
      <c r="FL43" s="1"/>
      <c r="FM43" s="1"/>
      <c r="FN43" s="1">
        <v>126848</v>
      </c>
      <c r="FO43" s="1">
        <v>243252.75</v>
      </c>
      <c r="FP43" s="1">
        <v>1213595</v>
      </c>
      <c r="FQ43" s="1">
        <v>7695103.5</v>
      </c>
      <c r="FR43" s="1">
        <v>306410.33</v>
      </c>
      <c r="FS43" s="1">
        <v>38503580.409999996</v>
      </c>
      <c r="FT43" s="1">
        <v>2041597.5</v>
      </c>
      <c r="FU43" s="1">
        <v>2937960.5</v>
      </c>
      <c r="FV43" s="1">
        <v>672442.37</v>
      </c>
      <c r="FW43" s="1">
        <v>2633288</v>
      </c>
      <c r="FX43" s="1">
        <v>598629</v>
      </c>
      <c r="FY43" s="1">
        <v>268809</v>
      </c>
      <c r="FZ43" s="1">
        <v>43260</v>
      </c>
      <c r="GA43" s="1">
        <v>39369</v>
      </c>
      <c r="GB43" s="1">
        <v>404676</v>
      </c>
      <c r="GC43" s="1">
        <v>654621</v>
      </c>
      <c r="GD43" s="1">
        <v>29491</v>
      </c>
      <c r="GE43" s="1">
        <v>1249229</v>
      </c>
      <c r="GF43" s="1">
        <v>384979</v>
      </c>
      <c r="GG43" s="1">
        <v>392695.5</v>
      </c>
      <c r="GH43" s="1">
        <v>131872</v>
      </c>
      <c r="GI43" s="1">
        <v>584675</v>
      </c>
      <c r="GJ43" s="1"/>
      <c r="GK43" s="1">
        <v>4239750</v>
      </c>
      <c r="GL43" s="1">
        <v>793047</v>
      </c>
      <c r="GM43" s="1"/>
      <c r="GN43" s="1">
        <v>3887835.91</v>
      </c>
      <c r="GO43" s="1">
        <v>5160254</v>
      </c>
      <c r="GP43" s="1">
        <v>473841</v>
      </c>
      <c r="GQ43" s="1">
        <v>1095750.5</v>
      </c>
      <c r="GR43" s="1">
        <v>7278916.0499999998</v>
      </c>
      <c r="GS43" s="1">
        <v>11829862.35</v>
      </c>
      <c r="GT43" s="1">
        <v>1317521.1499999999</v>
      </c>
      <c r="GU43" s="1">
        <v>7305547</v>
      </c>
      <c r="GV43" s="1">
        <v>1446136</v>
      </c>
      <c r="GW43" s="1">
        <v>1189440</v>
      </c>
      <c r="GX43" s="1">
        <v>20359</v>
      </c>
      <c r="GY43" s="1">
        <v>2705860</v>
      </c>
      <c r="GZ43" s="1">
        <v>97490</v>
      </c>
      <c r="HA43" s="1">
        <v>6144</v>
      </c>
      <c r="HB43" s="1">
        <v>123464</v>
      </c>
      <c r="HC43" s="1"/>
      <c r="HD43" s="1">
        <v>1547564.06</v>
      </c>
      <c r="HE43" s="1">
        <v>1275261.79</v>
      </c>
      <c r="HF43" s="1">
        <v>1195846.6299999999</v>
      </c>
      <c r="HG43" s="1">
        <v>395716.9</v>
      </c>
      <c r="HH43" s="1">
        <v>848</v>
      </c>
      <c r="HI43" s="1">
        <v>733696</v>
      </c>
      <c r="HJ43" s="1">
        <v>179361</v>
      </c>
      <c r="HK43" s="1"/>
      <c r="HL43" s="1">
        <v>21762</v>
      </c>
      <c r="HM43" s="1"/>
      <c r="HN43" s="1">
        <v>897400</v>
      </c>
      <c r="HO43" s="1">
        <v>1476566</v>
      </c>
      <c r="HP43" s="1">
        <v>65289.5</v>
      </c>
      <c r="HQ43" s="1">
        <v>579645</v>
      </c>
      <c r="HR43" s="1">
        <v>26932</v>
      </c>
      <c r="HS43" s="1">
        <v>1282484</v>
      </c>
      <c r="HT43" s="1">
        <v>166053</v>
      </c>
      <c r="HU43" s="1">
        <v>770043</v>
      </c>
      <c r="HV43" s="1">
        <v>4827382.5999999996</v>
      </c>
      <c r="HW43" s="1">
        <v>218684.75</v>
      </c>
      <c r="HX43" s="1">
        <v>202988</v>
      </c>
      <c r="HY43" s="1">
        <v>3120422</v>
      </c>
      <c r="HZ43" s="1">
        <v>173086</v>
      </c>
      <c r="IA43" s="1">
        <v>1002899</v>
      </c>
      <c r="IB43" s="1">
        <v>9387014.8900000006</v>
      </c>
      <c r="IC43" s="1">
        <v>179636.5</v>
      </c>
      <c r="ID43" s="1"/>
      <c r="IE43" s="1">
        <v>915053.5</v>
      </c>
      <c r="IF43" s="1">
        <v>13029</v>
      </c>
      <c r="IG43" s="1">
        <v>745659</v>
      </c>
      <c r="IH43" s="1">
        <v>363546.25</v>
      </c>
      <c r="II43" s="1">
        <v>9249743.25</v>
      </c>
      <c r="IJ43" s="1">
        <v>463465.75</v>
      </c>
      <c r="IK43" s="1">
        <v>928600</v>
      </c>
      <c r="IL43" s="1">
        <v>640210.06000000006</v>
      </c>
      <c r="IM43" s="1">
        <v>877403.42</v>
      </c>
      <c r="IN43" s="1">
        <v>410043</v>
      </c>
      <c r="IO43" s="1">
        <v>1907130.51</v>
      </c>
      <c r="IP43" s="1">
        <v>2629548.25</v>
      </c>
      <c r="IQ43" s="1">
        <v>290698</v>
      </c>
      <c r="IR43" s="1">
        <v>68879</v>
      </c>
      <c r="IS43" s="1">
        <v>538962.75</v>
      </c>
      <c r="IT43" s="1">
        <v>77136</v>
      </c>
      <c r="IU43" s="1">
        <v>65868.5</v>
      </c>
      <c r="IV43" s="1">
        <v>160520</v>
      </c>
      <c r="IW43" s="1">
        <v>124736</v>
      </c>
      <c r="IX43" s="1">
        <v>174099</v>
      </c>
      <c r="IY43" s="1">
        <v>557427</v>
      </c>
      <c r="IZ43" s="1">
        <v>157977</v>
      </c>
      <c r="JA43" s="1">
        <v>1769266.8</v>
      </c>
      <c r="JB43" s="1">
        <v>376329.25</v>
      </c>
      <c r="JC43" s="1">
        <v>3827692.02</v>
      </c>
      <c r="JD43" s="1">
        <v>15320339.800000001</v>
      </c>
      <c r="JE43" s="1">
        <v>1548394</v>
      </c>
      <c r="JF43" s="1">
        <v>91827</v>
      </c>
      <c r="JG43" s="1">
        <v>1038364.5</v>
      </c>
      <c r="JH43" s="1">
        <v>3826685.38</v>
      </c>
      <c r="JI43" s="1">
        <v>134028.5</v>
      </c>
      <c r="JJ43" s="1">
        <v>59057</v>
      </c>
      <c r="JK43" s="1">
        <v>146227.75</v>
      </c>
      <c r="JL43" s="1">
        <v>10815</v>
      </c>
      <c r="JM43" s="1">
        <v>30086</v>
      </c>
      <c r="JN43" s="1">
        <v>13340244.939999999</v>
      </c>
      <c r="JO43" s="1">
        <v>143921</v>
      </c>
      <c r="JP43" s="1">
        <v>131222</v>
      </c>
      <c r="JQ43" s="1">
        <v>435729.98</v>
      </c>
      <c r="JR43" s="1">
        <v>3517088.5</v>
      </c>
      <c r="JS43" s="1">
        <v>194171</v>
      </c>
      <c r="JT43" s="1">
        <v>195030.94</v>
      </c>
      <c r="JU43" s="1">
        <v>0</v>
      </c>
      <c r="JV43" s="1">
        <v>398910.58</v>
      </c>
      <c r="JW43" s="1">
        <v>71221.25</v>
      </c>
      <c r="JX43" s="1">
        <v>298231</v>
      </c>
      <c r="JY43" s="1">
        <v>168744.1</v>
      </c>
      <c r="JZ43" s="1">
        <v>520755.11</v>
      </c>
      <c r="KA43" s="1">
        <v>1067815.1000000001</v>
      </c>
      <c r="KB43" s="1">
        <v>8438</v>
      </c>
      <c r="KC43" s="1"/>
      <c r="KD43" s="1">
        <v>442481.25</v>
      </c>
      <c r="KE43" s="1">
        <v>0</v>
      </c>
      <c r="KF43" s="1">
        <v>716818.06</v>
      </c>
      <c r="KG43" s="1">
        <v>17370</v>
      </c>
      <c r="KH43" s="1"/>
      <c r="KI43" s="1">
        <v>561947.5</v>
      </c>
      <c r="KJ43" s="1">
        <v>2634002.0299999998</v>
      </c>
      <c r="KK43" s="1">
        <v>0</v>
      </c>
      <c r="KL43" s="1"/>
      <c r="KM43" s="1">
        <v>1635906.5</v>
      </c>
      <c r="KN43" s="1">
        <v>92463</v>
      </c>
      <c r="KO43" s="1"/>
      <c r="KP43" s="1">
        <v>67316.55</v>
      </c>
      <c r="KQ43" s="1"/>
      <c r="KR43" s="1"/>
      <c r="KS43" s="1"/>
      <c r="KT43" s="1"/>
      <c r="KU43" s="1">
        <v>22665</v>
      </c>
      <c r="KV43" s="1">
        <v>8217.5</v>
      </c>
      <c r="KW43" s="1">
        <v>201281</v>
      </c>
      <c r="KX43" s="1">
        <v>226190</v>
      </c>
      <c r="KY43" s="1">
        <v>17546</v>
      </c>
      <c r="KZ43" s="1">
        <v>62671</v>
      </c>
      <c r="LA43" s="1">
        <v>29976</v>
      </c>
      <c r="LB43" s="1">
        <v>357263</v>
      </c>
      <c r="LC43" s="1">
        <v>367475</v>
      </c>
      <c r="LD43" s="1">
        <v>89411.25</v>
      </c>
      <c r="LE43" s="1">
        <v>1777925.92</v>
      </c>
      <c r="LF43" s="1">
        <v>284475.5</v>
      </c>
      <c r="LG43" s="1">
        <v>382407</v>
      </c>
      <c r="LH43" s="1">
        <v>492126.25</v>
      </c>
      <c r="LI43" s="1">
        <v>2489305</v>
      </c>
      <c r="LJ43" s="1">
        <v>3384100.06</v>
      </c>
      <c r="LK43" s="1">
        <v>272411</v>
      </c>
      <c r="LL43" s="1">
        <v>3453005</v>
      </c>
      <c r="LM43" s="1">
        <v>217392.68</v>
      </c>
      <c r="LN43" s="1">
        <v>199993</v>
      </c>
      <c r="LO43" s="1">
        <v>240137</v>
      </c>
      <c r="LP43" s="1">
        <v>56849.25</v>
      </c>
      <c r="LQ43" s="1">
        <v>385776.03</v>
      </c>
      <c r="LR43" s="1">
        <v>816542.2</v>
      </c>
      <c r="LS43" s="1">
        <v>517741</v>
      </c>
      <c r="LT43" s="1">
        <v>332018</v>
      </c>
      <c r="LU43" s="1">
        <v>7907</v>
      </c>
      <c r="LV43" s="1">
        <v>818573</v>
      </c>
      <c r="LW43" s="1">
        <v>253790</v>
      </c>
      <c r="LX43" s="1">
        <v>424852</v>
      </c>
      <c r="LY43" s="1">
        <v>332518.84999999998</v>
      </c>
      <c r="LZ43" s="1">
        <v>813578</v>
      </c>
      <c r="MA43" s="1"/>
      <c r="MB43" s="1">
        <v>206905.25</v>
      </c>
      <c r="MC43" s="1">
        <v>6416663.5</v>
      </c>
      <c r="MD43" s="1">
        <v>17609.099999999999</v>
      </c>
      <c r="ME43" s="1">
        <v>57818.25</v>
      </c>
      <c r="MF43" s="1">
        <v>1394725.55</v>
      </c>
      <c r="MG43" s="1">
        <v>212327</v>
      </c>
      <c r="MH43" s="1"/>
      <c r="MI43" s="1">
        <v>1539973</v>
      </c>
      <c r="MJ43" s="1">
        <v>84755</v>
      </c>
      <c r="MK43" s="1"/>
      <c r="ML43" s="1"/>
      <c r="MM43" s="1">
        <v>1404118.75</v>
      </c>
      <c r="MN43" s="1">
        <v>22298</v>
      </c>
      <c r="MO43" s="1">
        <v>9387</v>
      </c>
      <c r="MP43" s="1"/>
      <c r="MQ43" s="1">
        <v>14369</v>
      </c>
      <c r="MR43" s="1">
        <v>195917</v>
      </c>
      <c r="MS43" s="1">
        <v>1230002.81</v>
      </c>
      <c r="MT43" s="1">
        <v>8092617</v>
      </c>
      <c r="MU43" s="1">
        <v>0</v>
      </c>
      <c r="MV43" s="1">
        <v>468634</v>
      </c>
      <c r="MW43" s="1">
        <v>1387160.5</v>
      </c>
      <c r="MX43" s="1">
        <v>108860</v>
      </c>
      <c r="MY43" s="1">
        <v>430968</v>
      </c>
      <c r="MZ43" s="1">
        <v>344895</v>
      </c>
      <c r="NA43" s="1">
        <v>1775245</v>
      </c>
      <c r="NB43" s="1">
        <v>829950.25</v>
      </c>
      <c r="NC43" s="1">
        <v>1604548</v>
      </c>
      <c r="ND43" s="1">
        <v>852896.5</v>
      </c>
      <c r="NE43" s="1">
        <v>38793</v>
      </c>
      <c r="NF43" s="1">
        <v>9312</v>
      </c>
      <c r="NG43" s="1">
        <v>4359</v>
      </c>
      <c r="NH43" s="1">
        <v>27135</v>
      </c>
      <c r="NI43" s="1">
        <v>24088.45</v>
      </c>
      <c r="NJ43" s="1">
        <v>1982358</v>
      </c>
      <c r="NK43" s="1">
        <v>410408</v>
      </c>
      <c r="NL43" s="1">
        <v>34915</v>
      </c>
      <c r="NM43" s="1">
        <v>79938</v>
      </c>
      <c r="NN43" s="1">
        <v>2325947</v>
      </c>
      <c r="NO43" s="1">
        <v>908507</v>
      </c>
      <c r="NP43" s="1">
        <v>136665</v>
      </c>
      <c r="NQ43" s="1">
        <v>39130</v>
      </c>
      <c r="NR43" s="1">
        <v>235179</v>
      </c>
      <c r="NS43" s="1">
        <v>1537593</v>
      </c>
      <c r="NT43" s="1">
        <v>703571.89</v>
      </c>
      <c r="NU43" s="1">
        <v>2247050.7000000002</v>
      </c>
      <c r="NV43" s="1">
        <v>167192</v>
      </c>
      <c r="NW43" s="1">
        <v>175407.25</v>
      </c>
      <c r="NX43" s="1">
        <v>465207</v>
      </c>
      <c r="NY43" s="1">
        <v>8950977.1300000008</v>
      </c>
      <c r="NZ43" s="1">
        <v>1008259</v>
      </c>
      <c r="OA43" s="1">
        <v>446967</v>
      </c>
      <c r="OB43" s="1">
        <v>384536</v>
      </c>
      <c r="OC43" s="1">
        <v>259630</v>
      </c>
      <c r="OD43" s="1"/>
      <c r="OE43" s="1">
        <v>193306.75</v>
      </c>
      <c r="OF43" s="1">
        <v>3060</v>
      </c>
      <c r="OG43" s="1"/>
      <c r="OH43" s="1">
        <v>964017</v>
      </c>
      <c r="OI43" s="1">
        <v>84476</v>
      </c>
      <c r="OJ43" s="1"/>
      <c r="OK43" s="1">
        <v>66252.5</v>
      </c>
      <c r="OL43" s="1">
        <v>616321</v>
      </c>
      <c r="OM43" s="1">
        <v>47824</v>
      </c>
      <c r="ON43" s="1">
        <v>27815</v>
      </c>
      <c r="OO43" s="1"/>
      <c r="OP43" s="1">
        <v>208787.25</v>
      </c>
      <c r="OQ43" s="1">
        <v>66081.25</v>
      </c>
      <c r="OR43" s="1">
        <v>455583.5</v>
      </c>
      <c r="OS43" s="1">
        <v>3811639</v>
      </c>
      <c r="OT43" s="1"/>
      <c r="OU43" s="1">
        <v>386391.6</v>
      </c>
      <c r="OV43" s="1">
        <v>849745</v>
      </c>
      <c r="OW43" s="1">
        <v>1325977.25</v>
      </c>
      <c r="OX43" s="1">
        <v>74604</v>
      </c>
      <c r="OY43" s="1">
        <v>358531.5</v>
      </c>
      <c r="OZ43" s="1">
        <v>990360</v>
      </c>
      <c r="PA43" s="1">
        <v>131701</v>
      </c>
      <c r="PB43" s="1">
        <v>556251</v>
      </c>
      <c r="PC43" s="1">
        <v>123797</v>
      </c>
      <c r="PD43" s="1"/>
      <c r="PE43" s="1"/>
      <c r="PF43" s="1"/>
      <c r="PG43" s="1">
        <v>287598.34000000003</v>
      </c>
      <c r="PH43" s="1">
        <v>198787.76</v>
      </c>
      <c r="PI43" s="1"/>
      <c r="PJ43" s="1"/>
      <c r="PK43" s="1">
        <v>28058.75</v>
      </c>
      <c r="PL43" s="1">
        <v>101034</v>
      </c>
      <c r="PM43" s="1">
        <v>199571</v>
      </c>
      <c r="PN43" s="1">
        <v>562912.75</v>
      </c>
      <c r="PO43" s="1">
        <v>480473</v>
      </c>
      <c r="PP43" s="1">
        <v>92139</v>
      </c>
      <c r="PQ43" s="1">
        <v>88050</v>
      </c>
      <c r="PR43" s="1">
        <v>23792</v>
      </c>
      <c r="PS43" s="1">
        <v>687864</v>
      </c>
      <c r="PT43" s="1">
        <v>162615</v>
      </c>
      <c r="PU43" s="1">
        <v>43747</v>
      </c>
      <c r="PV43" s="1">
        <v>3443264.37</v>
      </c>
      <c r="PW43" s="1">
        <v>72820</v>
      </c>
      <c r="PX43" s="1">
        <v>438670</v>
      </c>
      <c r="PY43" s="1">
        <v>278398.73</v>
      </c>
      <c r="PZ43" s="1">
        <v>143748</v>
      </c>
      <c r="QA43" s="1">
        <v>0</v>
      </c>
      <c r="QB43" s="1">
        <v>90434</v>
      </c>
      <c r="QC43" s="1">
        <v>36272</v>
      </c>
      <c r="QD43" s="1">
        <v>3753</v>
      </c>
      <c r="QE43" s="1">
        <v>594066.75</v>
      </c>
      <c r="QF43" s="1">
        <v>377045</v>
      </c>
      <c r="QG43" s="1">
        <v>38553</v>
      </c>
      <c r="QH43" s="1">
        <v>120410</v>
      </c>
      <c r="QI43" s="1">
        <v>31711</v>
      </c>
      <c r="QJ43" s="1">
        <v>55117</v>
      </c>
      <c r="QK43" s="1">
        <v>1901330.4</v>
      </c>
      <c r="QL43" s="1">
        <v>226305</v>
      </c>
      <c r="QM43" s="1">
        <v>2385240.25</v>
      </c>
      <c r="QN43" s="1">
        <v>138791</v>
      </c>
      <c r="QO43" s="1">
        <v>980799.76</v>
      </c>
      <c r="QP43" s="1">
        <v>3401890.25</v>
      </c>
      <c r="QQ43" s="1">
        <v>754119.05</v>
      </c>
      <c r="QR43" s="1">
        <v>265997</v>
      </c>
      <c r="QS43" s="1">
        <v>54215</v>
      </c>
      <c r="QT43" s="1">
        <v>8061528</v>
      </c>
      <c r="QU43" s="1">
        <v>869376.5</v>
      </c>
      <c r="QV43" s="1">
        <v>10196969.27</v>
      </c>
      <c r="QW43" s="1">
        <v>1125539.25</v>
      </c>
      <c r="QX43" s="1">
        <v>1924235</v>
      </c>
      <c r="QY43" s="1">
        <v>572344</v>
      </c>
      <c r="QZ43" s="1">
        <v>38511906</v>
      </c>
      <c r="RA43" s="1">
        <v>10668430.300000001</v>
      </c>
      <c r="RB43" s="1">
        <v>996014</v>
      </c>
      <c r="RC43" s="1">
        <v>2126395</v>
      </c>
      <c r="RD43" s="1">
        <v>642358</v>
      </c>
      <c r="RE43" s="1">
        <v>18084819</v>
      </c>
      <c r="RF43" s="1">
        <v>418191</v>
      </c>
      <c r="RG43" s="1">
        <v>336671</v>
      </c>
      <c r="RH43" s="1">
        <v>254173</v>
      </c>
      <c r="RI43" s="1">
        <v>3549001</v>
      </c>
      <c r="RJ43" s="1">
        <v>2965118.21</v>
      </c>
      <c r="RK43" s="1">
        <v>1474037.62</v>
      </c>
      <c r="RL43" s="1">
        <v>466115</v>
      </c>
      <c r="RM43" s="1">
        <v>2023474.5</v>
      </c>
      <c r="RN43" s="1">
        <v>411581</v>
      </c>
      <c r="RO43" s="1">
        <v>48089</v>
      </c>
      <c r="RP43" s="1">
        <v>197492</v>
      </c>
      <c r="RQ43" s="1">
        <v>1281420</v>
      </c>
      <c r="RR43" s="1">
        <v>133787</v>
      </c>
      <c r="RS43" s="1">
        <v>70007.5</v>
      </c>
      <c r="RT43" s="1">
        <v>196228</v>
      </c>
      <c r="RU43" s="1">
        <v>213600</v>
      </c>
      <c r="RV43" s="1">
        <v>6930090.5</v>
      </c>
      <c r="RW43" s="1"/>
      <c r="RX43" s="1"/>
      <c r="RY43" s="1"/>
      <c r="RZ43" s="1">
        <v>27902</v>
      </c>
      <c r="SA43" s="1">
        <v>49317.5</v>
      </c>
      <c r="SB43" s="1"/>
      <c r="SC43" s="1">
        <v>31768</v>
      </c>
      <c r="SD43" s="1"/>
      <c r="SE43" s="1"/>
      <c r="SF43" s="1"/>
      <c r="SG43" s="1">
        <v>50642</v>
      </c>
      <c r="SH43" s="1">
        <v>400480.5</v>
      </c>
      <c r="SI43" s="1">
        <v>208750.5</v>
      </c>
      <c r="SJ43" s="1">
        <v>7528</v>
      </c>
      <c r="SK43" s="1">
        <v>164650</v>
      </c>
      <c r="SL43" s="1">
        <v>262508.5</v>
      </c>
      <c r="SM43" s="1">
        <v>122145</v>
      </c>
      <c r="SN43" s="1">
        <v>107020.75</v>
      </c>
      <c r="SO43" s="1">
        <v>59580</v>
      </c>
      <c r="SP43" s="1">
        <v>56779</v>
      </c>
      <c r="SQ43" s="1"/>
      <c r="SR43" s="1"/>
      <c r="SS43" s="1"/>
      <c r="ST43" s="1"/>
      <c r="SU43" s="1">
        <v>283436</v>
      </c>
      <c r="SV43" s="1">
        <v>298772.5</v>
      </c>
      <c r="SW43" s="1">
        <v>690861.75</v>
      </c>
      <c r="SX43" s="1">
        <v>3227400.78</v>
      </c>
      <c r="SY43" s="1">
        <v>187679</v>
      </c>
      <c r="SZ43" s="1">
        <v>421893</v>
      </c>
      <c r="TA43" s="1">
        <v>264532</v>
      </c>
      <c r="TB43" s="1">
        <v>44122</v>
      </c>
      <c r="TC43" s="1">
        <v>767575.5</v>
      </c>
      <c r="TD43" s="1">
        <v>99694</v>
      </c>
      <c r="TE43" s="1">
        <v>105112.75</v>
      </c>
      <c r="TF43" s="1">
        <v>79650</v>
      </c>
      <c r="TG43" s="1"/>
      <c r="TH43" s="1">
        <v>240064.75</v>
      </c>
      <c r="TI43" s="1">
        <v>8808</v>
      </c>
      <c r="TJ43" s="1">
        <v>21540.25</v>
      </c>
      <c r="TK43" s="1">
        <v>1153518</v>
      </c>
      <c r="TL43" s="1">
        <v>8486701.9600000009</v>
      </c>
      <c r="TM43" s="1">
        <v>19183.25</v>
      </c>
      <c r="TN43" s="1">
        <v>10151260.6</v>
      </c>
      <c r="TO43" s="1">
        <v>1836740</v>
      </c>
      <c r="TP43" s="1">
        <v>10966358</v>
      </c>
      <c r="TQ43" s="1">
        <v>1289213.94</v>
      </c>
      <c r="TR43" s="1">
        <v>306757</v>
      </c>
      <c r="TS43" s="1">
        <v>159128</v>
      </c>
      <c r="TT43" s="1">
        <v>1118184</v>
      </c>
      <c r="TU43" s="1">
        <v>96216</v>
      </c>
      <c r="TV43" s="1">
        <v>4054587</v>
      </c>
      <c r="TW43" s="1">
        <v>119566</v>
      </c>
      <c r="TX43" s="1">
        <v>148187</v>
      </c>
      <c r="TY43" s="1">
        <v>303083</v>
      </c>
      <c r="TZ43" s="1">
        <v>386514</v>
      </c>
      <c r="UA43" s="1">
        <v>1423495.75</v>
      </c>
      <c r="UB43" s="1">
        <v>88456.4</v>
      </c>
      <c r="UC43" s="1">
        <v>72197</v>
      </c>
      <c r="UD43" s="1">
        <v>986295</v>
      </c>
      <c r="UE43" s="1"/>
      <c r="UF43" s="1"/>
      <c r="UG43" s="1"/>
      <c r="UH43" s="1"/>
      <c r="UI43" s="1">
        <v>135653.5</v>
      </c>
      <c r="UJ43" s="1"/>
      <c r="UK43" s="1"/>
      <c r="UL43" s="1">
        <v>600</v>
      </c>
      <c r="UM43" s="1">
        <v>41162.75</v>
      </c>
      <c r="UN43" s="1">
        <v>26642.75</v>
      </c>
      <c r="UO43" s="1">
        <v>12750</v>
      </c>
      <c r="UP43" s="1">
        <v>0</v>
      </c>
      <c r="UQ43" s="1">
        <v>5898</v>
      </c>
      <c r="UR43" s="1">
        <v>44480</v>
      </c>
      <c r="US43" s="1">
        <v>547337</v>
      </c>
      <c r="UT43" s="1">
        <v>19805</v>
      </c>
      <c r="UU43" s="1">
        <v>220231.25</v>
      </c>
      <c r="UV43" s="1">
        <v>112956</v>
      </c>
      <c r="UW43" s="1">
        <v>109353.75</v>
      </c>
      <c r="UX43" s="1">
        <v>24524</v>
      </c>
      <c r="UY43" s="1">
        <v>72487</v>
      </c>
      <c r="UZ43" s="1">
        <v>74648</v>
      </c>
      <c r="VA43" s="1">
        <v>58793</v>
      </c>
      <c r="VB43" s="1">
        <v>587862</v>
      </c>
      <c r="VC43" s="1">
        <v>26629</v>
      </c>
      <c r="VD43" s="1">
        <v>207950</v>
      </c>
      <c r="VE43" s="1">
        <v>8531</v>
      </c>
      <c r="VF43" s="1">
        <v>47472</v>
      </c>
      <c r="VG43" s="1">
        <v>199469</v>
      </c>
      <c r="VH43" s="1">
        <v>212106</v>
      </c>
      <c r="VI43" s="1">
        <v>137561.5</v>
      </c>
      <c r="VJ43" s="1">
        <v>76650</v>
      </c>
      <c r="VK43" s="1">
        <v>21469475.800000001</v>
      </c>
      <c r="VL43" s="1">
        <v>172518</v>
      </c>
      <c r="VM43" s="1">
        <v>203715.66</v>
      </c>
      <c r="VN43" s="1">
        <v>185437.19</v>
      </c>
      <c r="VO43" s="1">
        <v>18224</v>
      </c>
      <c r="VP43" s="1">
        <v>377653</v>
      </c>
      <c r="VQ43" s="1">
        <v>325607.25</v>
      </c>
      <c r="VR43" s="1">
        <v>68510.25</v>
      </c>
      <c r="VS43" s="1">
        <v>171932</v>
      </c>
      <c r="VT43" s="1">
        <v>295774</v>
      </c>
      <c r="VU43" s="1"/>
      <c r="VV43" s="1">
        <v>350785.45</v>
      </c>
      <c r="VW43" s="1"/>
      <c r="VX43" s="1">
        <v>209495.25</v>
      </c>
      <c r="VY43" s="1">
        <v>2568525.5</v>
      </c>
      <c r="VZ43" s="1">
        <v>309331.5</v>
      </c>
      <c r="WA43" s="1">
        <v>0</v>
      </c>
      <c r="WB43" s="1">
        <v>60164</v>
      </c>
      <c r="WC43" s="1"/>
      <c r="WD43" s="1">
        <v>5127</v>
      </c>
      <c r="WE43" s="1"/>
      <c r="WF43" s="1">
        <v>492575.5</v>
      </c>
      <c r="WG43" s="1">
        <v>718759.75</v>
      </c>
      <c r="WH43" s="1"/>
      <c r="WI43" s="1">
        <v>1502176.5</v>
      </c>
      <c r="WJ43" s="1"/>
      <c r="WK43" s="1"/>
      <c r="WL43" s="1"/>
      <c r="WM43" s="1">
        <v>277304.5</v>
      </c>
      <c r="WN43" s="1">
        <v>178190</v>
      </c>
      <c r="WO43" s="1">
        <v>73468</v>
      </c>
      <c r="WP43" s="1">
        <v>245495</v>
      </c>
      <c r="WQ43" s="1">
        <v>83649</v>
      </c>
      <c r="WR43" s="1">
        <v>234614</v>
      </c>
      <c r="WS43" s="1">
        <v>232542</v>
      </c>
      <c r="WT43" s="1"/>
      <c r="WU43" s="1">
        <v>-399039</v>
      </c>
      <c r="WV43" s="1">
        <v>180148</v>
      </c>
      <c r="WW43" s="1">
        <v>150826</v>
      </c>
      <c r="WX43" s="1"/>
      <c r="WY43" s="1"/>
      <c r="WZ43" s="1"/>
      <c r="XA43" s="1">
        <v>52616</v>
      </c>
      <c r="XB43" s="1"/>
      <c r="XC43" s="1">
        <v>2860</v>
      </c>
      <c r="XD43" s="1"/>
      <c r="XE43" s="1">
        <v>18915</v>
      </c>
      <c r="XF43" s="1">
        <v>41781.25</v>
      </c>
      <c r="XG43" s="1">
        <v>1007202</v>
      </c>
      <c r="XH43" s="1">
        <v>12354</v>
      </c>
      <c r="XI43" s="1"/>
      <c r="XJ43" s="1">
        <v>158789</v>
      </c>
      <c r="XK43" s="1">
        <v>97472</v>
      </c>
      <c r="XL43" s="1"/>
      <c r="XM43" s="1"/>
      <c r="XN43" s="1"/>
      <c r="XO43" s="1"/>
      <c r="XP43" s="1"/>
      <c r="XQ43" s="1"/>
      <c r="XR43" s="1">
        <v>1501629</v>
      </c>
      <c r="XS43" s="1"/>
      <c r="XT43" s="1">
        <v>7857</v>
      </c>
      <c r="XU43" s="1">
        <v>36362996.020000003</v>
      </c>
      <c r="XV43" s="1"/>
      <c r="XW43" s="1"/>
      <c r="XX43" s="1"/>
      <c r="XY43" s="1">
        <v>0</v>
      </c>
      <c r="XZ43" s="1"/>
      <c r="YA43" s="1"/>
      <c r="YB43" s="1"/>
      <c r="YC43" s="1">
        <v>1330</v>
      </c>
      <c r="YD43" s="1">
        <v>392493</v>
      </c>
      <c r="YE43" s="1">
        <v>626791</v>
      </c>
      <c r="YF43" s="1">
        <v>214883</v>
      </c>
      <c r="YG43" s="1">
        <v>3076075.71</v>
      </c>
      <c r="YH43" s="1">
        <v>196501.75</v>
      </c>
      <c r="YI43" s="1">
        <v>1701683</v>
      </c>
      <c r="YJ43" s="1">
        <v>19384241.169999998</v>
      </c>
      <c r="YK43" s="1">
        <v>371431</v>
      </c>
      <c r="YL43" s="1"/>
      <c r="YM43" s="1">
        <v>82865.55</v>
      </c>
      <c r="YN43" s="1"/>
      <c r="YO43" s="1"/>
      <c r="YP43" s="1"/>
      <c r="YQ43" s="1"/>
      <c r="YR43" s="1"/>
      <c r="YS43" s="1">
        <v>3016190.75</v>
      </c>
      <c r="YT43" s="1">
        <v>10368768.75</v>
      </c>
      <c r="YU43" s="1"/>
      <c r="YV43" s="1"/>
      <c r="YW43" s="1">
        <v>1249620.25</v>
      </c>
      <c r="YX43" s="1"/>
      <c r="YY43" s="1"/>
      <c r="YZ43" s="1"/>
      <c r="ZA43" s="1">
        <v>464362.95</v>
      </c>
      <c r="ZB43" s="1"/>
      <c r="ZC43" s="1"/>
      <c r="ZD43" s="1">
        <v>66188</v>
      </c>
      <c r="ZE43" s="1"/>
      <c r="ZF43" s="1"/>
      <c r="ZG43" s="1"/>
      <c r="ZH43" s="1"/>
      <c r="ZI43" s="1"/>
      <c r="ZJ43" s="1"/>
      <c r="ZK43" s="1"/>
      <c r="ZL43" s="1">
        <v>264120.76</v>
      </c>
      <c r="ZM43" s="1"/>
      <c r="ZN43" s="1"/>
      <c r="ZO43" s="1">
        <v>726869.1</v>
      </c>
      <c r="ZP43" s="1"/>
      <c r="ZQ43" s="1">
        <v>1256423</v>
      </c>
      <c r="ZR43" s="1">
        <v>2121350.9</v>
      </c>
      <c r="ZS43" s="1"/>
      <c r="ZT43" s="1">
        <v>2796229.61</v>
      </c>
      <c r="ZU43" s="1">
        <v>317310</v>
      </c>
      <c r="ZV43" s="1">
        <v>2539956.63</v>
      </c>
      <c r="ZW43" s="1"/>
      <c r="ZX43" s="1">
        <v>1641936.11</v>
      </c>
      <c r="ZY43" s="1">
        <v>542337</v>
      </c>
      <c r="ZZ43" s="1">
        <v>129568.86</v>
      </c>
      <c r="AAA43" s="1">
        <v>466833.5</v>
      </c>
      <c r="AAB43" s="1">
        <v>924027.9</v>
      </c>
      <c r="AAC43" s="1">
        <v>181490</v>
      </c>
      <c r="AAD43" s="1"/>
      <c r="AAE43" s="1">
        <v>861948.7</v>
      </c>
      <c r="AAF43" s="1">
        <v>163532</v>
      </c>
      <c r="AAG43" s="1">
        <v>123915.3</v>
      </c>
      <c r="AAH43" s="1"/>
      <c r="AAI43" s="1"/>
      <c r="AAJ43" s="1">
        <v>808524</v>
      </c>
      <c r="AAK43" s="1">
        <v>40057</v>
      </c>
      <c r="AAL43" s="1">
        <v>4227348.37</v>
      </c>
      <c r="AAM43" s="1">
        <v>3362039.13</v>
      </c>
      <c r="AAN43" s="1">
        <v>0</v>
      </c>
      <c r="AAO43" s="1">
        <v>979122.04</v>
      </c>
      <c r="AAP43" s="1">
        <v>2762379.21</v>
      </c>
      <c r="AAQ43" s="1">
        <v>1483413</v>
      </c>
      <c r="AAR43" s="1">
        <v>1700935.05</v>
      </c>
      <c r="AAS43" s="1">
        <v>687565</v>
      </c>
      <c r="AAT43" s="1">
        <v>5424119</v>
      </c>
      <c r="AAU43" s="1">
        <v>447811.25</v>
      </c>
      <c r="AAV43" s="1">
        <v>245867.85</v>
      </c>
      <c r="AAW43" s="1">
        <v>141372</v>
      </c>
      <c r="AAX43" s="1">
        <v>3439972.25</v>
      </c>
      <c r="AAY43" s="1">
        <v>89580.46</v>
      </c>
      <c r="AAZ43" s="1">
        <v>101030</v>
      </c>
      <c r="ABA43" s="1">
        <v>434123</v>
      </c>
      <c r="ABB43" s="1">
        <v>22750</v>
      </c>
      <c r="ABC43" s="1">
        <v>1325003.75</v>
      </c>
      <c r="ABD43" s="1">
        <v>800798</v>
      </c>
      <c r="ABE43" s="1">
        <v>593569.55000000005</v>
      </c>
      <c r="ABF43" s="1">
        <v>68797</v>
      </c>
      <c r="ABG43" s="1">
        <v>143575</v>
      </c>
      <c r="ABH43" s="1">
        <v>48620.5</v>
      </c>
      <c r="ABI43" s="1">
        <v>837707.85</v>
      </c>
      <c r="ABJ43" s="1">
        <v>761720</v>
      </c>
      <c r="ABK43" s="1">
        <v>113282</v>
      </c>
      <c r="ABL43" s="1">
        <v>151780</v>
      </c>
      <c r="ABM43" s="1">
        <v>24181</v>
      </c>
      <c r="ABN43" s="1">
        <v>624175</v>
      </c>
      <c r="ABO43" s="1">
        <v>70970.31</v>
      </c>
      <c r="ABP43" s="1">
        <v>5088</v>
      </c>
      <c r="ABQ43" s="1">
        <v>203543</v>
      </c>
      <c r="ABR43" s="1">
        <v>66919</v>
      </c>
      <c r="ABS43" s="1">
        <v>360762.9</v>
      </c>
      <c r="ABT43" s="1">
        <v>2196818</v>
      </c>
      <c r="ABU43" s="1">
        <v>36024</v>
      </c>
      <c r="ABV43" s="1"/>
      <c r="ABW43" s="1">
        <v>0</v>
      </c>
      <c r="ABX43" s="1">
        <v>307047.43</v>
      </c>
      <c r="ABY43" s="1">
        <v>39682</v>
      </c>
      <c r="ABZ43" s="1">
        <v>87671.5</v>
      </c>
      <c r="ACA43" s="1">
        <v>52944</v>
      </c>
      <c r="ACB43" s="1"/>
      <c r="ACC43" s="1">
        <v>45848</v>
      </c>
      <c r="ACD43" s="1">
        <v>5095</v>
      </c>
      <c r="ACE43" s="1"/>
      <c r="ACF43" s="1"/>
      <c r="ACG43" s="1">
        <v>12211</v>
      </c>
      <c r="ACH43" s="1"/>
      <c r="ACI43" s="1">
        <v>0</v>
      </c>
      <c r="ACJ43" s="1">
        <v>5011</v>
      </c>
      <c r="ACK43" s="1"/>
      <c r="ACL43" s="1"/>
      <c r="ACM43" s="1"/>
      <c r="ACN43" s="1"/>
      <c r="ACO43" s="1"/>
      <c r="ACP43" s="1"/>
      <c r="ACQ43" s="1"/>
      <c r="ACR43" s="1"/>
      <c r="ACS43" s="1"/>
      <c r="ACT43" s="1"/>
      <c r="ACU43" s="1"/>
      <c r="ACV43" s="1"/>
      <c r="ACW43" s="1"/>
      <c r="ACX43" s="1"/>
      <c r="ACY43" s="1"/>
      <c r="ACZ43" s="1">
        <v>4252721.75</v>
      </c>
      <c r="ADA43" s="1">
        <v>317002.5</v>
      </c>
      <c r="ADB43" s="1">
        <v>240320</v>
      </c>
      <c r="ADC43" s="1">
        <v>721602.5</v>
      </c>
      <c r="ADD43" s="1">
        <v>16578</v>
      </c>
      <c r="ADE43" s="1">
        <v>3724017</v>
      </c>
      <c r="ADF43" s="1">
        <v>5114128.25</v>
      </c>
      <c r="ADG43" s="1">
        <v>3526982</v>
      </c>
      <c r="ADH43" s="1">
        <v>2602041.61</v>
      </c>
      <c r="ADI43" s="1"/>
      <c r="ADJ43" s="1">
        <v>12064157.199999999</v>
      </c>
      <c r="ADK43" s="1">
        <v>180013</v>
      </c>
      <c r="ADL43" s="1">
        <v>2356111.52</v>
      </c>
      <c r="ADM43" s="1"/>
      <c r="ADN43" s="1">
        <v>1076353.5</v>
      </c>
      <c r="ADO43" s="1">
        <v>260</v>
      </c>
      <c r="ADP43" s="1">
        <v>606600</v>
      </c>
      <c r="ADQ43" s="1"/>
      <c r="ADR43" s="1"/>
      <c r="ADS43" s="1">
        <v>9300</v>
      </c>
      <c r="ADT43" s="1"/>
      <c r="ADU43" s="1">
        <v>233758.25</v>
      </c>
      <c r="ADV43" s="1">
        <v>11453</v>
      </c>
      <c r="ADW43" s="1">
        <v>483452</v>
      </c>
      <c r="ADX43" s="1">
        <v>3660</v>
      </c>
      <c r="ADY43" s="1">
        <v>310129</v>
      </c>
      <c r="ADZ43" s="1">
        <v>52781</v>
      </c>
      <c r="AEA43" s="1"/>
      <c r="AEB43" s="1">
        <v>2210335.5</v>
      </c>
      <c r="AEC43" s="1">
        <v>273388</v>
      </c>
      <c r="AED43" s="1"/>
      <c r="AEE43" s="1">
        <v>1670724</v>
      </c>
      <c r="AEF43" s="1">
        <v>426436.78</v>
      </c>
      <c r="AEG43" s="1">
        <v>176940</v>
      </c>
      <c r="AEH43" s="1"/>
      <c r="AEI43" s="1">
        <v>590487.5</v>
      </c>
      <c r="AEJ43" s="1">
        <v>76896</v>
      </c>
      <c r="AEK43" s="1">
        <v>164567.5</v>
      </c>
      <c r="AEL43" s="1">
        <v>253961</v>
      </c>
      <c r="AEM43" s="1">
        <v>1410428.5</v>
      </c>
      <c r="AEN43" s="1">
        <v>210474</v>
      </c>
      <c r="AEO43" s="1"/>
      <c r="AEP43" s="1"/>
      <c r="AEQ43" s="1"/>
      <c r="AER43" s="1">
        <v>59243</v>
      </c>
      <c r="AES43" s="1">
        <v>40633</v>
      </c>
      <c r="AET43" s="1">
        <v>22980</v>
      </c>
      <c r="AEU43" s="1"/>
      <c r="AEV43" s="1">
        <v>1206702</v>
      </c>
      <c r="AEW43" s="1">
        <v>137584</v>
      </c>
      <c r="AEX43" s="1"/>
      <c r="AEY43" s="1">
        <v>1140796</v>
      </c>
      <c r="AEZ43" s="1">
        <v>287094.55</v>
      </c>
      <c r="AFA43" s="1">
        <v>1656396</v>
      </c>
      <c r="AFB43" s="1">
        <v>131966</v>
      </c>
      <c r="AFC43" s="1">
        <v>581384.30000000005</v>
      </c>
      <c r="AFD43" s="1"/>
      <c r="AFE43" s="1">
        <v>8179094.3799999999</v>
      </c>
      <c r="AFF43" s="1">
        <v>48625</v>
      </c>
      <c r="AFG43" s="1">
        <v>684294.28</v>
      </c>
      <c r="AFH43" s="1"/>
      <c r="AFI43" s="1"/>
      <c r="AFJ43" s="1">
        <v>397301.5</v>
      </c>
      <c r="AFK43" s="1">
        <v>115919</v>
      </c>
      <c r="AFL43" s="1">
        <v>12102.85</v>
      </c>
      <c r="AFM43" s="1">
        <v>700</v>
      </c>
      <c r="AFN43" s="1"/>
      <c r="AFO43" s="1">
        <v>12449</v>
      </c>
      <c r="AFP43" s="1">
        <v>107092.5</v>
      </c>
      <c r="AFQ43" s="1">
        <v>87363.5</v>
      </c>
      <c r="AFR43" s="1">
        <v>5879</v>
      </c>
      <c r="AFS43" s="1"/>
      <c r="AFT43" s="1">
        <v>83013</v>
      </c>
      <c r="AFU43" s="1">
        <v>157008.53</v>
      </c>
      <c r="AFV43" s="1">
        <v>166147</v>
      </c>
      <c r="AFW43" s="1">
        <v>58082</v>
      </c>
      <c r="AFX43" s="1"/>
      <c r="AFY43" s="1">
        <v>6599</v>
      </c>
      <c r="AFZ43" s="1">
        <v>5897.25</v>
      </c>
      <c r="AGA43" s="1"/>
      <c r="AGB43" s="1"/>
      <c r="AGC43" s="1"/>
      <c r="AGD43" s="1"/>
      <c r="AGE43" s="1"/>
      <c r="AGF43" s="1">
        <v>36971</v>
      </c>
      <c r="AGG43" s="1"/>
      <c r="AGH43" s="1"/>
      <c r="AGI43" s="1">
        <v>265925</v>
      </c>
      <c r="AGJ43" s="1">
        <v>213292.42</v>
      </c>
      <c r="AGK43" s="1">
        <v>718267</v>
      </c>
      <c r="AGL43" s="1">
        <v>204565</v>
      </c>
      <c r="AGM43" s="1">
        <v>9994</v>
      </c>
      <c r="AGN43" s="1">
        <v>327745</v>
      </c>
      <c r="AGO43" s="1">
        <v>110282</v>
      </c>
      <c r="AGP43" s="1">
        <v>44502</v>
      </c>
      <c r="AGQ43" s="1">
        <v>257206.32</v>
      </c>
      <c r="AGR43" s="1">
        <v>30866</v>
      </c>
      <c r="AGS43" s="1"/>
      <c r="AGT43" s="1">
        <v>0</v>
      </c>
      <c r="AGU43" s="1">
        <v>47709</v>
      </c>
      <c r="AGV43" s="1">
        <v>275739</v>
      </c>
      <c r="AGW43" s="1">
        <v>1249750</v>
      </c>
      <c r="AGX43" s="1">
        <v>209968.5</v>
      </c>
      <c r="AGY43" s="1"/>
      <c r="AGZ43" s="1">
        <v>33141</v>
      </c>
      <c r="AHA43" s="1">
        <v>2496942</v>
      </c>
      <c r="AHB43" s="1">
        <v>864370.13</v>
      </c>
      <c r="AHC43" s="1">
        <v>9287</v>
      </c>
      <c r="AHD43" s="1">
        <v>65542</v>
      </c>
      <c r="AHE43" s="1">
        <v>32211</v>
      </c>
      <c r="AHF43" s="1">
        <v>2948203.34</v>
      </c>
      <c r="AHG43" s="1"/>
      <c r="AHH43" s="1"/>
      <c r="AHI43" s="1"/>
      <c r="AHJ43" s="1"/>
      <c r="AHK43" s="1"/>
      <c r="AHL43" s="1"/>
      <c r="AHM43" s="1"/>
      <c r="AHN43" s="1">
        <v>12131</v>
      </c>
      <c r="AHO43" s="1">
        <v>0</v>
      </c>
      <c r="AHP43" s="1">
        <v>20803</v>
      </c>
      <c r="AHQ43" s="1"/>
      <c r="AHR43" s="1"/>
      <c r="AHS43" s="1"/>
      <c r="AHT43" s="1"/>
      <c r="AHU43" s="1"/>
      <c r="AHV43" s="1"/>
      <c r="AHW43" s="1">
        <v>1696143735.6499991</v>
      </c>
    </row>
    <row r="44" spans="1:907" x14ac:dyDescent="0.25">
      <c r="A44" t="s">
        <v>1917</v>
      </c>
      <c r="B44" t="s">
        <v>1956</v>
      </c>
      <c r="C44" t="s">
        <v>1957</v>
      </c>
      <c r="D44" s="1"/>
      <c r="E44" s="1"/>
      <c r="F44" s="1"/>
      <c r="G44" s="1">
        <v>111501</v>
      </c>
      <c r="H44" s="1"/>
      <c r="I44" s="1"/>
      <c r="J44" s="1"/>
      <c r="K44" s="1">
        <v>49191</v>
      </c>
      <c r="L44" s="1">
        <v>73710</v>
      </c>
      <c r="M44" s="1"/>
      <c r="N44" s="1"/>
      <c r="O44" s="1">
        <v>32103.5</v>
      </c>
      <c r="P44" s="1">
        <v>207267.5</v>
      </c>
      <c r="Q44" s="1">
        <v>51965</v>
      </c>
      <c r="R44" s="1"/>
      <c r="S44" s="1">
        <v>318257</v>
      </c>
      <c r="T44" s="1"/>
      <c r="U44" s="1"/>
      <c r="V44" s="1"/>
      <c r="W44" s="1"/>
      <c r="X44" s="1"/>
      <c r="Y44" s="1">
        <v>51414.5</v>
      </c>
      <c r="Z44" s="1"/>
      <c r="AA44" s="1">
        <v>3953414.37</v>
      </c>
      <c r="AB44" s="1"/>
      <c r="AC44" s="1"/>
      <c r="AD44" s="1"/>
      <c r="AE44" s="1"/>
      <c r="AF44" s="1"/>
      <c r="AG44" s="1">
        <v>98716.5</v>
      </c>
      <c r="AH44" s="1"/>
      <c r="AI44" s="1">
        <v>0</v>
      </c>
      <c r="AJ44" s="1">
        <v>2673.88</v>
      </c>
      <c r="AK44" s="1">
        <v>46014.25</v>
      </c>
      <c r="AL44" s="1"/>
      <c r="AM44" s="1">
        <v>60706</v>
      </c>
      <c r="AN44" s="1"/>
      <c r="AO44" s="1">
        <v>6415</v>
      </c>
      <c r="AP44" s="1"/>
      <c r="AQ44" s="1"/>
      <c r="AR44" s="1">
        <v>31468.5</v>
      </c>
      <c r="AS44" s="1">
        <v>8540</v>
      </c>
      <c r="AT44" s="1"/>
      <c r="AU44" s="1"/>
      <c r="AV44" s="1">
        <v>66908.25</v>
      </c>
      <c r="AW44" s="1">
        <v>20723.900000000001</v>
      </c>
      <c r="AX44" s="1"/>
      <c r="AY44" s="1">
        <v>2505.5</v>
      </c>
      <c r="AZ44" s="1">
        <v>43634.2</v>
      </c>
      <c r="BA44" s="1">
        <v>47030.5</v>
      </c>
      <c r="BB44" s="1">
        <v>9847</v>
      </c>
      <c r="BC44" s="1">
        <v>28867.25</v>
      </c>
      <c r="BD44" s="1">
        <v>18645.599999999999</v>
      </c>
      <c r="BE44" s="1">
        <v>101649.75</v>
      </c>
      <c r="BF44" s="1">
        <v>0</v>
      </c>
      <c r="BG44" s="1"/>
      <c r="BH44" s="1"/>
      <c r="BI44" s="1">
        <v>46962</v>
      </c>
      <c r="BJ44" s="1"/>
      <c r="BK44" s="1">
        <v>0</v>
      </c>
      <c r="BL44" s="1">
        <v>410259.25</v>
      </c>
      <c r="BM44" s="1"/>
      <c r="BN44" s="1">
        <v>260317.2</v>
      </c>
      <c r="BO44" s="1"/>
      <c r="BP44" s="1">
        <v>0</v>
      </c>
      <c r="BQ44" s="1">
        <v>47254</v>
      </c>
      <c r="BR44" s="1">
        <v>36470</v>
      </c>
      <c r="BS44" s="1">
        <v>10891.5</v>
      </c>
      <c r="BT44" s="1"/>
      <c r="BU44" s="1">
        <v>55815.25</v>
      </c>
      <c r="BV44" s="1"/>
      <c r="BW44" s="1"/>
      <c r="BX44" s="1"/>
      <c r="BY44" s="1"/>
      <c r="BZ44" s="1">
        <v>70196</v>
      </c>
      <c r="CA44" s="1">
        <v>1460</v>
      </c>
      <c r="CB44" s="1"/>
      <c r="CC44" s="1">
        <v>482.75</v>
      </c>
      <c r="CD44" s="1">
        <v>54517.25</v>
      </c>
      <c r="CE44" s="1">
        <v>17982.75</v>
      </c>
      <c r="CF44" s="1">
        <v>35097.5</v>
      </c>
      <c r="CG44" s="1"/>
      <c r="CH44" s="1"/>
      <c r="CI44" s="1"/>
      <c r="CJ44" s="1"/>
      <c r="CK44" s="1"/>
      <c r="CL44" s="1"/>
      <c r="CM44" s="1"/>
      <c r="CN44" s="1"/>
      <c r="CO44" s="1"/>
      <c r="CP44" s="1">
        <v>28684</v>
      </c>
      <c r="CQ44" s="1"/>
      <c r="CR44" s="1"/>
      <c r="CS44" s="1">
        <v>6785</v>
      </c>
      <c r="CT44" s="1"/>
      <c r="CU44" s="1"/>
      <c r="CV44" s="1"/>
      <c r="CW44" s="1">
        <v>4008</v>
      </c>
      <c r="CX44" s="1">
        <v>2381</v>
      </c>
      <c r="CY44" s="1"/>
      <c r="CZ44" s="1"/>
      <c r="DA44" s="1"/>
      <c r="DB44" s="1"/>
      <c r="DC44" s="1">
        <v>361442.08</v>
      </c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>
        <v>2386.25</v>
      </c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>
        <v>78</v>
      </c>
      <c r="EU44" s="1">
        <v>1784.5</v>
      </c>
      <c r="EV44" s="1"/>
      <c r="EW44" s="1"/>
      <c r="EX44" s="1"/>
      <c r="EY44" s="1">
        <v>45974.25</v>
      </c>
      <c r="EZ44" s="1"/>
      <c r="FA44" s="1"/>
      <c r="FB44" s="1"/>
      <c r="FC44" s="1">
        <v>2050.84</v>
      </c>
      <c r="FD44" s="1">
        <v>0</v>
      </c>
      <c r="FE44" s="1"/>
      <c r="FF44" s="1">
        <v>279337</v>
      </c>
      <c r="FG44" s="1"/>
      <c r="FH44" s="1"/>
      <c r="FI44" s="1"/>
      <c r="FJ44" s="1"/>
      <c r="FK44" s="1"/>
      <c r="FL44" s="1">
        <v>20778</v>
      </c>
      <c r="FM44" s="1"/>
      <c r="FN44" s="1"/>
      <c r="FO44" s="1"/>
      <c r="FP44" s="1"/>
      <c r="FQ44" s="1">
        <v>1230</v>
      </c>
      <c r="FR44" s="1"/>
      <c r="FS44" s="1">
        <v>248</v>
      </c>
      <c r="FT44" s="1"/>
      <c r="FU44" s="1">
        <v>22950</v>
      </c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>
        <v>0</v>
      </c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>
        <v>13957.5</v>
      </c>
      <c r="HO44" s="1"/>
      <c r="HP44" s="1"/>
      <c r="HQ44" s="1"/>
      <c r="HR44" s="1"/>
      <c r="HS44" s="1"/>
      <c r="HT44" s="1">
        <v>2039</v>
      </c>
      <c r="HU44" s="1">
        <v>323249</v>
      </c>
      <c r="HV44" s="1">
        <v>257252</v>
      </c>
      <c r="HW44" s="1"/>
      <c r="HX44" s="1"/>
      <c r="HY44" s="1"/>
      <c r="HZ44" s="1"/>
      <c r="IA44" s="1"/>
      <c r="IB44" s="1">
        <v>21387.75</v>
      </c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>
        <v>2708</v>
      </c>
      <c r="IQ44" s="1"/>
      <c r="IR44" s="1">
        <v>6691</v>
      </c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>
        <v>248</v>
      </c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>
        <v>10961</v>
      </c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>
        <v>11930</v>
      </c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>
        <v>3750</v>
      </c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"/>
      <c r="LF44" s="1"/>
      <c r="LG44" s="1"/>
      <c r="LH44" s="1"/>
      <c r="LI44" s="1"/>
      <c r="LJ44" s="1"/>
      <c r="LK44" s="1"/>
      <c r="LL44" s="1"/>
      <c r="LM44" s="1"/>
      <c r="LN44" s="1"/>
      <c r="LO44" s="1"/>
      <c r="LP44" s="1"/>
      <c r="LQ44" s="1"/>
      <c r="LR44" s="1"/>
      <c r="LS44" s="1"/>
      <c r="LT44" s="1"/>
      <c r="LU44" s="1">
        <v>2926</v>
      </c>
      <c r="LV44" s="1"/>
      <c r="LW44" s="1"/>
      <c r="LX44" s="1"/>
      <c r="LY44" s="1"/>
      <c r="LZ44" s="1"/>
      <c r="MA44" s="1"/>
      <c r="MB44" s="1">
        <v>250</v>
      </c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>
        <v>50</v>
      </c>
      <c r="MU44" s="1"/>
      <c r="MV44" s="1"/>
      <c r="MW44" s="1"/>
      <c r="MX44" s="1"/>
      <c r="MY44" s="1"/>
      <c r="MZ44" s="1"/>
      <c r="NA44" s="1"/>
      <c r="NB44" s="1"/>
      <c r="NC44" s="1"/>
      <c r="ND44" s="1">
        <v>5940</v>
      </c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>
        <v>23196.25</v>
      </c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>
        <v>963.5</v>
      </c>
      <c r="OQ44" s="1">
        <v>16872.25</v>
      </c>
      <c r="OR44" s="1">
        <v>15890</v>
      </c>
      <c r="OS44" s="1"/>
      <c r="OT44" s="1"/>
      <c r="OU44" s="1"/>
      <c r="OV44" s="1"/>
      <c r="OW44" s="1">
        <v>53034</v>
      </c>
      <c r="OX44" s="1">
        <v>1665.25</v>
      </c>
      <c r="OY44" s="1"/>
      <c r="OZ44" s="1"/>
      <c r="PA44" s="1"/>
      <c r="PB44" s="1"/>
      <c r="PC44" s="1"/>
      <c r="PD44" s="1"/>
      <c r="PE44" s="1"/>
      <c r="PF44" s="1"/>
      <c r="PG44" s="1"/>
      <c r="PH44" s="1"/>
      <c r="PI44" s="1"/>
      <c r="PJ44" s="1"/>
      <c r="PK44" s="1"/>
      <c r="PL44" s="1"/>
      <c r="PM44" s="1"/>
      <c r="PN44" s="1"/>
      <c r="PO44" s="1"/>
      <c r="PP44" s="1"/>
      <c r="PQ44" s="1"/>
      <c r="PR44" s="1"/>
      <c r="PS44" s="1"/>
      <c r="PT44" s="1"/>
      <c r="PU44" s="1"/>
      <c r="PV44" s="1"/>
      <c r="PW44" s="1"/>
      <c r="PX44" s="1"/>
      <c r="PY44" s="1">
        <v>2015</v>
      </c>
      <c r="PZ44" s="1">
        <v>14330.25</v>
      </c>
      <c r="QA44" s="1"/>
      <c r="QB44" s="1"/>
      <c r="QC44" s="1"/>
      <c r="QD44" s="1"/>
      <c r="QE44" s="1"/>
      <c r="QF44" s="1"/>
      <c r="QG44" s="1"/>
      <c r="QH44" s="1"/>
      <c r="QI44" s="1"/>
      <c r="QJ44" s="1"/>
      <c r="QK44" s="1">
        <v>26349.75</v>
      </c>
      <c r="QL44" s="1"/>
      <c r="QM44" s="1"/>
      <c r="QN44" s="1"/>
      <c r="QO44" s="1"/>
      <c r="QP44" s="1"/>
      <c r="QQ44" s="1"/>
      <c r="QR44" s="1"/>
      <c r="QS44" s="1"/>
      <c r="QT44" s="1"/>
      <c r="QU44" s="1"/>
      <c r="QV44" s="1"/>
      <c r="QW44" s="1"/>
      <c r="QX44" s="1">
        <v>800</v>
      </c>
      <c r="QY44" s="1"/>
      <c r="QZ44" s="1"/>
      <c r="RA44" s="1"/>
      <c r="RB44" s="1"/>
      <c r="RC44" s="1"/>
      <c r="RD44" s="1"/>
      <c r="RE44" s="1">
        <v>0</v>
      </c>
      <c r="RF44" s="1"/>
      <c r="RG44" s="1">
        <v>13587.45</v>
      </c>
      <c r="RH44" s="1">
        <v>250679</v>
      </c>
      <c r="RI44" s="1"/>
      <c r="RJ44" s="1"/>
      <c r="RK44" s="1"/>
      <c r="RL44" s="1"/>
      <c r="RM44" s="1"/>
      <c r="RN44" s="1"/>
      <c r="RO44" s="1"/>
      <c r="RP44" s="1"/>
      <c r="RQ44" s="1"/>
      <c r="RR44" s="1"/>
      <c r="RS44" s="1"/>
      <c r="RT44" s="1"/>
      <c r="RU44" s="1"/>
      <c r="RV44" s="1"/>
      <c r="RW44" s="1"/>
      <c r="RX44" s="1"/>
      <c r="RY44" s="1"/>
      <c r="RZ44" s="1"/>
      <c r="SA44" s="1"/>
      <c r="SB44" s="1"/>
      <c r="SC44" s="1"/>
      <c r="SD44" s="1"/>
      <c r="SE44" s="1"/>
      <c r="SF44" s="1"/>
      <c r="SG44" s="1"/>
      <c r="SH44" s="1"/>
      <c r="SI44" s="1"/>
      <c r="SJ44" s="1"/>
      <c r="SK44" s="1"/>
      <c r="SL44" s="1">
        <v>2472.5</v>
      </c>
      <c r="SM44" s="1"/>
      <c r="SN44" s="1"/>
      <c r="SO44" s="1"/>
      <c r="SP44" s="1"/>
      <c r="SQ44" s="1"/>
      <c r="SR44" s="1"/>
      <c r="SS44" s="1"/>
      <c r="ST44" s="1"/>
      <c r="SU44" s="1"/>
      <c r="SV44" s="1"/>
      <c r="SW44" s="1"/>
      <c r="SX44" s="1">
        <v>22236</v>
      </c>
      <c r="SY44" s="1"/>
      <c r="SZ44" s="1"/>
      <c r="TA44" s="1"/>
      <c r="TB44" s="1">
        <v>2916.5</v>
      </c>
      <c r="TC44" s="1">
        <v>9246</v>
      </c>
      <c r="TD44" s="1"/>
      <c r="TE44" s="1"/>
      <c r="TF44" s="1"/>
      <c r="TG44" s="1"/>
      <c r="TH44" s="1"/>
      <c r="TI44" s="1"/>
      <c r="TJ44" s="1"/>
      <c r="TK44" s="1"/>
      <c r="TL44" s="1"/>
      <c r="TM44" s="1"/>
      <c r="TN44" s="1"/>
      <c r="TO44" s="1"/>
      <c r="TP44" s="1"/>
      <c r="TQ44" s="1"/>
      <c r="TR44" s="1"/>
      <c r="TS44" s="1"/>
      <c r="TT44" s="1"/>
      <c r="TU44" s="1"/>
      <c r="TV44" s="1"/>
      <c r="TW44" s="1"/>
      <c r="TX44" s="1"/>
      <c r="TY44" s="1"/>
      <c r="TZ44" s="1"/>
      <c r="UA44" s="1"/>
      <c r="UB44" s="1"/>
      <c r="UC44" s="1"/>
      <c r="UD44" s="1"/>
      <c r="UE44" s="1"/>
      <c r="UF44" s="1"/>
      <c r="UG44" s="1"/>
      <c r="UH44" s="1"/>
      <c r="UI44" s="1"/>
      <c r="UJ44" s="1"/>
      <c r="UK44" s="1"/>
      <c r="UL44" s="1">
        <v>258.5</v>
      </c>
      <c r="UM44" s="1"/>
      <c r="UN44" s="1"/>
      <c r="UO44" s="1"/>
      <c r="UP44" s="1"/>
      <c r="UQ44" s="1">
        <v>49041</v>
      </c>
      <c r="UR44" s="1"/>
      <c r="US44" s="1">
        <v>458875.15</v>
      </c>
      <c r="UT44" s="1"/>
      <c r="UU44" s="1"/>
      <c r="UV44" s="1"/>
      <c r="UW44" s="1">
        <v>0</v>
      </c>
      <c r="UX44" s="1"/>
      <c r="UY44" s="1"/>
      <c r="UZ44" s="1"/>
      <c r="VA44" s="1"/>
      <c r="VB44" s="1"/>
      <c r="VC44" s="1">
        <v>380</v>
      </c>
      <c r="VD44" s="1"/>
      <c r="VE44" s="1"/>
      <c r="VF44" s="1"/>
      <c r="VG44" s="1"/>
      <c r="VH44" s="1"/>
      <c r="VI44" s="1"/>
      <c r="VJ44" s="1"/>
      <c r="VK44" s="1"/>
      <c r="VL44" s="1"/>
      <c r="VM44" s="1"/>
      <c r="VN44" s="1"/>
      <c r="VO44" s="1"/>
      <c r="VP44" s="1"/>
      <c r="VQ44" s="1"/>
      <c r="VR44" s="1"/>
      <c r="VS44" s="1"/>
      <c r="VT44" s="1"/>
      <c r="VU44" s="1"/>
      <c r="VV44" s="1"/>
      <c r="VW44" s="1"/>
      <c r="VX44" s="1"/>
      <c r="VY44" s="1"/>
      <c r="VZ44" s="1"/>
      <c r="WA44" s="1"/>
      <c r="WB44" s="1"/>
      <c r="WC44" s="1"/>
      <c r="WD44" s="1"/>
      <c r="WE44" s="1"/>
      <c r="WF44" s="1"/>
      <c r="WG44" s="1"/>
      <c r="WH44" s="1">
        <v>910</v>
      </c>
      <c r="WI44" s="1"/>
      <c r="WJ44" s="1"/>
      <c r="WK44" s="1"/>
      <c r="WL44" s="1"/>
      <c r="WM44" s="1"/>
      <c r="WN44" s="1"/>
      <c r="WO44" s="1"/>
      <c r="WP44" s="1"/>
      <c r="WQ44" s="1">
        <v>0</v>
      </c>
      <c r="WR44" s="1"/>
      <c r="WS44" s="1"/>
      <c r="WT44" s="1"/>
      <c r="WU44" s="1"/>
      <c r="WV44" s="1"/>
      <c r="WW44" s="1"/>
      <c r="WX44" s="1"/>
      <c r="WY44" s="1"/>
      <c r="WZ44" s="1"/>
      <c r="XA44" s="1"/>
      <c r="XB44" s="1"/>
      <c r="XC44" s="1"/>
      <c r="XD44" s="1"/>
      <c r="XE44" s="1"/>
      <c r="XF44" s="1"/>
      <c r="XG44" s="1"/>
      <c r="XH44" s="1"/>
      <c r="XI44" s="1"/>
      <c r="XJ44" s="1"/>
      <c r="XK44" s="1">
        <v>33910</v>
      </c>
      <c r="XL44" s="1"/>
      <c r="XM44" s="1"/>
      <c r="XN44" s="1"/>
      <c r="XO44" s="1"/>
      <c r="XP44" s="1"/>
      <c r="XQ44" s="1"/>
      <c r="XR44" s="1"/>
      <c r="XS44" s="1">
        <v>17000</v>
      </c>
      <c r="XT44" s="1">
        <v>1601571.51</v>
      </c>
      <c r="XU44" s="1">
        <v>377888.5</v>
      </c>
      <c r="XV44" s="1"/>
      <c r="XW44" s="1"/>
      <c r="XX44" s="1"/>
      <c r="XY44" s="1"/>
      <c r="XZ44" s="1"/>
      <c r="YA44" s="1"/>
      <c r="YB44" s="1"/>
      <c r="YC44" s="1"/>
      <c r="YD44" s="1"/>
      <c r="YE44" s="1"/>
      <c r="YF44" s="1"/>
      <c r="YG44" s="1">
        <v>250</v>
      </c>
      <c r="YH44" s="1"/>
      <c r="YI44" s="1"/>
      <c r="YJ44" s="1"/>
      <c r="YK44" s="1"/>
      <c r="YL44" s="1"/>
      <c r="YM44" s="1"/>
      <c r="YN44" s="1"/>
      <c r="YO44" s="1"/>
      <c r="YP44" s="1"/>
      <c r="YQ44" s="1"/>
      <c r="YR44" s="1"/>
      <c r="YS44" s="1"/>
      <c r="YT44" s="1"/>
      <c r="YU44" s="1"/>
      <c r="YV44" s="1"/>
      <c r="YW44" s="1"/>
      <c r="YX44" s="1"/>
      <c r="YY44" s="1"/>
      <c r="YZ44" s="1"/>
      <c r="ZA44" s="1"/>
      <c r="ZB44" s="1"/>
      <c r="ZC44" s="1"/>
      <c r="ZD44" s="1"/>
      <c r="ZE44" s="1"/>
      <c r="ZF44" s="1"/>
      <c r="ZG44" s="1"/>
      <c r="ZH44" s="1"/>
      <c r="ZI44" s="1"/>
      <c r="ZJ44" s="1"/>
      <c r="ZK44" s="1"/>
      <c r="ZL44" s="1"/>
      <c r="ZM44" s="1"/>
      <c r="ZN44" s="1"/>
      <c r="ZO44" s="1"/>
      <c r="ZP44" s="1"/>
      <c r="ZQ44" s="1"/>
      <c r="ZR44" s="1"/>
      <c r="ZS44" s="1"/>
      <c r="ZT44" s="1"/>
      <c r="ZU44" s="1"/>
      <c r="ZV44" s="1">
        <v>6100</v>
      </c>
      <c r="ZW44" s="1"/>
      <c r="ZX44" s="1"/>
      <c r="ZY44" s="1"/>
      <c r="ZZ44" s="1">
        <v>834</v>
      </c>
      <c r="AAA44" s="1"/>
      <c r="AAB44" s="1"/>
      <c r="AAC44" s="1"/>
      <c r="AAD44" s="1"/>
      <c r="AAE44" s="1"/>
      <c r="AAF44" s="1"/>
      <c r="AAG44" s="1"/>
      <c r="AAH44" s="1"/>
      <c r="AAI44" s="1"/>
      <c r="AAJ44" s="1"/>
      <c r="AAK44" s="1"/>
      <c r="AAL44" s="1"/>
      <c r="AAM44" s="1"/>
      <c r="AAN44" s="1"/>
      <c r="AAO44" s="1"/>
      <c r="AAP44" s="1"/>
      <c r="AAQ44" s="1"/>
      <c r="AAR44" s="1"/>
      <c r="AAS44" s="1"/>
      <c r="AAT44" s="1"/>
      <c r="AAU44" s="1"/>
      <c r="AAV44" s="1"/>
      <c r="AAW44" s="1"/>
      <c r="AAX44" s="1"/>
      <c r="AAY44" s="1"/>
      <c r="AAZ44" s="1"/>
      <c r="ABA44" s="1"/>
      <c r="ABB44" s="1"/>
      <c r="ABC44" s="1"/>
      <c r="ABD44" s="1"/>
      <c r="ABE44" s="1"/>
      <c r="ABF44" s="1"/>
      <c r="ABG44" s="1"/>
      <c r="ABH44" s="1"/>
      <c r="ABI44" s="1"/>
      <c r="ABJ44" s="1"/>
      <c r="ABK44" s="1"/>
      <c r="ABL44" s="1"/>
      <c r="ABM44" s="1"/>
      <c r="ABN44" s="1"/>
      <c r="ABO44" s="1"/>
      <c r="ABP44" s="1"/>
      <c r="ABQ44" s="1"/>
      <c r="ABR44" s="1"/>
      <c r="ABS44" s="1"/>
      <c r="ABT44" s="1"/>
      <c r="ABU44" s="1"/>
      <c r="ABV44" s="1">
        <v>4205</v>
      </c>
      <c r="ABW44" s="1"/>
      <c r="ABX44" s="1"/>
      <c r="ABY44" s="1"/>
      <c r="ABZ44" s="1"/>
      <c r="ACA44" s="1"/>
      <c r="ACB44" s="1">
        <v>8636.5</v>
      </c>
      <c r="ACC44" s="1"/>
      <c r="ACD44" s="1"/>
      <c r="ACE44" s="1"/>
      <c r="ACF44" s="1"/>
      <c r="ACG44" s="1"/>
      <c r="ACH44" s="1"/>
      <c r="ACI44" s="1"/>
      <c r="ACJ44" s="1"/>
      <c r="ACK44" s="1"/>
      <c r="ACL44" s="1"/>
      <c r="ACM44" s="1"/>
      <c r="ACN44" s="1"/>
      <c r="ACO44" s="1"/>
      <c r="ACP44" s="1"/>
      <c r="ACQ44" s="1"/>
      <c r="ACR44" s="1"/>
      <c r="ACS44" s="1"/>
      <c r="ACT44" s="1">
        <v>4545</v>
      </c>
      <c r="ACU44" s="1"/>
      <c r="ACV44" s="1"/>
      <c r="ACW44" s="1"/>
      <c r="ACX44" s="1"/>
      <c r="ACY44" s="1"/>
      <c r="ACZ44" s="1"/>
      <c r="ADA44" s="1"/>
      <c r="ADB44" s="1"/>
      <c r="ADC44" s="1"/>
      <c r="ADD44" s="1"/>
      <c r="ADE44" s="1">
        <v>11978.75</v>
      </c>
      <c r="ADF44" s="1"/>
      <c r="ADG44" s="1"/>
      <c r="ADH44" s="1">
        <v>1856</v>
      </c>
      <c r="ADI44" s="1"/>
      <c r="ADJ44" s="1"/>
      <c r="ADK44" s="1"/>
      <c r="ADL44" s="1"/>
      <c r="ADM44" s="1"/>
      <c r="ADN44" s="1"/>
      <c r="ADO44" s="1"/>
      <c r="ADP44" s="1"/>
      <c r="ADQ44" s="1"/>
      <c r="ADR44" s="1"/>
      <c r="ADS44" s="1"/>
      <c r="ADT44" s="1">
        <v>7872</v>
      </c>
      <c r="ADU44" s="1"/>
      <c r="ADV44" s="1"/>
      <c r="ADW44" s="1"/>
      <c r="ADX44" s="1"/>
      <c r="ADY44" s="1"/>
      <c r="ADZ44" s="1"/>
      <c r="AEA44" s="1"/>
      <c r="AEB44" s="1"/>
      <c r="AEC44" s="1"/>
      <c r="AED44" s="1"/>
      <c r="AEE44" s="1"/>
      <c r="AEF44" s="1"/>
      <c r="AEG44" s="1"/>
      <c r="AEH44" s="1">
        <v>88045</v>
      </c>
      <c r="AEI44" s="1"/>
      <c r="AEJ44" s="1"/>
      <c r="AEK44" s="1"/>
      <c r="AEL44" s="1"/>
      <c r="AEM44" s="1"/>
      <c r="AEN44" s="1"/>
      <c r="AEO44" s="1"/>
      <c r="AEP44" s="1"/>
      <c r="AEQ44" s="1"/>
      <c r="AER44" s="1"/>
      <c r="AES44" s="1"/>
      <c r="AET44" s="1"/>
      <c r="AEU44" s="1"/>
      <c r="AEV44" s="1">
        <v>0</v>
      </c>
      <c r="AEW44" s="1"/>
      <c r="AEX44" s="1"/>
      <c r="AEY44" s="1">
        <v>12912</v>
      </c>
      <c r="AEZ44" s="1"/>
      <c r="AFA44" s="1"/>
      <c r="AFB44" s="1"/>
      <c r="AFC44" s="1"/>
      <c r="AFD44" s="1"/>
      <c r="AFE44" s="1"/>
      <c r="AFF44" s="1"/>
      <c r="AFG44" s="1"/>
      <c r="AFH44" s="1"/>
      <c r="AFI44" s="1"/>
      <c r="AFJ44" s="1"/>
      <c r="AFK44" s="1"/>
      <c r="AFL44" s="1"/>
      <c r="AFM44" s="1"/>
      <c r="AFN44" s="1"/>
      <c r="AFO44" s="1"/>
      <c r="AFP44" s="1"/>
      <c r="AFQ44" s="1"/>
      <c r="AFR44" s="1"/>
      <c r="AFS44" s="1"/>
      <c r="AFT44" s="1"/>
      <c r="AFU44" s="1"/>
      <c r="AFV44" s="1"/>
      <c r="AFW44" s="1"/>
      <c r="AFX44" s="1"/>
      <c r="AFY44" s="1"/>
      <c r="AFZ44" s="1"/>
      <c r="AGA44" s="1"/>
      <c r="AGB44" s="1"/>
      <c r="AGC44" s="1"/>
      <c r="AGD44" s="1"/>
      <c r="AGE44" s="1"/>
      <c r="AGF44" s="1"/>
      <c r="AGG44" s="1"/>
      <c r="AGH44" s="1"/>
      <c r="AGI44" s="1"/>
      <c r="AGJ44" s="1"/>
      <c r="AGK44" s="1"/>
      <c r="AGL44" s="1"/>
      <c r="AGM44" s="1"/>
      <c r="AGN44" s="1"/>
      <c r="AGO44" s="1"/>
      <c r="AGP44" s="1"/>
      <c r="AGQ44" s="1"/>
      <c r="AGR44" s="1"/>
      <c r="AGS44" s="1"/>
      <c r="AGT44" s="1"/>
      <c r="AGU44" s="1"/>
      <c r="AGV44" s="1"/>
      <c r="AGW44" s="1"/>
      <c r="AGX44" s="1"/>
      <c r="AGY44" s="1"/>
      <c r="AGZ44" s="1"/>
      <c r="AHA44" s="1"/>
      <c r="AHB44" s="1">
        <v>3191</v>
      </c>
      <c r="AHC44" s="1">
        <v>35488</v>
      </c>
      <c r="AHD44" s="1"/>
      <c r="AHE44" s="1"/>
      <c r="AHF44" s="1"/>
      <c r="AHG44" s="1"/>
      <c r="AHH44" s="1"/>
      <c r="AHI44" s="1"/>
      <c r="AHJ44" s="1"/>
      <c r="AHK44" s="1"/>
      <c r="AHL44" s="1"/>
      <c r="AHM44" s="1"/>
      <c r="AHN44" s="1"/>
      <c r="AHO44" s="1"/>
      <c r="AHP44" s="1"/>
      <c r="AHQ44" s="1"/>
      <c r="AHR44" s="1">
        <v>25203.75</v>
      </c>
      <c r="AHS44" s="1"/>
      <c r="AHT44" s="1"/>
      <c r="AHU44" s="1"/>
      <c r="AHV44" s="1"/>
      <c r="AHW44" s="1">
        <v>11141536.93</v>
      </c>
    </row>
    <row r="45" spans="1:907" x14ac:dyDescent="0.25">
      <c r="A45" t="s">
        <v>1917</v>
      </c>
      <c r="B45" t="s">
        <v>1958</v>
      </c>
      <c r="C45" t="s">
        <v>1959</v>
      </c>
      <c r="D45" s="1"/>
      <c r="E45" s="1"/>
      <c r="F45" s="1"/>
      <c r="G45" s="1">
        <v>20379</v>
      </c>
      <c r="H45" s="1">
        <v>148936.5</v>
      </c>
      <c r="I45" s="1"/>
      <c r="J45" s="1"/>
      <c r="K45" s="1"/>
      <c r="L45" s="1">
        <v>13060.45</v>
      </c>
      <c r="M45" s="1"/>
      <c r="N45" s="1"/>
      <c r="O45" s="1"/>
      <c r="P45" s="1">
        <v>121975.8</v>
      </c>
      <c r="Q45" s="1">
        <v>8415.61</v>
      </c>
      <c r="R45" s="1"/>
      <c r="S45" s="1">
        <v>310258.05</v>
      </c>
      <c r="T45" s="1"/>
      <c r="U45" s="1"/>
      <c r="V45" s="1"/>
      <c r="W45" s="1"/>
      <c r="X45" s="1"/>
      <c r="Y45" s="1">
        <v>70235.34</v>
      </c>
      <c r="Z45" s="1"/>
      <c r="AA45" s="1">
        <v>2043975.45</v>
      </c>
      <c r="AB45" s="1"/>
      <c r="AC45" s="1"/>
      <c r="AD45" s="1"/>
      <c r="AE45" s="1">
        <v>6361</v>
      </c>
      <c r="AF45" s="1"/>
      <c r="AG45" s="1">
        <v>46361</v>
      </c>
      <c r="AH45" s="1"/>
      <c r="AI45" s="1"/>
      <c r="AJ45" s="1">
        <v>-48815.79</v>
      </c>
      <c r="AK45" s="1">
        <v>35597.5</v>
      </c>
      <c r="AL45" s="1"/>
      <c r="AM45" s="1"/>
      <c r="AN45" s="1"/>
      <c r="AO45" s="1"/>
      <c r="AP45" s="1"/>
      <c r="AQ45" s="1"/>
      <c r="AR45" s="1">
        <v>27434.25</v>
      </c>
      <c r="AS45" s="1"/>
      <c r="AT45" s="1"/>
      <c r="AU45" s="1"/>
      <c r="AV45" s="1">
        <v>543407.73</v>
      </c>
      <c r="AW45" s="1">
        <v>31788.86</v>
      </c>
      <c r="AX45" s="1"/>
      <c r="AY45" s="1"/>
      <c r="AZ45" s="1">
        <v>11530</v>
      </c>
      <c r="BA45" s="1">
        <v>42803</v>
      </c>
      <c r="BB45" s="1">
        <v>21921.5</v>
      </c>
      <c r="BC45" s="1"/>
      <c r="BD45" s="1">
        <v>14572.35</v>
      </c>
      <c r="BE45" s="1">
        <v>12000</v>
      </c>
      <c r="BF45" s="1"/>
      <c r="BG45" s="1"/>
      <c r="BH45" s="1"/>
      <c r="BI45" s="1">
        <v>0</v>
      </c>
      <c r="BJ45" s="1"/>
      <c r="BK45" s="1"/>
      <c r="BL45" s="1">
        <v>203573.75</v>
      </c>
      <c r="BM45" s="1"/>
      <c r="BN45" s="1">
        <v>36368.57</v>
      </c>
      <c r="BO45" s="1"/>
      <c r="BP45" s="1"/>
      <c r="BQ45" s="1">
        <v>294220.57</v>
      </c>
      <c r="BR45" s="1"/>
      <c r="BS45" s="1"/>
      <c r="BT45" s="1"/>
      <c r="BU45" s="1">
        <v>114130.83</v>
      </c>
      <c r="BV45" s="1"/>
      <c r="BW45" s="1"/>
      <c r="BX45" s="1"/>
      <c r="BY45" s="1"/>
      <c r="BZ45" s="1"/>
      <c r="CA45" s="1"/>
      <c r="CB45" s="1"/>
      <c r="CC45" s="1">
        <v>3252.32</v>
      </c>
      <c r="CD45" s="1">
        <v>2597.02</v>
      </c>
      <c r="CE45" s="1"/>
      <c r="CF45" s="1"/>
      <c r="CG45" s="1"/>
      <c r="CH45" s="1"/>
      <c r="CI45" s="1"/>
      <c r="CJ45" s="1"/>
      <c r="CK45" s="1"/>
      <c r="CL45" s="1">
        <v>226226.5</v>
      </c>
      <c r="CM45" s="1"/>
      <c r="CN45" s="1"/>
      <c r="CO45" s="1"/>
      <c r="CP45" s="1">
        <v>23279.33</v>
      </c>
      <c r="CQ45" s="1"/>
      <c r="CR45" s="1"/>
      <c r="CS45" s="1"/>
      <c r="CT45" s="1"/>
      <c r="CU45" s="1"/>
      <c r="CV45" s="1"/>
      <c r="CW45" s="1">
        <v>0</v>
      </c>
      <c r="CX45" s="1">
        <v>29868</v>
      </c>
      <c r="CY45" s="1"/>
      <c r="CZ45" s="1"/>
      <c r="DA45" s="1"/>
      <c r="DB45" s="1"/>
      <c r="DC45" s="1">
        <v>13080</v>
      </c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>
        <v>0</v>
      </c>
      <c r="ER45" s="1"/>
      <c r="ES45" s="1"/>
      <c r="ET45" s="1">
        <v>3614</v>
      </c>
      <c r="EU45" s="1">
        <v>48060</v>
      </c>
      <c r="EV45" s="1"/>
      <c r="EW45" s="1"/>
      <c r="EX45" s="1"/>
      <c r="EY45" s="1">
        <v>32742</v>
      </c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>
        <v>18619</v>
      </c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>
        <v>2211</v>
      </c>
      <c r="HO45" s="1"/>
      <c r="HP45" s="1"/>
      <c r="HQ45" s="1"/>
      <c r="HR45" s="1"/>
      <c r="HS45" s="1"/>
      <c r="HT45" s="1"/>
      <c r="HU45" s="1">
        <v>105753.25</v>
      </c>
      <c r="HV45" s="1">
        <v>104199</v>
      </c>
      <c r="HW45" s="1"/>
      <c r="HX45" s="1"/>
      <c r="HY45" s="1"/>
      <c r="HZ45" s="1"/>
      <c r="IA45" s="1"/>
      <c r="IB45" s="1">
        <v>82468.75</v>
      </c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>
        <v>4428</v>
      </c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>
        <v>0</v>
      </c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>
        <v>38680.75</v>
      </c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>
        <v>0</v>
      </c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>
        <v>22222.25</v>
      </c>
      <c r="OX45" s="1"/>
      <c r="OY45" s="1"/>
      <c r="OZ45" s="1"/>
      <c r="PA45" s="1"/>
      <c r="PB45" s="1"/>
      <c r="PC45" s="1"/>
      <c r="PD45" s="1"/>
      <c r="PE45" s="1"/>
      <c r="PF45" s="1"/>
      <c r="PG45" s="1"/>
      <c r="PH45" s="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>
        <v>8724</v>
      </c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/>
      <c r="QT45" s="1"/>
      <c r="QU45" s="1"/>
      <c r="QV45" s="1"/>
      <c r="QW45" s="1"/>
      <c r="QX45" s="1"/>
      <c r="QY45" s="1"/>
      <c r="QZ45" s="1"/>
      <c r="RA45" s="1"/>
      <c r="RB45" s="1"/>
      <c r="RC45" s="1"/>
      <c r="RD45" s="1"/>
      <c r="RE45" s="1"/>
      <c r="RF45" s="1"/>
      <c r="RG45" s="1"/>
      <c r="RH45" s="1"/>
      <c r="RI45" s="1"/>
      <c r="RJ45" s="1"/>
      <c r="RK45" s="1"/>
      <c r="RL45" s="1"/>
      <c r="RM45" s="1"/>
      <c r="RN45" s="1"/>
      <c r="RO45" s="1"/>
      <c r="RP45" s="1"/>
      <c r="RQ45" s="1"/>
      <c r="RR45" s="1"/>
      <c r="RS45" s="1"/>
      <c r="RT45" s="1"/>
      <c r="RU45" s="1"/>
      <c r="RV45" s="1"/>
      <c r="RW45" s="1"/>
      <c r="RX45" s="1"/>
      <c r="RY45" s="1"/>
      <c r="RZ45" s="1"/>
      <c r="SA45" s="1"/>
      <c r="SB45" s="1"/>
      <c r="SC45" s="1"/>
      <c r="SD45" s="1"/>
      <c r="SE45" s="1"/>
      <c r="SF45" s="1"/>
      <c r="SG45" s="1"/>
      <c r="SH45" s="1"/>
      <c r="SI45" s="1"/>
      <c r="SJ45" s="1"/>
      <c r="SK45" s="1"/>
      <c r="SL45" s="1"/>
      <c r="SM45" s="1"/>
      <c r="SN45" s="1"/>
      <c r="SO45" s="1"/>
      <c r="SP45" s="1"/>
      <c r="SQ45" s="1"/>
      <c r="SR45" s="1"/>
      <c r="SS45" s="1"/>
      <c r="ST45" s="1"/>
      <c r="SU45" s="1"/>
      <c r="SV45" s="1"/>
      <c r="SW45" s="1"/>
      <c r="SX45" s="1"/>
      <c r="SY45" s="1"/>
      <c r="SZ45" s="1"/>
      <c r="TA45" s="1">
        <v>1817</v>
      </c>
      <c r="TB45" s="1"/>
      <c r="TC45" s="1"/>
      <c r="TD45" s="1"/>
      <c r="TE45" s="1"/>
      <c r="TF45" s="1"/>
      <c r="TG45" s="1"/>
      <c r="TH45" s="1"/>
      <c r="TI45" s="1"/>
      <c r="TJ45" s="1"/>
      <c r="TK45" s="1"/>
      <c r="TL45" s="1"/>
      <c r="TM45" s="1"/>
      <c r="TN45" s="1"/>
      <c r="TO45" s="1"/>
      <c r="TP45" s="1"/>
      <c r="TQ45" s="1"/>
      <c r="TR45" s="1"/>
      <c r="TS45" s="1"/>
      <c r="TT45" s="1"/>
      <c r="TU45" s="1"/>
      <c r="TV45" s="1"/>
      <c r="TW45" s="1"/>
      <c r="TX45" s="1"/>
      <c r="TY45" s="1"/>
      <c r="TZ45" s="1"/>
      <c r="UA45" s="1"/>
      <c r="UB45" s="1"/>
      <c r="UC45" s="1"/>
      <c r="UD45" s="1"/>
      <c r="UE45" s="1"/>
      <c r="UF45" s="1"/>
      <c r="UG45" s="1"/>
      <c r="UH45" s="1"/>
      <c r="UI45" s="1"/>
      <c r="UJ45" s="1"/>
      <c r="UK45" s="1"/>
      <c r="UL45" s="1">
        <v>2840.25</v>
      </c>
      <c r="UM45" s="1"/>
      <c r="UN45" s="1"/>
      <c r="UO45" s="1"/>
      <c r="UP45" s="1"/>
      <c r="UQ45" s="1">
        <v>5523</v>
      </c>
      <c r="UR45" s="1"/>
      <c r="US45" s="1">
        <v>624089.32999999996</v>
      </c>
      <c r="UT45" s="1"/>
      <c r="UU45" s="1"/>
      <c r="UV45" s="1"/>
      <c r="UW45" s="1"/>
      <c r="UX45" s="1"/>
      <c r="UY45" s="1"/>
      <c r="UZ45" s="1"/>
      <c r="VA45" s="1"/>
      <c r="VB45" s="1"/>
      <c r="VC45" s="1"/>
      <c r="VD45" s="1"/>
      <c r="VE45" s="1"/>
      <c r="VF45" s="1"/>
      <c r="VG45" s="1"/>
      <c r="VH45" s="1"/>
      <c r="VI45" s="1"/>
      <c r="VJ45" s="1"/>
      <c r="VK45" s="1"/>
      <c r="VL45" s="1"/>
      <c r="VM45" s="1"/>
      <c r="VN45" s="1"/>
      <c r="VO45" s="1">
        <v>20557.75</v>
      </c>
      <c r="VP45" s="1"/>
      <c r="VQ45" s="1"/>
      <c r="VR45" s="1"/>
      <c r="VS45" s="1"/>
      <c r="VT45" s="1"/>
      <c r="VU45" s="1"/>
      <c r="VV45" s="1"/>
      <c r="VW45" s="1"/>
      <c r="VX45" s="1"/>
      <c r="VY45" s="1"/>
      <c r="VZ45" s="1"/>
      <c r="WA45" s="1"/>
      <c r="WB45" s="1"/>
      <c r="WC45" s="1"/>
      <c r="WD45" s="1"/>
      <c r="WE45" s="1"/>
      <c r="WF45" s="1"/>
      <c r="WG45" s="1"/>
      <c r="WH45" s="1"/>
      <c r="WI45" s="1"/>
      <c r="WJ45" s="1"/>
      <c r="WK45" s="1"/>
      <c r="WL45" s="1"/>
      <c r="WM45" s="1"/>
      <c r="WN45" s="1"/>
      <c r="WO45" s="1"/>
      <c r="WP45" s="1"/>
      <c r="WQ45" s="1"/>
      <c r="WR45" s="1"/>
      <c r="WS45" s="1"/>
      <c r="WT45" s="1"/>
      <c r="WU45" s="1"/>
      <c r="WV45" s="1">
        <v>2134</v>
      </c>
      <c r="WW45" s="1"/>
      <c r="WX45" s="1"/>
      <c r="WY45" s="1"/>
      <c r="WZ45" s="1"/>
      <c r="XA45" s="1"/>
      <c r="XB45" s="1"/>
      <c r="XC45" s="1"/>
      <c r="XD45" s="1"/>
      <c r="XE45" s="1"/>
      <c r="XF45" s="1"/>
      <c r="XG45" s="1"/>
      <c r="XH45" s="1"/>
      <c r="XI45" s="1"/>
      <c r="XJ45" s="1"/>
      <c r="XK45" s="1"/>
      <c r="XL45" s="1"/>
      <c r="XM45" s="1"/>
      <c r="XN45" s="1"/>
      <c r="XO45" s="1"/>
      <c r="XP45" s="1"/>
      <c r="XQ45" s="1"/>
      <c r="XR45" s="1"/>
      <c r="XS45" s="1"/>
      <c r="XT45" s="1">
        <v>493683.73</v>
      </c>
      <c r="XU45" s="1">
        <v>327085.38</v>
      </c>
      <c r="XV45" s="1"/>
      <c r="XW45" s="1"/>
      <c r="XX45" s="1"/>
      <c r="XY45" s="1"/>
      <c r="XZ45" s="1"/>
      <c r="YA45" s="1"/>
      <c r="YB45" s="1"/>
      <c r="YC45" s="1"/>
      <c r="YD45" s="1"/>
      <c r="YE45" s="1"/>
      <c r="YF45" s="1"/>
      <c r="YG45" s="1">
        <v>17948.849999999999</v>
      </c>
      <c r="YH45" s="1"/>
      <c r="YI45" s="1"/>
      <c r="YJ45" s="1"/>
      <c r="YK45" s="1"/>
      <c r="YL45" s="1"/>
      <c r="YM45" s="1"/>
      <c r="YN45" s="1"/>
      <c r="YO45" s="1"/>
      <c r="YP45" s="1"/>
      <c r="YQ45" s="1"/>
      <c r="YR45" s="1"/>
      <c r="YS45" s="1"/>
      <c r="YT45" s="1"/>
      <c r="YU45" s="1"/>
      <c r="YV45" s="1"/>
      <c r="YW45" s="1"/>
      <c r="YX45" s="1"/>
      <c r="YY45" s="1"/>
      <c r="YZ45" s="1"/>
      <c r="ZA45" s="1"/>
      <c r="ZB45" s="1"/>
      <c r="ZC45" s="1"/>
      <c r="ZD45" s="1"/>
      <c r="ZE45" s="1"/>
      <c r="ZF45" s="1"/>
      <c r="ZG45" s="1"/>
      <c r="ZH45" s="1"/>
      <c r="ZI45" s="1"/>
      <c r="ZJ45" s="1"/>
      <c r="ZK45" s="1"/>
      <c r="ZL45" s="1"/>
      <c r="ZM45" s="1"/>
      <c r="ZN45" s="1"/>
      <c r="ZO45" s="1"/>
      <c r="ZP45" s="1"/>
      <c r="ZQ45" s="1"/>
      <c r="ZR45" s="1"/>
      <c r="ZS45" s="1"/>
      <c r="ZT45" s="1"/>
      <c r="ZU45" s="1"/>
      <c r="ZV45" s="1"/>
      <c r="ZW45" s="1"/>
      <c r="ZX45" s="1"/>
      <c r="ZY45" s="1"/>
      <c r="ZZ45" s="1"/>
      <c r="AAA45" s="1"/>
      <c r="AAB45" s="1"/>
      <c r="AAC45" s="1"/>
      <c r="AAD45" s="1"/>
      <c r="AAE45" s="1">
        <v>22648</v>
      </c>
      <c r="AAF45" s="1"/>
      <c r="AAG45" s="1"/>
      <c r="AAH45" s="1"/>
      <c r="AAI45" s="1"/>
      <c r="AAJ45" s="1"/>
      <c r="AAK45" s="1"/>
      <c r="AAL45" s="1"/>
      <c r="AAM45" s="1"/>
      <c r="AAN45" s="1"/>
      <c r="AAO45" s="1"/>
      <c r="AAP45" s="1"/>
      <c r="AAQ45" s="1"/>
      <c r="AAR45" s="1"/>
      <c r="AAS45" s="1"/>
      <c r="AAT45" s="1"/>
      <c r="AAU45" s="1"/>
      <c r="AAV45" s="1"/>
      <c r="AAW45" s="1"/>
      <c r="AAX45" s="1"/>
      <c r="AAY45" s="1"/>
      <c r="AAZ45" s="1"/>
      <c r="ABA45" s="1"/>
      <c r="ABB45" s="1"/>
      <c r="ABC45" s="1"/>
      <c r="ABD45" s="1"/>
      <c r="ABE45" s="1"/>
      <c r="ABF45" s="1"/>
      <c r="ABG45" s="1"/>
      <c r="ABH45" s="1"/>
      <c r="ABI45" s="1"/>
      <c r="ABJ45" s="1"/>
      <c r="ABK45" s="1"/>
      <c r="ABL45" s="1"/>
      <c r="ABM45" s="1"/>
      <c r="ABN45" s="1"/>
      <c r="ABO45" s="1"/>
      <c r="ABP45" s="1"/>
      <c r="ABQ45" s="1"/>
      <c r="ABR45" s="1"/>
      <c r="ABS45" s="1"/>
      <c r="ABT45" s="1"/>
      <c r="ABU45" s="1"/>
      <c r="ABV45" s="1">
        <v>2811</v>
      </c>
      <c r="ABW45" s="1"/>
      <c r="ABX45" s="1"/>
      <c r="ABY45" s="1"/>
      <c r="ABZ45" s="1"/>
      <c r="ACA45" s="1"/>
      <c r="ACB45" s="1"/>
      <c r="ACC45" s="1"/>
      <c r="ACD45" s="1"/>
      <c r="ACE45" s="1"/>
      <c r="ACF45" s="1"/>
      <c r="ACG45" s="1"/>
      <c r="ACH45" s="1"/>
      <c r="ACI45" s="1"/>
      <c r="ACJ45" s="1"/>
      <c r="ACK45" s="1"/>
      <c r="ACL45" s="1"/>
      <c r="ACM45" s="1"/>
      <c r="ACN45" s="1"/>
      <c r="ACO45" s="1"/>
      <c r="ACP45" s="1"/>
      <c r="ACQ45" s="1"/>
      <c r="ACR45" s="1"/>
      <c r="ACS45" s="1"/>
      <c r="ACT45" s="1"/>
      <c r="ACU45" s="1"/>
      <c r="ACV45" s="1"/>
      <c r="ACW45" s="1"/>
      <c r="ACX45" s="1"/>
      <c r="ACY45" s="1"/>
      <c r="ACZ45" s="1"/>
      <c r="ADA45" s="1"/>
      <c r="ADB45" s="1"/>
      <c r="ADC45" s="1"/>
      <c r="ADD45" s="1"/>
      <c r="ADE45" s="1"/>
      <c r="ADF45" s="1"/>
      <c r="ADG45" s="1"/>
      <c r="ADH45" s="1">
        <v>8965</v>
      </c>
      <c r="ADI45" s="1"/>
      <c r="ADJ45" s="1"/>
      <c r="ADK45" s="1"/>
      <c r="ADL45" s="1"/>
      <c r="ADM45" s="1"/>
      <c r="ADN45" s="1"/>
      <c r="ADO45" s="1"/>
      <c r="ADP45" s="1"/>
      <c r="ADQ45" s="1"/>
      <c r="ADR45" s="1"/>
      <c r="ADS45" s="1"/>
      <c r="ADT45" s="1">
        <v>8078.07</v>
      </c>
      <c r="ADU45" s="1"/>
      <c r="ADV45" s="1"/>
      <c r="ADW45" s="1"/>
      <c r="ADX45" s="1"/>
      <c r="ADY45" s="1"/>
      <c r="ADZ45" s="1"/>
      <c r="AEA45" s="1"/>
      <c r="AEB45" s="1"/>
      <c r="AEC45" s="1"/>
      <c r="AED45" s="1"/>
      <c r="AEE45" s="1"/>
      <c r="AEF45" s="1"/>
      <c r="AEG45" s="1"/>
      <c r="AEH45" s="1">
        <v>44389.39</v>
      </c>
      <c r="AEI45" s="1"/>
      <c r="AEJ45" s="1"/>
      <c r="AEK45" s="1"/>
      <c r="AEL45" s="1"/>
      <c r="AEM45" s="1"/>
      <c r="AEN45" s="1"/>
      <c r="AEO45" s="1"/>
      <c r="AEP45" s="1"/>
      <c r="AEQ45" s="1"/>
      <c r="AER45" s="1"/>
      <c r="AES45" s="1"/>
      <c r="AET45" s="1"/>
      <c r="AEU45" s="1"/>
      <c r="AEV45" s="1"/>
      <c r="AEW45" s="1"/>
      <c r="AEX45" s="1"/>
      <c r="AEY45" s="1"/>
      <c r="AEZ45" s="1"/>
      <c r="AFA45" s="1"/>
      <c r="AFB45" s="1"/>
      <c r="AFC45" s="1"/>
      <c r="AFD45" s="1"/>
      <c r="AFE45" s="1"/>
      <c r="AFF45" s="1"/>
      <c r="AFG45" s="1"/>
      <c r="AFH45" s="1"/>
      <c r="AFI45" s="1"/>
      <c r="AFJ45" s="1"/>
      <c r="AFK45" s="1"/>
      <c r="AFL45" s="1"/>
      <c r="AFM45" s="1"/>
      <c r="AFN45" s="1"/>
      <c r="AFO45" s="1"/>
      <c r="AFP45" s="1"/>
      <c r="AFQ45" s="1"/>
      <c r="AFR45" s="1"/>
      <c r="AFS45" s="1"/>
      <c r="AFT45" s="1"/>
      <c r="AFU45" s="1"/>
      <c r="AFV45" s="1"/>
      <c r="AFW45" s="1"/>
      <c r="AFX45" s="1"/>
      <c r="AFY45" s="1"/>
      <c r="AFZ45" s="1"/>
      <c r="AGA45" s="1"/>
      <c r="AGB45" s="1"/>
      <c r="AGC45" s="1"/>
      <c r="AGD45" s="1"/>
      <c r="AGE45" s="1"/>
      <c r="AGF45" s="1"/>
      <c r="AGG45" s="1"/>
      <c r="AGH45" s="1"/>
      <c r="AGI45" s="1"/>
      <c r="AGJ45" s="1"/>
      <c r="AGK45" s="1"/>
      <c r="AGL45" s="1"/>
      <c r="AGM45" s="1">
        <v>0</v>
      </c>
      <c r="AGN45" s="1"/>
      <c r="AGO45" s="1"/>
      <c r="AGP45" s="1"/>
      <c r="AGQ45" s="1"/>
      <c r="AGR45" s="1"/>
      <c r="AGS45" s="1"/>
      <c r="AGT45" s="1"/>
      <c r="AGU45" s="1"/>
      <c r="AGV45" s="1"/>
      <c r="AGW45" s="1"/>
      <c r="AGX45" s="1"/>
      <c r="AGY45" s="1"/>
      <c r="AGZ45" s="1"/>
      <c r="AHA45" s="1"/>
      <c r="AHB45" s="1"/>
      <c r="AHC45" s="1">
        <v>253</v>
      </c>
      <c r="AHD45" s="1"/>
      <c r="AHE45" s="1"/>
      <c r="AHF45" s="1"/>
      <c r="AHG45" s="1"/>
      <c r="AHH45" s="1"/>
      <c r="AHI45" s="1"/>
      <c r="AHJ45" s="1"/>
      <c r="AHK45" s="1"/>
      <c r="AHL45" s="1"/>
      <c r="AHM45" s="1"/>
      <c r="AHN45" s="1"/>
      <c r="AHO45" s="1"/>
      <c r="AHP45" s="1"/>
      <c r="AHQ45" s="1"/>
      <c r="AHR45" s="1"/>
      <c r="AHS45" s="1"/>
      <c r="AHT45" s="1"/>
      <c r="AHU45" s="1"/>
      <c r="AHV45" s="1"/>
      <c r="AHW45" s="1">
        <v>6483340.2399999984</v>
      </c>
    </row>
    <row r="46" spans="1:907" x14ac:dyDescent="0.25">
      <c r="A46" t="s">
        <v>1917</v>
      </c>
      <c r="B46" t="s">
        <v>1960</v>
      </c>
      <c r="C46" t="s">
        <v>1961</v>
      </c>
      <c r="D46" s="1"/>
      <c r="E46" s="1">
        <v>706</v>
      </c>
      <c r="F46" s="1"/>
      <c r="G46" s="1"/>
      <c r="H46" s="1"/>
      <c r="I46" s="1">
        <v>9281565.0500000007</v>
      </c>
      <c r="J46" s="1"/>
      <c r="K46" s="1"/>
      <c r="L46" s="1">
        <v>136913.25</v>
      </c>
      <c r="M46" s="1">
        <v>23966333.109999999</v>
      </c>
      <c r="N46" s="1">
        <v>140452</v>
      </c>
      <c r="O46" s="1">
        <v>63038.52</v>
      </c>
      <c r="P46" s="1">
        <v>1162942</v>
      </c>
      <c r="Q46" s="1">
        <v>113701.75</v>
      </c>
      <c r="R46" s="1">
        <v>16931369</v>
      </c>
      <c r="S46" s="1">
        <v>44156</v>
      </c>
      <c r="T46" s="1">
        <v>94357.75</v>
      </c>
      <c r="U46" s="1">
        <v>4006449.92</v>
      </c>
      <c r="V46" s="1">
        <v>462923</v>
      </c>
      <c r="W46" s="1">
        <v>430316.5</v>
      </c>
      <c r="X46" s="1"/>
      <c r="Y46" s="1">
        <v>534837</v>
      </c>
      <c r="Z46" s="1">
        <v>115937</v>
      </c>
      <c r="AA46" s="1"/>
      <c r="AB46" s="1">
        <v>6928110.6500000004</v>
      </c>
      <c r="AC46" s="1">
        <v>3543384.1</v>
      </c>
      <c r="AD46" s="1"/>
      <c r="AE46" s="1">
        <v>7153</v>
      </c>
      <c r="AF46" s="1">
        <v>590396.9</v>
      </c>
      <c r="AG46" s="1">
        <v>109647.25</v>
      </c>
      <c r="AH46" s="1">
        <v>12104892</v>
      </c>
      <c r="AI46" s="1"/>
      <c r="AJ46" s="1"/>
      <c r="AK46" s="1">
        <v>200890.73</v>
      </c>
      <c r="AL46" s="1">
        <v>1580</v>
      </c>
      <c r="AM46" s="1"/>
      <c r="AN46" s="1"/>
      <c r="AO46" s="1"/>
      <c r="AP46" s="1">
        <v>101034</v>
      </c>
      <c r="AQ46" s="1"/>
      <c r="AR46" s="1"/>
      <c r="AS46" s="1">
        <v>178216</v>
      </c>
      <c r="AT46" s="1">
        <v>9101</v>
      </c>
      <c r="AU46" s="1"/>
      <c r="AV46" s="1">
        <v>43051</v>
      </c>
      <c r="AW46" s="1">
        <v>2046491.04</v>
      </c>
      <c r="AX46" s="1"/>
      <c r="AY46" s="1">
        <v>125898.75</v>
      </c>
      <c r="AZ46" s="1">
        <v>226032.53</v>
      </c>
      <c r="BA46" s="1">
        <v>1122276.5</v>
      </c>
      <c r="BB46" s="1">
        <v>1053368.75</v>
      </c>
      <c r="BC46" s="1">
        <v>1630300.84</v>
      </c>
      <c r="BD46" s="1"/>
      <c r="BE46" s="1">
        <v>1564694.25</v>
      </c>
      <c r="BF46" s="1">
        <v>795094</v>
      </c>
      <c r="BG46" s="1"/>
      <c r="BH46" s="1">
        <v>3553001</v>
      </c>
      <c r="BI46" s="1">
        <v>712226.25</v>
      </c>
      <c r="BJ46" s="1"/>
      <c r="BK46" s="1">
        <v>162296.75</v>
      </c>
      <c r="BL46" s="1">
        <v>170210</v>
      </c>
      <c r="BM46" s="1">
        <v>17081</v>
      </c>
      <c r="BN46" s="1"/>
      <c r="BO46" s="1"/>
      <c r="BP46" s="1"/>
      <c r="BQ46" s="1">
        <v>95623</v>
      </c>
      <c r="BR46" s="1">
        <v>1073649.69</v>
      </c>
      <c r="BS46" s="1"/>
      <c r="BT46" s="1"/>
      <c r="BU46" s="1"/>
      <c r="BV46" s="1">
        <v>415090.5</v>
      </c>
      <c r="BW46" s="1"/>
      <c r="BX46" s="1"/>
      <c r="BY46" s="1">
        <v>5825.25</v>
      </c>
      <c r="BZ46" s="1">
        <v>140428</v>
      </c>
      <c r="CA46" s="1">
        <v>590</v>
      </c>
      <c r="CB46" s="1"/>
      <c r="CC46" s="1"/>
      <c r="CD46" s="1"/>
      <c r="CE46" s="1">
        <v>0</v>
      </c>
      <c r="CF46" s="1">
        <v>10788.5</v>
      </c>
      <c r="CG46" s="1"/>
      <c r="CH46" s="1"/>
      <c r="CI46" s="1"/>
      <c r="CJ46" s="1">
        <v>1046738.18</v>
      </c>
      <c r="CK46" s="1">
        <v>885224</v>
      </c>
      <c r="CL46" s="1"/>
      <c r="CM46" s="1">
        <v>138137.66</v>
      </c>
      <c r="CN46" s="1">
        <v>44544.5</v>
      </c>
      <c r="CO46" s="1"/>
      <c r="CP46" s="1"/>
      <c r="CQ46" s="1">
        <v>1284837</v>
      </c>
      <c r="CR46" s="1"/>
      <c r="CS46" s="1"/>
      <c r="CT46" s="1"/>
      <c r="CU46" s="1">
        <v>1088</v>
      </c>
      <c r="CV46" s="1">
        <v>2506161</v>
      </c>
      <c r="CW46" s="1"/>
      <c r="CX46" s="1">
        <v>5835</v>
      </c>
      <c r="CY46" s="1">
        <v>3259583.01</v>
      </c>
      <c r="CZ46" s="1">
        <v>-83682</v>
      </c>
      <c r="DA46" s="1">
        <v>1845868.7</v>
      </c>
      <c r="DB46" s="1">
        <v>128525</v>
      </c>
      <c r="DC46" s="1">
        <v>2740390</v>
      </c>
      <c r="DD46" s="1"/>
      <c r="DE46" s="1"/>
      <c r="DF46" s="1"/>
      <c r="DG46" s="1"/>
      <c r="DH46" s="1">
        <v>4912</v>
      </c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>
        <v>3710</v>
      </c>
      <c r="EF46" s="1"/>
      <c r="EG46" s="1">
        <v>4220.5</v>
      </c>
      <c r="EH46" s="1">
        <v>5713</v>
      </c>
      <c r="EI46" s="1">
        <v>3958.5</v>
      </c>
      <c r="EJ46" s="1">
        <v>1479</v>
      </c>
      <c r="EK46" s="1">
        <v>400</v>
      </c>
      <c r="EL46" s="1">
        <v>26085.1</v>
      </c>
      <c r="EM46" s="1">
        <v>757</v>
      </c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>
        <v>593</v>
      </c>
      <c r="EZ46" s="1"/>
      <c r="FA46" s="1">
        <v>1658</v>
      </c>
      <c r="FB46" s="1">
        <v>1307</v>
      </c>
      <c r="FC46" s="1"/>
      <c r="FD46" s="1"/>
      <c r="FE46" s="1">
        <v>153342</v>
      </c>
      <c r="FF46" s="1">
        <v>1565.5</v>
      </c>
      <c r="FG46" s="1">
        <v>560</v>
      </c>
      <c r="FH46" s="1"/>
      <c r="FI46" s="1">
        <v>4723231</v>
      </c>
      <c r="FJ46" s="1"/>
      <c r="FK46" s="1">
        <v>0</v>
      </c>
      <c r="FL46" s="1">
        <v>8912</v>
      </c>
      <c r="FM46" s="1">
        <v>655730.5</v>
      </c>
      <c r="FN46" s="1"/>
      <c r="FO46" s="1"/>
      <c r="FP46" s="1"/>
      <c r="FQ46" s="1"/>
      <c r="FR46" s="1"/>
      <c r="FS46" s="1"/>
      <c r="FT46" s="1">
        <v>163413.5</v>
      </c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>
        <v>1357048.3</v>
      </c>
      <c r="GU46" s="1"/>
      <c r="GV46" s="1"/>
      <c r="GW46" s="1"/>
      <c r="GX46" s="1">
        <v>14072</v>
      </c>
      <c r="GY46" s="1">
        <v>1691</v>
      </c>
      <c r="GZ46" s="1">
        <v>12453</v>
      </c>
      <c r="HA46" s="1">
        <v>0</v>
      </c>
      <c r="HB46" s="1">
        <v>10831</v>
      </c>
      <c r="HC46" s="1">
        <v>375999.4</v>
      </c>
      <c r="HD46" s="1">
        <v>31862</v>
      </c>
      <c r="HE46" s="1">
        <v>47766</v>
      </c>
      <c r="HF46" s="1"/>
      <c r="HG46" s="1">
        <v>9245</v>
      </c>
      <c r="HH46" s="1">
        <v>412960.85</v>
      </c>
      <c r="HI46" s="1"/>
      <c r="HJ46" s="1"/>
      <c r="HK46" s="1"/>
      <c r="HL46" s="1"/>
      <c r="HM46" s="1">
        <v>10000</v>
      </c>
      <c r="HN46" s="1"/>
      <c r="HO46" s="1"/>
      <c r="HP46" s="1"/>
      <c r="HQ46" s="1"/>
      <c r="HR46" s="1"/>
      <c r="HS46" s="1"/>
      <c r="HT46" s="1"/>
      <c r="HU46" s="1">
        <v>240683.5</v>
      </c>
      <c r="HV46" s="1">
        <v>123182</v>
      </c>
      <c r="HW46" s="1"/>
      <c r="HX46" s="1">
        <v>2693</v>
      </c>
      <c r="HY46" s="1"/>
      <c r="HZ46" s="1"/>
      <c r="IA46" s="1"/>
      <c r="IB46" s="1">
        <v>915</v>
      </c>
      <c r="IC46" s="1"/>
      <c r="ID46" s="1"/>
      <c r="IE46" s="1">
        <v>3476</v>
      </c>
      <c r="IF46" s="1"/>
      <c r="IG46" s="1"/>
      <c r="IH46" s="1">
        <v>2365</v>
      </c>
      <c r="II46" s="1">
        <v>7889</v>
      </c>
      <c r="IJ46" s="1">
        <v>16148.25</v>
      </c>
      <c r="IK46" s="1">
        <v>3062</v>
      </c>
      <c r="IL46" s="1">
        <v>24535.07</v>
      </c>
      <c r="IM46" s="1">
        <v>4989.75</v>
      </c>
      <c r="IN46" s="1">
        <v>1950</v>
      </c>
      <c r="IO46" s="1">
        <v>6150.75</v>
      </c>
      <c r="IP46" s="1">
        <v>8291.75</v>
      </c>
      <c r="IQ46" s="1"/>
      <c r="IR46" s="1">
        <v>674</v>
      </c>
      <c r="IS46" s="1">
        <v>620</v>
      </c>
      <c r="IT46" s="1">
        <v>2017</v>
      </c>
      <c r="IU46" s="1">
        <v>175</v>
      </c>
      <c r="IV46" s="1">
        <v>4817.75</v>
      </c>
      <c r="IW46" s="1"/>
      <c r="IX46" s="1">
        <v>0</v>
      </c>
      <c r="IY46" s="1">
        <v>2281</v>
      </c>
      <c r="IZ46" s="1">
        <v>4250</v>
      </c>
      <c r="JA46" s="1">
        <v>13028.75</v>
      </c>
      <c r="JB46" s="1">
        <v>0</v>
      </c>
      <c r="JC46" s="1">
        <v>50302</v>
      </c>
      <c r="JD46" s="1"/>
      <c r="JE46" s="1">
        <v>22803</v>
      </c>
      <c r="JF46" s="1"/>
      <c r="JG46" s="1">
        <v>4592</v>
      </c>
      <c r="JH46" s="1">
        <v>2628.5</v>
      </c>
      <c r="JI46" s="1">
        <v>4358</v>
      </c>
      <c r="JJ46" s="1">
        <v>1700.75</v>
      </c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>
        <v>48889.5</v>
      </c>
      <c r="KF46" s="1">
        <v>2200</v>
      </c>
      <c r="KG46" s="1"/>
      <c r="KH46" s="1">
        <v>7014</v>
      </c>
      <c r="KI46" s="1">
        <v>87453.75</v>
      </c>
      <c r="KJ46" s="1">
        <v>46577.75</v>
      </c>
      <c r="KK46" s="1">
        <v>12875</v>
      </c>
      <c r="KL46" s="1">
        <v>24368</v>
      </c>
      <c r="KM46" s="1">
        <v>947980</v>
      </c>
      <c r="KN46" s="1">
        <v>30412.5</v>
      </c>
      <c r="KO46" s="1">
        <v>2902.5</v>
      </c>
      <c r="KP46" s="1">
        <v>40261.75</v>
      </c>
      <c r="KQ46" s="1">
        <v>2150</v>
      </c>
      <c r="KR46" s="1">
        <v>12549.28</v>
      </c>
      <c r="KS46" s="1">
        <v>1433177.25</v>
      </c>
      <c r="KT46" s="1">
        <v>596</v>
      </c>
      <c r="KU46" s="1"/>
      <c r="KV46" s="1">
        <v>0</v>
      </c>
      <c r="KW46" s="1"/>
      <c r="KX46" s="1"/>
      <c r="KY46" s="1"/>
      <c r="KZ46" s="1"/>
      <c r="LA46" s="1"/>
      <c r="LB46" s="1"/>
      <c r="LC46" s="1"/>
      <c r="LD46" s="1"/>
      <c r="LE46" s="1"/>
      <c r="LF46" s="1"/>
      <c r="LG46" s="1"/>
      <c r="LH46" s="1"/>
      <c r="LI46" s="1"/>
      <c r="LJ46" s="1">
        <v>1330</v>
      </c>
      <c r="LK46" s="1"/>
      <c r="LL46" s="1"/>
      <c r="LM46" s="1"/>
      <c r="LN46" s="1"/>
      <c r="LO46" s="1">
        <v>1538.75</v>
      </c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>
        <v>5511.5</v>
      </c>
      <c r="MA46" s="1"/>
      <c r="MB46" s="1">
        <v>3462</v>
      </c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>
        <v>11776.5</v>
      </c>
      <c r="MO46" s="1"/>
      <c r="MP46" s="1">
        <v>11175</v>
      </c>
      <c r="MQ46" s="1"/>
      <c r="MR46" s="1">
        <v>5217</v>
      </c>
      <c r="MS46" s="1"/>
      <c r="MT46" s="1">
        <v>25964</v>
      </c>
      <c r="MU46" s="1"/>
      <c r="MV46" s="1">
        <v>600</v>
      </c>
      <c r="MW46" s="1">
        <v>5469</v>
      </c>
      <c r="MX46" s="1"/>
      <c r="MY46" s="1"/>
      <c r="MZ46" s="1">
        <v>3050</v>
      </c>
      <c r="NA46" s="1">
        <v>150</v>
      </c>
      <c r="NB46" s="1">
        <v>26372.75</v>
      </c>
      <c r="NC46" s="1">
        <v>740</v>
      </c>
      <c r="ND46" s="1">
        <v>10376</v>
      </c>
      <c r="NE46" s="1"/>
      <c r="NF46" s="1"/>
      <c r="NG46" s="1"/>
      <c r="NH46" s="1">
        <v>6916</v>
      </c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>
        <v>1846070.2</v>
      </c>
      <c r="NV46" s="1"/>
      <c r="NW46" s="1"/>
      <c r="NX46" s="1"/>
      <c r="NY46" s="1"/>
      <c r="NZ46" s="1"/>
      <c r="OA46" s="1"/>
      <c r="OB46" s="1">
        <v>2856</v>
      </c>
      <c r="OC46" s="1"/>
      <c r="OD46" s="1"/>
      <c r="OE46" s="1"/>
      <c r="OF46" s="1"/>
      <c r="OG46" s="1"/>
      <c r="OH46" s="1">
        <v>34386</v>
      </c>
      <c r="OI46" s="1"/>
      <c r="OJ46" s="1"/>
      <c r="OK46" s="1"/>
      <c r="OL46" s="1">
        <v>23772.5</v>
      </c>
      <c r="OM46" s="1"/>
      <c r="ON46" s="1"/>
      <c r="OO46" s="1">
        <v>27578</v>
      </c>
      <c r="OP46" s="1">
        <v>26968</v>
      </c>
      <c r="OQ46" s="1"/>
      <c r="OR46" s="1"/>
      <c r="OS46" s="1"/>
      <c r="OT46" s="1">
        <v>17219</v>
      </c>
      <c r="OU46" s="1">
        <v>8233</v>
      </c>
      <c r="OV46" s="1"/>
      <c r="OW46" s="1">
        <v>56321.8</v>
      </c>
      <c r="OX46" s="1">
        <v>38696</v>
      </c>
      <c r="OY46" s="1">
        <v>2833.5</v>
      </c>
      <c r="OZ46" s="1"/>
      <c r="PA46" s="1"/>
      <c r="PB46" s="1">
        <v>11007</v>
      </c>
      <c r="PC46" s="1">
        <v>20163</v>
      </c>
      <c r="PD46" s="1"/>
      <c r="PE46" s="1"/>
      <c r="PF46" s="1"/>
      <c r="PG46" s="1"/>
      <c r="PH46" s="1"/>
      <c r="PI46" s="1"/>
      <c r="PJ46" s="1"/>
      <c r="PK46" s="1"/>
      <c r="PL46" s="1"/>
      <c r="PM46" s="1"/>
      <c r="PN46" s="1"/>
      <c r="PO46" s="1"/>
      <c r="PP46" s="1"/>
      <c r="PQ46" s="1">
        <v>4965</v>
      </c>
      <c r="PR46" s="1"/>
      <c r="PS46" s="1">
        <v>118074</v>
      </c>
      <c r="PT46" s="1">
        <v>4930</v>
      </c>
      <c r="PU46" s="1">
        <v>5738</v>
      </c>
      <c r="PV46" s="1">
        <v>123652.3</v>
      </c>
      <c r="PW46" s="1">
        <v>8462.25</v>
      </c>
      <c r="PX46" s="1">
        <v>4148</v>
      </c>
      <c r="PY46" s="1">
        <v>25348.28</v>
      </c>
      <c r="PZ46" s="1">
        <v>17611</v>
      </c>
      <c r="QA46" s="1">
        <v>2638</v>
      </c>
      <c r="QB46" s="1"/>
      <c r="QC46" s="1">
        <v>1867</v>
      </c>
      <c r="QD46" s="1">
        <v>3001</v>
      </c>
      <c r="QE46" s="1"/>
      <c r="QF46" s="1">
        <v>7823</v>
      </c>
      <c r="QG46" s="1"/>
      <c r="QH46" s="1">
        <v>11995</v>
      </c>
      <c r="QI46" s="1"/>
      <c r="QJ46" s="1">
        <v>653</v>
      </c>
      <c r="QK46" s="1">
        <v>76305.5</v>
      </c>
      <c r="QL46" s="1"/>
      <c r="QM46" s="1"/>
      <c r="QN46" s="1"/>
      <c r="QO46" s="1"/>
      <c r="QP46" s="1"/>
      <c r="QQ46" s="1"/>
      <c r="QR46" s="1"/>
      <c r="QS46" s="1"/>
      <c r="QT46" s="1">
        <v>12510</v>
      </c>
      <c r="QU46" s="1"/>
      <c r="QV46" s="1"/>
      <c r="QW46" s="1"/>
      <c r="QX46" s="1">
        <v>108547</v>
      </c>
      <c r="QY46" s="1">
        <v>4305</v>
      </c>
      <c r="QZ46" s="1">
        <v>0</v>
      </c>
      <c r="RA46" s="1"/>
      <c r="RB46" s="1">
        <v>21832.78</v>
      </c>
      <c r="RC46" s="1">
        <v>122341</v>
      </c>
      <c r="RD46" s="1">
        <v>204912</v>
      </c>
      <c r="RE46" s="1">
        <v>159748.5</v>
      </c>
      <c r="RF46" s="1"/>
      <c r="RG46" s="1">
        <v>44196</v>
      </c>
      <c r="RH46" s="1"/>
      <c r="RI46" s="1"/>
      <c r="RJ46" s="1">
        <v>289837</v>
      </c>
      <c r="RK46" s="1"/>
      <c r="RL46" s="1"/>
      <c r="RM46" s="1">
        <v>218548.9</v>
      </c>
      <c r="RN46" s="1">
        <v>1082</v>
      </c>
      <c r="RO46" s="1"/>
      <c r="RP46" s="1"/>
      <c r="RQ46" s="1">
        <v>674</v>
      </c>
      <c r="RR46" s="1">
        <v>3916.5</v>
      </c>
      <c r="RS46" s="1">
        <v>6838</v>
      </c>
      <c r="RT46" s="1"/>
      <c r="RU46" s="1">
        <v>2223</v>
      </c>
      <c r="RV46" s="1">
        <v>114</v>
      </c>
      <c r="RW46" s="1">
        <v>1198</v>
      </c>
      <c r="RX46" s="1"/>
      <c r="RY46" s="1"/>
      <c r="RZ46" s="1">
        <v>721</v>
      </c>
      <c r="SA46" s="1">
        <v>4190</v>
      </c>
      <c r="SB46" s="1"/>
      <c r="SC46" s="1"/>
      <c r="SD46" s="1">
        <v>6276</v>
      </c>
      <c r="SE46" s="1">
        <v>2513.75</v>
      </c>
      <c r="SF46" s="1">
        <v>510</v>
      </c>
      <c r="SG46" s="1"/>
      <c r="SH46" s="1">
        <v>5623</v>
      </c>
      <c r="SI46" s="1">
        <v>19935.8</v>
      </c>
      <c r="SJ46" s="1">
        <v>6510</v>
      </c>
      <c r="SK46" s="1"/>
      <c r="SL46" s="1">
        <v>80070</v>
      </c>
      <c r="SM46" s="1"/>
      <c r="SN46" s="1">
        <v>2174</v>
      </c>
      <c r="SO46" s="1"/>
      <c r="SP46" s="1"/>
      <c r="SQ46" s="1"/>
      <c r="SR46" s="1"/>
      <c r="SS46" s="1"/>
      <c r="ST46" s="1"/>
      <c r="SU46" s="1"/>
      <c r="SV46" s="1"/>
      <c r="SW46" s="1">
        <v>23728</v>
      </c>
      <c r="SX46" s="1">
        <v>21557</v>
      </c>
      <c r="SY46" s="1"/>
      <c r="SZ46" s="1">
        <v>7639</v>
      </c>
      <c r="TA46" s="1">
        <v>15622</v>
      </c>
      <c r="TB46" s="1">
        <v>900</v>
      </c>
      <c r="TC46" s="1">
        <v>481</v>
      </c>
      <c r="TD46" s="1"/>
      <c r="TE46" s="1"/>
      <c r="TF46" s="1">
        <v>1000</v>
      </c>
      <c r="TG46" s="1">
        <v>2051</v>
      </c>
      <c r="TH46" s="1">
        <v>6149</v>
      </c>
      <c r="TI46" s="1">
        <v>520</v>
      </c>
      <c r="TJ46" s="1">
        <v>5540.25</v>
      </c>
      <c r="TK46" s="1">
        <v>3755</v>
      </c>
      <c r="TL46" s="1">
        <v>30655</v>
      </c>
      <c r="TM46" s="1">
        <v>1961.9</v>
      </c>
      <c r="TN46" s="1">
        <v>4718.5</v>
      </c>
      <c r="TO46" s="1">
        <v>15068</v>
      </c>
      <c r="TP46" s="1">
        <v>14689</v>
      </c>
      <c r="TQ46" s="1">
        <v>8522</v>
      </c>
      <c r="TR46" s="1">
        <v>2106.75</v>
      </c>
      <c r="TS46" s="1">
        <v>5894</v>
      </c>
      <c r="TT46" s="1">
        <v>450</v>
      </c>
      <c r="TU46" s="1">
        <v>6488</v>
      </c>
      <c r="TV46" s="1">
        <v>11754</v>
      </c>
      <c r="TW46" s="1">
        <v>11748</v>
      </c>
      <c r="TX46" s="1">
        <v>23568</v>
      </c>
      <c r="TY46" s="1"/>
      <c r="TZ46" s="1"/>
      <c r="UA46" s="1"/>
      <c r="UB46" s="1"/>
      <c r="UC46" s="1"/>
      <c r="UD46" s="1"/>
      <c r="UE46" s="1"/>
      <c r="UF46" s="1">
        <v>3186</v>
      </c>
      <c r="UG46" s="1">
        <v>5150.5</v>
      </c>
      <c r="UH46" s="1">
        <v>5972.25</v>
      </c>
      <c r="UI46" s="1">
        <v>2577.5</v>
      </c>
      <c r="UJ46" s="1">
        <v>8339</v>
      </c>
      <c r="UK46" s="1">
        <v>16263</v>
      </c>
      <c r="UL46" s="1">
        <v>808</v>
      </c>
      <c r="UM46" s="1">
        <v>6620.55</v>
      </c>
      <c r="UN46" s="1">
        <v>1142</v>
      </c>
      <c r="UO46" s="1"/>
      <c r="UP46" s="1">
        <v>319</v>
      </c>
      <c r="UQ46" s="1"/>
      <c r="UR46" s="1"/>
      <c r="US46" s="1"/>
      <c r="UT46" s="1"/>
      <c r="UU46" s="1"/>
      <c r="UV46" s="1"/>
      <c r="UW46" s="1"/>
      <c r="UX46" s="1"/>
      <c r="UY46" s="1"/>
      <c r="UZ46" s="1"/>
      <c r="VA46" s="1"/>
      <c r="VB46" s="1"/>
      <c r="VC46" s="1"/>
      <c r="VD46" s="1"/>
      <c r="VE46" s="1"/>
      <c r="VF46" s="1"/>
      <c r="VG46" s="1">
        <v>7118</v>
      </c>
      <c r="VH46" s="1">
        <v>2497</v>
      </c>
      <c r="VI46" s="1">
        <v>14642</v>
      </c>
      <c r="VJ46" s="1">
        <v>32327</v>
      </c>
      <c r="VK46" s="1">
        <v>12039</v>
      </c>
      <c r="VL46" s="1"/>
      <c r="VM46" s="1"/>
      <c r="VN46" s="1"/>
      <c r="VO46" s="1"/>
      <c r="VP46" s="1"/>
      <c r="VQ46" s="1"/>
      <c r="VR46" s="1"/>
      <c r="VS46" s="1"/>
      <c r="VT46" s="1">
        <v>550</v>
      </c>
      <c r="VU46" s="1">
        <v>72082.95</v>
      </c>
      <c r="VV46" s="1">
        <v>137351.15</v>
      </c>
      <c r="VW46" s="1">
        <v>9955</v>
      </c>
      <c r="VX46" s="1">
        <v>10297</v>
      </c>
      <c r="VY46" s="1">
        <v>67733.75</v>
      </c>
      <c r="VZ46" s="1">
        <v>42630</v>
      </c>
      <c r="WA46" s="1"/>
      <c r="WB46" s="1"/>
      <c r="WC46" s="1"/>
      <c r="WD46" s="1"/>
      <c r="WE46" s="1"/>
      <c r="WF46" s="1"/>
      <c r="WG46" s="1">
        <v>6724.5</v>
      </c>
      <c r="WH46" s="1">
        <v>34265</v>
      </c>
      <c r="WI46" s="1">
        <v>5387</v>
      </c>
      <c r="WJ46" s="1">
        <v>14254.5</v>
      </c>
      <c r="WK46" s="1">
        <v>255023</v>
      </c>
      <c r="WL46" s="1">
        <v>7421</v>
      </c>
      <c r="WM46" s="1">
        <v>3723.24</v>
      </c>
      <c r="WN46" s="1">
        <v>2640</v>
      </c>
      <c r="WO46" s="1">
        <v>9573</v>
      </c>
      <c r="WP46" s="1"/>
      <c r="WQ46" s="1"/>
      <c r="WR46" s="1">
        <v>3162.25</v>
      </c>
      <c r="WS46" s="1"/>
      <c r="WT46" s="1"/>
      <c r="WU46" s="1">
        <v>64274</v>
      </c>
      <c r="WV46" s="1">
        <v>25164.5</v>
      </c>
      <c r="WW46" s="1">
        <v>18162</v>
      </c>
      <c r="WX46" s="1">
        <v>2207</v>
      </c>
      <c r="WY46" s="1">
        <v>2233</v>
      </c>
      <c r="WZ46" s="1"/>
      <c r="XA46" s="1">
        <v>865</v>
      </c>
      <c r="XB46" s="1"/>
      <c r="XC46" s="1">
        <v>3540</v>
      </c>
      <c r="XD46" s="1">
        <v>6670</v>
      </c>
      <c r="XE46" s="1">
        <v>700</v>
      </c>
      <c r="XF46" s="1"/>
      <c r="XG46" s="1"/>
      <c r="XH46" s="1"/>
      <c r="XI46" s="1">
        <v>4277</v>
      </c>
      <c r="XJ46" s="1"/>
      <c r="XK46" s="1"/>
      <c r="XL46" s="1">
        <v>3901</v>
      </c>
      <c r="XM46" s="1"/>
      <c r="XN46" s="1">
        <v>284606.75</v>
      </c>
      <c r="XO46" s="1"/>
      <c r="XP46" s="1"/>
      <c r="XQ46" s="1">
        <v>18000</v>
      </c>
      <c r="XR46" s="1"/>
      <c r="XS46" s="1"/>
      <c r="XT46" s="1"/>
      <c r="XU46" s="1"/>
      <c r="XV46" s="1"/>
      <c r="XW46" s="1"/>
      <c r="XX46" s="1"/>
      <c r="XY46" s="1"/>
      <c r="XZ46" s="1"/>
      <c r="YA46" s="1"/>
      <c r="YB46" s="1"/>
      <c r="YC46" s="1"/>
      <c r="YD46" s="1"/>
      <c r="YE46" s="1">
        <v>3135</v>
      </c>
      <c r="YF46" s="1">
        <v>1175</v>
      </c>
      <c r="YG46" s="1">
        <v>11787</v>
      </c>
      <c r="YH46" s="1"/>
      <c r="YI46" s="1">
        <v>27155</v>
      </c>
      <c r="YJ46" s="1">
        <v>37952.75</v>
      </c>
      <c r="YK46" s="1">
        <v>0</v>
      </c>
      <c r="YL46" s="1">
        <v>22073.25</v>
      </c>
      <c r="YM46" s="1"/>
      <c r="YN46" s="1">
        <v>2000</v>
      </c>
      <c r="YO46" s="1">
        <v>2336</v>
      </c>
      <c r="YP46" s="1"/>
      <c r="YQ46" s="1"/>
      <c r="YR46" s="1"/>
      <c r="YS46" s="1">
        <v>72638</v>
      </c>
      <c r="YT46" s="1"/>
      <c r="YU46" s="1">
        <v>6392</v>
      </c>
      <c r="YV46" s="1">
        <v>192495</v>
      </c>
      <c r="YW46" s="1"/>
      <c r="YX46" s="1"/>
      <c r="YY46" s="1">
        <v>4220</v>
      </c>
      <c r="YZ46" s="1">
        <v>4920</v>
      </c>
      <c r="ZA46" s="1"/>
      <c r="ZB46" s="1">
        <v>3600</v>
      </c>
      <c r="ZC46" s="1">
        <v>1535</v>
      </c>
      <c r="ZD46" s="1"/>
      <c r="ZE46" s="1"/>
      <c r="ZF46" s="1"/>
      <c r="ZG46" s="1"/>
      <c r="ZH46" s="1"/>
      <c r="ZI46" s="1"/>
      <c r="ZJ46" s="1"/>
      <c r="ZK46" s="1"/>
      <c r="ZL46" s="1"/>
      <c r="ZM46" s="1"/>
      <c r="ZN46" s="1"/>
      <c r="ZO46" s="1"/>
      <c r="ZP46" s="1"/>
      <c r="ZQ46" s="1"/>
      <c r="ZR46" s="1">
        <v>46339</v>
      </c>
      <c r="ZS46" s="1"/>
      <c r="ZT46" s="1">
        <v>97540.5</v>
      </c>
      <c r="ZU46" s="1">
        <v>16592.400000000001</v>
      </c>
      <c r="ZV46" s="1">
        <v>94351.5</v>
      </c>
      <c r="ZW46" s="1"/>
      <c r="ZX46" s="1"/>
      <c r="ZY46" s="1"/>
      <c r="ZZ46" s="1"/>
      <c r="AAA46" s="1"/>
      <c r="AAB46" s="1">
        <v>20982</v>
      </c>
      <c r="AAC46" s="1">
        <v>10558.22</v>
      </c>
      <c r="AAD46" s="1">
        <v>200</v>
      </c>
      <c r="AAE46" s="1">
        <v>0</v>
      </c>
      <c r="AAF46" s="1">
        <v>9602</v>
      </c>
      <c r="AAG46" s="1">
        <v>106910.95</v>
      </c>
      <c r="AAH46" s="1"/>
      <c r="AAI46" s="1"/>
      <c r="AAJ46" s="1"/>
      <c r="AAK46" s="1"/>
      <c r="AAL46" s="1"/>
      <c r="AAM46" s="1"/>
      <c r="AAN46" s="1"/>
      <c r="AAO46" s="1">
        <v>25920</v>
      </c>
      <c r="AAP46" s="1">
        <v>28838</v>
      </c>
      <c r="AAQ46" s="1"/>
      <c r="AAR46" s="1"/>
      <c r="AAS46" s="1"/>
      <c r="AAT46" s="1"/>
      <c r="AAU46" s="1"/>
      <c r="AAV46" s="1">
        <v>22859.55</v>
      </c>
      <c r="AAW46" s="1"/>
      <c r="AAX46" s="1">
        <v>35276.5</v>
      </c>
      <c r="AAY46" s="1">
        <v>31317.79</v>
      </c>
      <c r="AAZ46" s="1">
        <v>2506</v>
      </c>
      <c r="ABA46" s="1">
        <v>83047</v>
      </c>
      <c r="ABB46" s="1">
        <v>11950</v>
      </c>
      <c r="ABC46" s="1">
        <v>5631.5</v>
      </c>
      <c r="ABD46" s="1">
        <v>6004.25</v>
      </c>
      <c r="ABE46" s="1">
        <v>31484</v>
      </c>
      <c r="ABF46" s="1">
        <v>2602</v>
      </c>
      <c r="ABG46" s="1">
        <v>8284</v>
      </c>
      <c r="ABH46" s="1">
        <v>17174</v>
      </c>
      <c r="ABI46" s="1">
        <v>5612.3</v>
      </c>
      <c r="ABJ46" s="1">
        <v>60756.5</v>
      </c>
      <c r="ABK46" s="1"/>
      <c r="ABL46" s="1"/>
      <c r="ABM46" s="1"/>
      <c r="ABN46" s="1"/>
      <c r="ABO46" s="1"/>
      <c r="ABP46" s="1"/>
      <c r="ABQ46" s="1"/>
      <c r="ABR46" s="1"/>
      <c r="ABS46" s="1"/>
      <c r="ABT46" s="1"/>
      <c r="ABU46" s="1"/>
      <c r="ABV46" s="1"/>
      <c r="ABW46" s="1"/>
      <c r="ABX46" s="1"/>
      <c r="ABY46" s="1"/>
      <c r="ABZ46" s="1"/>
      <c r="ACA46" s="1"/>
      <c r="ACB46" s="1"/>
      <c r="ACC46" s="1"/>
      <c r="ACD46" s="1"/>
      <c r="ACE46" s="1"/>
      <c r="ACF46" s="1">
        <v>128199.5</v>
      </c>
      <c r="ACG46" s="1">
        <v>49521</v>
      </c>
      <c r="ACH46" s="1">
        <v>10090</v>
      </c>
      <c r="ACI46" s="1">
        <v>1096</v>
      </c>
      <c r="ACJ46" s="1">
        <v>5177</v>
      </c>
      <c r="ACK46" s="1"/>
      <c r="ACL46" s="1">
        <v>4234</v>
      </c>
      <c r="ACM46" s="1"/>
      <c r="ACN46" s="1">
        <v>9863.75</v>
      </c>
      <c r="ACO46" s="1"/>
      <c r="ACP46" s="1"/>
      <c r="ACQ46" s="1"/>
      <c r="ACR46" s="1"/>
      <c r="ACS46" s="1"/>
      <c r="ACT46" s="1"/>
      <c r="ACU46" s="1"/>
      <c r="ACV46" s="1"/>
      <c r="ACW46" s="1"/>
      <c r="ACX46" s="1"/>
      <c r="ACY46" s="1"/>
      <c r="ACZ46" s="1">
        <v>26801</v>
      </c>
      <c r="ADA46" s="1"/>
      <c r="ADB46" s="1">
        <v>36773.699999999997</v>
      </c>
      <c r="ADC46" s="1">
        <v>7324.5</v>
      </c>
      <c r="ADD46" s="1"/>
      <c r="ADE46" s="1">
        <v>64639</v>
      </c>
      <c r="ADF46" s="1"/>
      <c r="ADG46" s="1">
        <v>68871</v>
      </c>
      <c r="ADH46" s="1">
        <v>220</v>
      </c>
      <c r="ADI46" s="1"/>
      <c r="ADJ46" s="1"/>
      <c r="ADK46" s="1"/>
      <c r="ADL46" s="1">
        <v>25353.75</v>
      </c>
      <c r="ADM46" s="1"/>
      <c r="ADN46" s="1">
        <v>16725.5</v>
      </c>
      <c r="ADO46" s="1"/>
      <c r="ADP46" s="1"/>
      <c r="ADQ46" s="1">
        <v>17810</v>
      </c>
      <c r="ADR46" s="1"/>
      <c r="ADS46" s="1">
        <v>769</v>
      </c>
      <c r="ADT46" s="1">
        <v>46560</v>
      </c>
      <c r="ADU46" s="1"/>
      <c r="ADV46" s="1">
        <v>3356</v>
      </c>
      <c r="ADW46" s="1">
        <v>259</v>
      </c>
      <c r="ADX46" s="1"/>
      <c r="ADY46" s="1">
        <v>9189</v>
      </c>
      <c r="ADZ46" s="1"/>
      <c r="AEA46" s="1">
        <v>3000</v>
      </c>
      <c r="AEB46" s="1"/>
      <c r="AEC46" s="1"/>
      <c r="AED46" s="1"/>
      <c r="AEE46" s="1"/>
      <c r="AEF46" s="1">
        <v>12734</v>
      </c>
      <c r="AEG46" s="1"/>
      <c r="AEH46" s="1"/>
      <c r="AEI46" s="1"/>
      <c r="AEJ46" s="1"/>
      <c r="AEK46" s="1"/>
      <c r="AEL46" s="1"/>
      <c r="AEM46" s="1">
        <v>885</v>
      </c>
      <c r="AEN46" s="1"/>
      <c r="AEO46" s="1"/>
      <c r="AEP46" s="1"/>
      <c r="AEQ46" s="1"/>
      <c r="AER46" s="1">
        <v>3227</v>
      </c>
      <c r="AES46" s="1">
        <v>37979.5</v>
      </c>
      <c r="AET46" s="1"/>
      <c r="AEU46" s="1"/>
      <c r="AEV46" s="1">
        <v>113146.25</v>
      </c>
      <c r="AEW46" s="1">
        <v>121496.75</v>
      </c>
      <c r="AEX46" s="1"/>
      <c r="AEY46" s="1"/>
      <c r="AEZ46" s="1"/>
      <c r="AFA46" s="1"/>
      <c r="AFB46" s="1"/>
      <c r="AFC46" s="1"/>
      <c r="AFD46" s="1"/>
      <c r="AFE46" s="1"/>
      <c r="AFF46" s="1"/>
      <c r="AFG46" s="1"/>
      <c r="AFH46" s="1"/>
      <c r="AFI46" s="1"/>
      <c r="AFJ46" s="1"/>
      <c r="AFK46" s="1"/>
      <c r="AFL46" s="1">
        <v>25588.75</v>
      </c>
      <c r="AFM46" s="1"/>
      <c r="AFN46" s="1">
        <v>678</v>
      </c>
      <c r="AFO46" s="1">
        <v>0</v>
      </c>
      <c r="AFP46" s="1">
        <v>3499</v>
      </c>
      <c r="AFQ46" s="1">
        <v>5093</v>
      </c>
      <c r="AFR46" s="1"/>
      <c r="AFS46" s="1"/>
      <c r="AFT46" s="1">
        <v>30848</v>
      </c>
      <c r="AFU46" s="1">
        <v>0</v>
      </c>
      <c r="AFV46" s="1">
        <v>7242</v>
      </c>
      <c r="AFW46" s="1">
        <v>5496.5</v>
      </c>
      <c r="AFX46" s="1"/>
      <c r="AFY46" s="1">
        <v>12238.5</v>
      </c>
      <c r="AFZ46" s="1"/>
      <c r="AGA46" s="1"/>
      <c r="AGB46" s="1"/>
      <c r="AGC46" s="1"/>
      <c r="AGD46" s="1"/>
      <c r="AGE46" s="1"/>
      <c r="AGF46" s="1">
        <v>5416</v>
      </c>
      <c r="AGG46" s="1">
        <v>12327</v>
      </c>
      <c r="AGH46" s="1">
        <v>9334.75</v>
      </c>
      <c r="AGI46" s="1">
        <v>16904.5</v>
      </c>
      <c r="AGJ46" s="1"/>
      <c r="AGK46" s="1"/>
      <c r="AGL46" s="1"/>
      <c r="AGM46" s="1"/>
      <c r="AGN46" s="1"/>
      <c r="AGO46" s="1"/>
      <c r="AGP46" s="1"/>
      <c r="AGQ46" s="1"/>
      <c r="AGR46" s="1"/>
      <c r="AGS46" s="1"/>
      <c r="AGT46" s="1"/>
      <c r="AGU46" s="1"/>
      <c r="AGV46" s="1">
        <v>696005</v>
      </c>
      <c r="AGW46" s="1">
        <v>168145.5</v>
      </c>
      <c r="AGX46" s="1"/>
      <c r="AGY46" s="1">
        <v>655</v>
      </c>
      <c r="AGZ46" s="1"/>
      <c r="AHA46" s="1"/>
      <c r="AHB46" s="1">
        <v>4604</v>
      </c>
      <c r="AHC46" s="1"/>
      <c r="AHD46" s="1"/>
      <c r="AHE46" s="1">
        <v>104498.92</v>
      </c>
      <c r="AHF46" s="1"/>
      <c r="AHG46" s="1"/>
      <c r="AHH46" s="1">
        <v>7660</v>
      </c>
      <c r="AHI46" s="1"/>
      <c r="AHJ46" s="1">
        <v>22477</v>
      </c>
      <c r="AHK46" s="1"/>
      <c r="AHL46" s="1"/>
      <c r="AHM46" s="1">
        <v>75</v>
      </c>
      <c r="AHN46" s="1">
        <v>1796</v>
      </c>
      <c r="AHO46" s="1">
        <v>90379.9</v>
      </c>
      <c r="AHP46" s="1">
        <v>568</v>
      </c>
      <c r="AHQ46" s="1"/>
      <c r="AHR46" s="1"/>
      <c r="AHS46" s="1"/>
      <c r="AHT46" s="1"/>
      <c r="AHU46" s="1"/>
      <c r="AHV46" s="1"/>
      <c r="AHW46" s="1">
        <v>130012969.71000004</v>
      </c>
    </row>
    <row r="47" spans="1:907" x14ac:dyDescent="0.25">
      <c r="A47" t="s">
        <v>1917</v>
      </c>
      <c r="B47" t="s">
        <v>1962</v>
      </c>
      <c r="C47" t="s">
        <v>1963</v>
      </c>
      <c r="D47" s="1"/>
      <c r="E47" s="1"/>
      <c r="F47" s="1"/>
      <c r="G47" s="1"/>
      <c r="H47" s="1">
        <v>11878264.25</v>
      </c>
      <c r="I47" s="1">
        <v>35551614.049999997</v>
      </c>
      <c r="J47" s="1"/>
      <c r="K47" s="1"/>
      <c r="L47" s="1">
        <v>185106.75</v>
      </c>
      <c r="M47" s="1">
        <v>942850.06</v>
      </c>
      <c r="N47" s="1"/>
      <c r="O47" s="1">
        <v>5540.5</v>
      </c>
      <c r="P47" s="1"/>
      <c r="Q47" s="1"/>
      <c r="R47" s="1">
        <v>155273</v>
      </c>
      <c r="S47" s="1">
        <v>1534567</v>
      </c>
      <c r="T47" s="1"/>
      <c r="U47" s="1">
        <v>7214391</v>
      </c>
      <c r="V47" s="1">
        <v>1241679.52</v>
      </c>
      <c r="W47" s="1"/>
      <c r="X47" s="1"/>
      <c r="Y47" s="1"/>
      <c r="Z47" s="1">
        <v>16800</v>
      </c>
      <c r="AA47" s="1">
        <v>1272873.76</v>
      </c>
      <c r="AB47" s="1"/>
      <c r="AC47" s="1">
        <v>990416.5</v>
      </c>
      <c r="AD47" s="1"/>
      <c r="AE47" s="1">
        <v>689763</v>
      </c>
      <c r="AF47" s="1">
        <v>114437.75</v>
      </c>
      <c r="AG47" s="1"/>
      <c r="AH47" s="1"/>
      <c r="AI47" s="1">
        <v>120961</v>
      </c>
      <c r="AJ47" s="1">
        <v>-1299</v>
      </c>
      <c r="AK47" s="1">
        <v>7318.5</v>
      </c>
      <c r="AL47" s="1"/>
      <c r="AM47" s="1"/>
      <c r="AN47" s="1"/>
      <c r="AO47" s="1">
        <v>3840.25</v>
      </c>
      <c r="AP47" s="1">
        <v>1231</v>
      </c>
      <c r="AQ47" s="1">
        <v>644</v>
      </c>
      <c r="AR47" s="1"/>
      <c r="AS47" s="1"/>
      <c r="AT47" s="1">
        <v>20783</v>
      </c>
      <c r="AU47" s="1">
        <v>0</v>
      </c>
      <c r="AV47" s="1"/>
      <c r="AW47" s="1">
        <v>8470</v>
      </c>
      <c r="AX47" s="1"/>
      <c r="AY47" s="1"/>
      <c r="AZ47" s="1">
        <v>685531.3</v>
      </c>
      <c r="BA47" s="1"/>
      <c r="BB47" s="1">
        <v>49840.97</v>
      </c>
      <c r="BC47" s="1"/>
      <c r="BD47" s="1"/>
      <c r="BE47" s="1">
        <v>97534.75</v>
      </c>
      <c r="BF47" s="1"/>
      <c r="BG47" s="1"/>
      <c r="BH47" s="1">
        <v>24694411</v>
      </c>
      <c r="BI47" s="1">
        <v>583185.75</v>
      </c>
      <c r="BJ47" s="1"/>
      <c r="BK47" s="1"/>
      <c r="BL47" s="1">
        <v>109140.5</v>
      </c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>
        <v>23028</v>
      </c>
      <c r="BY47" s="1"/>
      <c r="BZ47" s="1"/>
      <c r="CA47" s="1"/>
      <c r="CB47" s="1"/>
      <c r="CC47" s="1">
        <v>0</v>
      </c>
      <c r="CD47" s="1">
        <v>185613.56</v>
      </c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>
        <v>7453</v>
      </c>
      <c r="CW47" s="1"/>
      <c r="CX47" s="1">
        <v>36553</v>
      </c>
      <c r="CY47" s="1"/>
      <c r="CZ47" s="1"/>
      <c r="DA47" s="1"/>
      <c r="DB47" s="1"/>
      <c r="DC47" s="1">
        <v>290</v>
      </c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>
        <v>500</v>
      </c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>
        <v>1149</v>
      </c>
      <c r="EZ47" s="1"/>
      <c r="FA47" s="1"/>
      <c r="FB47" s="1"/>
      <c r="FC47" s="1"/>
      <c r="FD47" s="1">
        <v>932600</v>
      </c>
      <c r="FE47" s="1">
        <v>22466</v>
      </c>
      <c r="FF47" s="1"/>
      <c r="FG47" s="1"/>
      <c r="FH47" s="1"/>
      <c r="FI47" s="1">
        <v>3176593.1</v>
      </c>
      <c r="FJ47" s="1">
        <v>816374.60000000009</v>
      </c>
      <c r="FK47" s="1"/>
      <c r="FL47" s="1"/>
      <c r="FM47" s="1">
        <v>28375</v>
      </c>
      <c r="FN47" s="1">
        <v>211834.5</v>
      </c>
      <c r="FO47" s="1"/>
      <c r="FP47" s="1"/>
      <c r="FQ47" s="1"/>
      <c r="FR47" s="1"/>
      <c r="FS47" s="1">
        <v>349037.6</v>
      </c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>
        <v>6816</v>
      </c>
      <c r="GU47" s="1"/>
      <c r="GV47" s="1">
        <v>33098</v>
      </c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>
        <v>39687</v>
      </c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>
        <v>549077.4</v>
      </c>
      <c r="IB47" s="1">
        <v>99174</v>
      </c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>
        <v>0</v>
      </c>
      <c r="IQ47" s="1"/>
      <c r="IR47" s="1"/>
      <c r="IS47" s="1"/>
      <c r="IT47" s="1"/>
      <c r="IU47" s="1"/>
      <c r="IV47" s="1"/>
      <c r="IW47" s="1"/>
      <c r="IX47" s="1"/>
      <c r="IY47" s="1">
        <v>2193</v>
      </c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>
        <v>116</v>
      </c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>
        <v>10184.5</v>
      </c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>
        <v>21638</v>
      </c>
      <c r="LQ47" s="1">
        <v>634</v>
      </c>
      <c r="LR47" s="1"/>
      <c r="LS47" s="1"/>
      <c r="LT47" s="1">
        <v>101879</v>
      </c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>
        <v>2887</v>
      </c>
      <c r="NQ47" s="1"/>
      <c r="NR47" s="1"/>
      <c r="NS47" s="1"/>
      <c r="NT47" s="1"/>
      <c r="NU47" s="1"/>
      <c r="NV47" s="1"/>
      <c r="NW47" s="1"/>
      <c r="NX47" s="1"/>
      <c r="NY47" s="1"/>
      <c r="NZ47" s="1"/>
      <c r="OA47" s="1"/>
      <c r="OB47" s="1"/>
      <c r="OC47" s="1"/>
      <c r="OD47" s="1"/>
      <c r="OE47" s="1"/>
      <c r="OF47" s="1">
        <v>98748.4</v>
      </c>
      <c r="OG47" s="1"/>
      <c r="OH47" s="1"/>
      <c r="OI47" s="1"/>
      <c r="OJ47" s="1"/>
      <c r="OK47" s="1">
        <v>17051.5</v>
      </c>
      <c r="OL47" s="1">
        <v>261196.5</v>
      </c>
      <c r="OM47" s="1"/>
      <c r="ON47" s="1">
        <v>1114108.25</v>
      </c>
      <c r="OO47" s="1"/>
      <c r="OP47" s="1"/>
      <c r="OQ47" s="1"/>
      <c r="OR47" s="1"/>
      <c r="OS47" s="1"/>
      <c r="OT47" s="1"/>
      <c r="OU47" s="1">
        <v>189454</v>
      </c>
      <c r="OV47" s="1"/>
      <c r="OW47" s="1"/>
      <c r="OX47" s="1"/>
      <c r="OY47" s="1"/>
      <c r="OZ47" s="1"/>
      <c r="PA47" s="1"/>
      <c r="PB47" s="1"/>
      <c r="PC47" s="1"/>
      <c r="PD47" s="1"/>
      <c r="PE47" s="1"/>
      <c r="PF47" s="1"/>
      <c r="PG47" s="1"/>
      <c r="PH47" s="1">
        <v>2819.5</v>
      </c>
      <c r="PI47" s="1"/>
      <c r="PJ47" s="1"/>
      <c r="PK47" s="1"/>
      <c r="PL47" s="1"/>
      <c r="PM47" s="1"/>
      <c r="PN47" s="1"/>
      <c r="PO47" s="1"/>
      <c r="PP47" s="1"/>
      <c r="PQ47" s="1"/>
      <c r="PR47" s="1"/>
      <c r="PS47" s="1"/>
      <c r="PT47" s="1"/>
      <c r="PU47" s="1"/>
      <c r="PV47" s="1"/>
      <c r="PW47" s="1"/>
      <c r="PX47" s="1"/>
      <c r="PY47" s="1"/>
      <c r="PZ47" s="1"/>
      <c r="QA47" s="1"/>
      <c r="QB47" s="1"/>
      <c r="QC47" s="1"/>
      <c r="QD47" s="1"/>
      <c r="QE47" s="1"/>
      <c r="QF47" s="1"/>
      <c r="QG47" s="1"/>
      <c r="QH47" s="1"/>
      <c r="QI47" s="1"/>
      <c r="QJ47" s="1"/>
      <c r="QK47" s="1"/>
      <c r="QL47" s="1"/>
      <c r="QM47" s="1"/>
      <c r="QN47" s="1"/>
      <c r="QO47" s="1"/>
      <c r="QP47" s="1"/>
      <c r="QQ47" s="1"/>
      <c r="QR47" s="1"/>
      <c r="QS47" s="1"/>
      <c r="QT47" s="1"/>
      <c r="QU47" s="1"/>
      <c r="QV47" s="1"/>
      <c r="QW47" s="1"/>
      <c r="QX47" s="1"/>
      <c r="QY47" s="1">
        <v>1725</v>
      </c>
      <c r="QZ47" s="1"/>
      <c r="RA47" s="1"/>
      <c r="RB47" s="1"/>
      <c r="RC47" s="1">
        <v>140</v>
      </c>
      <c r="RD47" s="1"/>
      <c r="RE47" s="1"/>
      <c r="RF47" s="1"/>
      <c r="RG47" s="1">
        <v>258599</v>
      </c>
      <c r="RH47" s="1"/>
      <c r="RI47" s="1"/>
      <c r="RJ47" s="1"/>
      <c r="RK47" s="1"/>
      <c r="RL47" s="1"/>
      <c r="RM47" s="1"/>
      <c r="RN47" s="1"/>
      <c r="RO47" s="1"/>
      <c r="RP47" s="1"/>
      <c r="RQ47" s="1"/>
      <c r="RR47" s="1"/>
      <c r="RS47" s="1"/>
      <c r="RT47" s="1"/>
      <c r="RU47" s="1"/>
      <c r="RV47" s="1">
        <v>67029.5</v>
      </c>
      <c r="RW47" s="1">
        <v>85464.25</v>
      </c>
      <c r="RX47" s="1">
        <v>1262.25</v>
      </c>
      <c r="RY47" s="1">
        <v>9373</v>
      </c>
      <c r="RZ47" s="1">
        <v>9643</v>
      </c>
      <c r="SA47" s="1">
        <v>52691.5</v>
      </c>
      <c r="SB47" s="1"/>
      <c r="SC47" s="1">
        <v>48198.5</v>
      </c>
      <c r="SD47" s="1"/>
      <c r="SE47" s="1">
        <v>57521.25</v>
      </c>
      <c r="SF47" s="1">
        <v>35394</v>
      </c>
      <c r="SG47" s="1"/>
      <c r="SH47" s="1"/>
      <c r="SI47" s="1"/>
      <c r="SJ47" s="1"/>
      <c r="SK47" s="1"/>
      <c r="SL47" s="1"/>
      <c r="SM47" s="1"/>
      <c r="SN47" s="1"/>
      <c r="SO47" s="1"/>
      <c r="SP47" s="1"/>
      <c r="SQ47" s="1"/>
      <c r="SR47" s="1"/>
      <c r="SS47" s="1"/>
      <c r="ST47" s="1"/>
      <c r="SU47" s="1"/>
      <c r="SV47" s="1"/>
      <c r="SW47" s="1"/>
      <c r="SX47" s="1"/>
      <c r="SY47" s="1"/>
      <c r="SZ47" s="1"/>
      <c r="TA47" s="1"/>
      <c r="TB47" s="1">
        <v>3481</v>
      </c>
      <c r="TC47" s="1"/>
      <c r="TD47" s="1"/>
      <c r="TE47" s="1"/>
      <c r="TF47" s="1"/>
      <c r="TG47" s="1"/>
      <c r="TH47" s="1"/>
      <c r="TI47" s="1">
        <v>779</v>
      </c>
      <c r="TJ47" s="1"/>
      <c r="TK47" s="1"/>
      <c r="TL47" s="1">
        <v>220793.25</v>
      </c>
      <c r="TM47" s="1"/>
      <c r="TN47" s="1"/>
      <c r="TO47" s="1"/>
      <c r="TP47" s="1"/>
      <c r="TQ47" s="1"/>
      <c r="TR47" s="1"/>
      <c r="TS47" s="1"/>
      <c r="TT47" s="1">
        <v>10404</v>
      </c>
      <c r="TU47" s="1">
        <v>174057</v>
      </c>
      <c r="TV47" s="1"/>
      <c r="TW47" s="1"/>
      <c r="TX47" s="1"/>
      <c r="TY47" s="1"/>
      <c r="TZ47" s="1"/>
      <c r="UA47" s="1"/>
      <c r="UB47" s="1"/>
      <c r="UC47" s="1"/>
      <c r="UD47" s="1"/>
      <c r="UE47" s="1"/>
      <c r="UF47" s="1"/>
      <c r="UG47" s="1"/>
      <c r="UH47" s="1"/>
      <c r="UI47" s="1"/>
      <c r="UJ47" s="1"/>
      <c r="UK47" s="1">
        <v>50</v>
      </c>
      <c r="UL47" s="1"/>
      <c r="UM47" s="1"/>
      <c r="UN47" s="1"/>
      <c r="UO47" s="1"/>
      <c r="UP47" s="1"/>
      <c r="UQ47" s="1"/>
      <c r="UR47" s="1"/>
      <c r="US47" s="1"/>
      <c r="UT47" s="1"/>
      <c r="UU47" s="1"/>
      <c r="UV47" s="1"/>
      <c r="UW47" s="1"/>
      <c r="UX47" s="1"/>
      <c r="UY47" s="1"/>
      <c r="UZ47" s="1"/>
      <c r="VA47" s="1"/>
      <c r="VB47" s="1"/>
      <c r="VC47" s="1"/>
      <c r="VD47" s="1"/>
      <c r="VE47" s="1"/>
      <c r="VF47" s="1"/>
      <c r="VG47" s="1"/>
      <c r="VH47" s="1"/>
      <c r="VI47" s="1">
        <v>8006</v>
      </c>
      <c r="VJ47" s="1"/>
      <c r="VK47" s="1"/>
      <c r="VL47" s="1"/>
      <c r="VM47" s="1"/>
      <c r="VN47" s="1"/>
      <c r="VO47" s="1"/>
      <c r="VP47" s="1"/>
      <c r="VQ47" s="1"/>
      <c r="VR47" s="1"/>
      <c r="VS47" s="1"/>
      <c r="VT47" s="1"/>
      <c r="VU47" s="1"/>
      <c r="VV47" s="1"/>
      <c r="VW47" s="1"/>
      <c r="VX47" s="1"/>
      <c r="VY47" s="1"/>
      <c r="VZ47" s="1"/>
      <c r="WA47" s="1"/>
      <c r="WB47" s="1"/>
      <c r="WC47" s="1"/>
      <c r="WD47" s="1"/>
      <c r="WE47" s="1"/>
      <c r="WF47" s="1"/>
      <c r="WG47" s="1"/>
      <c r="WH47" s="1"/>
      <c r="WI47" s="1"/>
      <c r="WJ47" s="1"/>
      <c r="WK47" s="1"/>
      <c r="WL47" s="1"/>
      <c r="WM47" s="1"/>
      <c r="WN47" s="1"/>
      <c r="WO47" s="1"/>
      <c r="WP47" s="1"/>
      <c r="WQ47" s="1"/>
      <c r="WR47" s="1"/>
      <c r="WS47" s="1"/>
      <c r="WT47" s="1"/>
      <c r="WU47" s="1"/>
      <c r="WV47" s="1"/>
      <c r="WW47" s="1"/>
      <c r="WX47" s="1"/>
      <c r="WY47" s="1"/>
      <c r="WZ47" s="1"/>
      <c r="XA47" s="1"/>
      <c r="XB47" s="1"/>
      <c r="XC47" s="1"/>
      <c r="XD47" s="1"/>
      <c r="XE47" s="1"/>
      <c r="XF47" s="1">
        <v>5495.5</v>
      </c>
      <c r="XG47" s="1">
        <v>29925</v>
      </c>
      <c r="XH47" s="1"/>
      <c r="XI47" s="1"/>
      <c r="XJ47" s="1"/>
      <c r="XK47" s="1"/>
      <c r="XL47" s="1"/>
      <c r="XM47" s="1"/>
      <c r="XN47" s="1"/>
      <c r="XO47" s="1"/>
      <c r="XP47" s="1"/>
      <c r="XQ47" s="1">
        <v>87583</v>
      </c>
      <c r="XR47" s="1"/>
      <c r="XS47" s="1"/>
      <c r="XT47" s="1"/>
      <c r="XU47" s="1"/>
      <c r="XV47" s="1"/>
      <c r="XW47" s="1"/>
      <c r="XX47" s="1"/>
      <c r="XY47" s="1"/>
      <c r="XZ47" s="1"/>
      <c r="YA47" s="1"/>
      <c r="YB47" s="1"/>
      <c r="YC47" s="1"/>
      <c r="YD47" s="1"/>
      <c r="YE47" s="1"/>
      <c r="YF47" s="1"/>
      <c r="YG47" s="1">
        <v>17531.5</v>
      </c>
      <c r="YH47" s="1"/>
      <c r="YI47" s="1">
        <v>1126</v>
      </c>
      <c r="YJ47" s="1"/>
      <c r="YK47" s="1"/>
      <c r="YL47" s="1"/>
      <c r="YM47" s="1"/>
      <c r="YN47" s="1"/>
      <c r="YO47" s="1"/>
      <c r="YP47" s="1"/>
      <c r="YQ47" s="1"/>
      <c r="YR47" s="1"/>
      <c r="YS47" s="1">
        <v>13836</v>
      </c>
      <c r="YT47" s="1"/>
      <c r="YU47" s="1"/>
      <c r="YV47" s="1"/>
      <c r="YW47" s="1"/>
      <c r="YX47" s="1"/>
      <c r="YY47" s="1"/>
      <c r="YZ47" s="1"/>
      <c r="ZA47" s="1"/>
      <c r="ZB47" s="1"/>
      <c r="ZC47" s="1"/>
      <c r="ZD47" s="1"/>
      <c r="ZE47" s="1"/>
      <c r="ZF47" s="1"/>
      <c r="ZG47" s="1"/>
      <c r="ZH47" s="1"/>
      <c r="ZI47" s="1"/>
      <c r="ZJ47" s="1"/>
      <c r="ZK47" s="1"/>
      <c r="ZL47" s="1"/>
      <c r="ZM47" s="1"/>
      <c r="ZN47" s="1"/>
      <c r="ZO47" s="1">
        <v>58607.4</v>
      </c>
      <c r="ZP47" s="1">
        <v>0</v>
      </c>
      <c r="ZQ47" s="1"/>
      <c r="ZR47" s="1"/>
      <c r="ZS47" s="1"/>
      <c r="ZT47" s="1"/>
      <c r="ZU47" s="1"/>
      <c r="ZV47" s="1"/>
      <c r="ZW47" s="1"/>
      <c r="ZX47" s="1"/>
      <c r="ZY47" s="1"/>
      <c r="ZZ47" s="1"/>
      <c r="AAA47" s="1"/>
      <c r="AAB47" s="1"/>
      <c r="AAC47" s="1"/>
      <c r="AAD47" s="1"/>
      <c r="AAE47" s="1">
        <v>0</v>
      </c>
      <c r="AAF47" s="1"/>
      <c r="AAG47" s="1"/>
      <c r="AAH47" s="1"/>
      <c r="AAI47" s="1"/>
      <c r="AAJ47" s="1"/>
      <c r="AAK47" s="1"/>
      <c r="AAL47" s="1"/>
      <c r="AAM47" s="1"/>
      <c r="AAN47" s="1"/>
      <c r="AAO47" s="1"/>
      <c r="AAP47" s="1"/>
      <c r="AAQ47" s="1"/>
      <c r="AAR47" s="1"/>
      <c r="AAS47" s="1"/>
      <c r="AAT47" s="1"/>
      <c r="AAU47" s="1"/>
      <c r="AAV47" s="1"/>
      <c r="AAW47" s="1"/>
      <c r="AAX47" s="1"/>
      <c r="AAY47" s="1"/>
      <c r="AAZ47" s="1"/>
      <c r="ABA47" s="1"/>
      <c r="ABB47" s="1"/>
      <c r="ABC47" s="1"/>
      <c r="ABD47" s="1"/>
      <c r="ABE47" s="1"/>
      <c r="ABF47" s="1"/>
      <c r="ABG47" s="1"/>
      <c r="ABH47" s="1"/>
      <c r="ABI47" s="1">
        <v>138786.15</v>
      </c>
      <c r="ABJ47" s="1"/>
      <c r="ABK47" s="1"/>
      <c r="ABL47" s="1"/>
      <c r="ABM47" s="1"/>
      <c r="ABN47" s="1"/>
      <c r="ABO47" s="1"/>
      <c r="ABP47" s="1"/>
      <c r="ABQ47" s="1">
        <v>18258</v>
      </c>
      <c r="ABR47" s="1"/>
      <c r="ABS47" s="1"/>
      <c r="ABT47" s="1"/>
      <c r="ABU47" s="1"/>
      <c r="ABV47" s="1">
        <v>10456.5</v>
      </c>
      <c r="ABW47" s="1"/>
      <c r="ABX47" s="1"/>
      <c r="ABY47" s="1"/>
      <c r="ABZ47" s="1"/>
      <c r="ACA47" s="1"/>
      <c r="ACB47" s="1"/>
      <c r="ACC47" s="1"/>
      <c r="ACD47" s="1"/>
      <c r="ACE47" s="1"/>
      <c r="ACF47" s="1"/>
      <c r="ACG47" s="1"/>
      <c r="ACH47" s="1"/>
      <c r="ACI47" s="1"/>
      <c r="ACJ47" s="1"/>
      <c r="ACK47" s="1"/>
      <c r="ACL47" s="1"/>
      <c r="ACM47" s="1"/>
      <c r="ACN47" s="1"/>
      <c r="ACO47" s="1"/>
      <c r="ACP47" s="1"/>
      <c r="ACQ47" s="1"/>
      <c r="ACR47" s="1"/>
      <c r="ACS47" s="1"/>
      <c r="ACT47" s="1"/>
      <c r="ACU47" s="1"/>
      <c r="ACV47" s="1"/>
      <c r="ACW47" s="1"/>
      <c r="ACX47" s="1"/>
      <c r="ACY47" s="1"/>
      <c r="ACZ47" s="1"/>
      <c r="ADA47" s="1"/>
      <c r="ADB47" s="1">
        <v>1129938.3999999999</v>
      </c>
      <c r="ADC47" s="1"/>
      <c r="ADD47" s="1"/>
      <c r="ADE47" s="1"/>
      <c r="ADF47" s="1"/>
      <c r="ADG47" s="1"/>
      <c r="ADH47" s="1"/>
      <c r="ADI47" s="1"/>
      <c r="ADJ47" s="1"/>
      <c r="ADK47" s="1"/>
      <c r="ADL47" s="1"/>
      <c r="ADM47" s="1"/>
      <c r="ADN47" s="1"/>
      <c r="ADO47" s="1"/>
      <c r="ADP47" s="1"/>
      <c r="ADQ47" s="1"/>
      <c r="ADR47" s="1"/>
      <c r="ADS47" s="1"/>
      <c r="ADT47" s="1"/>
      <c r="ADU47" s="1"/>
      <c r="ADV47" s="1"/>
      <c r="ADW47" s="1"/>
      <c r="ADX47" s="1"/>
      <c r="ADY47" s="1"/>
      <c r="ADZ47" s="1"/>
      <c r="AEA47" s="1"/>
      <c r="AEB47" s="1"/>
      <c r="AEC47" s="1"/>
      <c r="AED47" s="1"/>
      <c r="AEE47" s="1"/>
      <c r="AEF47" s="1"/>
      <c r="AEG47" s="1"/>
      <c r="AEH47" s="1"/>
      <c r="AEI47" s="1"/>
      <c r="AEJ47" s="1"/>
      <c r="AEK47" s="1"/>
      <c r="AEL47" s="1"/>
      <c r="AEM47" s="1"/>
      <c r="AEN47" s="1"/>
      <c r="AEO47" s="1">
        <v>501</v>
      </c>
      <c r="AEP47" s="1"/>
      <c r="AEQ47" s="1"/>
      <c r="AER47" s="1"/>
      <c r="AES47" s="1"/>
      <c r="AET47" s="1"/>
      <c r="AEU47" s="1"/>
      <c r="AEV47" s="1"/>
      <c r="AEW47" s="1"/>
      <c r="AEX47" s="1">
        <v>394812.46</v>
      </c>
      <c r="AEY47" s="1"/>
      <c r="AEZ47" s="1"/>
      <c r="AFA47" s="1"/>
      <c r="AFB47" s="1"/>
      <c r="AFC47" s="1"/>
      <c r="AFD47" s="1"/>
      <c r="AFE47" s="1"/>
      <c r="AFF47" s="1"/>
      <c r="AFG47" s="1"/>
      <c r="AFH47" s="1"/>
      <c r="AFI47" s="1"/>
      <c r="AFJ47" s="1"/>
      <c r="AFK47" s="1"/>
      <c r="AFL47" s="1"/>
      <c r="AFM47" s="1"/>
      <c r="AFN47" s="1"/>
      <c r="AFO47" s="1"/>
      <c r="AFP47" s="1"/>
      <c r="AFQ47" s="1"/>
      <c r="AFR47" s="1"/>
      <c r="AFS47" s="1"/>
      <c r="AFT47" s="1"/>
      <c r="AFU47" s="1"/>
      <c r="AFV47" s="1"/>
      <c r="AFW47" s="1"/>
      <c r="AFX47" s="1">
        <v>1588.6</v>
      </c>
      <c r="AFY47" s="1"/>
      <c r="AFZ47" s="1"/>
      <c r="AGA47" s="1"/>
      <c r="AGB47" s="1"/>
      <c r="AGC47" s="1"/>
      <c r="AGD47" s="1">
        <v>500</v>
      </c>
      <c r="AGE47" s="1"/>
      <c r="AGF47" s="1"/>
      <c r="AGG47" s="1"/>
      <c r="AGH47" s="1">
        <v>1521</v>
      </c>
      <c r="AGI47" s="1"/>
      <c r="AGJ47" s="1"/>
      <c r="AGK47" s="1"/>
      <c r="AGL47" s="1"/>
      <c r="AGM47" s="1"/>
      <c r="AGN47" s="1"/>
      <c r="AGO47" s="1"/>
      <c r="AGP47" s="1"/>
      <c r="AGQ47" s="1"/>
      <c r="AGR47" s="1"/>
      <c r="AGS47" s="1"/>
      <c r="AGT47" s="1"/>
      <c r="AGU47" s="1"/>
      <c r="AGV47" s="1"/>
      <c r="AGW47" s="1"/>
      <c r="AGX47" s="1"/>
      <c r="AGY47" s="1"/>
      <c r="AGZ47" s="1"/>
      <c r="AHA47" s="1"/>
      <c r="AHB47" s="1"/>
      <c r="AHC47" s="1"/>
      <c r="AHD47" s="1"/>
      <c r="AHE47" s="1"/>
      <c r="AHF47" s="1"/>
      <c r="AHG47" s="1"/>
      <c r="AHH47" s="1"/>
      <c r="AHI47" s="1"/>
      <c r="AHJ47" s="1"/>
      <c r="AHK47" s="1"/>
      <c r="AHL47" s="1"/>
      <c r="AHM47" s="1"/>
      <c r="AHN47" s="1"/>
      <c r="AHO47" s="1"/>
      <c r="AHP47" s="1"/>
      <c r="AHQ47" s="1">
        <v>11950</v>
      </c>
      <c r="AHR47" s="1"/>
      <c r="AHS47" s="1"/>
      <c r="AHT47" s="1"/>
      <c r="AHU47" s="1"/>
      <c r="AHV47" s="1">
        <v>1200</v>
      </c>
      <c r="AHW47" s="1">
        <v>99486027.579999998</v>
      </c>
    </row>
    <row r="48" spans="1:907" x14ac:dyDescent="0.25">
      <c r="A48" t="s">
        <v>1917</v>
      </c>
      <c r="B48" t="s">
        <v>1964</v>
      </c>
      <c r="C48" t="s">
        <v>1965</v>
      </c>
      <c r="D48" s="1"/>
      <c r="E48" s="1"/>
      <c r="F48" s="1"/>
      <c r="G48" s="1"/>
      <c r="H48" s="1">
        <v>53441241.700000003</v>
      </c>
      <c r="I48" s="1">
        <v>133376492.58</v>
      </c>
      <c r="J48" s="1"/>
      <c r="K48" s="1"/>
      <c r="L48" s="1">
        <v>1271261.6200000001</v>
      </c>
      <c r="M48" s="1">
        <v>10233715.9</v>
      </c>
      <c r="N48" s="1">
        <v>1411677</v>
      </c>
      <c r="O48" s="1">
        <v>2146344.91</v>
      </c>
      <c r="P48" s="1"/>
      <c r="Q48" s="1"/>
      <c r="R48" s="1">
        <v>3758853.6</v>
      </c>
      <c r="S48" s="1">
        <v>9324587</v>
      </c>
      <c r="T48" s="1"/>
      <c r="U48" s="1">
        <v>12482858.949999999</v>
      </c>
      <c r="V48" s="1">
        <v>10246461.27</v>
      </c>
      <c r="W48" s="1"/>
      <c r="X48" s="1"/>
      <c r="Y48" s="1"/>
      <c r="Z48" s="1"/>
      <c r="AA48" s="1">
        <v>5665417.54</v>
      </c>
      <c r="AB48" s="1"/>
      <c r="AC48" s="1">
        <v>9660233.6899999995</v>
      </c>
      <c r="AD48" s="1">
        <v>1072047</v>
      </c>
      <c r="AE48" s="1">
        <v>22774</v>
      </c>
      <c r="AF48" s="1">
        <v>10914271.5</v>
      </c>
      <c r="AG48" s="1"/>
      <c r="AH48" s="1"/>
      <c r="AI48" s="1"/>
      <c r="AJ48" s="1"/>
      <c r="AK48" s="1">
        <v>510212.75</v>
      </c>
      <c r="AL48" s="1"/>
      <c r="AM48" s="1"/>
      <c r="AN48" s="1"/>
      <c r="AO48" s="1">
        <v>597656.15</v>
      </c>
      <c r="AP48" s="1">
        <v>1085403</v>
      </c>
      <c r="AQ48" s="1">
        <v>102513.75</v>
      </c>
      <c r="AR48" s="1"/>
      <c r="AS48" s="1">
        <v>0</v>
      </c>
      <c r="AT48" s="1">
        <v>556003.19999999995</v>
      </c>
      <c r="AU48" s="1">
        <v>535965.71</v>
      </c>
      <c r="AV48" s="1"/>
      <c r="AW48" s="1">
        <v>1221767.27</v>
      </c>
      <c r="AX48" s="1"/>
      <c r="AY48" s="1"/>
      <c r="AZ48" s="1">
        <v>1074021.1000000001</v>
      </c>
      <c r="BA48" s="1"/>
      <c r="BB48" s="1">
        <v>583488.75</v>
      </c>
      <c r="BC48" s="1"/>
      <c r="BD48" s="1"/>
      <c r="BE48" s="1">
        <v>661152.01</v>
      </c>
      <c r="BF48" s="1"/>
      <c r="BG48" s="1"/>
      <c r="BH48" s="1">
        <v>5134655</v>
      </c>
      <c r="BI48" s="1">
        <v>1379642.55</v>
      </c>
      <c r="BJ48" s="1"/>
      <c r="BK48" s="1">
        <v>353441.75</v>
      </c>
      <c r="BL48" s="1"/>
      <c r="BM48" s="1"/>
      <c r="BN48" s="1">
        <v>70493.429999999993</v>
      </c>
      <c r="BO48" s="1"/>
      <c r="BP48" s="1"/>
      <c r="BQ48" s="1"/>
      <c r="BR48" s="1"/>
      <c r="BS48" s="1">
        <v>225131.5</v>
      </c>
      <c r="BT48" s="1"/>
      <c r="BU48" s="1"/>
      <c r="BV48" s="1"/>
      <c r="BW48" s="1"/>
      <c r="BX48" s="1">
        <v>187049.5</v>
      </c>
      <c r="BY48" s="1"/>
      <c r="BZ48" s="1"/>
      <c r="CA48" s="1">
        <v>9892</v>
      </c>
      <c r="CB48" s="1"/>
      <c r="CC48" s="1">
        <v>0</v>
      </c>
      <c r="CD48" s="1">
        <v>4912.5</v>
      </c>
      <c r="CE48" s="1"/>
      <c r="CF48" s="1"/>
      <c r="CG48" s="1"/>
      <c r="CH48" s="1"/>
      <c r="CI48" s="1"/>
      <c r="CJ48" s="1"/>
      <c r="CK48" s="1"/>
      <c r="CL48" s="1"/>
      <c r="CM48" s="1">
        <v>392708.77</v>
      </c>
      <c r="CN48" s="1"/>
      <c r="CO48" s="1"/>
      <c r="CP48" s="1">
        <v>294512.23</v>
      </c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>
        <v>624624.80000000005</v>
      </c>
      <c r="FE48" s="1"/>
      <c r="FF48" s="1"/>
      <c r="FG48" s="1"/>
      <c r="FH48" s="1"/>
      <c r="FI48" s="1">
        <v>857171.41</v>
      </c>
      <c r="FJ48" s="1">
        <v>4254552.5</v>
      </c>
      <c r="FK48" s="1"/>
      <c r="FL48" s="1"/>
      <c r="FM48" s="1">
        <v>232875.25</v>
      </c>
      <c r="FN48" s="1"/>
      <c r="FO48" s="1"/>
      <c r="FP48" s="1"/>
      <c r="FQ48" s="1"/>
      <c r="FR48" s="1"/>
      <c r="FS48" s="1">
        <v>1663885</v>
      </c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>
        <v>5404668.2000000002</v>
      </c>
      <c r="HL48" s="1"/>
      <c r="HM48" s="1"/>
      <c r="HN48" s="1"/>
      <c r="HO48" s="1">
        <v>1934</v>
      </c>
      <c r="HP48" s="1">
        <v>4214</v>
      </c>
      <c r="HQ48" s="1"/>
      <c r="HR48" s="1"/>
      <c r="HS48" s="1"/>
      <c r="HT48" s="1"/>
      <c r="HU48" s="1"/>
      <c r="HV48" s="1"/>
      <c r="HW48" s="1"/>
      <c r="HX48" s="1"/>
      <c r="HY48" s="1">
        <v>10944</v>
      </c>
      <c r="HZ48" s="1"/>
      <c r="IA48" s="1">
        <v>609686</v>
      </c>
      <c r="IB48" s="1"/>
      <c r="IC48" s="1"/>
      <c r="ID48" s="1"/>
      <c r="IE48" s="1">
        <v>12843.25</v>
      </c>
      <c r="IF48" s="1"/>
      <c r="IG48" s="1"/>
      <c r="IH48" s="1"/>
      <c r="II48" s="1"/>
      <c r="IJ48" s="1"/>
      <c r="IK48" s="1"/>
      <c r="IL48" s="1"/>
      <c r="IM48" s="1"/>
      <c r="IN48" s="1">
        <v>1299</v>
      </c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>
        <v>0</v>
      </c>
      <c r="JD48" s="1"/>
      <c r="JE48" s="1"/>
      <c r="JF48" s="1"/>
      <c r="JG48" s="1"/>
      <c r="JH48" s="1">
        <v>83361</v>
      </c>
      <c r="JI48" s="1">
        <v>186634</v>
      </c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>
        <v>2514.5</v>
      </c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>
        <v>83472.75</v>
      </c>
      <c r="KQ48" s="1"/>
      <c r="KR48" s="1"/>
      <c r="KS48" s="1">
        <v>6201.5</v>
      </c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>
        <v>5325.5</v>
      </c>
      <c r="LM48" s="1"/>
      <c r="LN48" s="1"/>
      <c r="LO48" s="1"/>
      <c r="LP48" s="1"/>
      <c r="LQ48" s="1"/>
      <c r="LR48" s="1"/>
      <c r="LS48" s="1"/>
      <c r="LT48" s="1">
        <v>56247.5</v>
      </c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>
        <v>413122</v>
      </c>
      <c r="MU48" s="1"/>
      <c r="MV48" s="1"/>
      <c r="MW48" s="1"/>
      <c r="MX48" s="1"/>
      <c r="MY48" s="1"/>
      <c r="MZ48" s="1">
        <v>903</v>
      </c>
      <c r="NA48" s="1"/>
      <c r="NB48" s="1">
        <v>106645.75</v>
      </c>
      <c r="NC48" s="1"/>
      <c r="ND48" s="1"/>
      <c r="NE48" s="1"/>
      <c r="NF48" s="1"/>
      <c r="NG48" s="1"/>
      <c r="NH48" s="1"/>
      <c r="NI48" s="1">
        <v>8700</v>
      </c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>
        <v>25299.5</v>
      </c>
      <c r="OG48" s="1"/>
      <c r="OH48" s="1"/>
      <c r="OI48" s="1"/>
      <c r="OJ48" s="1"/>
      <c r="OK48" s="1">
        <v>18990</v>
      </c>
      <c r="OL48" s="1">
        <v>13317</v>
      </c>
      <c r="OM48" s="1"/>
      <c r="ON48" s="1">
        <v>4631476</v>
      </c>
      <c r="OO48" s="1"/>
      <c r="OP48" s="1"/>
      <c r="OQ48" s="1"/>
      <c r="OR48" s="1"/>
      <c r="OS48" s="1"/>
      <c r="OT48" s="1"/>
      <c r="OU48" s="1"/>
      <c r="OV48" s="1">
        <v>14121.5</v>
      </c>
      <c r="OW48" s="1"/>
      <c r="OX48" s="1"/>
      <c r="OY48" s="1"/>
      <c r="OZ48" s="1"/>
      <c r="PA48" s="1"/>
      <c r="PB48" s="1"/>
      <c r="PC48" s="1"/>
      <c r="PD48" s="1"/>
      <c r="PE48" s="1"/>
      <c r="PF48" s="1"/>
      <c r="PG48" s="1"/>
      <c r="PH48" s="1"/>
      <c r="PI48" s="1"/>
      <c r="PJ48" s="1"/>
      <c r="PK48" s="1"/>
      <c r="PL48" s="1"/>
      <c r="PM48" s="1"/>
      <c r="PN48" s="1"/>
      <c r="PO48" s="1"/>
      <c r="PP48" s="1"/>
      <c r="PQ48" s="1"/>
      <c r="PR48" s="1"/>
      <c r="PS48" s="1"/>
      <c r="PT48" s="1"/>
      <c r="PU48" s="1"/>
      <c r="PV48" s="1"/>
      <c r="PW48" s="1"/>
      <c r="PX48" s="1"/>
      <c r="PY48" s="1">
        <v>6353</v>
      </c>
      <c r="PZ48" s="1"/>
      <c r="QA48" s="1"/>
      <c r="QB48" s="1"/>
      <c r="QC48" s="1"/>
      <c r="QD48" s="1"/>
      <c r="QE48" s="1"/>
      <c r="QF48" s="1"/>
      <c r="QG48" s="1"/>
      <c r="QH48" s="1"/>
      <c r="QI48" s="1"/>
      <c r="QJ48" s="1"/>
      <c r="QK48" s="1"/>
      <c r="QL48" s="1"/>
      <c r="QM48" s="1"/>
      <c r="QN48" s="1"/>
      <c r="QO48" s="1"/>
      <c r="QP48" s="1"/>
      <c r="QQ48" s="1"/>
      <c r="QR48" s="1"/>
      <c r="QS48" s="1"/>
      <c r="QT48" s="1"/>
      <c r="QU48" s="1"/>
      <c r="QV48" s="1"/>
      <c r="QW48" s="1"/>
      <c r="QX48" s="1"/>
      <c r="QY48" s="1"/>
      <c r="QZ48" s="1"/>
      <c r="RA48" s="1"/>
      <c r="RB48" s="1"/>
      <c r="RC48" s="1">
        <v>26374</v>
      </c>
      <c r="RD48" s="1"/>
      <c r="RE48" s="1">
        <v>375464.4</v>
      </c>
      <c r="RF48" s="1"/>
      <c r="RG48" s="1">
        <v>5014</v>
      </c>
      <c r="RH48" s="1"/>
      <c r="RI48" s="1"/>
      <c r="RJ48" s="1"/>
      <c r="RK48" s="1"/>
      <c r="RL48" s="1"/>
      <c r="RM48" s="1"/>
      <c r="RN48" s="1"/>
      <c r="RO48" s="1"/>
      <c r="RP48" s="1"/>
      <c r="RQ48" s="1"/>
      <c r="RR48" s="1"/>
      <c r="RS48" s="1">
        <v>13467</v>
      </c>
      <c r="RT48" s="1"/>
      <c r="RU48" s="1"/>
      <c r="RV48" s="1">
        <v>750910.5</v>
      </c>
      <c r="RW48" s="1">
        <v>42819.95</v>
      </c>
      <c r="RX48" s="1"/>
      <c r="RY48" s="1">
        <v>13519</v>
      </c>
      <c r="RZ48" s="1"/>
      <c r="SA48" s="1">
        <v>143172.5</v>
      </c>
      <c r="SB48" s="1"/>
      <c r="SC48" s="1">
        <v>61637.25</v>
      </c>
      <c r="SD48" s="1"/>
      <c r="SE48" s="1">
        <v>11642</v>
      </c>
      <c r="SF48" s="1">
        <v>26292.5</v>
      </c>
      <c r="SG48" s="1"/>
      <c r="SH48" s="1"/>
      <c r="SI48" s="1"/>
      <c r="SJ48" s="1"/>
      <c r="SK48" s="1"/>
      <c r="SL48" s="1"/>
      <c r="SM48" s="1"/>
      <c r="SN48" s="1"/>
      <c r="SO48" s="1"/>
      <c r="SP48" s="1"/>
      <c r="SQ48" s="1"/>
      <c r="SR48" s="1"/>
      <c r="SS48" s="1"/>
      <c r="ST48" s="1"/>
      <c r="SU48" s="1"/>
      <c r="SV48" s="1"/>
      <c r="SW48" s="1"/>
      <c r="SX48" s="1"/>
      <c r="SY48" s="1"/>
      <c r="SZ48" s="1"/>
      <c r="TA48" s="1"/>
      <c r="TB48" s="1"/>
      <c r="TC48" s="1">
        <v>4739</v>
      </c>
      <c r="TD48" s="1"/>
      <c r="TE48" s="1">
        <v>5860</v>
      </c>
      <c r="TF48" s="1"/>
      <c r="TG48" s="1"/>
      <c r="TH48" s="1"/>
      <c r="TI48" s="1">
        <v>0</v>
      </c>
      <c r="TJ48" s="1"/>
      <c r="TK48" s="1"/>
      <c r="TL48" s="1">
        <v>84673</v>
      </c>
      <c r="TM48" s="1"/>
      <c r="TN48" s="1">
        <v>151646</v>
      </c>
      <c r="TO48" s="1"/>
      <c r="TP48" s="1"/>
      <c r="TQ48" s="1"/>
      <c r="TR48" s="1"/>
      <c r="TS48" s="1"/>
      <c r="TT48" s="1">
        <v>5721</v>
      </c>
      <c r="TU48" s="1">
        <v>60311.25</v>
      </c>
      <c r="TV48" s="1"/>
      <c r="TW48" s="1"/>
      <c r="TX48" s="1"/>
      <c r="TY48" s="1"/>
      <c r="TZ48" s="1"/>
      <c r="UA48" s="1"/>
      <c r="UB48" s="1"/>
      <c r="UC48" s="1"/>
      <c r="UD48" s="1"/>
      <c r="UE48" s="1"/>
      <c r="UF48" s="1"/>
      <c r="UG48" s="1"/>
      <c r="UH48" s="1"/>
      <c r="UI48" s="1"/>
      <c r="UJ48" s="1"/>
      <c r="UK48" s="1">
        <v>34803.5</v>
      </c>
      <c r="UL48" s="1">
        <v>449862</v>
      </c>
      <c r="UM48" s="1"/>
      <c r="UN48" s="1"/>
      <c r="UO48" s="1"/>
      <c r="UP48" s="1"/>
      <c r="UQ48" s="1"/>
      <c r="UR48" s="1"/>
      <c r="US48" s="1"/>
      <c r="UT48" s="1"/>
      <c r="UU48" s="1"/>
      <c r="UV48" s="1"/>
      <c r="UW48" s="1"/>
      <c r="UX48" s="1"/>
      <c r="UY48" s="1"/>
      <c r="UZ48" s="1"/>
      <c r="VA48" s="1"/>
      <c r="VB48" s="1"/>
      <c r="VC48" s="1"/>
      <c r="VD48" s="1"/>
      <c r="VE48" s="1"/>
      <c r="VF48" s="1"/>
      <c r="VG48" s="1"/>
      <c r="VH48" s="1"/>
      <c r="VI48" s="1">
        <v>324372.75</v>
      </c>
      <c r="VJ48" s="1"/>
      <c r="VK48" s="1"/>
      <c r="VL48" s="1"/>
      <c r="VM48" s="1"/>
      <c r="VN48" s="1"/>
      <c r="VO48" s="1"/>
      <c r="VP48" s="1"/>
      <c r="VQ48" s="1"/>
      <c r="VR48" s="1"/>
      <c r="VS48" s="1"/>
      <c r="VT48" s="1"/>
      <c r="VU48" s="1"/>
      <c r="VV48" s="1"/>
      <c r="VW48" s="1"/>
      <c r="VX48" s="1"/>
      <c r="VY48" s="1"/>
      <c r="VZ48" s="1"/>
      <c r="WA48" s="1"/>
      <c r="WB48" s="1"/>
      <c r="WC48" s="1"/>
      <c r="WD48" s="1"/>
      <c r="WE48" s="1"/>
      <c r="WF48" s="1"/>
      <c r="WG48" s="1"/>
      <c r="WH48" s="1"/>
      <c r="WI48" s="1"/>
      <c r="WJ48" s="1"/>
      <c r="WK48" s="1"/>
      <c r="WL48" s="1"/>
      <c r="WM48" s="1"/>
      <c r="WN48" s="1"/>
      <c r="WO48" s="1"/>
      <c r="WP48" s="1"/>
      <c r="WQ48" s="1"/>
      <c r="WR48" s="1"/>
      <c r="WS48" s="1"/>
      <c r="WT48" s="1"/>
      <c r="WU48" s="1"/>
      <c r="WV48" s="1"/>
      <c r="WW48" s="1"/>
      <c r="WX48" s="1"/>
      <c r="WY48" s="1"/>
      <c r="WZ48" s="1"/>
      <c r="XA48" s="1"/>
      <c r="XB48" s="1"/>
      <c r="XC48" s="1"/>
      <c r="XD48" s="1"/>
      <c r="XE48" s="1"/>
      <c r="XF48" s="1">
        <v>383036</v>
      </c>
      <c r="XG48" s="1"/>
      <c r="XH48" s="1"/>
      <c r="XI48" s="1"/>
      <c r="XJ48" s="1"/>
      <c r="XK48" s="1"/>
      <c r="XL48" s="1"/>
      <c r="XM48" s="1"/>
      <c r="XN48" s="1"/>
      <c r="XO48" s="1"/>
      <c r="XP48" s="1"/>
      <c r="XQ48" s="1"/>
      <c r="XR48" s="1"/>
      <c r="XS48" s="1"/>
      <c r="XT48" s="1"/>
      <c r="XU48" s="1"/>
      <c r="XV48" s="1"/>
      <c r="XW48" s="1"/>
      <c r="XX48" s="1"/>
      <c r="XY48" s="1"/>
      <c r="XZ48" s="1"/>
      <c r="YA48" s="1"/>
      <c r="YB48" s="1"/>
      <c r="YC48" s="1"/>
      <c r="YD48" s="1"/>
      <c r="YE48" s="1"/>
      <c r="YF48" s="1"/>
      <c r="YG48" s="1">
        <v>69363.75</v>
      </c>
      <c r="YH48" s="1"/>
      <c r="YI48" s="1">
        <v>2665</v>
      </c>
      <c r="YJ48" s="1"/>
      <c r="YK48" s="1"/>
      <c r="YL48" s="1"/>
      <c r="YM48" s="1"/>
      <c r="YN48" s="1"/>
      <c r="YO48" s="1"/>
      <c r="YP48" s="1"/>
      <c r="YQ48" s="1"/>
      <c r="YR48" s="1"/>
      <c r="YS48" s="1"/>
      <c r="YT48" s="1"/>
      <c r="YU48" s="1"/>
      <c r="YV48" s="1">
        <v>501</v>
      </c>
      <c r="YW48" s="1"/>
      <c r="YX48" s="1"/>
      <c r="YY48" s="1"/>
      <c r="YZ48" s="1"/>
      <c r="ZA48" s="1"/>
      <c r="ZB48" s="1"/>
      <c r="ZC48" s="1"/>
      <c r="ZD48" s="1"/>
      <c r="ZE48" s="1"/>
      <c r="ZF48" s="1"/>
      <c r="ZG48" s="1">
        <v>36926</v>
      </c>
      <c r="ZH48" s="1"/>
      <c r="ZI48" s="1"/>
      <c r="ZJ48" s="1"/>
      <c r="ZK48" s="1"/>
      <c r="ZL48" s="1"/>
      <c r="ZM48" s="1"/>
      <c r="ZN48" s="1"/>
      <c r="ZO48" s="1">
        <v>224331.14</v>
      </c>
      <c r="ZP48" s="1"/>
      <c r="ZQ48" s="1"/>
      <c r="ZR48" s="1"/>
      <c r="ZS48" s="1"/>
      <c r="ZT48" s="1"/>
      <c r="ZU48" s="1"/>
      <c r="ZV48" s="1">
        <v>961</v>
      </c>
      <c r="ZW48" s="1"/>
      <c r="ZX48" s="1"/>
      <c r="ZY48" s="1"/>
      <c r="ZZ48" s="1"/>
      <c r="AAA48" s="1">
        <v>22434</v>
      </c>
      <c r="AAB48" s="1"/>
      <c r="AAC48" s="1"/>
      <c r="AAD48" s="1"/>
      <c r="AAE48" s="1"/>
      <c r="AAF48" s="1"/>
      <c r="AAG48" s="1"/>
      <c r="AAH48" s="1"/>
      <c r="AAI48" s="1"/>
      <c r="AAJ48" s="1"/>
      <c r="AAK48" s="1"/>
      <c r="AAL48" s="1"/>
      <c r="AAM48" s="1"/>
      <c r="AAN48" s="1"/>
      <c r="AAO48" s="1"/>
      <c r="AAP48" s="1"/>
      <c r="AAQ48" s="1"/>
      <c r="AAR48" s="1"/>
      <c r="AAS48" s="1"/>
      <c r="AAT48" s="1"/>
      <c r="AAU48" s="1"/>
      <c r="AAV48" s="1"/>
      <c r="AAW48" s="1"/>
      <c r="AAX48" s="1"/>
      <c r="AAY48" s="1"/>
      <c r="AAZ48" s="1"/>
      <c r="ABA48" s="1"/>
      <c r="ABB48" s="1"/>
      <c r="ABC48" s="1"/>
      <c r="ABD48" s="1"/>
      <c r="ABE48" s="1"/>
      <c r="ABF48" s="1"/>
      <c r="ABG48" s="1"/>
      <c r="ABH48" s="1"/>
      <c r="ABI48" s="1">
        <v>159513.78</v>
      </c>
      <c r="ABJ48" s="1"/>
      <c r="ABK48" s="1">
        <v>161361</v>
      </c>
      <c r="ABL48" s="1"/>
      <c r="ABM48" s="1"/>
      <c r="ABN48" s="1"/>
      <c r="ABO48" s="1"/>
      <c r="ABP48" s="1"/>
      <c r="ABQ48" s="1"/>
      <c r="ABR48" s="1">
        <v>5032</v>
      </c>
      <c r="ABS48" s="1"/>
      <c r="ABT48" s="1"/>
      <c r="ABU48" s="1"/>
      <c r="ABV48" s="1">
        <v>20886.5</v>
      </c>
      <c r="ABW48" s="1">
        <v>41582</v>
      </c>
      <c r="ABX48" s="1"/>
      <c r="ABY48" s="1"/>
      <c r="ABZ48" s="1"/>
      <c r="ACA48" s="1"/>
      <c r="ACB48" s="1"/>
      <c r="ACC48" s="1"/>
      <c r="ACD48" s="1"/>
      <c r="ACE48" s="1"/>
      <c r="ACF48" s="1"/>
      <c r="ACG48" s="1"/>
      <c r="ACH48" s="1"/>
      <c r="ACI48" s="1"/>
      <c r="ACJ48" s="1"/>
      <c r="ACK48" s="1"/>
      <c r="ACL48" s="1"/>
      <c r="ACM48" s="1"/>
      <c r="ACN48" s="1"/>
      <c r="ACO48" s="1"/>
      <c r="ACP48" s="1"/>
      <c r="ACQ48" s="1"/>
      <c r="ACR48" s="1"/>
      <c r="ACS48" s="1"/>
      <c r="ACT48" s="1"/>
      <c r="ACU48" s="1"/>
      <c r="ACV48" s="1"/>
      <c r="ACW48" s="1"/>
      <c r="ACX48" s="1"/>
      <c r="ACY48" s="1"/>
      <c r="ACZ48" s="1"/>
      <c r="ADA48" s="1"/>
      <c r="ADB48" s="1"/>
      <c r="ADC48" s="1"/>
      <c r="ADD48" s="1">
        <v>25196.55</v>
      </c>
      <c r="ADE48" s="1"/>
      <c r="ADF48" s="1"/>
      <c r="ADG48" s="1"/>
      <c r="ADH48" s="1">
        <v>250</v>
      </c>
      <c r="ADI48" s="1"/>
      <c r="ADJ48" s="1"/>
      <c r="ADK48" s="1"/>
      <c r="ADL48" s="1"/>
      <c r="ADM48" s="1"/>
      <c r="ADN48" s="1"/>
      <c r="ADO48" s="1"/>
      <c r="ADP48" s="1"/>
      <c r="ADQ48" s="1"/>
      <c r="ADR48" s="1"/>
      <c r="ADS48" s="1"/>
      <c r="ADT48" s="1">
        <v>4700</v>
      </c>
      <c r="ADU48" s="1"/>
      <c r="ADV48" s="1"/>
      <c r="ADW48" s="1"/>
      <c r="ADX48" s="1"/>
      <c r="ADY48" s="1"/>
      <c r="ADZ48" s="1"/>
      <c r="AEA48" s="1"/>
      <c r="AEB48" s="1"/>
      <c r="AEC48" s="1"/>
      <c r="AED48" s="1"/>
      <c r="AEE48" s="1"/>
      <c r="AEF48" s="1"/>
      <c r="AEG48" s="1"/>
      <c r="AEH48" s="1"/>
      <c r="AEI48" s="1"/>
      <c r="AEJ48" s="1"/>
      <c r="AEK48" s="1"/>
      <c r="AEL48" s="1"/>
      <c r="AEM48" s="1"/>
      <c r="AEN48" s="1"/>
      <c r="AEO48" s="1"/>
      <c r="AEP48" s="1"/>
      <c r="AEQ48" s="1"/>
      <c r="AER48" s="1"/>
      <c r="AES48" s="1"/>
      <c r="AET48" s="1"/>
      <c r="AEU48" s="1"/>
      <c r="AEV48" s="1"/>
      <c r="AEW48" s="1"/>
      <c r="AEX48" s="1">
        <v>358266</v>
      </c>
      <c r="AEY48" s="1"/>
      <c r="AEZ48" s="1"/>
      <c r="AFA48" s="1"/>
      <c r="AFB48" s="1"/>
      <c r="AFC48" s="1"/>
      <c r="AFD48" s="1"/>
      <c r="AFE48" s="1"/>
      <c r="AFF48" s="1"/>
      <c r="AFG48" s="1"/>
      <c r="AFH48" s="1"/>
      <c r="AFI48" s="1"/>
      <c r="AFJ48" s="1">
        <v>15800</v>
      </c>
      <c r="AFK48" s="1"/>
      <c r="AFL48" s="1"/>
      <c r="AFM48" s="1"/>
      <c r="AFN48" s="1"/>
      <c r="AFO48" s="1"/>
      <c r="AFP48" s="1"/>
      <c r="AFQ48" s="1"/>
      <c r="AFR48" s="1"/>
      <c r="AFS48" s="1"/>
      <c r="AFT48" s="1"/>
      <c r="AFU48" s="1"/>
      <c r="AFV48" s="1"/>
      <c r="AFW48" s="1"/>
      <c r="AFX48" s="1">
        <v>34299.449999999997</v>
      </c>
      <c r="AFY48" s="1">
        <v>1100142.5</v>
      </c>
      <c r="AFZ48" s="1"/>
      <c r="AGA48" s="1"/>
      <c r="AGB48" s="1"/>
      <c r="AGC48" s="1"/>
      <c r="AGD48" s="1"/>
      <c r="AGE48" s="1"/>
      <c r="AGF48" s="1"/>
      <c r="AGG48" s="1"/>
      <c r="AGH48" s="1"/>
      <c r="AGI48" s="1"/>
      <c r="AGJ48" s="1"/>
      <c r="AGK48" s="1"/>
      <c r="AGL48" s="1"/>
      <c r="AGM48" s="1"/>
      <c r="AGN48" s="1"/>
      <c r="AGO48" s="1"/>
      <c r="AGP48" s="1"/>
      <c r="AGQ48" s="1"/>
      <c r="AGR48" s="1"/>
      <c r="AGS48" s="1"/>
      <c r="AGT48" s="1"/>
      <c r="AGU48" s="1"/>
      <c r="AGV48" s="1"/>
      <c r="AGW48" s="1"/>
      <c r="AGX48" s="1"/>
      <c r="AGY48" s="1"/>
      <c r="AGZ48" s="1"/>
      <c r="AHA48" s="1"/>
      <c r="AHB48" s="1"/>
      <c r="AHC48" s="1"/>
      <c r="AHD48" s="1"/>
      <c r="AHE48" s="1"/>
      <c r="AHF48" s="1"/>
      <c r="AHG48" s="1"/>
      <c r="AHH48" s="1">
        <v>0</v>
      </c>
      <c r="AHI48" s="1"/>
      <c r="AHJ48" s="1"/>
      <c r="AHK48" s="1"/>
      <c r="AHL48" s="1"/>
      <c r="AHM48" s="1"/>
      <c r="AHN48" s="1"/>
      <c r="AHO48" s="1"/>
      <c r="AHP48" s="1"/>
      <c r="AHQ48" s="1"/>
      <c r="AHR48" s="1"/>
      <c r="AHS48" s="1"/>
      <c r="AHT48" s="1"/>
      <c r="AHU48" s="1"/>
      <c r="AHV48" s="1">
        <v>16301</v>
      </c>
      <c r="AHW48" s="1">
        <v>304626093.35999995</v>
      </c>
    </row>
    <row r="49" spans="1:907" x14ac:dyDescent="0.25">
      <c r="A49" t="s">
        <v>1917</v>
      </c>
      <c r="B49" t="s">
        <v>1966</v>
      </c>
      <c r="C49" t="s">
        <v>1967</v>
      </c>
      <c r="D49" s="1"/>
      <c r="E49" s="1">
        <v>49158.87</v>
      </c>
      <c r="F49" s="1">
        <v>530</v>
      </c>
      <c r="G49" s="1"/>
      <c r="H49" s="1">
        <v>2092947.75</v>
      </c>
      <c r="I49" s="1">
        <v>388973.83</v>
      </c>
      <c r="J49" s="1">
        <v>187090</v>
      </c>
      <c r="K49" s="1">
        <v>702825</v>
      </c>
      <c r="L49" s="1">
        <v>18946</v>
      </c>
      <c r="M49" s="1">
        <v>417074.79</v>
      </c>
      <c r="N49" s="1">
        <v>157919.5</v>
      </c>
      <c r="O49" s="1">
        <v>68175.87</v>
      </c>
      <c r="P49" s="1">
        <v>74054.5</v>
      </c>
      <c r="Q49" s="1">
        <v>337885.75</v>
      </c>
      <c r="R49" s="1">
        <v>233222.5</v>
      </c>
      <c r="S49" s="1">
        <v>174880</v>
      </c>
      <c r="T49" s="1">
        <v>81983</v>
      </c>
      <c r="U49" s="1">
        <v>492620.25</v>
      </c>
      <c r="V49" s="1">
        <v>66378</v>
      </c>
      <c r="W49" s="1">
        <v>134879.75</v>
      </c>
      <c r="X49" s="1">
        <v>53231</v>
      </c>
      <c r="Y49" s="1"/>
      <c r="Z49" s="1">
        <v>2230</v>
      </c>
      <c r="AA49" s="1">
        <v>784766.75</v>
      </c>
      <c r="AB49" s="1"/>
      <c r="AC49" s="1">
        <v>11036</v>
      </c>
      <c r="AD49" s="1">
        <v>843058.75</v>
      </c>
      <c r="AE49" s="1">
        <v>12608</v>
      </c>
      <c r="AF49" s="1">
        <v>430369</v>
      </c>
      <c r="AG49" s="1">
        <v>11370</v>
      </c>
      <c r="AH49" s="1">
        <v>47679.5</v>
      </c>
      <c r="AI49" s="1">
        <v>315353</v>
      </c>
      <c r="AJ49" s="1">
        <v>57162.75</v>
      </c>
      <c r="AK49" s="1">
        <v>172995.25</v>
      </c>
      <c r="AL49" s="1"/>
      <c r="AM49" s="1">
        <v>675130.25</v>
      </c>
      <c r="AN49" s="1">
        <v>46653.5</v>
      </c>
      <c r="AO49" s="1">
        <v>286767.75</v>
      </c>
      <c r="AP49" s="1">
        <v>80894</v>
      </c>
      <c r="AQ49" s="1">
        <v>1941</v>
      </c>
      <c r="AR49" s="1">
        <v>1584</v>
      </c>
      <c r="AS49" s="1">
        <v>11957</v>
      </c>
      <c r="AT49" s="1">
        <v>109520</v>
      </c>
      <c r="AU49" s="1">
        <v>107176.25</v>
      </c>
      <c r="AV49" s="1">
        <v>143510.79999999999</v>
      </c>
      <c r="AW49" s="1">
        <v>84488.320000000007</v>
      </c>
      <c r="AX49" s="1">
        <v>106612</v>
      </c>
      <c r="AY49" s="1">
        <v>237855.5</v>
      </c>
      <c r="AZ49" s="1">
        <v>290876.45</v>
      </c>
      <c r="BA49" s="1">
        <v>179479</v>
      </c>
      <c r="BB49" s="1">
        <v>979355.5</v>
      </c>
      <c r="BC49" s="1">
        <v>159978.75</v>
      </c>
      <c r="BD49" s="1">
        <v>104027</v>
      </c>
      <c r="BE49" s="1">
        <v>197132.6</v>
      </c>
      <c r="BF49" s="1">
        <v>97517</v>
      </c>
      <c r="BG49" s="1">
        <v>543651.5</v>
      </c>
      <c r="BH49" s="1">
        <v>288616</v>
      </c>
      <c r="BI49" s="1">
        <v>86652.5</v>
      </c>
      <c r="BJ49" s="1"/>
      <c r="BK49" s="1">
        <v>3156356.5</v>
      </c>
      <c r="BL49" s="1">
        <v>191983</v>
      </c>
      <c r="BM49" s="1">
        <v>76618.69</v>
      </c>
      <c r="BN49" s="1">
        <v>43884.93</v>
      </c>
      <c r="BO49" s="1">
        <v>98309.25</v>
      </c>
      <c r="BP49" s="1">
        <v>860274.5</v>
      </c>
      <c r="BQ49" s="1">
        <v>45677</v>
      </c>
      <c r="BR49" s="1"/>
      <c r="BS49" s="1">
        <v>201243.5</v>
      </c>
      <c r="BT49" s="1">
        <v>59515.5</v>
      </c>
      <c r="BU49" s="1">
        <v>59327</v>
      </c>
      <c r="BV49" s="1">
        <v>100733</v>
      </c>
      <c r="BW49" s="1">
        <v>204706.75</v>
      </c>
      <c r="BX49" s="1">
        <v>87620.5</v>
      </c>
      <c r="BY49" s="1">
        <v>29292.75</v>
      </c>
      <c r="BZ49" s="1"/>
      <c r="CA49" s="1">
        <v>714731</v>
      </c>
      <c r="CB49" s="1">
        <v>397430.45</v>
      </c>
      <c r="CC49" s="1">
        <v>53717.77</v>
      </c>
      <c r="CD49" s="1">
        <v>0</v>
      </c>
      <c r="CE49" s="1">
        <v>584910.75</v>
      </c>
      <c r="CF49" s="1"/>
      <c r="CG49" s="1"/>
      <c r="CH49" s="1">
        <v>113507</v>
      </c>
      <c r="CI49" s="1"/>
      <c r="CJ49" s="1">
        <v>511169.05</v>
      </c>
      <c r="CK49" s="1">
        <v>146837</v>
      </c>
      <c r="CL49" s="1">
        <v>25206</v>
      </c>
      <c r="CM49" s="1"/>
      <c r="CN49" s="1">
        <v>7883</v>
      </c>
      <c r="CO49" s="1">
        <v>281942.25</v>
      </c>
      <c r="CP49" s="1">
        <v>710</v>
      </c>
      <c r="CQ49" s="1"/>
      <c r="CR49" s="1">
        <v>2892.5</v>
      </c>
      <c r="CS49" s="1">
        <v>4651</v>
      </c>
      <c r="CT49" s="1">
        <v>49232</v>
      </c>
      <c r="CU49" s="1">
        <v>56300</v>
      </c>
      <c r="CV49" s="1"/>
      <c r="CW49" s="1">
        <v>7036</v>
      </c>
      <c r="CX49" s="1"/>
      <c r="CY49" s="1"/>
      <c r="CZ49" s="1">
        <v>5873</v>
      </c>
      <c r="DA49" s="1">
        <v>19121.25</v>
      </c>
      <c r="DB49" s="1">
        <v>352</v>
      </c>
      <c r="DC49" s="1"/>
      <c r="DD49" s="1">
        <v>0</v>
      </c>
      <c r="DE49" s="1">
        <v>135157</v>
      </c>
      <c r="DF49" s="1">
        <v>43298</v>
      </c>
      <c r="DG49" s="1"/>
      <c r="DH49" s="1">
        <v>22534</v>
      </c>
      <c r="DI49" s="1">
        <v>41209</v>
      </c>
      <c r="DJ49" s="1">
        <v>160</v>
      </c>
      <c r="DK49" s="1">
        <v>72212</v>
      </c>
      <c r="DL49" s="1">
        <v>17128</v>
      </c>
      <c r="DM49" s="1">
        <v>13415</v>
      </c>
      <c r="DN49" s="1"/>
      <c r="DO49" s="1">
        <v>113749.5</v>
      </c>
      <c r="DP49" s="1">
        <v>105790.25</v>
      </c>
      <c r="DQ49" s="1">
        <v>29984</v>
      </c>
      <c r="DR49" s="1">
        <v>0</v>
      </c>
      <c r="DS49" s="1">
        <v>324073</v>
      </c>
      <c r="DT49" s="1">
        <v>112559</v>
      </c>
      <c r="DU49" s="1">
        <v>30376.25</v>
      </c>
      <c r="DV49" s="1"/>
      <c r="DW49" s="1">
        <v>23568.9</v>
      </c>
      <c r="DX49" s="1">
        <v>28886.5</v>
      </c>
      <c r="DY49" s="1">
        <v>70983</v>
      </c>
      <c r="DZ49" s="1">
        <v>2420</v>
      </c>
      <c r="EA49" s="1">
        <v>112694</v>
      </c>
      <c r="EB49" s="1">
        <v>0</v>
      </c>
      <c r="EC49" s="1">
        <v>37106</v>
      </c>
      <c r="ED49" s="1"/>
      <c r="EE49" s="1">
        <v>97026</v>
      </c>
      <c r="EF49" s="1">
        <v>49731</v>
      </c>
      <c r="EG49" s="1">
        <v>18353.5</v>
      </c>
      <c r="EH49" s="1">
        <v>71285.75</v>
      </c>
      <c r="EI49" s="1">
        <v>36909</v>
      </c>
      <c r="EJ49" s="1">
        <v>66961</v>
      </c>
      <c r="EK49" s="1">
        <v>77701</v>
      </c>
      <c r="EL49" s="1">
        <v>28096.09</v>
      </c>
      <c r="EM49" s="1">
        <v>342260.5</v>
      </c>
      <c r="EN49" s="1">
        <v>21061.3</v>
      </c>
      <c r="EO49" s="1">
        <v>60701.5</v>
      </c>
      <c r="EP49" s="1">
        <v>0</v>
      </c>
      <c r="EQ49" s="1">
        <v>29953.25</v>
      </c>
      <c r="ER49" s="1">
        <v>629785</v>
      </c>
      <c r="ES49" s="1">
        <v>83706</v>
      </c>
      <c r="ET49" s="1">
        <v>61758.25</v>
      </c>
      <c r="EU49" s="1">
        <v>279644</v>
      </c>
      <c r="EV49" s="1">
        <v>410269</v>
      </c>
      <c r="EW49" s="1"/>
      <c r="EX49" s="1">
        <v>204257</v>
      </c>
      <c r="EY49" s="1">
        <v>65983</v>
      </c>
      <c r="EZ49" s="1">
        <v>0</v>
      </c>
      <c r="FA49" s="1">
        <v>48281</v>
      </c>
      <c r="FB49" s="1">
        <v>17803</v>
      </c>
      <c r="FC49" s="1">
        <v>2062</v>
      </c>
      <c r="FD49" s="1">
        <v>16957</v>
      </c>
      <c r="FE49" s="1">
        <v>1030585</v>
      </c>
      <c r="FF49" s="1">
        <v>8475</v>
      </c>
      <c r="FG49" s="1">
        <v>550841.25</v>
      </c>
      <c r="FH49" s="1">
        <v>26214</v>
      </c>
      <c r="FI49" s="1">
        <v>1411277</v>
      </c>
      <c r="FJ49" s="1">
        <v>172719</v>
      </c>
      <c r="FK49" s="1">
        <v>171439.75</v>
      </c>
      <c r="FL49" s="1">
        <v>409295</v>
      </c>
      <c r="FM49" s="1">
        <v>249005.75</v>
      </c>
      <c r="FN49" s="1"/>
      <c r="FO49" s="1">
        <v>8798.5</v>
      </c>
      <c r="FP49" s="1">
        <v>1216191.3</v>
      </c>
      <c r="FQ49" s="1">
        <v>165603</v>
      </c>
      <c r="FR49" s="1">
        <v>2189.75</v>
      </c>
      <c r="FS49" s="1">
        <v>989266.69</v>
      </c>
      <c r="FT49" s="1">
        <v>450530.5</v>
      </c>
      <c r="FU49" s="1">
        <v>270</v>
      </c>
      <c r="FV49" s="1">
        <v>93333.5</v>
      </c>
      <c r="FW49" s="1">
        <v>92231</v>
      </c>
      <c r="FX49" s="1">
        <v>19906</v>
      </c>
      <c r="FY49" s="1">
        <v>1135</v>
      </c>
      <c r="FZ49" s="1">
        <v>0</v>
      </c>
      <c r="GA49" s="1">
        <v>3700</v>
      </c>
      <c r="GB49" s="1">
        <v>128312</v>
      </c>
      <c r="GC49" s="1">
        <v>167649</v>
      </c>
      <c r="GD49" s="1"/>
      <c r="GE49" s="1">
        <v>531606</v>
      </c>
      <c r="GF49" s="1">
        <v>709033</v>
      </c>
      <c r="GG49" s="1">
        <v>879582</v>
      </c>
      <c r="GH49" s="1">
        <v>64155</v>
      </c>
      <c r="GI49" s="1">
        <v>199193.2</v>
      </c>
      <c r="GJ49" s="1">
        <v>54993</v>
      </c>
      <c r="GK49" s="1">
        <v>186217</v>
      </c>
      <c r="GL49" s="1">
        <v>4964</v>
      </c>
      <c r="GM49" s="1"/>
      <c r="GN49" s="1">
        <v>2683731</v>
      </c>
      <c r="GO49" s="1">
        <v>549887</v>
      </c>
      <c r="GP49" s="1">
        <v>46720</v>
      </c>
      <c r="GQ49" s="1">
        <v>731346</v>
      </c>
      <c r="GR49" s="1">
        <v>72710</v>
      </c>
      <c r="GS49" s="1">
        <v>452076</v>
      </c>
      <c r="GT49" s="1">
        <v>23239</v>
      </c>
      <c r="GU49" s="1">
        <v>149555.89000000001</v>
      </c>
      <c r="GV49" s="1">
        <v>38724</v>
      </c>
      <c r="GW49" s="1">
        <v>52553</v>
      </c>
      <c r="GX49" s="1">
        <v>34914</v>
      </c>
      <c r="GY49" s="1">
        <v>615639</v>
      </c>
      <c r="GZ49" s="1">
        <v>107463</v>
      </c>
      <c r="HA49" s="1"/>
      <c r="HB49" s="1">
        <v>27453</v>
      </c>
      <c r="HC49" s="1">
        <v>0</v>
      </c>
      <c r="HD49" s="1">
        <v>32599</v>
      </c>
      <c r="HE49" s="1">
        <v>163611</v>
      </c>
      <c r="HF49" s="1">
        <v>309633</v>
      </c>
      <c r="HG49" s="1">
        <v>140568.5</v>
      </c>
      <c r="HH49" s="1">
        <v>60668</v>
      </c>
      <c r="HI49" s="1">
        <v>65653.25</v>
      </c>
      <c r="HJ49" s="1">
        <v>137463</v>
      </c>
      <c r="HK49" s="1">
        <v>0</v>
      </c>
      <c r="HL49" s="1">
        <v>31357</v>
      </c>
      <c r="HM49" s="1">
        <v>596155</v>
      </c>
      <c r="HN49" s="1">
        <v>320067.5</v>
      </c>
      <c r="HO49" s="1">
        <v>233020</v>
      </c>
      <c r="HP49" s="1">
        <v>13671</v>
      </c>
      <c r="HQ49" s="1">
        <v>146965.75</v>
      </c>
      <c r="HR49" s="1">
        <v>19629</v>
      </c>
      <c r="HS49" s="1">
        <v>138220</v>
      </c>
      <c r="HT49" s="1">
        <v>37070</v>
      </c>
      <c r="HU49" s="1">
        <v>191627.25</v>
      </c>
      <c r="HV49" s="1">
        <v>1585411</v>
      </c>
      <c r="HW49" s="1">
        <v>1119767</v>
      </c>
      <c r="HX49" s="1">
        <v>35782</v>
      </c>
      <c r="HY49" s="1">
        <v>143862.25</v>
      </c>
      <c r="HZ49" s="1">
        <v>926460.25</v>
      </c>
      <c r="IA49" s="1">
        <v>131309.20000000001</v>
      </c>
      <c r="IB49" s="1">
        <v>209798.75</v>
      </c>
      <c r="IC49" s="1">
        <v>278691</v>
      </c>
      <c r="ID49" s="1">
        <v>15101</v>
      </c>
      <c r="IE49" s="1">
        <v>3256</v>
      </c>
      <c r="IF49" s="1">
        <v>6136</v>
      </c>
      <c r="IG49" s="1">
        <v>24173</v>
      </c>
      <c r="IH49" s="1">
        <v>55486</v>
      </c>
      <c r="II49" s="1">
        <v>363864</v>
      </c>
      <c r="IJ49" s="1">
        <v>169318</v>
      </c>
      <c r="IK49" s="1">
        <v>156835</v>
      </c>
      <c r="IL49" s="1">
        <v>316045.5</v>
      </c>
      <c r="IM49" s="1">
        <v>61958.85</v>
      </c>
      <c r="IN49" s="1">
        <v>139042</v>
      </c>
      <c r="IO49" s="1">
        <v>35923.5</v>
      </c>
      <c r="IP49" s="1">
        <v>195167.21</v>
      </c>
      <c r="IQ49" s="1">
        <v>42011</v>
      </c>
      <c r="IR49" s="1">
        <v>37747</v>
      </c>
      <c r="IS49" s="1">
        <v>102723</v>
      </c>
      <c r="IT49" s="1">
        <v>56707</v>
      </c>
      <c r="IU49" s="1">
        <v>15834</v>
      </c>
      <c r="IV49" s="1">
        <v>21139</v>
      </c>
      <c r="IW49" s="1">
        <v>35993</v>
      </c>
      <c r="IX49" s="1">
        <v>24213</v>
      </c>
      <c r="IY49" s="1">
        <v>71296</v>
      </c>
      <c r="IZ49" s="1">
        <v>38689</v>
      </c>
      <c r="JA49" s="1">
        <v>85998.5</v>
      </c>
      <c r="JB49" s="1">
        <v>303953</v>
      </c>
      <c r="JC49" s="1">
        <v>510718.5</v>
      </c>
      <c r="JD49" s="1">
        <v>111921.02</v>
      </c>
      <c r="JE49" s="1">
        <v>121913.77</v>
      </c>
      <c r="JF49" s="1">
        <v>43544</v>
      </c>
      <c r="JG49" s="1">
        <v>60835</v>
      </c>
      <c r="JH49" s="1">
        <v>62037.5</v>
      </c>
      <c r="JI49" s="1">
        <v>21041</v>
      </c>
      <c r="JJ49" s="1">
        <v>74309.25</v>
      </c>
      <c r="JK49" s="1">
        <v>47312.5</v>
      </c>
      <c r="JL49" s="1">
        <v>27154</v>
      </c>
      <c r="JM49" s="1">
        <v>1310942.8500000001</v>
      </c>
      <c r="JN49" s="1">
        <v>394844.5</v>
      </c>
      <c r="JO49" s="1">
        <v>98161</v>
      </c>
      <c r="JP49" s="1">
        <v>13219.2</v>
      </c>
      <c r="JQ49" s="1">
        <v>57604</v>
      </c>
      <c r="JR49" s="1">
        <v>127010</v>
      </c>
      <c r="JS49" s="1">
        <v>43736</v>
      </c>
      <c r="JT49" s="1">
        <v>286082.19</v>
      </c>
      <c r="JU49" s="1">
        <v>114355.6</v>
      </c>
      <c r="JV49" s="1">
        <v>42422</v>
      </c>
      <c r="JW49" s="1">
        <v>36762.5</v>
      </c>
      <c r="JX49" s="1">
        <v>54317</v>
      </c>
      <c r="JY49" s="1">
        <v>50006.25</v>
      </c>
      <c r="JZ49" s="1">
        <v>21758.25</v>
      </c>
      <c r="KA49" s="1">
        <v>53162</v>
      </c>
      <c r="KB49" s="1">
        <v>35995</v>
      </c>
      <c r="KC49" s="1">
        <v>83034</v>
      </c>
      <c r="KD49" s="1">
        <v>94749.25</v>
      </c>
      <c r="KE49" s="1">
        <v>160988</v>
      </c>
      <c r="KF49" s="1">
        <v>376054.75</v>
      </c>
      <c r="KG49" s="1">
        <v>65253</v>
      </c>
      <c r="KH49" s="1">
        <v>54872.5</v>
      </c>
      <c r="KI49" s="1">
        <v>385173.75</v>
      </c>
      <c r="KJ49" s="1">
        <v>231079.7</v>
      </c>
      <c r="KK49" s="1">
        <v>23733</v>
      </c>
      <c r="KL49" s="1">
        <v>128373.5</v>
      </c>
      <c r="KM49" s="1">
        <v>120135.1</v>
      </c>
      <c r="KN49" s="1">
        <v>1154707.8</v>
      </c>
      <c r="KO49" s="1">
        <v>393614.7</v>
      </c>
      <c r="KP49" s="1">
        <v>81726.100000000006</v>
      </c>
      <c r="KQ49" s="1">
        <v>43990</v>
      </c>
      <c r="KR49" s="1">
        <v>113348.9</v>
      </c>
      <c r="KS49" s="1">
        <v>313120.5</v>
      </c>
      <c r="KT49" s="1">
        <v>37946.5</v>
      </c>
      <c r="KU49" s="1">
        <v>157406</v>
      </c>
      <c r="KV49" s="1">
        <v>103399.75</v>
      </c>
      <c r="KW49" s="1">
        <v>109201</v>
      </c>
      <c r="KX49" s="1">
        <v>89454</v>
      </c>
      <c r="KY49" s="1">
        <v>26422</v>
      </c>
      <c r="KZ49" s="1">
        <v>37282</v>
      </c>
      <c r="LA49" s="1">
        <v>41437</v>
      </c>
      <c r="LB49" s="1">
        <v>96483.5</v>
      </c>
      <c r="LC49" s="1">
        <v>50068</v>
      </c>
      <c r="LD49" s="1">
        <v>488254</v>
      </c>
      <c r="LE49" s="1">
        <v>442400.5</v>
      </c>
      <c r="LF49" s="1">
        <v>60521.25</v>
      </c>
      <c r="LG49" s="1">
        <v>218761</v>
      </c>
      <c r="LH49" s="1">
        <v>0</v>
      </c>
      <c r="LI49" s="1">
        <v>35439.5</v>
      </c>
      <c r="LJ49" s="1">
        <v>112636.75</v>
      </c>
      <c r="LK49" s="1">
        <v>100214</v>
      </c>
      <c r="LL49" s="1">
        <v>1726538.8</v>
      </c>
      <c r="LM49" s="1">
        <v>35825.65</v>
      </c>
      <c r="LN49" s="1">
        <v>81238</v>
      </c>
      <c r="LO49" s="1">
        <v>200546.29</v>
      </c>
      <c r="LP49" s="1">
        <v>58269</v>
      </c>
      <c r="LQ49" s="1">
        <v>434981.9</v>
      </c>
      <c r="LR49" s="1">
        <v>43299</v>
      </c>
      <c r="LS49" s="1">
        <v>66911.5</v>
      </c>
      <c r="LT49" s="1">
        <v>781978.75</v>
      </c>
      <c r="LU49" s="1">
        <v>273761.75</v>
      </c>
      <c r="LV49" s="1">
        <v>2454</v>
      </c>
      <c r="LW49" s="1">
        <v>8662</v>
      </c>
      <c r="LX49" s="1">
        <v>227943</v>
      </c>
      <c r="LY49" s="1">
        <v>70878</v>
      </c>
      <c r="LZ49" s="1">
        <v>105673</v>
      </c>
      <c r="MA49" s="1">
        <v>73801</v>
      </c>
      <c r="MB49" s="1">
        <v>149399</v>
      </c>
      <c r="MC49" s="1">
        <v>497056.5</v>
      </c>
      <c r="MD49" s="1">
        <v>91333</v>
      </c>
      <c r="ME49" s="1">
        <v>1473470.5</v>
      </c>
      <c r="MF49" s="1">
        <v>22628</v>
      </c>
      <c r="MG49" s="1">
        <v>216918</v>
      </c>
      <c r="MH49" s="1">
        <v>955</v>
      </c>
      <c r="MI49" s="1">
        <v>163604.49</v>
      </c>
      <c r="MJ49" s="1">
        <v>21561</v>
      </c>
      <c r="MK49" s="1">
        <v>53892</v>
      </c>
      <c r="ML49" s="1">
        <v>62003.5</v>
      </c>
      <c r="MM49" s="1">
        <v>5280.25</v>
      </c>
      <c r="MN49" s="1">
        <v>416653</v>
      </c>
      <c r="MO49" s="1">
        <v>59825</v>
      </c>
      <c r="MP49" s="1">
        <v>69890.240000000005</v>
      </c>
      <c r="MQ49" s="1">
        <v>23674</v>
      </c>
      <c r="MR49" s="1">
        <v>47616</v>
      </c>
      <c r="MS49" s="1">
        <v>66978</v>
      </c>
      <c r="MT49" s="1">
        <v>478355</v>
      </c>
      <c r="MU49" s="1">
        <v>10360</v>
      </c>
      <c r="MV49" s="1">
        <v>304983.5</v>
      </c>
      <c r="MW49" s="1">
        <v>363816</v>
      </c>
      <c r="MX49" s="1">
        <v>12894</v>
      </c>
      <c r="MY49" s="1">
        <v>11455</v>
      </c>
      <c r="MZ49" s="1">
        <v>258687</v>
      </c>
      <c r="NA49" s="1">
        <v>59764</v>
      </c>
      <c r="NB49" s="1">
        <v>221327.25</v>
      </c>
      <c r="NC49" s="1">
        <v>72622</v>
      </c>
      <c r="ND49" s="1">
        <v>147811</v>
      </c>
      <c r="NE49" s="1">
        <v>33674</v>
      </c>
      <c r="NF49" s="1">
        <v>47538</v>
      </c>
      <c r="NG49" s="1">
        <v>89948</v>
      </c>
      <c r="NH49" s="1">
        <v>11850</v>
      </c>
      <c r="NI49" s="1">
        <v>16371</v>
      </c>
      <c r="NJ49" s="1">
        <v>96036</v>
      </c>
      <c r="NK49" s="1">
        <v>23729</v>
      </c>
      <c r="NL49" s="1">
        <v>74363</v>
      </c>
      <c r="NM49" s="1">
        <v>18004</v>
      </c>
      <c r="NN49" s="1">
        <v>210351</v>
      </c>
      <c r="NO49" s="1">
        <v>98417</v>
      </c>
      <c r="NP49" s="1">
        <v>4545</v>
      </c>
      <c r="NQ49" s="1">
        <v>72429.25</v>
      </c>
      <c r="NR49" s="1">
        <v>7393</v>
      </c>
      <c r="NS49" s="1">
        <v>111925</v>
      </c>
      <c r="NT49" s="1">
        <v>29998.39</v>
      </c>
      <c r="NU49" s="1">
        <v>163860.79999999999</v>
      </c>
      <c r="NV49" s="1">
        <v>78994</v>
      </c>
      <c r="NW49" s="1">
        <v>7812</v>
      </c>
      <c r="NX49" s="1">
        <v>58473.5</v>
      </c>
      <c r="NY49" s="1">
        <v>5458.5</v>
      </c>
      <c r="NZ49" s="1">
        <v>37498</v>
      </c>
      <c r="OA49" s="1">
        <v>40041</v>
      </c>
      <c r="OB49" s="1">
        <v>28353</v>
      </c>
      <c r="OC49" s="1">
        <v>33166</v>
      </c>
      <c r="OD49" s="1">
        <v>30167</v>
      </c>
      <c r="OE49" s="1">
        <v>52477</v>
      </c>
      <c r="OF49" s="1">
        <v>49306</v>
      </c>
      <c r="OG49" s="1">
        <v>95973.5</v>
      </c>
      <c r="OH49" s="1">
        <v>105775.5</v>
      </c>
      <c r="OI49" s="1">
        <v>29039</v>
      </c>
      <c r="OJ49" s="1">
        <v>1164930</v>
      </c>
      <c r="OK49" s="1">
        <v>7614</v>
      </c>
      <c r="OL49" s="1">
        <v>243023</v>
      </c>
      <c r="OM49" s="1">
        <v>84739</v>
      </c>
      <c r="ON49" s="1">
        <v>876819</v>
      </c>
      <c r="OO49" s="1">
        <v>162002</v>
      </c>
      <c r="OP49" s="1">
        <v>74581</v>
      </c>
      <c r="OQ49" s="1">
        <v>60931</v>
      </c>
      <c r="OR49" s="1">
        <v>393212.25</v>
      </c>
      <c r="OS49" s="1">
        <v>927565.11</v>
      </c>
      <c r="OT49" s="1">
        <v>125798.5</v>
      </c>
      <c r="OU49" s="1">
        <v>6088</v>
      </c>
      <c r="OV49" s="1">
        <v>351658.6</v>
      </c>
      <c r="OW49" s="1">
        <v>140141.5</v>
      </c>
      <c r="OX49" s="1">
        <v>118974</v>
      </c>
      <c r="OY49" s="1">
        <v>38450.449999999997</v>
      </c>
      <c r="OZ49" s="1">
        <v>83379</v>
      </c>
      <c r="PA49" s="1">
        <v>79439</v>
      </c>
      <c r="PB49" s="1">
        <v>17555</v>
      </c>
      <c r="PC49" s="1">
        <v>15013</v>
      </c>
      <c r="PD49" s="1"/>
      <c r="PE49" s="1">
        <v>28551.5</v>
      </c>
      <c r="PF49" s="1">
        <v>16115</v>
      </c>
      <c r="PG49" s="1">
        <v>5344</v>
      </c>
      <c r="PH49" s="1">
        <v>126418.65</v>
      </c>
      <c r="PI49" s="1">
        <v>2950</v>
      </c>
      <c r="PJ49" s="1">
        <v>99726</v>
      </c>
      <c r="PK49" s="1">
        <v>277187.03000000003</v>
      </c>
      <c r="PL49" s="1">
        <v>11591</v>
      </c>
      <c r="PM49" s="1">
        <v>68980</v>
      </c>
      <c r="PN49" s="1">
        <v>20388</v>
      </c>
      <c r="PO49" s="1">
        <v>7803</v>
      </c>
      <c r="PP49" s="1">
        <v>74434</v>
      </c>
      <c r="PQ49" s="1">
        <v>22908</v>
      </c>
      <c r="PR49" s="1">
        <v>115140</v>
      </c>
      <c r="PS49" s="1">
        <v>95351</v>
      </c>
      <c r="PT49" s="1">
        <v>68322</v>
      </c>
      <c r="PU49" s="1">
        <v>18804</v>
      </c>
      <c r="PV49" s="1">
        <v>670152.56000000006</v>
      </c>
      <c r="PW49" s="1">
        <v>101130.5</v>
      </c>
      <c r="PX49" s="1">
        <v>119182</v>
      </c>
      <c r="PY49" s="1">
        <v>30559.06</v>
      </c>
      <c r="PZ49" s="1">
        <v>16697</v>
      </c>
      <c r="QA49" s="1">
        <v>45382</v>
      </c>
      <c r="QB49" s="1">
        <v>102341.75</v>
      </c>
      <c r="QC49" s="1">
        <v>26425</v>
      </c>
      <c r="QD49" s="1">
        <v>22285</v>
      </c>
      <c r="QE49" s="1">
        <v>21165</v>
      </c>
      <c r="QF49" s="1">
        <v>159115</v>
      </c>
      <c r="QG49" s="1">
        <v>152887</v>
      </c>
      <c r="QH49" s="1">
        <v>184929</v>
      </c>
      <c r="QI49" s="1">
        <v>42101.5</v>
      </c>
      <c r="QJ49" s="1">
        <v>123853</v>
      </c>
      <c r="QK49" s="1">
        <v>38417</v>
      </c>
      <c r="QL49" s="1">
        <v>93723.520000000004</v>
      </c>
      <c r="QM49" s="1">
        <v>65117</v>
      </c>
      <c r="QN49" s="1">
        <v>64783</v>
      </c>
      <c r="QO49" s="1">
        <v>75428</v>
      </c>
      <c r="QP49" s="1">
        <v>82214.48</v>
      </c>
      <c r="QQ49" s="1">
        <v>786982</v>
      </c>
      <c r="QR49" s="1">
        <v>33759</v>
      </c>
      <c r="QS49" s="1">
        <v>182125</v>
      </c>
      <c r="QT49" s="1">
        <v>340495</v>
      </c>
      <c r="QU49" s="1">
        <v>28539.5</v>
      </c>
      <c r="QV49" s="1">
        <v>6127</v>
      </c>
      <c r="QW49" s="1">
        <v>26006</v>
      </c>
      <c r="QX49" s="1">
        <v>85011</v>
      </c>
      <c r="QY49" s="1">
        <v>15296.6</v>
      </c>
      <c r="QZ49" s="1">
        <v>555561</v>
      </c>
      <c r="RA49" s="1">
        <v>204444</v>
      </c>
      <c r="RB49" s="1">
        <v>70547</v>
      </c>
      <c r="RC49" s="1">
        <v>424117.75</v>
      </c>
      <c r="RD49" s="1">
        <v>161859</v>
      </c>
      <c r="RE49" s="1">
        <v>487566</v>
      </c>
      <c r="RF49" s="1">
        <v>293312.5</v>
      </c>
      <c r="RG49" s="1">
        <v>149725.99</v>
      </c>
      <c r="RH49" s="1">
        <v>24362</v>
      </c>
      <c r="RI49" s="1">
        <v>87285</v>
      </c>
      <c r="RJ49" s="1">
        <v>194396.25</v>
      </c>
      <c r="RK49" s="1"/>
      <c r="RL49" s="1">
        <v>26143</v>
      </c>
      <c r="RM49" s="1">
        <v>102688.91</v>
      </c>
      <c r="RN49" s="1">
        <v>92856</v>
      </c>
      <c r="RO49" s="1">
        <v>33838</v>
      </c>
      <c r="RP49" s="1">
        <v>61707</v>
      </c>
      <c r="RQ49" s="1">
        <v>39331</v>
      </c>
      <c r="RR49" s="1">
        <v>10787.9</v>
      </c>
      <c r="RS49" s="1">
        <v>85557</v>
      </c>
      <c r="RT49" s="1">
        <v>76467</v>
      </c>
      <c r="RU49" s="1">
        <v>51723</v>
      </c>
      <c r="RV49" s="1">
        <v>78957.75</v>
      </c>
      <c r="RW49" s="1">
        <v>36502</v>
      </c>
      <c r="RX49" s="1">
        <v>20486</v>
      </c>
      <c r="RY49" s="1">
        <v>35914</v>
      </c>
      <c r="RZ49" s="1">
        <v>42859.5</v>
      </c>
      <c r="SA49" s="1">
        <v>148428.5</v>
      </c>
      <c r="SB49" s="1">
        <v>24373</v>
      </c>
      <c r="SC49" s="1">
        <v>59172</v>
      </c>
      <c r="SD49" s="1">
        <v>25938.5</v>
      </c>
      <c r="SE49" s="1">
        <v>17214.25</v>
      </c>
      <c r="SF49" s="1">
        <v>30221</v>
      </c>
      <c r="SG49" s="1">
        <v>199308</v>
      </c>
      <c r="SH49" s="1">
        <v>130512</v>
      </c>
      <c r="SI49" s="1">
        <v>178372.5</v>
      </c>
      <c r="SJ49" s="1">
        <v>43840</v>
      </c>
      <c r="SK49" s="1">
        <v>105585</v>
      </c>
      <c r="SL49" s="1">
        <v>189354.5</v>
      </c>
      <c r="SM49" s="1">
        <v>420384.45</v>
      </c>
      <c r="SN49" s="1">
        <v>508551.5</v>
      </c>
      <c r="SO49" s="1">
        <v>95709</v>
      </c>
      <c r="SP49" s="1">
        <v>11190</v>
      </c>
      <c r="SQ49" s="1">
        <v>15597</v>
      </c>
      <c r="SR49" s="1">
        <v>4524</v>
      </c>
      <c r="SS49" s="1">
        <v>126939</v>
      </c>
      <c r="ST49" s="1">
        <v>10982</v>
      </c>
      <c r="SU49" s="1">
        <v>47601.25</v>
      </c>
      <c r="SV49" s="1">
        <v>30046</v>
      </c>
      <c r="SW49" s="1">
        <v>140875.35</v>
      </c>
      <c r="SX49" s="1">
        <v>70140</v>
      </c>
      <c r="SY49" s="1">
        <v>73948</v>
      </c>
      <c r="SZ49" s="1">
        <v>25644</v>
      </c>
      <c r="TA49" s="1">
        <v>83427</v>
      </c>
      <c r="TB49" s="1">
        <v>29826</v>
      </c>
      <c r="TC49" s="1">
        <v>1381</v>
      </c>
      <c r="TD49" s="1">
        <v>38901</v>
      </c>
      <c r="TE49" s="1">
        <v>57781.25</v>
      </c>
      <c r="TF49" s="1">
        <v>8961</v>
      </c>
      <c r="TG49" s="1">
        <v>309863</v>
      </c>
      <c r="TH49" s="1">
        <v>125192</v>
      </c>
      <c r="TI49" s="1">
        <v>157844</v>
      </c>
      <c r="TJ49" s="1">
        <v>39466</v>
      </c>
      <c r="TK49" s="1">
        <v>167697</v>
      </c>
      <c r="TL49" s="1">
        <v>1029791</v>
      </c>
      <c r="TM49" s="1">
        <v>25109</v>
      </c>
      <c r="TN49" s="1">
        <v>135243.85</v>
      </c>
      <c r="TO49" s="1">
        <v>33850</v>
      </c>
      <c r="TP49" s="1">
        <v>2810253</v>
      </c>
      <c r="TQ49" s="1">
        <v>142796.5</v>
      </c>
      <c r="TR49" s="1">
        <v>392349</v>
      </c>
      <c r="TS49" s="1">
        <v>623838</v>
      </c>
      <c r="TT49" s="1">
        <v>143441.54999999999</v>
      </c>
      <c r="TU49" s="1">
        <v>123448</v>
      </c>
      <c r="TV49" s="1">
        <v>50411</v>
      </c>
      <c r="TW49" s="1">
        <v>335486</v>
      </c>
      <c r="TX49" s="1">
        <v>27045</v>
      </c>
      <c r="TY49" s="1">
        <v>0</v>
      </c>
      <c r="TZ49" s="1">
        <v>0</v>
      </c>
      <c r="UA49" s="1">
        <v>43763</v>
      </c>
      <c r="UB49" s="1">
        <v>6423</v>
      </c>
      <c r="UC49" s="1">
        <v>20402.8</v>
      </c>
      <c r="UD49" s="1">
        <v>8435</v>
      </c>
      <c r="UE49" s="1">
        <v>777573</v>
      </c>
      <c r="UF49" s="1">
        <v>26846</v>
      </c>
      <c r="UG49" s="1">
        <v>21758</v>
      </c>
      <c r="UH49" s="1">
        <v>34854</v>
      </c>
      <c r="UI49" s="1">
        <v>40781</v>
      </c>
      <c r="UJ49" s="1">
        <v>35436</v>
      </c>
      <c r="UK49" s="1">
        <v>219788</v>
      </c>
      <c r="UL49" s="1">
        <v>84034.6</v>
      </c>
      <c r="UM49" s="1">
        <v>88334.69</v>
      </c>
      <c r="UN49" s="1">
        <v>196994.38</v>
      </c>
      <c r="UO49" s="1">
        <v>34717.949999999997</v>
      </c>
      <c r="UP49" s="1">
        <v>90241</v>
      </c>
      <c r="UQ49" s="1">
        <v>162668</v>
      </c>
      <c r="UR49" s="1">
        <v>64675</v>
      </c>
      <c r="US49" s="1">
        <v>982120</v>
      </c>
      <c r="UT49" s="1">
        <v>77964</v>
      </c>
      <c r="UU49" s="1">
        <v>62813.75</v>
      </c>
      <c r="UV49" s="1">
        <v>341645.24</v>
      </c>
      <c r="UW49" s="1">
        <v>357857.75</v>
      </c>
      <c r="UX49" s="1">
        <v>38791</v>
      </c>
      <c r="UY49" s="1">
        <v>158314</v>
      </c>
      <c r="UZ49" s="1">
        <v>320385</v>
      </c>
      <c r="VA49" s="1">
        <v>209524</v>
      </c>
      <c r="VB49" s="1">
        <v>91343</v>
      </c>
      <c r="VC49" s="1">
        <v>232786.5</v>
      </c>
      <c r="VD49" s="1">
        <v>230977</v>
      </c>
      <c r="VE49" s="1">
        <v>168501</v>
      </c>
      <c r="VF49" s="1">
        <v>61085</v>
      </c>
      <c r="VG49" s="1">
        <v>96319.5</v>
      </c>
      <c r="VH49" s="1">
        <v>35997.980000000003</v>
      </c>
      <c r="VI49" s="1">
        <v>28439.25</v>
      </c>
      <c r="VJ49" s="1">
        <v>219109.15</v>
      </c>
      <c r="VK49" s="1">
        <v>23785.75</v>
      </c>
      <c r="VL49" s="1">
        <v>11097</v>
      </c>
      <c r="VM49" s="1">
        <v>162198</v>
      </c>
      <c r="VN49" s="1">
        <v>399715</v>
      </c>
      <c r="VO49" s="1">
        <v>20986</v>
      </c>
      <c r="VP49" s="1">
        <v>246025</v>
      </c>
      <c r="VQ49" s="1">
        <v>136950.25</v>
      </c>
      <c r="VR49" s="1">
        <v>31899.71</v>
      </c>
      <c r="VS49" s="1">
        <v>68075</v>
      </c>
      <c r="VT49" s="1">
        <v>319532.5</v>
      </c>
      <c r="VU49" s="1">
        <v>45432.5</v>
      </c>
      <c r="VV49" s="1">
        <v>65591.5</v>
      </c>
      <c r="VW49" s="1">
        <v>263786</v>
      </c>
      <c r="VX49" s="1">
        <v>45318.25</v>
      </c>
      <c r="VY49" s="1">
        <v>72785.75</v>
      </c>
      <c r="VZ49" s="1">
        <v>42546</v>
      </c>
      <c r="WA49" s="1">
        <v>91529</v>
      </c>
      <c r="WB49" s="1">
        <v>367300.5</v>
      </c>
      <c r="WC49" s="1">
        <v>81150</v>
      </c>
      <c r="WD49" s="1">
        <v>120710</v>
      </c>
      <c r="WE49" s="1">
        <v>1257</v>
      </c>
      <c r="WF49" s="1">
        <v>63443</v>
      </c>
      <c r="WG49" s="1">
        <v>467221.5</v>
      </c>
      <c r="WH49" s="1">
        <v>1400588.05</v>
      </c>
      <c r="WI49" s="1">
        <v>356137</v>
      </c>
      <c r="WJ49" s="1">
        <v>537970.75</v>
      </c>
      <c r="WK49" s="1">
        <v>14535.7</v>
      </c>
      <c r="WL49" s="1">
        <v>90993</v>
      </c>
      <c r="WM49" s="1">
        <v>71530</v>
      </c>
      <c r="WN49" s="1">
        <v>53143</v>
      </c>
      <c r="WO49" s="1">
        <v>42599.5</v>
      </c>
      <c r="WP49" s="1">
        <v>0</v>
      </c>
      <c r="WQ49" s="1">
        <v>161553</v>
      </c>
      <c r="WR49" s="1">
        <v>88573.75</v>
      </c>
      <c r="WS49" s="1">
        <v>14949</v>
      </c>
      <c r="WT49" s="1">
        <v>99397</v>
      </c>
      <c r="WU49" s="1">
        <v>227669.75</v>
      </c>
      <c r="WV49" s="1">
        <v>6888</v>
      </c>
      <c r="WW49" s="1">
        <v>56136</v>
      </c>
      <c r="WX49" s="1">
        <v>34786</v>
      </c>
      <c r="WY49" s="1">
        <v>268455</v>
      </c>
      <c r="WZ49" s="1">
        <v>159120</v>
      </c>
      <c r="XA49" s="1">
        <v>77827</v>
      </c>
      <c r="XB49" s="1">
        <v>73866</v>
      </c>
      <c r="XC49" s="1">
        <v>59939</v>
      </c>
      <c r="XD49" s="1">
        <v>53593</v>
      </c>
      <c r="XE49" s="1">
        <v>6742</v>
      </c>
      <c r="XF49" s="1">
        <v>142349.5</v>
      </c>
      <c r="XG49" s="1">
        <v>31699</v>
      </c>
      <c r="XH49" s="1">
        <v>31342</v>
      </c>
      <c r="XI49" s="1">
        <v>158674</v>
      </c>
      <c r="XJ49" s="1">
        <v>279096</v>
      </c>
      <c r="XK49" s="1">
        <v>74995</v>
      </c>
      <c r="XL49" s="1">
        <v>13297</v>
      </c>
      <c r="XM49" s="1">
        <v>19978</v>
      </c>
      <c r="XN49" s="1"/>
      <c r="XO49" s="1">
        <v>19262</v>
      </c>
      <c r="XP49" s="1">
        <v>4111</v>
      </c>
      <c r="XQ49" s="1"/>
      <c r="XR49" s="1">
        <v>152542.5</v>
      </c>
      <c r="XS49" s="1"/>
      <c r="XT49" s="1">
        <v>43160</v>
      </c>
      <c r="XU49" s="1">
        <v>53744.75</v>
      </c>
      <c r="XV49" s="1"/>
      <c r="XW49" s="1">
        <v>15306</v>
      </c>
      <c r="XX49" s="1">
        <v>483664</v>
      </c>
      <c r="XY49" s="1">
        <v>4594</v>
      </c>
      <c r="XZ49" s="1">
        <v>186882</v>
      </c>
      <c r="YA49" s="1">
        <v>16550</v>
      </c>
      <c r="YB49" s="1">
        <v>1875</v>
      </c>
      <c r="YC49" s="1">
        <v>21807</v>
      </c>
      <c r="YD49" s="1">
        <v>93306.75</v>
      </c>
      <c r="YE49" s="1">
        <v>314517</v>
      </c>
      <c r="YF49" s="1">
        <v>184198</v>
      </c>
      <c r="YG49" s="1">
        <v>458764.5</v>
      </c>
      <c r="YH49" s="1">
        <v>269056.5</v>
      </c>
      <c r="YI49" s="1">
        <v>77384</v>
      </c>
      <c r="YJ49" s="1"/>
      <c r="YK49" s="1">
        <v>40959</v>
      </c>
      <c r="YL49" s="1">
        <v>57317</v>
      </c>
      <c r="YM49" s="1">
        <v>7680</v>
      </c>
      <c r="YN49" s="1">
        <v>12818</v>
      </c>
      <c r="YO49" s="1">
        <v>17195</v>
      </c>
      <c r="YP49" s="1">
        <v>21265</v>
      </c>
      <c r="YQ49" s="1"/>
      <c r="YR49" s="1">
        <v>33262</v>
      </c>
      <c r="YS49" s="1">
        <v>324020</v>
      </c>
      <c r="YT49" s="1"/>
      <c r="YU49" s="1">
        <v>34562</v>
      </c>
      <c r="YV49" s="1">
        <v>5391262</v>
      </c>
      <c r="YW49" s="1">
        <v>196553</v>
      </c>
      <c r="YX49" s="1">
        <v>21780</v>
      </c>
      <c r="YY49" s="1">
        <v>283422</v>
      </c>
      <c r="YZ49" s="1">
        <v>229775</v>
      </c>
      <c r="ZA49" s="1">
        <v>49228</v>
      </c>
      <c r="ZB49" s="1"/>
      <c r="ZC49" s="1">
        <v>34594</v>
      </c>
      <c r="ZD49" s="1">
        <v>37091</v>
      </c>
      <c r="ZE49" s="1">
        <v>148335</v>
      </c>
      <c r="ZF49" s="1">
        <v>62685</v>
      </c>
      <c r="ZG49" s="1">
        <v>57654</v>
      </c>
      <c r="ZH49" s="1">
        <v>67595</v>
      </c>
      <c r="ZI49" s="1">
        <v>14137</v>
      </c>
      <c r="ZJ49" s="1">
        <v>7773</v>
      </c>
      <c r="ZK49" s="1"/>
      <c r="ZL49" s="1">
        <v>11643</v>
      </c>
      <c r="ZM49" s="1">
        <v>70097</v>
      </c>
      <c r="ZN49" s="1">
        <v>100109</v>
      </c>
      <c r="ZO49" s="1">
        <v>70327.47</v>
      </c>
      <c r="ZP49" s="1">
        <v>97802.240000000005</v>
      </c>
      <c r="ZQ49" s="1">
        <v>361333.22</v>
      </c>
      <c r="ZR49" s="1">
        <v>89018</v>
      </c>
      <c r="ZS49" s="1">
        <v>329204</v>
      </c>
      <c r="ZT49" s="1">
        <v>75272.25</v>
      </c>
      <c r="ZU49" s="1">
        <v>30348</v>
      </c>
      <c r="ZV49" s="1">
        <v>51402.5</v>
      </c>
      <c r="ZW49" s="1">
        <v>39889</v>
      </c>
      <c r="ZX49" s="1">
        <v>485054.67</v>
      </c>
      <c r="ZY49" s="1">
        <v>5332</v>
      </c>
      <c r="ZZ49" s="1">
        <v>9916</v>
      </c>
      <c r="AAA49" s="1">
        <v>45473</v>
      </c>
      <c r="AAB49" s="1">
        <v>0</v>
      </c>
      <c r="AAC49" s="1">
        <v>0</v>
      </c>
      <c r="AAD49" s="1">
        <v>18982</v>
      </c>
      <c r="AAE49" s="1">
        <v>47100</v>
      </c>
      <c r="AAF49" s="1">
        <v>235654.5</v>
      </c>
      <c r="AAG49" s="1">
        <v>5791</v>
      </c>
      <c r="AAH49" s="1">
        <v>32302</v>
      </c>
      <c r="AAI49" s="1">
        <v>107319</v>
      </c>
      <c r="AAJ49" s="1">
        <v>24542</v>
      </c>
      <c r="AAK49" s="1">
        <v>56742</v>
      </c>
      <c r="AAL49" s="1"/>
      <c r="AAM49" s="1">
        <v>0</v>
      </c>
      <c r="AAN49" s="1">
        <v>0</v>
      </c>
      <c r="AAO49" s="1">
        <v>271069</v>
      </c>
      <c r="AAP49" s="1">
        <v>68138.83</v>
      </c>
      <c r="AAQ49" s="1">
        <v>164371</v>
      </c>
      <c r="AAR49" s="1">
        <v>24563</v>
      </c>
      <c r="AAS49" s="1">
        <v>343</v>
      </c>
      <c r="AAT49" s="1">
        <v>23426</v>
      </c>
      <c r="AAU49" s="1">
        <v>17208.099999999999</v>
      </c>
      <c r="AAV49" s="1">
        <v>179091.95</v>
      </c>
      <c r="AAW49" s="1">
        <v>77200</v>
      </c>
      <c r="AAX49" s="1">
        <v>156903</v>
      </c>
      <c r="AAY49" s="1">
        <v>71638.73</v>
      </c>
      <c r="AAZ49" s="1">
        <v>27819</v>
      </c>
      <c r="ABA49" s="1">
        <v>454431</v>
      </c>
      <c r="ABB49" s="1">
        <v>15401</v>
      </c>
      <c r="ABC49" s="1">
        <v>108277</v>
      </c>
      <c r="ABD49" s="1">
        <v>13362</v>
      </c>
      <c r="ABE49" s="1">
        <v>42337</v>
      </c>
      <c r="ABF49" s="1">
        <v>14281</v>
      </c>
      <c r="ABG49" s="1">
        <v>13540</v>
      </c>
      <c r="ABH49" s="1">
        <v>7541</v>
      </c>
      <c r="ABI49" s="1">
        <v>18159</v>
      </c>
      <c r="ABJ49" s="1"/>
      <c r="ABK49" s="1">
        <v>0</v>
      </c>
      <c r="ABL49" s="1">
        <v>10557</v>
      </c>
      <c r="ABM49" s="1">
        <v>44814</v>
      </c>
      <c r="ABN49" s="1">
        <v>9289</v>
      </c>
      <c r="ABO49" s="1">
        <v>21579</v>
      </c>
      <c r="ABP49" s="1">
        <v>158756</v>
      </c>
      <c r="ABQ49" s="1">
        <v>269034</v>
      </c>
      <c r="ABR49" s="1">
        <v>283283.65000000002</v>
      </c>
      <c r="ABS49" s="1">
        <v>129338.5</v>
      </c>
      <c r="ABT49" s="1">
        <v>530192</v>
      </c>
      <c r="ABU49" s="1">
        <v>62571</v>
      </c>
      <c r="ABV49" s="1">
        <v>166420</v>
      </c>
      <c r="ABW49" s="1">
        <v>23565.119999999999</v>
      </c>
      <c r="ABX49" s="1">
        <v>6845</v>
      </c>
      <c r="ABY49" s="1">
        <v>48540</v>
      </c>
      <c r="ABZ49" s="1">
        <v>125595.5</v>
      </c>
      <c r="ACA49" s="1">
        <v>21078</v>
      </c>
      <c r="ACB49" s="1">
        <v>14353.5</v>
      </c>
      <c r="ACC49" s="1">
        <v>909054</v>
      </c>
      <c r="ACD49" s="1">
        <v>73619.199999999997</v>
      </c>
      <c r="ACE49" s="1">
        <v>66388</v>
      </c>
      <c r="ACF49" s="1">
        <v>150456</v>
      </c>
      <c r="ACG49" s="1">
        <v>55400</v>
      </c>
      <c r="ACH49" s="1">
        <v>35386.58</v>
      </c>
      <c r="ACI49" s="1">
        <v>175021.83</v>
      </c>
      <c r="ACJ49" s="1">
        <v>71682</v>
      </c>
      <c r="ACK49" s="1">
        <v>0</v>
      </c>
      <c r="ACL49" s="1">
        <v>41024</v>
      </c>
      <c r="ACM49" s="1">
        <v>137690.75</v>
      </c>
      <c r="ACN49" s="1">
        <v>15250</v>
      </c>
      <c r="ACO49" s="1">
        <v>53026.17</v>
      </c>
      <c r="ACP49" s="1">
        <v>34639.25</v>
      </c>
      <c r="ACQ49" s="1"/>
      <c r="ACR49" s="1">
        <v>124587</v>
      </c>
      <c r="ACS49" s="1">
        <v>45258</v>
      </c>
      <c r="ACT49" s="1">
        <v>0</v>
      </c>
      <c r="ACU49" s="1"/>
      <c r="ACV49" s="1">
        <v>450</v>
      </c>
      <c r="ACW49" s="1">
        <v>28315</v>
      </c>
      <c r="ACX49" s="1"/>
      <c r="ACY49" s="1">
        <v>31731.49</v>
      </c>
      <c r="ACZ49" s="1">
        <v>658281.19999999995</v>
      </c>
      <c r="ADA49" s="1">
        <v>197041</v>
      </c>
      <c r="ADB49" s="1">
        <v>114412.75</v>
      </c>
      <c r="ADC49" s="1">
        <v>82162.5</v>
      </c>
      <c r="ADD49" s="1">
        <v>56119</v>
      </c>
      <c r="ADE49" s="1">
        <v>116306.25</v>
      </c>
      <c r="ADF49" s="1">
        <v>146092</v>
      </c>
      <c r="ADG49" s="1">
        <v>299320.25</v>
      </c>
      <c r="ADH49" s="1">
        <v>75136</v>
      </c>
      <c r="ADI49" s="1">
        <v>58771</v>
      </c>
      <c r="ADJ49" s="1">
        <v>32464</v>
      </c>
      <c r="ADK49" s="1">
        <v>0</v>
      </c>
      <c r="ADL49" s="1">
        <v>215409.75</v>
      </c>
      <c r="ADM49" s="1">
        <v>43678</v>
      </c>
      <c r="ADN49" s="1">
        <v>145074.9</v>
      </c>
      <c r="ADO49" s="1">
        <v>68647</v>
      </c>
      <c r="ADP49" s="1">
        <v>5007</v>
      </c>
      <c r="ADQ49" s="1">
        <v>20831</v>
      </c>
      <c r="ADR49" s="1">
        <v>8514</v>
      </c>
      <c r="ADS49" s="1">
        <v>35040</v>
      </c>
      <c r="ADT49" s="1">
        <v>15112.69</v>
      </c>
      <c r="ADU49" s="1">
        <v>100029</v>
      </c>
      <c r="ADV49" s="1">
        <v>32638</v>
      </c>
      <c r="ADW49" s="1">
        <v>1597</v>
      </c>
      <c r="ADX49" s="1">
        <v>75336.56</v>
      </c>
      <c r="ADY49" s="1">
        <v>61791</v>
      </c>
      <c r="ADZ49" s="1">
        <v>40293</v>
      </c>
      <c r="AEA49" s="1">
        <v>67012</v>
      </c>
      <c r="AEB49" s="1">
        <v>151197</v>
      </c>
      <c r="AEC49" s="1">
        <v>6489</v>
      </c>
      <c r="AED49" s="1">
        <v>48916</v>
      </c>
      <c r="AEE49" s="1">
        <v>14475</v>
      </c>
      <c r="AEF49" s="1">
        <v>74750</v>
      </c>
      <c r="AEG49" s="1"/>
      <c r="AEH49" s="1">
        <v>14578</v>
      </c>
      <c r="AEI49" s="1">
        <v>27629</v>
      </c>
      <c r="AEJ49" s="1">
        <v>26115</v>
      </c>
      <c r="AEK49" s="1">
        <v>242689</v>
      </c>
      <c r="AEL49" s="1">
        <v>17582.5</v>
      </c>
      <c r="AEM49" s="1">
        <v>220225</v>
      </c>
      <c r="AEN49" s="1">
        <v>25035</v>
      </c>
      <c r="AEO49" s="1">
        <v>3155</v>
      </c>
      <c r="AEP49" s="1"/>
      <c r="AEQ49" s="1"/>
      <c r="AER49" s="1">
        <v>84283</v>
      </c>
      <c r="AES49" s="1">
        <v>44345</v>
      </c>
      <c r="AET49" s="1">
        <v>44609</v>
      </c>
      <c r="AEU49" s="1">
        <v>30192</v>
      </c>
      <c r="AEV49" s="1">
        <v>2119</v>
      </c>
      <c r="AEW49" s="1">
        <v>72683</v>
      </c>
      <c r="AEX49" s="1">
        <v>12144.5</v>
      </c>
      <c r="AEY49" s="1">
        <v>169660</v>
      </c>
      <c r="AEZ49" s="1">
        <v>104630.66</v>
      </c>
      <c r="AFA49" s="1">
        <v>48127</v>
      </c>
      <c r="AFB49" s="1">
        <v>7047.5</v>
      </c>
      <c r="AFC49" s="1">
        <v>33442.839999999997</v>
      </c>
      <c r="AFD49" s="1"/>
      <c r="AFE49" s="1">
        <v>150665.75</v>
      </c>
      <c r="AFF49" s="1">
        <v>30766</v>
      </c>
      <c r="AFG49" s="1">
        <v>87447.55</v>
      </c>
      <c r="AFH49" s="1">
        <v>19486</v>
      </c>
      <c r="AFI49" s="1">
        <v>7380</v>
      </c>
      <c r="AFJ49" s="1">
        <v>4320</v>
      </c>
      <c r="AFK49" s="1">
        <v>108043</v>
      </c>
      <c r="AFL49" s="1">
        <v>78159.25</v>
      </c>
      <c r="AFM49" s="1">
        <v>70586</v>
      </c>
      <c r="AFN49" s="1">
        <v>2415</v>
      </c>
      <c r="AFO49" s="1">
        <v>27736</v>
      </c>
      <c r="AFP49" s="1">
        <v>43882</v>
      </c>
      <c r="AFQ49" s="1">
        <v>55896.25</v>
      </c>
      <c r="AFR49" s="1">
        <v>24188</v>
      </c>
      <c r="AFS49" s="1">
        <v>18903</v>
      </c>
      <c r="AFT49" s="1">
        <v>16246</v>
      </c>
      <c r="AFU49" s="1">
        <v>34540</v>
      </c>
      <c r="AFV49" s="1">
        <v>204989</v>
      </c>
      <c r="AFW49" s="1">
        <v>58407</v>
      </c>
      <c r="AFX49" s="1">
        <v>46565.5</v>
      </c>
      <c r="AFY49" s="1">
        <v>114670</v>
      </c>
      <c r="AFZ49" s="1">
        <v>11006.5</v>
      </c>
      <c r="AGA49" s="1">
        <v>5627</v>
      </c>
      <c r="AGB49" s="1">
        <v>6378</v>
      </c>
      <c r="AGC49" s="1">
        <v>152600</v>
      </c>
      <c r="AGD49" s="1">
        <v>77437</v>
      </c>
      <c r="AGE49" s="1">
        <v>22694</v>
      </c>
      <c r="AGF49" s="1">
        <v>9837</v>
      </c>
      <c r="AGG49" s="1">
        <v>26251.5</v>
      </c>
      <c r="AGH49" s="1">
        <v>60301.5</v>
      </c>
      <c r="AGI49" s="1">
        <v>21969</v>
      </c>
      <c r="AGJ49" s="1">
        <v>43978</v>
      </c>
      <c r="AGK49" s="1">
        <v>23066</v>
      </c>
      <c r="AGL49" s="1">
        <v>185983.38</v>
      </c>
      <c r="AGM49" s="1">
        <v>21334</v>
      </c>
      <c r="AGN49" s="1">
        <v>34091</v>
      </c>
      <c r="AGO49" s="1">
        <v>4925</v>
      </c>
      <c r="AGP49" s="1">
        <v>89930</v>
      </c>
      <c r="AGQ49" s="1"/>
      <c r="AGR49" s="1">
        <v>9670</v>
      </c>
      <c r="AGS49" s="1">
        <v>12337</v>
      </c>
      <c r="AGT49" s="1">
        <v>0</v>
      </c>
      <c r="AGU49" s="1">
        <v>4678</v>
      </c>
      <c r="AGV49" s="1">
        <v>73515</v>
      </c>
      <c r="AGW49" s="1">
        <v>0</v>
      </c>
      <c r="AGX49" s="1">
        <v>17053</v>
      </c>
      <c r="AGY49" s="1">
        <v>16072</v>
      </c>
      <c r="AGZ49" s="1">
        <v>59850</v>
      </c>
      <c r="AHA49" s="1">
        <v>695</v>
      </c>
      <c r="AHB49" s="1">
        <v>37800.980000000003</v>
      </c>
      <c r="AHC49" s="1">
        <v>633328</v>
      </c>
      <c r="AHD49" s="1">
        <v>6580</v>
      </c>
      <c r="AHE49" s="1"/>
      <c r="AHF49" s="1">
        <v>37490</v>
      </c>
      <c r="AHG49" s="1">
        <v>116373</v>
      </c>
      <c r="AHH49" s="1">
        <v>3414</v>
      </c>
      <c r="AHI49" s="1"/>
      <c r="AHJ49" s="1"/>
      <c r="AHK49" s="1">
        <v>6986</v>
      </c>
      <c r="AHL49" s="1">
        <v>12910</v>
      </c>
      <c r="AHM49" s="1">
        <v>132334</v>
      </c>
      <c r="AHN49" s="1">
        <v>81946.740000000005</v>
      </c>
      <c r="AHO49" s="1">
        <v>312249.13</v>
      </c>
      <c r="AHP49" s="1">
        <v>0</v>
      </c>
      <c r="AHQ49" s="1"/>
      <c r="AHR49" s="1">
        <v>6180.5</v>
      </c>
      <c r="AHS49" s="1">
        <v>327238</v>
      </c>
      <c r="AHT49" s="1">
        <v>66420</v>
      </c>
      <c r="AHU49" s="1">
        <v>143710</v>
      </c>
      <c r="AHV49" s="1"/>
      <c r="AHW49" s="1">
        <v>134220509.97999996</v>
      </c>
    </row>
    <row r="50" spans="1:907" x14ac:dyDescent="0.25">
      <c r="A50" t="s">
        <v>1917</v>
      </c>
      <c r="B50" t="s">
        <v>1968</v>
      </c>
      <c r="C50" t="s">
        <v>1969</v>
      </c>
      <c r="D50" s="1"/>
      <c r="E50" s="1">
        <v>111842.24000000001</v>
      </c>
      <c r="F50" s="1"/>
      <c r="G50" s="1">
        <v>8295726.1299999999</v>
      </c>
      <c r="H50" s="1">
        <v>5123418.62</v>
      </c>
      <c r="I50" s="1">
        <v>13211004.35</v>
      </c>
      <c r="J50" s="1">
        <v>6353170.0899999999</v>
      </c>
      <c r="K50" s="1">
        <v>9695264.6199999992</v>
      </c>
      <c r="L50" s="1">
        <v>1168684.45</v>
      </c>
      <c r="M50" s="1">
        <v>12727876.300000001</v>
      </c>
      <c r="N50" s="1">
        <v>1305825.25</v>
      </c>
      <c r="O50" s="1">
        <v>3345056.05</v>
      </c>
      <c r="P50" s="1">
        <v>2525485.46</v>
      </c>
      <c r="Q50" s="1">
        <v>17764653.25</v>
      </c>
      <c r="R50" s="1">
        <v>6678623</v>
      </c>
      <c r="S50" s="1">
        <v>4021888</v>
      </c>
      <c r="T50" s="1">
        <v>4951635.55</v>
      </c>
      <c r="U50" s="1">
        <v>6054618.6900000004</v>
      </c>
      <c r="V50" s="1">
        <v>2236596</v>
      </c>
      <c r="W50" s="1">
        <v>1821557</v>
      </c>
      <c r="X50" s="1">
        <v>25351413.52</v>
      </c>
      <c r="Y50" s="1">
        <v>1523102</v>
      </c>
      <c r="Z50" s="1">
        <v>4673107.5</v>
      </c>
      <c r="AA50" s="1">
        <v>25576635.170000002</v>
      </c>
      <c r="AB50" s="1">
        <v>8625064.7599999998</v>
      </c>
      <c r="AC50" s="1">
        <v>3976667.38</v>
      </c>
      <c r="AD50" s="1">
        <v>3216377.04</v>
      </c>
      <c r="AE50" s="1">
        <v>3202974</v>
      </c>
      <c r="AF50" s="1">
        <v>10119186.5</v>
      </c>
      <c r="AG50" s="1">
        <v>737908.25</v>
      </c>
      <c r="AH50" s="1">
        <v>5218041.55</v>
      </c>
      <c r="AI50" s="1">
        <v>1788602.25</v>
      </c>
      <c r="AJ50" s="1">
        <v>-225299.21</v>
      </c>
      <c r="AK50" s="1">
        <v>9975107</v>
      </c>
      <c r="AL50" s="1">
        <v>1146848.6599999999</v>
      </c>
      <c r="AM50" s="1">
        <v>3678448.18</v>
      </c>
      <c r="AN50" s="1">
        <v>30121</v>
      </c>
      <c r="AO50" s="1">
        <v>3197364.5</v>
      </c>
      <c r="AP50" s="1">
        <v>4279985</v>
      </c>
      <c r="AQ50" s="1">
        <v>962425</v>
      </c>
      <c r="AR50" s="1">
        <v>1475327</v>
      </c>
      <c r="AS50" s="1">
        <v>1905043.5</v>
      </c>
      <c r="AT50" s="1">
        <v>2132434</v>
      </c>
      <c r="AU50" s="1">
        <v>1257741.3</v>
      </c>
      <c r="AV50" s="1">
        <v>2091666.18</v>
      </c>
      <c r="AW50" s="1">
        <v>1863742.06</v>
      </c>
      <c r="AX50" s="1">
        <v>1445401</v>
      </c>
      <c r="AY50" s="1">
        <v>4132907.78</v>
      </c>
      <c r="AZ50" s="1">
        <v>5898997.2699999996</v>
      </c>
      <c r="BA50" s="1">
        <v>1988388.97</v>
      </c>
      <c r="BB50" s="1">
        <v>12974007.25</v>
      </c>
      <c r="BC50" s="1">
        <v>4725634.75</v>
      </c>
      <c r="BD50" s="1">
        <v>5668504.5800000001</v>
      </c>
      <c r="BE50" s="1">
        <v>16737263.460000001</v>
      </c>
      <c r="BF50" s="1">
        <v>638830.65</v>
      </c>
      <c r="BG50" s="1">
        <v>4294532.7529999996</v>
      </c>
      <c r="BH50" s="1">
        <v>5191245</v>
      </c>
      <c r="BI50" s="1">
        <v>1836894.75</v>
      </c>
      <c r="BJ50" s="1">
        <v>3031712</v>
      </c>
      <c r="BK50" s="1">
        <v>42455518.75</v>
      </c>
      <c r="BL50" s="1">
        <v>2851899.03</v>
      </c>
      <c r="BM50" s="1">
        <v>252484.37</v>
      </c>
      <c r="BN50" s="1">
        <v>7159387.1399999997</v>
      </c>
      <c r="BO50" s="1">
        <v>2944027.75</v>
      </c>
      <c r="BP50" s="1">
        <v>1786348.94</v>
      </c>
      <c r="BQ50" s="1">
        <v>995789</v>
      </c>
      <c r="BR50" s="1">
        <v>552010.11</v>
      </c>
      <c r="BS50" s="1">
        <v>892319.1</v>
      </c>
      <c r="BT50" s="1">
        <v>754426.75</v>
      </c>
      <c r="BU50" s="1">
        <v>1182737.75</v>
      </c>
      <c r="BV50" s="1">
        <v>6818308.3099999996</v>
      </c>
      <c r="BW50" s="1">
        <v>985354.95</v>
      </c>
      <c r="BX50" s="1">
        <v>2202832.75</v>
      </c>
      <c r="BY50" s="1">
        <v>632125.25</v>
      </c>
      <c r="BZ50" s="1">
        <v>10906038.5</v>
      </c>
      <c r="CA50" s="1">
        <v>3689636.11</v>
      </c>
      <c r="CB50" s="1">
        <v>2418453.15</v>
      </c>
      <c r="CC50" s="1">
        <v>1443310.88</v>
      </c>
      <c r="CD50" s="1">
        <v>1383345.95</v>
      </c>
      <c r="CE50" s="1">
        <v>13735121.369999999</v>
      </c>
      <c r="CF50" s="1">
        <v>1609104.5</v>
      </c>
      <c r="CG50" s="1">
        <v>5304547</v>
      </c>
      <c r="CH50" s="1">
        <v>2912988.25</v>
      </c>
      <c r="CI50" s="1">
        <v>399287.25</v>
      </c>
      <c r="CJ50" s="1">
        <v>3569373.5</v>
      </c>
      <c r="CK50" s="1">
        <v>3515744</v>
      </c>
      <c r="CL50" s="1">
        <v>956011</v>
      </c>
      <c r="CM50" s="1">
        <v>1481043.75</v>
      </c>
      <c r="CN50" s="1">
        <v>1904338.25</v>
      </c>
      <c r="CO50" s="1">
        <v>2571161</v>
      </c>
      <c r="CP50" s="1">
        <v>3199478.5</v>
      </c>
      <c r="CQ50" s="1">
        <v>1635534.5</v>
      </c>
      <c r="CR50" s="1">
        <v>28510.25</v>
      </c>
      <c r="CS50" s="1">
        <v>147361.5</v>
      </c>
      <c r="CT50" s="1">
        <v>654520</v>
      </c>
      <c r="CU50" s="1">
        <v>2844307</v>
      </c>
      <c r="CV50" s="1">
        <v>1115756</v>
      </c>
      <c r="CW50" s="1">
        <v>22280</v>
      </c>
      <c r="CX50" s="1"/>
      <c r="CY50" s="1">
        <v>391654.45</v>
      </c>
      <c r="CZ50" s="1">
        <v>287184.5</v>
      </c>
      <c r="DA50" s="1">
        <v>507646.8</v>
      </c>
      <c r="DB50" s="1">
        <v>169492</v>
      </c>
      <c r="DC50" s="1">
        <v>125154</v>
      </c>
      <c r="DD50" s="1">
        <v>0</v>
      </c>
      <c r="DE50" s="1">
        <v>9571</v>
      </c>
      <c r="DF50" s="1">
        <v>31695</v>
      </c>
      <c r="DG50" s="1">
        <v>32130</v>
      </c>
      <c r="DH50" s="1">
        <v>56687</v>
      </c>
      <c r="DI50" s="1">
        <v>52092</v>
      </c>
      <c r="DJ50" s="1">
        <v>4314</v>
      </c>
      <c r="DK50" s="1">
        <v>3540</v>
      </c>
      <c r="DL50" s="1">
        <v>34286</v>
      </c>
      <c r="DM50" s="1">
        <v>15727</v>
      </c>
      <c r="DN50" s="1">
        <v>33392</v>
      </c>
      <c r="DO50" s="1">
        <v>126550.25</v>
      </c>
      <c r="DP50" s="1">
        <v>47571</v>
      </c>
      <c r="DQ50" s="1">
        <v>24019</v>
      </c>
      <c r="DR50" s="1">
        <v>51838</v>
      </c>
      <c r="DS50" s="1">
        <v>129050</v>
      </c>
      <c r="DT50" s="1">
        <v>166736.5</v>
      </c>
      <c r="DU50" s="1">
        <v>7832</v>
      </c>
      <c r="DV50" s="1">
        <v>30999</v>
      </c>
      <c r="DW50" s="1">
        <v>107056</v>
      </c>
      <c r="DX50" s="1">
        <v>20027.2</v>
      </c>
      <c r="DY50" s="1">
        <v>115801</v>
      </c>
      <c r="DZ50" s="1">
        <v>24406</v>
      </c>
      <c r="EA50" s="1">
        <v>109327</v>
      </c>
      <c r="EB50" s="1">
        <v>617815</v>
      </c>
      <c r="EC50" s="1">
        <v>128726</v>
      </c>
      <c r="ED50" s="1"/>
      <c r="EE50" s="1">
        <v>4300</v>
      </c>
      <c r="EF50" s="1">
        <v>590935</v>
      </c>
      <c r="EG50" s="1">
        <v>149077.25</v>
      </c>
      <c r="EH50" s="1">
        <v>51758.5</v>
      </c>
      <c r="EI50" s="1">
        <v>0</v>
      </c>
      <c r="EJ50" s="1">
        <v>43274</v>
      </c>
      <c r="EK50" s="1">
        <v>117067.15</v>
      </c>
      <c r="EL50" s="1">
        <v>121377</v>
      </c>
      <c r="EM50" s="1">
        <v>319924.25</v>
      </c>
      <c r="EN50" s="1">
        <v>9164</v>
      </c>
      <c r="EO50" s="1">
        <v>102783</v>
      </c>
      <c r="EP50" s="1"/>
      <c r="EQ50" s="1">
        <v>128222.25</v>
      </c>
      <c r="ER50" s="1">
        <v>258550</v>
      </c>
      <c r="ES50" s="1">
        <v>54334</v>
      </c>
      <c r="ET50" s="1">
        <v>56480.25</v>
      </c>
      <c r="EU50" s="1">
        <v>72551</v>
      </c>
      <c r="EV50" s="1">
        <v>106836</v>
      </c>
      <c r="EW50" s="1">
        <v>26387</v>
      </c>
      <c r="EX50" s="1">
        <v>71946</v>
      </c>
      <c r="EY50" s="1">
        <v>46570.75</v>
      </c>
      <c r="EZ50" s="1">
        <v>0</v>
      </c>
      <c r="FA50" s="1"/>
      <c r="FB50" s="1">
        <v>0</v>
      </c>
      <c r="FC50" s="1"/>
      <c r="FD50" s="1">
        <v>3256</v>
      </c>
      <c r="FE50" s="1">
        <v>555479</v>
      </c>
      <c r="FF50" s="1"/>
      <c r="FG50" s="1">
        <v>452259.5</v>
      </c>
      <c r="FH50" s="1">
        <v>19782</v>
      </c>
      <c r="FI50" s="1">
        <v>5829584</v>
      </c>
      <c r="FJ50" s="1">
        <v>12825</v>
      </c>
      <c r="FK50" s="1">
        <v>97822</v>
      </c>
      <c r="FL50" s="1">
        <v>4321634.5</v>
      </c>
      <c r="FM50" s="1">
        <v>2161477.25</v>
      </c>
      <c r="FN50" s="1"/>
      <c r="FO50" s="1">
        <v>52051.8</v>
      </c>
      <c r="FP50" s="1">
        <v>1059568.5</v>
      </c>
      <c r="FQ50" s="1">
        <v>1464928.75</v>
      </c>
      <c r="FR50" s="1">
        <v>137472.5</v>
      </c>
      <c r="FS50" s="1">
        <v>7996460.6699999999</v>
      </c>
      <c r="FT50" s="1">
        <v>90608</v>
      </c>
      <c r="FU50" s="1">
        <v>146179.5</v>
      </c>
      <c r="FV50" s="1">
        <v>118403.75</v>
      </c>
      <c r="FW50" s="1">
        <v>214918</v>
      </c>
      <c r="FX50" s="1">
        <v>71006</v>
      </c>
      <c r="FY50" s="1">
        <v>17837</v>
      </c>
      <c r="FZ50" s="1">
        <v>3071</v>
      </c>
      <c r="GA50" s="1">
        <v>0</v>
      </c>
      <c r="GB50" s="1">
        <v>18682</v>
      </c>
      <c r="GC50" s="1">
        <v>238571</v>
      </c>
      <c r="GD50" s="1">
        <v>1850</v>
      </c>
      <c r="GE50" s="1">
        <v>636678</v>
      </c>
      <c r="GF50" s="1">
        <v>118309</v>
      </c>
      <c r="GG50" s="1">
        <v>129639.25</v>
      </c>
      <c r="GH50" s="1">
        <v>7469</v>
      </c>
      <c r="GI50" s="1">
        <v>74128.94</v>
      </c>
      <c r="GJ50" s="1">
        <v>31352</v>
      </c>
      <c r="GK50" s="1">
        <v>126046</v>
      </c>
      <c r="GL50" s="1">
        <v>26324</v>
      </c>
      <c r="GM50" s="1"/>
      <c r="GN50" s="1">
        <v>447490.4</v>
      </c>
      <c r="GO50" s="1">
        <v>426488</v>
      </c>
      <c r="GP50" s="1">
        <v>78475</v>
      </c>
      <c r="GQ50" s="1">
        <v>240006.5</v>
      </c>
      <c r="GR50" s="1">
        <v>441308</v>
      </c>
      <c r="GS50" s="1">
        <v>501094</v>
      </c>
      <c r="GT50" s="1">
        <v>84738.35</v>
      </c>
      <c r="GU50" s="1">
        <v>0</v>
      </c>
      <c r="GV50" s="1">
        <v>182027</v>
      </c>
      <c r="GW50" s="1">
        <v>13687</v>
      </c>
      <c r="GX50" s="1">
        <v>0</v>
      </c>
      <c r="GY50" s="1">
        <v>36830</v>
      </c>
      <c r="GZ50" s="1">
        <v>13785</v>
      </c>
      <c r="HA50" s="1">
        <v>4508.75</v>
      </c>
      <c r="HB50" s="1">
        <v>52054</v>
      </c>
      <c r="HC50" s="1">
        <v>24708</v>
      </c>
      <c r="HD50" s="1">
        <v>9588.5</v>
      </c>
      <c r="HE50" s="1">
        <v>253347</v>
      </c>
      <c r="HF50" s="1">
        <v>82864</v>
      </c>
      <c r="HG50" s="1">
        <v>104816.5</v>
      </c>
      <c r="HH50" s="1">
        <v>583754.37</v>
      </c>
      <c r="HI50" s="1">
        <v>125536.75</v>
      </c>
      <c r="HJ50" s="1">
        <v>125171</v>
      </c>
      <c r="HK50" s="1">
        <v>17008</v>
      </c>
      <c r="HL50" s="1">
        <v>118971</v>
      </c>
      <c r="HM50" s="1">
        <v>350870</v>
      </c>
      <c r="HN50" s="1">
        <v>886550.5</v>
      </c>
      <c r="HO50" s="1">
        <v>1019203.5</v>
      </c>
      <c r="HP50" s="1">
        <v>8886</v>
      </c>
      <c r="HQ50" s="1">
        <v>624419.5</v>
      </c>
      <c r="HR50" s="1">
        <v>10118</v>
      </c>
      <c r="HS50" s="1">
        <v>912623.75</v>
      </c>
      <c r="HT50" s="1">
        <v>33027</v>
      </c>
      <c r="HU50" s="1">
        <v>369384</v>
      </c>
      <c r="HV50" s="1">
        <v>1932886.5</v>
      </c>
      <c r="HW50" s="1">
        <v>170624</v>
      </c>
      <c r="HX50" s="1">
        <v>29136</v>
      </c>
      <c r="HY50" s="1">
        <v>229482</v>
      </c>
      <c r="HZ50" s="1">
        <v>173245</v>
      </c>
      <c r="IA50" s="1">
        <v>47488</v>
      </c>
      <c r="IB50" s="1">
        <v>783448.5</v>
      </c>
      <c r="IC50" s="1">
        <v>169674</v>
      </c>
      <c r="ID50" s="1">
        <v>22656</v>
      </c>
      <c r="IE50" s="1">
        <v>85770.87</v>
      </c>
      <c r="IF50" s="1">
        <v>0</v>
      </c>
      <c r="IG50" s="1">
        <v>67869</v>
      </c>
      <c r="IH50" s="1">
        <v>124623.5</v>
      </c>
      <c r="II50" s="1">
        <v>5336599</v>
      </c>
      <c r="IJ50" s="1">
        <v>160428.25</v>
      </c>
      <c r="IK50" s="1">
        <v>69447</v>
      </c>
      <c r="IL50" s="1">
        <v>1034745.25</v>
      </c>
      <c r="IM50" s="1">
        <v>88454.5</v>
      </c>
      <c r="IN50" s="1">
        <v>133628</v>
      </c>
      <c r="IO50" s="1">
        <v>287455.90000000002</v>
      </c>
      <c r="IP50" s="1">
        <v>328370.75</v>
      </c>
      <c r="IQ50" s="1">
        <v>30302</v>
      </c>
      <c r="IR50" s="1">
        <v>26101</v>
      </c>
      <c r="IS50" s="1">
        <v>45550.5</v>
      </c>
      <c r="IT50" s="1">
        <v>66629</v>
      </c>
      <c r="IU50" s="1">
        <v>22919.5</v>
      </c>
      <c r="IV50" s="1">
        <v>32002</v>
      </c>
      <c r="IW50" s="1">
        <v>16229.5</v>
      </c>
      <c r="IX50" s="1">
        <v>20335</v>
      </c>
      <c r="IY50" s="1">
        <v>61480</v>
      </c>
      <c r="IZ50" s="1">
        <v>35553</v>
      </c>
      <c r="JA50" s="1">
        <v>1133500.45</v>
      </c>
      <c r="JB50" s="1">
        <v>80966.75</v>
      </c>
      <c r="JC50" s="1">
        <v>1974350.25</v>
      </c>
      <c r="JD50" s="1">
        <v>183142</v>
      </c>
      <c r="JE50" s="1">
        <v>108877.5</v>
      </c>
      <c r="JF50" s="1">
        <v>60543</v>
      </c>
      <c r="JG50" s="1">
        <v>283743</v>
      </c>
      <c r="JH50" s="1">
        <v>859343</v>
      </c>
      <c r="JI50" s="1">
        <v>315892.71999999997</v>
      </c>
      <c r="JJ50" s="1">
        <v>14057.5</v>
      </c>
      <c r="JK50" s="1">
        <v>17612.5</v>
      </c>
      <c r="JL50" s="1">
        <v>9173</v>
      </c>
      <c r="JM50" s="1">
        <v>584210.26</v>
      </c>
      <c r="JN50" s="1">
        <v>1004444</v>
      </c>
      <c r="JO50" s="1">
        <v>76204.44</v>
      </c>
      <c r="JP50" s="1">
        <v>1227</v>
      </c>
      <c r="JQ50" s="1">
        <v>19864.5</v>
      </c>
      <c r="JR50" s="1">
        <v>67453</v>
      </c>
      <c r="JS50" s="1">
        <v>22125</v>
      </c>
      <c r="JT50" s="1">
        <v>910590.67</v>
      </c>
      <c r="JU50" s="1">
        <v>17556.57</v>
      </c>
      <c r="JV50" s="1">
        <v>4123.76</v>
      </c>
      <c r="JW50" s="1">
        <v>22832</v>
      </c>
      <c r="JX50" s="1">
        <v>25160.25</v>
      </c>
      <c r="JY50" s="1">
        <v>13871.25</v>
      </c>
      <c r="JZ50" s="1">
        <v>307</v>
      </c>
      <c r="KA50" s="1">
        <v>54332</v>
      </c>
      <c r="KB50" s="1">
        <v>78806.75</v>
      </c>
      <c r="KC50" s="1">
        <v>33422</v>
      </c>
      <c r="KD50" s="1">
        <v>17412.009999999998</v>
      </c>
      <c r="KE50" s="1">
        <v>77060</v>
      </c>
      <c r="KF50" s="1">
        <v>231833.75</v>
      </c>
      <c r="KG50" s="1">
        <v>9007</v>
      </c>
      <c r="KH50" s="1">
        <v>66904.5</v>
      </c>
      <c r="KI50" s="1">
        <v>111578.98</v>
      </c>
      <c r="KJ50" s="1">
        <v>576388.42000000004</v>
      </c>
      <c r="KK50" s="1">
        <v>27555.1</v>
      </c>
      <c r="KL50" s="1">
        <v>39681.5</v>
      </c>
      <c r="KM50" s="1">
        <v>1436843.6</v>
      </c>
      <c r="KN50" s="1">
        <v>711076.5</v>
      </c>
      <c r="KO50" s="1">
        <v>18816</v>
      </c>
      <c r="KP50" s="1">
        <v>33255</v>
      </c>
      <c r="KQ50" s="1"/>
      <c r="KR50" s="1">
        <v>52455.59</v>
      </c>
      <c r="KS50" s="1">
        <v>37701.75</v>
      </c>
      <c r="KT50" s="1">
        <v>19189</v>
      </c>
      <c r="KU50" s="1">
        <v>30592</v>
      </c>
      <c r="KV50" s="1">
        <v>22330.74</v>
      </c>
      <c r="KW50" s="1">
        <v>155482</v>
      </c>
      <c r="KX50" s="1">
        <v>31993</v>
      </c>
      <c r="KY50" s="1">
        <v>5954</v>
      </c>
      <c r="KZ50" s="1">
        <v>0</v>
      </c>
      <c r="LA50" s="1">
        <v>4889</v>
      </c>
      <c r="LB50" s="1">
        <v>227050.75</v>
      </c>
      <c r="LC50" s="1">
        <v>58190.5</v>
      </c>
      <c r="LD50" s="1">
        <v>419531</v>
      </c>
      <c r="LE50" s="1">
        <v>2269399.1800000002</v>
      </c>
      <c r="LF50" s="1">
        <v>99327</v>
      </c>
      <c r="LG50" s="1">
        <v>137045.5</v>
      </c>
      <c r="LH50" s="1">
        <v>212012.5</v>
      </c>
      <c r="LI50" s="1">
        <v>76302</v>
      </c>
      <c r="LJ50" s="1">
        <v>1033469.75</v>
      </c>
      <c r="LK50" s="1">
        <v>48320</v>
      </c>
      <c r="LL50" s="1">
        <v>121382.95</v>
      </c>
      <c r="LM50" s="1">
        <v>28138.25</v>
      </c>
      <c r="LN50" s="1">
        <v>49038</v>
      </c>
      <c r="LO50" s="1">
        <v>78771.38</v>
      </c>
      <c r="LP50" s="1">
        <v>7410</v>
      </c>
      <c r="LQ50" s="1">
        <v>293724.34000000003</v>
      </c>
      <c r="LR50" s="1">
        <v>18536</v>
      </c>
      <c r="LS50" s="1">
        <v>31507</v>
      </c>
      <c r="LT50" s="1">
        <v>218154.5</v>
      </c>
      <c r="LU50" s="1">
        <v>88060</v>
      </c>
      <c r="LV50" s="1">
        <v>4645</v>
      </c>
      <c r="LW50" s="1">
        <v>20690</v>
      </c>
      <c r="LX50" s="1">
        <v>105732</v>
      </c>
      <c r="LY50" s="1">
        <v>34950</v>
      </c>
      <c r="LZ50" s="1">
        <v>59197</v>
      </c>
      <c r="MA50" s="1">
        <v>361591.53</v>
      </c>
      <c r="MB50" s="1">
        <v>132926</v>
      </c>
      <c r="MC50" s="1">
        <v>276509.75</v>
      </c>
      <c r="MD50" s="1">
        <v>54616.75</v>
      </c>
      <c r="ME50" s="1">
        <v>902941.75</v>
      </c>
      <c r="MF50" s="1">
        <v>4865</v>
      </c>
      <c r="MG50" s="1">
        <v>617216</v>
      </c>
      <c r="MH50" s="1">
        <v>7260</v>
      </c>
      <c r="MI50" s="1">
        <v>572999</v>
      </c>
      <c r="MJ50" s="1">
        <v>39936</v>
      </c>
      <c r="MK50" s="1">
        <v>8404</v>
      </c>
      <c r="ML50" s="1">
        <v>37054</v>
      </c>
      <c r="MM50" s="1">
        <v>5690</v>
      </c>
      <c r="MN50" s="1">
        <v>12257</v>
      </c>
      <c r="MO50" s="1">
        <v>87915</v>
      </c>
      <c r="MP50" s="1">
        <v>86001.76</v>
      </c>
      <c r="MQ50" s="1">
        <v>1493</v>
      </c>
      <c r="MR50" s="1">
        <v>51891</v>
      </c>
      <c r="MS50" s="1">
        <v>33692</v>
      </c>
      <c r="MT50" s="1">
        <v>1231910.5</v>
      </c>
      <c r="MU50" s="1"/>
      <c r="MV50" s="1">
        <v>187445</v>
      </c>
      <c r="MW50" s="1">
        <v>843198.5</v>
      </c>
      <c r="MX50" s="1">
        <v>4517</v>
      </c>
      <c r="MY50" s="1">
        <v>6615</v>
      </c>
      <c r="MZ50" s="1">
        <v>213262</v>
      </c>
      <c r="NA50" s="1">
        <v>92923</v>
      </c>
      <c r="NB50" s="1">
        <v>237712</v>
      </c>
      <c r="NC50" s="1">
        <v>102515</v>
      </c>
      <c r="ND50" s="1">
        <v>174654</v>
      </c>
      <c r="NE50" s="1">
        <v>25340</v>
      </c>
      <c r="NF50" s="1">
        <v>5229</v>
      </c>
      <c r="NG50" s="1">
        <v>47225</v>
      </c>
      <c r="NH50" s="1"/>
      <c r="NI50" s="1">
        <v>27074</v>
      </c>
      <c r="NJ50" s="1">
        <v>40718</v>
      </c>
      <c r="NK50" s="1">
        <v>31342</v>
      </c>
      <c r="NL50" s="1">
        <v>49357.5</v>
      </c>
      <c r="NM50" s="1">
        <v>21051</v>
      </c>
      <c r="NN50" s="1">
        <v>129116</v>
      </c>
      <c r="NO50" s="1">
        <v>55000</v>
      </c>
      <c r="NP50" s="1">
        <v>4598</v>
      </c>
      <c r="NQ50" s="1">
        <v>146051.5</v>
      </c>
      <c r="NR50" s="1">
        <v>7445</v>
      </c>
      <c r="NS50" s="1">
        <v>1130430</v>
      </c>
      <c r="NT50" s="1">
        <v>12076.5</v>
      </c>
      <c r="NU50" s="1">
        <v>185735.4</v>
      </c>
      <c r="NV50" s="1">
        <v>37907</v>
      </c>
      <c r="NW50" s="1">
        <v>68535.5</v>
      </c>
      <c r="NX50" s="1">
        <v>66558.5</v>
      </c>
      <c r="NY50" s="1">
        <v>925926</v>
      </c>
      <c r="NZ50" s="1">
        <v>22930</v>
      </c>
      <c r="OA50" s="1">
        <v>34323.5</v>
      </c>
      <c r="OB50" s="1">
        <v>73004</v>
      </c>
      <c r="OC50" s="1">
        <v>22332.5</v>
      </c>
      <c r="OD50" s="1">
        <v>39012</v>
      </c>
      <c r="OE50" s="1">
        <v>97337.75</v>
      </c>
      <c r="OF50" s="1">
        <v>17958</v>
      </c>
      <c r="OG50" s="1">
        <v>238637</v>
      </c>
      <c r="OH50" s="1">
        <v>717330.5</v>
      </c>
      <c r="OI50" s="1">
        <v>28881.5</v>
      </c>
      <c r="OJ50" s="1">
        <v>713490.25</v>
      </c>
      <c r="OK50" s="1">
        <v>35724</v>
      </c>
      <c r="OL50" s="1">
        <v>1217192.5</v>
      </c>
      <c r="OM50" s="1">
        <v>4669</v>
      </c>
      <c r="ON50" s="1">
        <v>1012903</v>
      </c>
      <c r="OO50" s="1">
        <v>61292</v>
      </c>
      <c r="OP50" s="1">
        <v>43434.5</v>
      </c>
      <c r="OQ50" s="1">
        <v>26871</v>
      </c>
      <c r="OR50" s="1">
        <v>288939.31</v>
      </c>
      <c r="OS50" s="1">
        <v>4638827.6500000004</v>
      </c>
      <c r="OT50" s="1">
        <v>87730</v>
      </c>
      <c r="OU50" s="1">
        <v>159618</v>
      </c>
      <c r="OV50" s="1">
        <v>367693</v>
      </c>
      <c r="OW50" s="1">
        <v>664808.5</v>
      </c>
      <c r="OX50" s="1">
        <v>310368</v>
      </c>
      <c r="OY50" s="1">
        <v>51225.95</v>
      </c>
      <c r="OZ50" s="1">
        <v>11271</v>
      </c>
      <c r="PA50" s="1">
        <v>24583</v>
      </c>
      <c r="PB50" s="1">
        <v>40222</v>
      </c>
      <c r="PC50" s="1">
        <v>32967.5</v>
      </c>
      <c r="PD50" s="1"/>
      <c r="PE50" s="1">
        <v>151491.4</v>
      </c>
      <c r="PF50" s="1">
        <v>17979</v>
      </c>
      <c r="PG50" s="1">
        <v>2160</v>
      </c>
      <c r="PH50" s="1">
        <v>65148.61</v>
      </c>
      <c r="PI50" s="1">
        <v>10821</v>
      </c>
      <c r="PJ50" s="1">
        <v>122980</v>
      </c>
      <c r="PK50" s="1">
        <v>115777.42</v>
      </c>
      <c r="PL50" s="1">
        <v>9601</v>
      </c>
      <c r="PM50" s="1">
        <v>77050</v>
      </c>
      <c r="PN50" s="1">
        <v>214936.5</v>
      </c>
      <c r="PO50" s="1">
        <v>14248</v>
      </c>
      <c r="PP50" s="1">
        <v>25469</v>
      </c>
      <c r="PQ50" s="1">
        <v>8644</v>
      </c>
      <c r="PR50" s="1">
        <v>18835</v>
      </c>
      <c r="PS50" s="1">
        <v>59562</v>
      </c>
      <c r="PT50" s="1">
        <v>16043</v>
      </c>
      <c r="PU50" s="1">
        <v>2036</v>
      </c>
      <c r="PV50" s="1">
        <v>2203192.1800000002</v>
      </c>
      <c r="PW50" s="1">
        <v>28196.25</v>
      </c>
      <c r="PX50" s="1">
        <v>128117</v>
      </c>
      <c r="PY50" s="1">
        <v>29584.75</v>
      </c>
      <c r="PZ50" s="1">
        <v>35065</v>
      </c>
      <c r="QA50" s="1">
        <v>12954</v>
      </c>
      <c r="QB50" s="1">
        <v>24114</v>
      </c>
      <c r="QC50" s="1">
        <v>0</v>
      </c>
      <c r="QD50" s="1">
        <v>12068</v>
      </c>
      <c r="QE50" s="1">
        <v>25408.75</v>
      </c>
      <c r="QF50" s="1">
        <v>15684</v>
      </c>
      <c r="QG50" s="1">
        <v>29814</v>
      </c>
      <c r="QH50" s="1">
        <v>107534</v>
      </c>
      <c r="QI50" s="1">
        <v>4727.5</v>
      </c>
      <c r="QJ50" s="1">
        <v>91591.75</v>
      </c>
      <c r="QK50" s="1">
        <v>358206</v>
      </c>
      <c r="QL50" s="1">
        <v>138217.26999999999</v>
      </c>
      <c r="QM50" s="1">
        <v>171323</v>
      </c>
      <c r="QN50" s="1">
        <v>18857</v>
      </c>
      <c r="QO50" s="1">
        <v>88992</v>
      </c>
      <c r="QP50" s="1">
        <v>52834</v>
      </c>
      <c r="QQ50" s="1">
        <v>465293</v>
      </c>
      <c r="QR50" s="1">
        <v>23168</v>
      </c>
      <c r="QS50" s="1">
        <v>52394</v>
      </c>
      <c r="QT50" s="1">
        <v>1154997</v>
      </c>
      <c r="QU50" s="1">
        <v>12557</v>
      </c>
      <c r="QV50" s="1">
        <v>10995</v>
      </c>
      <c r="QW50" s="1">
        <v>4124</v>
      </c>
      <c r="QX50" s="1">
        <v>133348</v>
      </c>
      <c r="QY50" s="1">
        <v>5818</v>
      </c>
      <c r="QZ50" s="1">
        <v>2213742</v>
      </c>
      <c r="RA50" s="1">
        <v>101497</v>
      </c>
      <c r="RB50" s="1">
        <v>106421</v>
      </c>
      <c r="RC50" s="1">
        <v>1053659.75</v>
      </c>
      <c r="RD50" s="1">
        <v>63065</v>
      </c>
      <c r="RE50" s="1">
        <v>601905</v>
      </c>
      <c r="RF50" s="1">
        <v>496258</v>
      </c>
      <c r="RG50" s="1">
        <v>22377</v>
      </c>
      <c r="RH50" s="1">
        <v>18749</v>
      </c>
      <c r="RI50" s="1">
        <v>35444.120000000003</v>
      </c>
      <c r="RJ50" s="1">
        <v>717994</v>
      </c>
      <c r="RK50" s="1"/>
      <c r="RL50" s="1">
        <v>49519</v>
      </c>
      <c r="RM50" s="1">
        <v>160415.5</v>
      </c>
      <c r="RN50" s="1">
        <v>39274</v>
      </c>
      <c r="RO50" s="1">
        <v>97254</v>
      </c>
      <c r="RP50" s="1">
        <v>46867</v>
      </c>
      <c r="RQ50" s="1">
        <v>314618.75</v>
      </c>
      <c r="RR50" s="1">
        <v>10199.75</v>
      </c>
      <c r="RS50" s="1">
        <v>42751</v>
      </c>
      <c r="RT50" s="1">
        <v>50247</v>
      </c>
      <c r="RU50" s="1">
        <v>2907</v>
      </c>
      <c r="RV50" s="1">
        <v>1154909.5</v>
      </c>
      <c r="RW50" s="1"/>
      <c r="RX50" s="1">
        <v>19473.25</v>
      </c>
      <c r="RY50" s="1">
        <v>136617</v>
      </c>
      <c r="RZ50" s="1">
        <v>19788</v>
      </c>
      <c r="SA50" s="1">
        <v>25179.5</v>
      </c>
      <c r="SB50" s="1"/>
      <c r="SC50" s="1">
        <v>51795</v>
      </c>
      <c r="SD50" s="1">
        <v>4977.5</v>
      </c>
      <c r="SE50" s="1">
        <v>14685</v>
      </c>
      <c r="SF50" s="1"/>
      <c r="SG50" s="1">
        <v>8536</v>
      </c>
      <c r="SH50" s="1">
        <v>14248</v>
      </c>
      <c r="SI50" s="1">
        <v>129241</v>
      </c>
      <c r="SJ50" s="1">
        <v>19527</v>
      </c>
      <c r="SK50" s="1">
        <v>95306</v>
      </c>
      <c r="SL50" s="1">
        <v>30058</v>
      </c>
      <c r="SM50" s="1">
        <v>112334.48</v>
      </c>
      <c r="SN50" s="1">
        <v>115985.5</v>
      </c>
      <c r="SO50" s="1">
        <v>13719</v>
      </c>
      <c r="SP50" s="1">
        <v>3547</v>
      </c>
      <c r="SQ50" s="1">
        <v>2390</v>
      </c>
      <c r="SR50" s="1">
        <v>0</v>
      </c>
      <c r="SS50" s="1">
        <v>48333</v>
      </c>
      <c r="ST50" s="1">
        <v>4702</v>
      </c>
      <c r="SU50" s="1">
        <v>31930</v>
      </c>
      <c r="SV50" s="1">
        <v>44076</v>
      </c>
      <c r="SW50" s="1">
        <v>13208.8</v>
      </c>
      <c r="SX50" s="1">
        <v>1689.5</v>
      </c>
      <c r="SY50" s="1">
        <v>46862</v>
      </c>
      <c r="SZ50" s="1">
        <v>54113</v>
      </c>
      <c r="TA50" s="1">
        <v>50416</v>
      </c>
      <c r="TB50" s="1">
        <v>17039</v>
      </c>
      <c r="TC50" s="1">
        <v>68406</v>
      </c>
      <c r="TD50" s="1">
        <v>43584</v>
      </c>
      <c r="TE50" s="1">
        <v>79966</v>
      </c>
      <c r="TF50" s="1">
        <v>3370</v>
      </c>
      <c r="TG50" s="1"/>
      <c r="TH50" s="1">
        <v>29321.5</v>
      </c>
      <c r="TI50" s="1">
        <v>60375</v>
      </c>
      <c r="TJ50" s="1">
        <v>55996</v>
      </c>
      <c r="TK50" s="1">
        <v>760869</v>
      </c>
      <c r="TL50" s="1">
        <v>222503</v>
      </c>
      <c r="TM50" s="1">
        <v>6038</v>
      </c>
      <c r="TN50" s="1">
        <v>471007.2</v>
      </c>
      <c r="TO50" s="1">
        <v>37418</v>
      </c>
      <c r="TP50" s="1">
        <v>1771436</v>
      </c>
      <c r="TQ50" s="1"/>
      <c r="TR50" s="1"/>
      <c r="TS50" s="1">
        <v>364957</v>
      </c>
      <c r="TT50" s="1">
        <v>11687.6</v>
      </c>
      <c r="TU50" s="1">
        <v>63606</v>
      </c>
      <c r="TV50" s="1">
        <v>16220</v>
      </c>
      <c r="TW50" s="1">
        <v>117534</v>
      </c>
      <c r="TX50" s="1">
        <v>24990</v>
      </c>
      <c r="TY50" s="1">
        <v>0</v>
      </c>
      <c r="TZ50" s="1">
        <v>0</v>
      </c>
      <c r="UA50" s="1">
        <v>102510</v>
      </c>
      <c r="UB50" s="1">
        <v>36013</v>
      </c>
      <c r="UC50" s="1">
        <v>39283.5</v>
      </c>
      <c r="UD50" s="1">
        <v>2253</v>
      </c>
      <c r="UE50" s="1">
        <v>58520</v>
      </c>
      <c r="UF50" s="1">
        <v>6121</v>
      </c>
      <c r="UG50" s="1">
        <v>0</v>
      </c>
      <c r="UH50" s="1">
        <v>10139</v>
      </c>
      <c r="UI50" s="1">
        <v>24352.25</v>
      </c>
      <c r="UJ50" s="1">
        <v>41120</v>
      </c>
      <c r="UK50" s="1">
        <v>17027</v>
      </c>
      <c r="UL50" s="1">
        <v>28851.599999999999</v>
      </c>
      <c r="UM50" s="1">
        <v>129868</v>
      </c>
      <c r="UN50" s="1">
        <v>180210.26</v>
      </c>
      <c r="UO50" s="1">
        <v>0</v>
      </c>
      <c r="UP50" s="1">
        <v>37440</v>
      </c>
      <c r="UQ50" s="1">
        <v>61735</v>
      </c>
      <c r="UR50" s="1">
        <v>23765</v>
      </c>
      <c r="US50" s="1">
        <v>251275.5</v>
      </c>
      <c r="UT50" s="1">
        <v>17714</v>
      </c>
      <c r="UU50" s="1">
        <v>38684.550000000003</v>
      </c>
      <c r="UV50" s="1">
        <v>120404</v>
      </c>
      <c r="UW50" s="1">
        <v>147904.70000000001</v>
      </c>
      <c r="UX50" s="1">
        <v>8048</v>
      </c>
      <c r="UY50" s="1">
        <v>11918</v>
      </c>
      <c r="UZ50" s="1">
        <v>32304</v>
      </c>
      <c r="VA50" s="1">
        <v>256744</v>
      </c>
      <c r="VB50" s="1">
        <v>141160</v>
      </c>
      <c r="VC50" s="1">
        <v>64022</v>
      </c>
      <c r="VD50" s="1">
        <v>68408</v>
      </c>
      <c r="VE50" s="1">
        <v>27031</v>
      </c>
      <c r="VF50" s="1">
        <v>23875</v>
      </c>
      <c r="VG50" s="1">
        <v>74369.5</v>
      </c>
      <c r="VH50" s="1">
        <v>24325.5</v>
      </c>
      <c r="VI50" s="1">
        <v>92396.25</v>
      </c>
      <c r="VJ50" s="1">
        <v>147171.46</v>
      </c>
      <c r="VK50" s="1">
        <v>39013.75</v>
      </c>
      <c r="VL50" s="1">
        <v>71246</v>
      </c>
      <c r="VM50" s="1">
        <v>90236</v>
      </c>
      <c r="VN50" s="1">
        <v>206829.5</v>
      </c>
      <c r="VO50" s="1">
        <v>102331</v>
      </c>
      <c r="VP50" s="1">
        <v>172845</v>
      </c>
      <c r="VQ50" s="1">
        <v>116645.75</v>
      </c>
      <c r="VR50" s="1">
        <v>7135</v>
      </c>
      <c r="VS50" s="1">
        <v>76116</v>
      </c>
      <c r="VT50" s="1">
        <v>85006</v>
      </c>
      <c r="VU50" s="1">
        <v>74565.5</v>
      </c>
      <c r="VV50" s="1">
        <v>12884.5</v>
      </c>
      <c r="VW50" s="1">
        <v>17719</v>
      </c>
      <c r="VX50" s="1">
        <v>31106.5</v>
      </c>
      <c r="VY50" s="1">
        <v>151923</v>
      </c>
      <c r="VZ50" s="1">
        <v>34008.5</v>
      </c>
      <c r="WA50" s="1">
        <v>52191</v>
      </c>
      <c r="WB50" s="1">
        <v>159167.25</v>
      </c>
      <c r="WC50" s="1">
        <v>155329</v>
      </c>
      <c r="WD50" s="1">
        <v>140353</v>
      </c>
      <c r="WE50" s="1">
        <v>86295</v>
      </c>
      <c r="WF50" s="1">
        <v>46198</v>
      </c>
      <c r="WG50" s="1">
        <v>210458.75</v>
      </c>
      <c r="WH50" s="1">
        <v>1384676</v>
      </c>
      <c r="WI50" s="1">
        <v>1014281.5</v>
      </c>
      <c r="WJ50" s="1">
        <v>264134.01</v>
      </c>
      <c r="WK50" s="1">
        <v>30933.200000000001</v>
      </c>
      <c r="WL50" s="1">
        <v>354467</v>
      </c>
      <c r="WM50" s="1">
        <v>37076.74</v>
      </c>
      <c r="WN50" s="1">
        <v>13666</v>
      </c>
      <c r="WO50" s="1">
        <v>30167.5</v>
      </c>
      <c r="WP50" s="1">
        <v>0</v>
      </c>
      <c r="WQ50" s="1">
        <v>139168</v>
      </c>
      <c r="WR50" s="1">
        <v>32012</v>
      </c>
      <c r="WS50" s="1">
        <v>52485</v>
      </c>
      <c r="WT50" s="1">
        <v>25428</v>
      </c>
      <c r="WU50" s="1">
        <v>227304.75</v>
      </c>
      <c r="WV50" s="1">
        <v>22401</v>
      </c>
      <c r="WW50" s="1">
        <v>10629</v>
      </c>
      <c r="WX50" s="1">
        <v>0</v>
      </c>
      <c r="WY50" s="1">
        <v>813216.5</v>
      </c>
      <c r="WZ50" s="1">
        <v>107340.75</v>
      </c>
      <c r="XA50" s="1">
        <v>53415</v>
      </c>
      <c r="XB50" s="1">
        <v>4930</v>
      </c>
      <c r="XC50" s="1">
        <v>16402</v>
      </c>
      <c r="XD50" s="1">
        <v>5968</v>
      </c>
      <c r="XE50" s="1">
        <v>2934</v>
      </c>
      <c r="XF50" s="1">
        <v>150910.5</v>
      </c>
      <c r="XG50" s="1">
        <v>82104</v>
      </c>
      <c r="XH50" s="1">
        <v>19137</v>
      </c>
      <c r="XI50" s="1">
        <v>124509.3</v>
      </c>
      <c r="XJ50" s="1">
        <v>178928.9</v>
      </c>
      <c r="XK50" s="1">
        <v>22510</v>
      </c>
      <c r="XL50" s="1">
        <v>501384</v>
      </c>
      <c r="XM50" s="1">
        <v>26976</v>
      </c>
      <c r="XN50" s="1">
        <v>39536.25</v>
      </c>
      <c r="XO50" s="1">
        <v>71945</v>
      </c>
      <c r="XP50" s="1">
        <v>6500</v>
      </c>
      <c r="XQ50" s="1"/>
      <c r="XR50" s="1">
        <v>35443</v>
      </c>
      <c r="XS50" s="1">
        <v>191251.25</v>
      </c>
      <c r="XT50" s="1">
        <v>15892</v>
      </c>
      <c r="XU50" s="1">
        <v>522458</v>
      </c>
      <c r="XV50" s="1"/>
      <c r="XW50" s="1">
        <v>13846.5</v>
      </c>
      <c r="XX50" s="1">
        <v>77438</v>
      </c>
      <c r="XY50" s="1">
        <v>0</v>
      </c>
      <c r="XZ50" s="1">
        <v>205987</v>
      </c>
      <c r="YA50" s="1">
        <v>36603</v>
      </c>
      <c r="YB50" s="1">
        <v>70149</v>
      </c>
      <c r="YC50" s="1">
        <v>22738.5</v>
      </c>
      <c r="YD50" s="1">
        <v>122415.75</v>
      </c>
      <c r="YE50" s="1">
        <v>273696</v>
      </c>
      <c r="YF50" s="1">
        <v>97227</v>
      </c>
      <c r="YG50" s="1">
        <v>2000825.25</v>
      </c>
      <c r="YH50" s="1">
        <v>212690.5</v>
      </c>
      <c r="YI50" s="1">
        <v>140478</v>
      </c>
      <c r="YJ50" s="1">
        <v>1188043.8999999999</v>
      </c>
      <c r="YK50" s="1">
        <v>142713</v>
      </c>
      <c r="YL50" s="1">
        <v>32831</v>
      </c>
      <c r="YM50" s="1">
        <v>0</v>
      </c>
      <c r="YN50" s="1">
        <v>10706</v>
      </c>
      <c r="YO50" s="1">
        <v>49559</v>
      </c>
      <c r="YP50" s="1"/>
      <c r="YQ50" s="1">
        <v>9670</v>
      </c>
      <c r="YR50" s="1">
        <v>23760</v>
      </c>
      <c r="YS50" s="1">
        <v>1198311</v>
      </c>
      <c r="YT50" s="1">
        <v>875561.25</v>
      </c>
      <c r="YU50" s="1">
        <v>20186</v>
      </c>
      <c r="YV50" s="1">
        <v>2028704.45</v>
      </c>
      <c r="YW50" s="1">
        <v>25411</v>
      </c>
      <c r="YX50" s="1">
        <v>43374</v>
      </c>
      <c r="YY50" s="1">
        <v>2303082</v>
      </c>
      <c r="YZ50" s="1">
        <v>47411</v>
      </c>
      <c r="ZA50" s="1">
        <v>94326</v>
      </c>
      <c r="ZB50" s="1">
        <v>90847</v>
      </c>
      <c r="ZC50" s="1">
        <v>61024</v>
      </c>
      <c r="ZD50" s="1">
        <v>29935</v>
      </c>
      <c r="ZE50" s="1">
        <v>9349</v>
      </c>
      <c r="ZF50" s="1"/>
      <c r="ZG50" s="1">
        <v>75438</v>
      </c>
      <c r="ZH50" s="1">
        <v>66726</v>
      </c>
      <c r="ZI50" s="1">
        <v>20509</v>
      </c>
      <c r="ZJ50" s="1">
        <v>10954</v>
      </c>
      <c r="ZK50" s="1"/>
      <c r="ZL50" s="1">
        <v>12965</v>
      </c>
      <c r="ZM50" s="1">
        <v>6659</v>
      </c>
      <c r="ZN50" s="1"/>
      <c r="ZO50" s="1">
        <v>80983.27</v>
      </c>
      <c r="ZP50" s="1">
        <v>0</v>
      </c>
      <c r="ZQ50" s="1">
        <v>753517.03</v>
      </c>
      <c r="ZR50" s="1">
        <v>104728</v>
      </c>
      <c r="ZS50" s="1">
        <v>400053</v>
      </c>
      <c r="ZT50" s="1">
        <v>406361.75</v>
      </c>
      <c r="ZU50" s="1">
        <v>13528</v>
      </c>
      <c r="ZV50" s="1">
        <v>29646.5</v>
      </c>
      <c r="ZW50" s="1">
        <v>89461</v>
      </c>
      <c r="ZX50" s="1">
        <v>707621.31</v>
      </c>
      <c r="ZY50" s="1">
        <v>10062</v>
      </c>
      <c r="ZZ50" s="1">
        <v>21314</v>
      </c>
      <c r="AAA50" s="1">
        <v>4884</v>
      </c>
      <c r="AAB50" s="1">
        <v>18783.2</v>
      </c>
      <c r="AAC50" s="1">
        <v>6196.57</v>
      </c>
      <c r="AAD50" s="1">
        <v>25174</v>
      </c>
      <c r="AAE50" s="1">
        <v>36153</v>
      </c>
      <c r="AAF50" s="1">
        <v>66324.75</v>
      </c>
      <c r="AAG50" s="1">
        <v>47592</v>
      </c>
      <c r="AAH50" s="1">
        <v>19717</v>
      </c>
      <c r="AAI50" s="1">
        <v>54776</v>
      </c>
      <c r="AAJ50" s="1">
        <v>0</v>
      </c>
      <c r="AAK50" s="1">
        <v>27347</v>
      </c>
      <c r="AAL50" s="1"/>
      <c r="AAM50" s="1">
        <v>100380.78</v>
      </c>
      <c r="AAN50" s="1">
        <v>32037</v>
      </c>
      <c r="AAO50" s="1">
        <v>20159</v>
      </c>
      <c r="AAP50" s="1">
        <v>1125153.3500000001</v>
      </c>
      <c r="AAQ50" s="1">
        <v>88770</v>
      </c>
      <c r="AAR50" s="1">
        <v>110120.75</v>
      </c>
      <c r="AAS50" s="1">
        <v>2611</v>
      </c>
      <c r="AAT50" s="1">
        <v>80865.5</v>
      </c>
      <c r="AAU50" s="1">
        <v>103076.5</v>
      </c>
      <c r="AAV50" s="1">
        <v>49464.5</v>
      </c>
      <c r="AAW50" s="1">
        <v>57480</v>
      </c>
      <c r="AAX50" s="1">
        <v>860980</v>
      </c>
      <c r="AAY50" s="1">
        <v>44650.559999999998</v>
      </c>
      <c r="AAZ50" s="1">
        <v>34118</v>
      </c>
      <c r="ABA50" s="1">
        <v>267197</v>
      </c>
      <c r="ABB50" s="1">
        <v>6527</v>
      </c>
      <c r="ABC50" s="1">
        <v>73210</v>
      </c>
      <c r="ABD50" s="1">
        <v>42812</v>
      </c>
      <c r="ABE50" s="1">
        <v>467</v>
      </c>
      <c r="ABF50" s="1">
        <v>27501</v>
      </c>
      <c r="ABG50" s="1">
        <v>7633</v>
      </c>
      <c r="ABH50" s="1">
        <v>5869</v>
      </c>
      <c r="ABI50" s="1">
        <v>17116</v>
      </c>
      <c r="ABJ50" s="1">
        <v>17148</v>
      </c>
      <c r="ABK50" s="1">
        <v>7850</v>
      </c>
      <c r="ABL50" s="1">
        <v>2677</v>
      </c>
      <c r="ABM50" s="1"/>
      <c r="ABN50" s="1">
        <v>0</v>
      </c>
      <c r="ABO50" s="1">
        <v>0</v>
      </c>
      <c r="ABP50" s="1">
        <v>126206</v>
      </c>
      <c r="ABQ50" s="1">
        <v>221653</v>
      </c>
      <c r="ABR50" s="1">
        <v>222301</v>
      </c>
      <c r="ABS50" s="1">
        <v>102094.5</v>
      </c>
      <c r="ABT50" s="1">
        <v>807695</v>
      </c>
      <c r="ABU50" s="1">
        <v>57720</v>
      </c>
      <c r="ABV50" s="1">
        <v>58055.5</v>
      </c>
      <c r="ABW50" s="1">
        <v>48370.18</v>
      </c>
      <c r="ABX50" s="1">
        <v>12786</v>
      </c>
      <c r="ABY50" s="1">
        <v>5846</v>
      </c>
      <c r="ABZ50" s="1">
        <v>211941.75</v>
      </c>
      <c r="ACA50" s="1">
        <v>9204</v>
      </c>
      <c r="ACB50" s="1">
        <v>37187.5</v>
      </c>
      <c r="ACC50" s="1">
        <v>107620</v>
      </c>
      <c r="ACD50" s="1">
        <v>7961.75</v>
      </c>
      <c r="ACE50" s="1">
        <v>15229</v>
      </c>
      <c r="ACF50" s="1">
        <v>131951</v>
      </c>
      <c r="ACG50" s="1">
        <v>24176</v>
      </c>
      <c r="ACH50" s="1">
        <v>5926</v>
      </c>
      <c r="ACI50" s="1">
        <v>17228.7</v>
      </c>
      <c r="ACJ50" s="1">
        <v>47497</v>
      </c>
      <c r="ACK50" s="1">
        <v>3382</v>
      </c>
      <c r="ACL50" s="1">
        <v>57486</v>
      </c>
      <c r="ACM50" s="1">
        <v>142986</v>
      </c>
      <c r="ACN50" s="1">
        <v>11514</v>
      </c>
      <c r="ACO50" s="1">
        <v>94978.23</v>
      </c>
      <c r="ACP50" s="1">
        <v>4011.5</v>
      </c>
      <c r="ACQ50" s="1">
        <v>15600</v>
      </c>
      <c r="ACR50" s="1">
        <v>151446</v>
      </c>
      <c r="ACS50" s="1">
        <v>45653</v>
      </c>
      <c r="ACT50" s="1">
        <v>0</v>
      </c>
      <c r="ACU50" s="1">
        <v>4729</v>
      </c>
      <c r="ACV50" s="1">
        <v>40617</v>
      </c>
      <c r="ACW50" s="1">
        <v>7928</v>
      </c>
      <c r="ACX50" s="1">
        <v>0</v>
      </c>
      <c r="ACY50" s="1">
        <v>37876</v>
      </c>
      <c r="ACZ50" s="1">
        <v>7484512.0300000003</v>
      </c>
      <c r="ADA50" s="1">
        <v>161265</v>
      </c>
      <c r="ADB50" s="1">
        <v>587325.25</v>
      </c>
      <c r="ADC50" s="1">
        <v>364054.94</v>
      </c>
      <c r="ADD50" s="1">
        <v>25854.6</v>
      </c>
      <c r="ADE50" s="1">
        <v>642676</v>
      </c>
      <c r="ADF50" s="1">
        <v>282347</v>
      </c>
      <c r="ADG50" s="1">
        <v>3455664</v>
      </c>
      <c r="ADH50" s="1">
        <v>404820</v>
      </c>
      <c r="ADI50" s="1">
        <v>5190</v>
      </c>
      <c r="ADJ50" s="1">
        <v>256770</v>
      </c>
      <c r="ADK50" s="1">
        <v>0</v>
      </c>
      <c r="ADL50" s="1">
        <v>215224</v>
      </c>
      <c r="ADM50" s="1">
        <v>650863.5</v>
      </c>
      <c r="ADN50" s="1">
        <v>625158.1</v>
      </c>
      <c r="ADO50" s="1">
        <v>38826</v>
      </c>
      <c r="ADP50" s="1">
        <v>66218</v>
      </c>
      <c r="ADQ50" s="1">
        <v>83960</v>
      </c>
      <c r="ADR50" s="1">
        <v>14567</v>
      </c>
      <c r="ADS50" s="1">
        <v>32261</v>
      </c>
      <c r="ADT50" s="1">
        <v>19308</v>
      </c>
      <c r="ADU50" s="1">
        <v>158166</v>
      </c>
      <c r="ADV50" s="1">
        <v>52745</v>
      </c>
      <c r="ADW50" s="1">
        <v>5720.5</v>
      </c>
      <c r="ADX50" s="1">
        <v>44592</v>
      </c>
      <c r="ADY50" s="1">
        <v>138591</v>
      </c>
      <c r="ADZ50" s="1">
        <v>13342</v>
      </c>
      <c r="AEA50" s="1">
        <v>23029</v>
      </c>
      <c r="AEB50" s="1">
        <v>531649.77</v>
      </c>
      <c r="AEC50" s="1">
        <v>36026</v>
      </c>
      <c r="AED50" s="1">
        <v>4109</v>
      </c>
      <c r="AEE50" s="1">
        <v>11055</v>
      </c>
      <c r="AEF50" s="1">
        <v>156782</v>
      </c>
      <c r="AEG50" s="1">
        <v>49918.5</v>
      </c>
      <c r="AEH50" s="1">
        <v>1035</v>
      </c>
      <c r="AEI50" s="1">
        <v>63586</v>
      </c>
      <c r="AEJ50" s="1">
        <v>7414</v>
      </c>
      <c r="AEK50" s="1">
        <v>179957</v>
      </c>
      <c r="AEL50" s="1">
        <v>17007.37</v>
      </c>
      <c r="AEM50" s="1">
        <v>387446</v>
      </c>
      <c r="AEN50" s="1">
        <v>81909</v>
      </c>
      <c r="AEO50" s="1"/>
      <c r="AEP50" s="1"/>
      <c r="AEQ50" s="1">
        <v>8443</v>
      </c>
      <c r="AER50" s="1">
        <v>54476</v>
      </c>
      <c r="AES50" s="1">
        <v>34273</v>
      </c>
      <c r="AET50" s="1">
        <v>24681.5</v>
      </c>
      <c r="AEU50" s="1">
        <v>13759</v>
      </c>
      <c r="AEV50" s="1">
        <v>754403</v>
      </c>
      <c r="AEW50" s="1">
        <v>105189.5</v>
      </c>
      <c r="AEX50" s="1">
        <v>41588</v>
      </c>
      <c r="AEY50" s="1"/>
      <c r="AEZ50" s="1">
        <v>51878.62</v>
      </c>
      <c r="AFA50" s="1">
        <v>25248</v>
      </c>
      <c r="AFB50" s="1">
        <v>78372</v>
      </c>
      <c r="AFC50" s="1">
        <v>29206.880000000001</v>
      </c>
      <c r="AFD50" s="1">
        <v>30939</v>
      </c>
      <c r="AFE50" s="1">
        <v>7110081.25</v>
      </c>
      <c r="AFF50" s="1">
        <v>52695</v>
      </c>
      <c r="AFG50" s="1">
        <v>25174.5</v>
      </c>
      <c r="AFH50" s="1">
        <v>38251</v>
      </c>
      <c r="AFI50" s="1">
        <v>5953</v>
      </c>
      <c r="AFJ50" s="1">
        <v>59825.75</v>
      </c>
      <c r="AFK50" s="1">
        <v>46881</v>
      </c>
      <c r="AFL50" s="1">
        <v>29626.61</v>
      </c>
      <c r="AFM50" s="1">
        <v>298302.5</v>
      </c>
      <c r="AFN50" s="1"/>
      <c r="AFO50" s="1">
        <v>0</v>
      </c>
      <c r="AFP50" s="1">
        <v>6572</v>
      </c>
      <c r="AFQ50" s="1">
        <v>3438</v>
      </c>
      <c r="AFR50" s="1">
        <v>2913</v>
      </c>
      <c r="AFS50" s="1">
        <v>48994</v>
      </c>
      <c r="AFT50" s="1">
        <v>23468</v>
      </c>
      <c r="AFU50" s="1">
        <v>28349.25</v>
      </c>
      <c r="AFV50" s="1">
        <v>151288.5</v>
      </c>
      <c r="AFW50" s="1">
        <v>12682.25</v>
      </c>
      <c r="AFX50" s="1">
        <v>0</v>
      </c>
      <c r="AFY50" s="1">
        <v>32115</v>
      </c>
      <c r="AFZ50" s="1">
        <v>8701</v>
      </c>
      <c r="AGA50" s="1"/>
      <c r="AGB50" s="1">
        <v>78053</v>
      </c>
      <c r="AGC50" s="1"/>
      <c r="AGD50" s="1"/>
      <c r="AGE50" s="1"/>
      <c r="AGF50" s="1">
        <v>95793.08</v>
      </c>
      <c r="AGG50" s="1"/>
      <c r="AGH50" s="1">
        <v>19273</v>
      </c>
      <c r="AGI50" s="1">
        <v>47343</v>
      </c>
      <c r="AGJ50" s="1">
        <v>72686</v>
      </c>
      <c r="AGK50" s="1">
        <v>4116</v>
      </c>
      <c r="AGL50" s="1">
        <v>164404.5</v>
      </c>
      <c r="AGM50" s="1">
        <v>5146</v>
      </c>
      <c r="AGN50" s="1">
        <v>3891</v>
      </c>
      <c r="AGO50" s="1">
        <v>41544</v>
      </c>
      <c r="AGP50" s="1">
        <v>128812</v>
      </c>
      <c r="AGQ50" s="1"/>
      <c r="AGR50" s="1">
        <v>8888</v>
      </c>
      <c r="AGS50" s="1">
        <v>17113</v>
      </c>
      <c r="AGT50" s="1"/>
      <c r="AGU50" s="1">
        <v>0</v>
      </c>
      <c r="AGV50" s="1">
        <v>1873</v>
      </c>
      <c r="AGW50" s="1">
        <v>15273</v>
      </c>
      <c r="AGX50" s="1">
        <v>17817.900000000001</v>
      </c>
      <c r="AGY50" s="1"/>
      <c r="AGZ50" s="1">
        <v>18324</v>
      </c>
      <c r="AHA50" s="1">
        <v>3707</v>
      </c>
      <c r="AHB50" s="1">
        <v>66924.850000000006</v>
      </c>
      <c r="AHC50" s="1">
        <v>45478.5</v>
      </c>
      <c r="AHD50" s="1">
        <v>20812</v>
      </c>
      <c r="AHE50" s="1"/>
      <c r="AHF50" s="1">
        <v>34006.5</v>
      </c>
      <c r="AHG50" s="1">
        <v>78870.5</v>
      </c>
      <c r="AHH50" s="1">
        <v>0</v>
      </c>
      <c r="AHI50" s="1"/>
      <c r="AHJ50" s="1"/>
      <c r="AHK50" s="1"/>
      <c r="AHL50" s="1"/>
      <c r="AHM50" s="1">
        <v>3221</v>
      </c>
      <c r="AHN50" s="1">
        <v>107475.56</v>
      </c>
      <c r="AHO50" s="1">
        <v>14126.5</v>
      </c>
      <c r="AHP50" s="1">
        <v>3022</v>
      </c>
      <c r="AHQ50" s="1"/>
      <c r="AHR50" s="1"/>
      <c r="AHS50" s="1"/>
      <c r="AHT50" s="1"/>
      <c r="AHU50" s="1"/>
      <c r="AHV50" s="1"/>
      <c r="AHW50" s="1">
        <v>612150718.31299996</v>
      </c>
    </row>
    <row r="51" spans="1:907" x14ac:dyDescent="0.25">
      <c r="A51" t="s">
        <v>1917</v>
      </c>
      <c r="B51" t="s">
        <v>1970</v>
      </c>
      <c r="C51" t="s">
        <v>1971</v>
      </c>
      <c r="D51" s="1"/>
      <c r="E51" s="1">
        <v>-31669.43</v>
      </c>
      <c r="F51" s="1"/>
      <c r="G51" s="1">
        <v>-236902.74</v>
      </c>
      <c r="H51" s="1">
        <v>-391078.71</v>
      </c>
      <c r="I51" s="1">
        <v>-1586344.98</v>
      </c>
      <c r="J51" s="1">
        <v>-55849.68</v>
      </c>
      <c r="K51" s="1">
        <v>-2080</v>
      </c>
      <c r="L51" s="1">
        <v>-17820.32</v>
      </c>
      <c r="M51" s="1"/>
      <c r="N51" s="1">
        <v>-157850.74</v>
      </c>
      <c r="O51" s="1">
        <v>-202406.73</v>
      </c>
      <c r="P51" s="1">
        <v>-308801.21999999997</v>
      </c>
      <c r="Q51" s="1">
        <v>-47394.080000000002</v>
      </c>
      <c r="R51" s="1">
        <v>-17893.759999999998</v>
      </c>
      <c r="S51" s="1">
        <v>-52491.28</v>
      </c>
      <c r="T51" s="1">
        <v>-2118.8000000000002</v>
      </c>
      <c r="U51" s="1">
        <v>-622191.38</v>
      </c>
      <c r="V51" s="1">
        <v>-52316.32</v>
      </c>
      <c r="W51" s="1"/>
      <c r="X51" s="1">
        <v>-463163.83</v>
      </c>
      <c r="Y51" s="1">
        <v>-732607.26</v>
      </c>
      <c r="Z51" s="1"/>
      <c r="AA51" s="1">
        <v>-10406.68</v>
      </c>
      <c r="AB51" s="1"/>
      <c r="AC51" s="1">
        <v>-444.48</v>
      </c>
      <c r="AD51" s="1">
        <v>-61153.4</v>
      </c>
      <c r="AE51" s="1">
        <v>196788.63</v>
      </c>
      <c r="AF51" s="1"/>
      <c r="AG51" s="1">
        <v>-95249.41</v>
      </c>
      <c r="AH51" s="1">
        <v>-58937.440000000002</v>
      </c>
      <c r="AI51" s="1">
        <v>-70645.119999999995</v>
      </c>
      <c r="AJ51" s="1">
        <v>-577311.06999999995</v>
      </c>
      <c r="AK51" s="1">
        <v>-85520.42</v>
      </c>
      <c r="AL51" s="1">
        <v>-120645.24</v>
      </c>
      <c r="AM51" s="1">
        <v>-307629.84000000003</v>
      </c>
      <c r="AN51" s="1">
        <v>-29677.919999999998</v>
      </c>
      <c r="AO51" s="1"/>
      <c r="AP51" s="1">
        <v>-164188.88</v>
      </c>
      <c r="AQ51" s="1">
        <v>-162243.22</v>
      </c>
      <c r="AR51" s="1">
        <v>-73408.160000000003</v>
      </c>
      <c r="AS51" s="1">
        <v>-71187.48</v>
      </c>
      <c r="AT51" s="1">
        <v>-1286385.74</v>
      </c>
      <c r="AU51" s="1"/>
      <c r="AV51" s="1">
        <v>-660531.25</v>
      </c>
      <c r="AW51" s="1">
        <v>-53118.63</v>
      </c>
      <c r="AX51" s="1"/>
      <c r="AY51" s="1">
        <v>-297957.12</v>
      </c>
      <c r="AZ51" s="1">
        <v>-519025.47</v>
      </c>
      <c r="BA51" s="1">
        <v>-807964.72</v>
      </c>
      <c r="BB51" s="1">
        <v>-302882.92</v>
      </c>
      <c r="BC51" s="1">
        <v>-134386.35</v>
      </c>
      <c r="BD51" s="1">
        <v>-801229.94</v>
      </c>
      <c r="BE51" s="1">
        <v>-52437.79</v>
      </c>
      <c r="BF51" s="1">
        <v>-1804797.74</v>
      </c>
      <c r="BG51" s="1">
        <v>-368614.08</v>
      </c>
      <c r="BH51" s="1">
        <v>-86513033.530000001</v>
      </c>
      <c r="BI51" s="1">
        <v>-54055.14</v>
      </c>
      <c r="BJ51" s="1">
        <v>-58206.22</v>
      </c>
      <c r="BK51" s="1">
        <v>-42810.64</v>
      </c>
      <c r="BL51" s="1">
        <v>-107445.44</v>
      </c>
      <c r="BM51" s="1">
        <v>-8333.6</v>
      </c>
      <c r="BN51" s="1">
        <v>-747753.2</v>
      </c>
      <c r="BO51" s="1">
        <v>-67401.119999999995</v>
      </c>
      <c r="BP51" s="1">
        <v>-23136.26</v>
      </c>
      <c r="BQ51" s="1">
        <v>-35363.199999999997</v>
      </c>
      <c r="BR51" s="1">
        <v>-34190.47</v>
      </c>
      <c r="BS51" s="1">
        <v>-1032.8</v>
      </c>
      <c r="BT51" s="1">
        <v>-3989.94</v>
      </c>
      <c r="BU51" s="1">
        <v>-237.28</v>
      </c>
      <c r="BV51" s="1"/>
      <c r="BW51" s="1"/>
      <c r="BX51" s="1">
        <v>-13345.12</v>
      </c>
      <c r="BY51" s="1">
        <v>-698373.74</v>
      </c>
      <c r="BZ51" s="1">
        <v>-972</v>
      </c>
      <c r="CA51" s="1">
        <v>-257234.86</v>
      </c>
      <c r="CB51" s="1">
        <v>-8056.78</v>
      </c>
      <c r="CC51" s="1">
        <v>-4523414.6500000004</v>
      </c>
      <c r="CD51" s="1"/>
      <c r="CE51" s="1">
        <v>-135.19999999999999</v>
      </c>
      <c r="CF51" s="1">
        <v>-21281.8</v>
      </c>
      <c r="CG51" s="1"/>
      <c r="CH51" s="1"/>
      <c r="CI51" s="1"/>
      <c r="CJ51" s="1"/>
      <c r="CK51" s="1">
        <v>-676504</v>
      </c>
      <c r="CL51" s="1"/>
      <c r="CM51" s="1"/>
      <c r="CN51" s="1">
        <v>-76027.67</v>
      </c>
      <c r="CO51" s="1">
        <v>-14678.32</v>
      </c>
      <c r="CP51" s="1">
        <v>-95600.48</v>
      </c>
      <c r="CQ51" s="1"/>
      <c r="CR51" s="1">
        <v>-26517.599999999999</v>
      </c>
      <c r="CS51" s="1"/>
      <c r="CT51" s="1"/>
      <c r="CU51" s="1">
        <v>-553430.02</v>
      </c>
      <c r="CV51" s="1"/>
      <c r="CW51" s="1">
        <v>-24891.759999999998</v>
      </c>
      <c r="CX51" s="1">
        <v>-28099.119999999999</v>
      </c>
      <c r="CY51" s="1"/>
      <c r="CZ51" s="1">
        <v>-48016.9</v>
      </c>
      <c r="DA51" s="1">
        <v>-219456.56</v>
      </c>
      <c r="DB51" s="1"/>
      <c r="DC51" s="1"/>
      <c r="DD51" s="1">
        <v>-63554.400000000001</v>
      </c>
      <c r="DE51" s="1">
        <v>-385439.52</v>
      </c>
      <c r="DF51" s="1">
        <v>-1101114.48</v>
      </c>
      <c r="DG51" s="1">
        <v>-725598.66</v>
      </c>
      <c r="DH51" s="1">
        <v>-49644.06</v>
      </c>
      <c r="DI51" s="1">
        <v>-25492.36</v>
      </c>
      <c r="DJ51" s="1">
        <v>-166984.01999999999</v>
      </c>
      <c r="DK51" s="1">
        <v>-17934.64</v>
      </c>
      <c r="DL51" s="1">
        <v>-6094.4</v>
      </c>
      <c r="DM51" s="1">
        <v>-19924.400000000001</v>
      </c>
      <c r="DN51" s="1"/>
      <c r="DO51" s="1">
        <v>-104159.32</v>
      </c>
      <c r="DP51" s="1">
        <v>-2354.64</v>
      </c>
      <c r="DQ51" s="1">
        <v>-22266.400000000001</v>
      </c>
      <c r="DR51" s="1">
        <v>-22701.119999999999</v>
      </c>
      <c r="DS51" s="1"/>
      <c r="DT51" s="1">
        <v>-149254.41</v>
      </c>
      <c r="DU51" s="1">
        <v>-7631.66</v>
      </c>
      <c r="DV51" s="1"/>
      <c r="DW51" s="1">
        <v>-82124.649999999994</v>
      </c>
      <c r="DX51" s="1">
        <v>-16087.02</v>
      </c>
      <c r="DY51" s="1">
        <v>-66512.12</v>
      </c>
      <c r="DZ51" s="1"/>
      <c r="EA51" s="1"/>
      <c r="EB51" s="1">
        <v>-11376.25</v>
      </c>
      <c r="EC51" s="1">
        <v>-191725.2</v>
      </c>
      <c r="ED51" s="1">
        <v>-22545.279999999999</v>
      </c>
      <c r="EE51" s="1">
        <v>-11749.36</v>
      </c>
      <c r="EF51" s="1">
        <v>-149.84</v>
      </c>
      <c r="EG51" s="1">
        <v>0</v>
      </c>
      <c r="EH51" s="1">
        <v>-12798.9</v>
      </c>
      <c r="EI51" s="1">
        <v>-631.44000000000005</v>
      </c>
      <c r="EJ51" s="1">
        <v>-72064.479999999996</v>
      </c>
      <c r="EK51" s="1">
        <v>-51149.68</v>
      </c>
      <c r="EL51" s="1">
        <v>-499.1</v>
      </c>
      <c r="EM51" s="1">
        <v>-29999.66</v>
      </c>
      <c r="EN51" s="1"/>
      <c r="EO51" s="1">
        <v>0</v>
      </c>
      <c r="EP51" s="1"/>
      <c r="EQ51" s="1">
        <v>-9350.7999999999993</v>
      </c>
      <c r="ER51" s="1"/>
      <c r="ES51" s="1">
        <v>-14437.84</v>
      </c>
      <c r="ET51" s="1">
        <v>-1213.5999999999999</v>
      </c>
      <c r="EU51" s="1">
        <v>-67545.919999999998</v>
      </c>
      <c r="EV51" s="1"/>
      <c r="EW51" s="1">
        <v>-148082.64000000001</v>
      </c>
      <c r="EX51" s="1"/>
      <c r="EY51" s="1">
        <v>-246494.32</v>
      </c>
      <c r="EZ51" s="1">
        <v>-297215.37</v>
      </c>
      <c r="FA51" s="1"/>
      <c r="FB51" s="1">
        <v>-2854.88</v>
      </c>
      <c r="FC51" s="1">
        <v>-12718.56</v>
      </c>
      <c r="FD51" s="1">
        <v>-132286.32</v>
      </c>
      <c r="FE51" s="1">
        <v>-52956.160000000003</v>
      </c>
      <c r="FF51" s="1">
        <v>-49674.080000000002</v>
      </c>
      <c r="FG51" s="1">
        <v>-317352.62</v>
      </c>
      <c r="FH51" s="1">
        <v>-191018.96</v>
      </c>
      <c r="FI51" s="1"/>
      <c r="FJ51" s="1">
        <v>-121323.84</v>
      </c>
      <c r="FK51" s="1">
        <v>-60585.52</v>
      </c>
      <c r="FL51" s="1"/>
      <c r="FM51" s="1"/>
      <c r="FN51" s="1">
        <v>-68850</v>
      </c>
      <c r="FO51" s="1">
        <v>-71944.86</v>
      </c>
      <c r="FP51" s="1">
        <v>-175426.8</v>
      </c>
      <c r="FQ51" s="1">
        <v>-474797.76</v>
      </c>
      <c r="FR51" s="1">
        <v>-37103.83</v>
      </c>
      <c r="FS51" s="1">
        <v>-9028344.8800000008</v>
      </c>
      <c r="FT51" s="1">
        <v>-390933.84</v>
      </c>
      <c r="FU51" s="1">
        <v>-4363485.8</v>
      </c>
      <c r="FV51" s="1">
        <v>-110871.87</v>
      </c>
      <c r="FW51" s="1">
        <v>-3414042.26</v>
      </c>
      <c r="FX51" s="1">
        <v>-241893.68</v>
      </c>
      <c r="FY51" s="1">
        <v>-65104.88</v>
      </c>
      <c r="FZ51" s="1">
        <v>-16994.560000000001</v>
      </c>
      <c r="GA51" s="1">
        <v>-53260.24</v>
      </c>
      <c r="GB51" s="1">
        <v>-51468.4</v>
      </c>
      <c r="GC51" s="1">
        <v>-114912.56</v>
      </c>
      <c r="GD51" s="1">
        <v>-6991.52</v>
      </c>
      <c r="GE51" s="1">
        <v>-134440.32000000001</v>
      </c>
      <c r="GF51" s="1">
        <v>-51880.160000000003</v>
      </c>
      <c r="GG51" s="1">
        <v>-47187.64</v>
      </c>
      <c r="GH51" s="1">
        <v>-50871.76</v>
      </c>
      <c r="GI51" s="1">
        <v>-33810.559999999998</v>
      </c>
      <c r="GJ51" s="1">
        <v>-187912.72</v>
      </c>
      <c r="GK51" s="1">
        <v>-403971.36</v>
      </c>
      <c r="GL51" s="1">
        <v>-68588.679999999993</v>
      </c>
      <c r="GM51" s="1"/>
      <c r="GN51" s="1">
        <v>-1672568.3</v>
      </c>
      <c r="GO51" s="1">
        <v>-7557580.4199999999</v>
      </c>
      <c r="GP51" s="1">
        <v>-133985.04999999999</v>
      </c>
      <c r="GQ51" s="1">
        <v>-1256461.81</v>
      </c>
      <c r="GR51" s="1">
        <v>-2183571.2000000002</v>
      </c>
      <c r="GS51" s="1">
        <v>-1790470.89</v>
      </c>
      <c r="GT51" s="1">
        <v>-107624.65</v>
      </c>
      <c r="GU51" s="1">
        <v>-240686.64</v>
      </c>
      <c r="GV51" s="1">
        <v>-4434018.28</v>
      </c>
      <c r="GW51" s="1">
        <v>-2196360.1</v>
      </c>
      <c r="GX51" s="1">
        <v>-675588.7</v>
      </c>
      <c r="GY51" s="1">
        <v>-3244998.37</v>
      </c>
      <c r="GZ51" s="1">
        <v>-1284649.8500000001</v>
      </c>
      <c r="HA51" s="1"/>
      <c r="HB51" s="1"/>
      <c r="HC51" s="1"/>
      <c r="HD51" s="1">
        <v>-44748.62</v>
      </c>
      <c r="HE51" s="1">
        <v>-121591.98</v>
      </c>
      <c r="HF51" s="1">
        <v>-292876.90000000002</v>
      </c>
      <c r="HG51" s="1">
        <v>-86350.94</v>
      </c>
      <c r="HH51" s="1">
        <v>-1742924.52</v>
      </c>
      <c r="HI51" s="1">
        <v>-169353.02</v>
      </c>
      <c r="HJ51" s="1">
        <v>-31569.759999999998</v>
      </c>
      <c r="HK51" s="1">
        <v>-107894.39999999999</v>
      </c>
      <c r="HL51" s="1">
        <v>-15439.76</v>
      </c>
      <c r="HM51" s="1">
        <v>-27183.040000000001</v>
      </c>
      <c r="HN51" s="1">
        <v>-320261.00000000006</v>
      </c>
      <c r="HO51" s="1">
        <v>-520827.58</v>
      </c>
      <c r="HP51" s="1">
        <v>-19163.12</v>
      </c>
      <c r="HQ51" s="1">
        <v>-235173.72</v>
      </c>
      <c r="HR51" s="1">
        <v>-15142.08</v>
      </c>
      <c r="HS51" s="1">
        <v>-98161.32</v>
      </c>
      <c r="HT51" s="1">
        <v>-17378.759999999998</v>
      </c>
      <c r="HU51" s="1">
        <v>-1535869.28</v>
      </c>
      <c r="HV51" s="1">
        <v>-384621.9</v>
      </c>
      <c r="HW51" s="1">
        <v>-36257.86</v>
      </c>
      <c r="HX51" s="1">
        <v>-83672.899999999994</v>
      </c>
      <c r="HY51" s="1">
        <v>-409008.8</v>
      </c>
      <c r="HZ51" s="1">
        <v>-54205.120000000003</v>
      </c>
      <c r="IA51" s="1">
        <v>-149287.92000000001</v>
      </c>
      <c r="IB51" s="1">
        <v>-332624.58</v>
      </c>
      <c r="IC51" s="1">
        <v>-5892.8</v>
      </c>
      <c r="ID51" s="1"/>
      <c r="IE51" s="1">
        <v>-309061.92</v>
      </c>
      <c r="IF51" s="1">
        <v>-40325.879999999997</v>
      </c>
      <c r="IG51" s="1">
        <v>-67595.81</v>
      </c>
      <c r="IH51" s="1">
        <v>-155773.54</v>
      </c>
      <c r="II51" s="1">
        <v>-386822.34</v>
      </c>
      <c r="IJ51" s="1">
        <v>-82702.559999999998</v>
      </c>
      <c r="IK51" s="1">
        <v>-114998.64</v>
      </c>
      <c r="IL51" s="1">
        <v>-123777.1</v>
      </c>
      <c r="IM51" s="1">
        <v>-77112.600000000006</v>
      </c>
      <c r="IN51" s="1">
        <v>-75866.720000000001</v>
      </c>
      <c r="IO51" s="1">
        <v>-155104.23000000001</v>
      </c>
      <c r="IP51" s="1">
        <v>-203606.32</v>
      </c>
      <c r="IQ51" s="1">
        <v>-37317.22</v>
      </c>
      <c r="IR51" s="1">
        <v>-7142.48</v>
      </c>
      <c r="IS51" s="1">
        <v>-83323.839999999997</v>
      </c>
      <c r="IT51" s="1">
        <v>-24476.400000000001</v>
      </c>
      <c r="IU51" s="1">
        <v>-6599.42</v>
      </c>
      <c r="IV51" s="1">
        <v>-21944.32</v>
      </c>
      <c r="IW51" s="1">
        <v>-25681.200000000001</v>
      </c>
      <c r="IX51" s="1">
        <v>-22840.560000000001</v>
      </c>
      <c r="IY51" s="1">
        <v>-49254.32</v>
      </c>
      <c r="IZ51" s="1">
        <v>-91889.919999999998</v>
      </c>
      <c r="JA51" s="1">
        <v>-83459.899999999994</v>
      </c>
      <c r="JB51" s="1">
        <v>-110788.56</v>
      </c>
      <c r="JC51" s="1">
        <v>-267835.40000000002</v>
      </c>
      <c r="JD51" s="1">
        <v>-317193.89</v>
      </c>
      <c r="JE51" s="1">
        <v>-212616.72</v>
      </c>
      <c r="JF51" s="1">
        <v>-19321.68</v>
      </c>
      <c r="JG51" s="1">
        <v>-56987.4</v>
      </c>
      <c r="JH51" s="1">
        <v>-184381.16</v>
      </c>
      <c r="JI51" s="1">
        <v>-325283.44</v>
      </c>
      <c r="JJ51" s="1">
        <v>-85876.54</v>
      </c>
      <c r="JK51" s="1">
        <v>-66805.52</v>
      </c>
      <c r="JL51" s="1">
        <v>-3119.04</v>
      </c>
      <c r="JM51" s="1">
        <v>-9214.4</v>
      </c>
      <c r="JN51" s="1">
        <v>-1553071.41</v>
      </c>
      <c r="JO51" s="1">
        <v>-10416.719999999999</v>
      </c>
      <c r="JP51" s="1">
        <v>-30065.1</v>
      </c>
      <c r="JQ51" s="1">
        <v>-119995.78</v>
      </c>
      <c r="JR51" s="1">
        <v>-223605.38</v>
      </c>
      <c r="JS51" s="1">
        <v>-32530.400000000001</v>
      </c>
      <c r="JT51" s="1">
        <v>-86224.89</v>
      </c>
      <c r="JU51" s="1">
        <v>-62.4</v>
      </c>
      <c r="JV51" s="1">
        <v>-31912.85</v>
      </c>
      <c r="JW51" s="1">
        <v>-33416.78</v>
      </c>
      <c r="JX51" s="1">
        <v>-57442.559999999998</v>
      </c>
      <c r="JY51" s="1">
        <v>-42650.52</v>
      </c>
      <c r="JZ51" s="1">
        <v>-195385.64</v>
      </c>
      <c r="KA51" s="1">
        <v>-86814.34</v>
      </c>
      <c r="KB51" s="1">
        <v>-14031.84</v>
      </c>
      <c r="KC51" s="1"/>
      <c r="KD51" s="1">
        <v>-150269</v>
      </c>
      <c r="KE51" s="1"/>
      <c r="KF51" s="1">
        <v>-90766.86</v>
      </c>
      <c r="KG51" s="1">
        <v>-5629.12</v>
      </c>
      <c r="KH51" s="1"/>
      <c r="KI51" s="1">
        <v>-120663.42</v>
      </c>
      <c r="KJ51" s="1">
        <v>-182601.61</v>
      </c>
      <c r="KK51" s="1">
        <v>0</v>
      </c>
      <c r="KL51" s="1"/>
      <c r="KM51" s="1">
        <v>-107671.43</v>
      </c>
      <c r="KN51" s="1">
        <v>-65376.480000000003</v>
      </c>
      <c r="KO51" s="1"/>
      <c r="KP51" s="1">
        <v>-149010.38</v>
      </c>
      <c r="KQ51" s="1">
        <v>-2088.12</v>
      </c>
      <c r="KR51" s="1"/>
      <c r="KS51" s="1"/>
      <c r="KT51" s="1"/>
      <c r="KU51" s="1">
        <v>-5665.2</v>
      </c>
      <c r="KV51" s="1">
        <v>-122845.92</v>
      </c>
      <c r="KW51" s="1">
        <v>-53485.2</v>
      </c>
      <c r="KX51" s="1">
        <v>-30193.84</v>
      </c>
      <c r="KY51" s="1">
        <v>-13216.4</v>
      </c>
      <c r="KZ51" s="1">
        <v>-21868.48</v>
      </c>
      <c r="LA51" s="1">
        <v>-5433.92</v>
      </c>
      <c r="LB51" s="1">
        <v>-113675.96</v>
      </c>
      <c r="LC51" s="1">
        <v>-92825.2</v>
      </c>
      <c r="LD51" s="1">
        <v>-13889.65</v>
      </c>
      <c r="LE51" s="1">
        <v>-417794.09</v>
      </c>
      <c r="LF51" s="1">
        <v>-62879.02</v>
      </c>
      <c r="LG51" s="1">
        <v>-108844.68</v>
      </c>
      <c r="LH51" s="1">
        <v>-82885.820000000007</v>
      </c>
      <c r="LI51" s="1">
        <v>-376181.42</v>
      </c>
      <c r="LJ51" s="1">
        <v>-109206.32</v>
      </c>
      <c r="LK51" s="1">
        <v>-32250.32</v>
      </c>
      <c r="LL51" s="1">
        <v>-196702.12</v>
      </c>
      <c r="LM51" s="1">
        <v>-36342.51</v>
      </c>
      <c r="LN51" s="1">
        <v>-121016.24</v>
      </c>
      <c r="LO51" s="1">
        <v>-36523.360000000001</v>
      </c>
      <c r="LP51" s="1">
        <v>-19454.8</v>
      </c>
      <c r="LQ51" s="1">
        <v>-69621</v>
      </c>
      <c r="LR51" s="1">
        <v>-141455.82</v>
      </c>
      <c r="LS51" s="1">
        <v>-152859.5</v>
      </c>
      <c r="LT51" s="1">
        <v>-34602.74</v>
      </c>
      <c r="LU51" s="1">
        <v>-3067.96</v>
      </c>
      <c r="LV51" s="1">
        <v>-183709.52</v>
      </c>
      <c r="LW51" s="1">
        <v>-56103.6</v>
      </c>
      <c r="LX51" s="1">
        <v>-69418.399999999994</v>
      </c>
      <c r="LY51" s="1">
        <v>-119973.04</v>
      </c>
      <c r="LZ51" s="1">
        <v>-209118.4</v>
      </c>
      <c r="MA51" s="1">
        <v>-49283.74</v>
      </c>
      <c r="MB51" s="1"/>
      <c r="MC51" s="1">
        <v>-536902.72</v>
      </c>
      <c r="MD51" s="1">
        <v>-12661.6</v>
      </c>
      <c r="ME51" s="1">
        <v>-41310.36</v>
      </c>
      <c r="MF51" s="1">
        <v>-211142.44</v>
      </c>
      <c r="MG51" s="1">
        <v>-10371.219999999999</v>
      </c>
      <c r="MH51" s="1"/>
      <c r="MI51" s="1">
        <v>-94155.16</v>
      </c>
      <c r="MJ51" s="1">
        <v>-4537.28</v>
      </c>
      <c r="MK51" s="1">
        <v>-1834.88</v>
      </c>
      <c r="ML51" s="1">
        <v>-73350.52</v>
      </c>
      <c r="MM51" s="1">
        <v>-371414.96</v>
      </c>
      <c r="MN51" s="1">
        <v>-8104.48</v>
      </c>
      <c r="MO51" s="1">
        <v>-4522.16</v>
      </c>
      <c r="MP51" s="1">
        <v>-65889.740000000005</v>
      </c>
      <c r="MQ51" s="1">
        <v>-5267.84</v>
      </c>
      <c r="MR51" s="1">
        <v>-15587.92</v>
      </c>
      <c r="MS51" s="1">
        <v>-83313.53</v>
      </c>
      <c r="MT51" s="1">
        <v>-911980.86</v>
      </c>
      <c r="MU51" s="1">
        <v>-14227.12</v>
      </c>
      <c r="MV51" s="1">
        <v>-127650.02</v>
      </c>
      <c r="MW51" s="1">
        <v>-59551.839999999997</v>
      </c>
      <c r="MX51" s="1">
        <v>-17476.38</v>
      </c>
      <c r="MY51" s="1">
        <v>-197371.6</v>
      </c>
      <c r="MZ51" s="1">
        <v>-147000.07999999999</v>
      </c>
      <c r="NA51" s="1">
        <v>-276394.8</v>
      </c>
      <c r="NB51" s="1">
        <v>-48512.68</v>
      </c>
      <c r="NC51" s="1">
        <v>-191437.36</v>
      </c>
      <c r="ND51" s="1">
        <v>-96502.04</v>
      </c>
      <c r="NE51" s="1">
        <v>-1503.04</v>
      </c>
      <c r="NF51" s="1">
        <v>-3453.84</v>
      </c>
      <c r="NG51" s="1">
        <v>-40009.120000000003</v>
      </c>
      <c r="NH51" s="1">
        <v>-8554.56</v>
      </c>
      <c r="NI51" s="1">
        <v>-1277.1199999999999</v>
      </c>
      <c r="NJ51" s="1">
        <v>-68065.36</v>
      </c>
      <c r="NK51" s="1">
        <v>-26642.080000000002</v>
      </c>
      <c r="NL51" s="1">
        <v>-5824.08</v>
      </c>
      <c r="NM51" s="1">
        <v>-19409.599999999999</v>
      </c>
      <c r="NN51" s="1">
        <v>-256499.36</v>
      </c>
      <c r="NO51" s="1">
        <v>-145323.68</v>
      </c>
      <c r="NP51" s="1">
        <v>-34837.440000000002</v>
      </c>
      <c r="NQ51" s="1">
        <v>-18661.28</v>
      </c>
      <c r="NR51" s="1">
        <v>-29587.52</v>
      </c>
      <c r="NS51" s="1">
        <v>-56207.18</v>
      </c>
      <c r="NT51" s="1">
        <v>-60776.25</v>
      </c>
      <c r="NU51" s="1">
        <v>-250592.42</v>
      </c>
      <c r="NV51" s="1">
        <v>-11060.24</v>
      </c>
      <c r="NW51" s="1">
        <v>-17791</v>
      </c>
      <c r="NX51" s="1">
        <v>-90184.38</v>
      </c>
      <c r="NY51" s="1">
        <v>-252869.62</v>
      </c>
      <c r="NZ51" s="1">
        <v>-151271.66</v>
      </c>
      <c r="OA51" s="1">
        <v>-16024.68</v>
      </c>
      <c r="OB51" s="1">
        <v>-84338.64</v>
      </c>
      <c r="OC51" s="1">
        <v>-16649</v>
      </c>
      <c r="OD51" s="1">
        <v>-3532.34</v>
      </c>
      <c r="OE51" s="1">
        <v>-136453.34</v>
      </c>
      <c r="OF51" s="1">
        <v>-59294</v>
      </c>
      <c r="OG51" s="1">
        <v>-1647186.72</v>
      </c>
      <c r="OH51" s="1">
        <v>-125295.46</v>
      </c>
      <c r="OI51" s="1">
        <v>-22089.52</v>
      </c>
      <c r="OJ51" s="1">
        <v>-5948.82</v>
      </c>
      <c r="OK51" s="1">
        <v>-9122.6</v>
      </c>
      <c r="OL51" s="1">
        <v>-45904.4</v>
      </c>
      <c r="OM51" s="1">
        <v>-2804.88</v>
      </c>
      <c r="ON51" s="1">
        <v>-4681.5200000000004</v>
      </c>
      <c r="OO51" s="1">
        <v>-2285.84</v>
      </c>
      <c r="OP51" s="1">
        <v>-67600.86</v>
      </c>
      <c r="OQ51" s="1">
        <v>-20436.599999999999</v>
      </c>
      <c r="OR51" s="1">
        <v>-97758.18</v>
      </c>
      <c r="OS51" s="1">
        <v>-184538.42</v>
      </c>
      <c r="OT51" s="1">
        <v>-4972.7</v>
      </c>
      <c r="OU51" s="1">
        <v>-129848.12</v>
      </c>
      <c r="OV51" s="1">
        <v>-75233.279999999999</v>
      </c>
      <c r="OW51" s="1">
        <v>-109267.96</v>
      </c>
      <c r="OX51" s="1">
        <v>-71677.039999999994</v>
      </c>
      <c r="OY51" s="1">
        <v>-246594.14</v>
      </c>
      <c r="OZ51" s="1">
        <v>-256039.74</v>
      </c>
      <c r="PA51" s="1">
        <v>-283840.19</v>
      </c>
      <c r="PB51" s="1">
        <v>-28935.200000000001</v>
      </c>
      <c r="PC51" s="1">
        <v>-20352.12</v>
      </c>
      <c r="PD51" s="1"/>
      <c r="PE51" s="1"/>
      <c r="PF51" s="1">
        <v>-10745.26</v>
      </c>
      <c r="PG51" s="1">
        <v>-27520.68</v>
      </c>
      <c r="PH51" s="1">
        <v>-28960.68</v>
      </c>
      <c r="PI51" s="1">
        <v>-7032</v>
      </c>
      <c r="PJ51" s="1">
        <v>-47015</v>
      </c>
      <c r="PK51" s="1">
        <v>-14424.43</v>
      </c>
      <c r="PL51" s="1">
        <v>-11748.32</v>
      </c>
      <c r="PM51" s="1">
        <v>-624351</v>
      </c>
      <c r="PN51" s="1">
        <v>-174817.65</v>
      </c>
      <c r="PO51" s="1">
        <v>-64876.4</v>
      </c>
      <c r="PP51" s="1">
        <v>-43081.919999999998</v>
      </c>
      <c r="PQ51" s="1">
        <v>-13890.56</v>
      </c>
      <c r="PR51" s="1">
        <v>-12027.04</v>
      </c>
      <c r="PS51" s="1">
        <v>-45478.6</v>
      </c>
      <c r="PT51" s="1">
        <v>-28187.439999999999</v>
      </c>
      <c r="PU51" s="1">
        <v>-8403.6</v>
      </c>
      <c r="PV51" s="1">
        <v>-198173.66</v>
      </c>
      <c r="PW51" s="1">
        <v>-43318.2</v>
      </c>
      <c r="PX51" s="1">
        <v>-64183.519999999997</v>
      </c>
      <c r="PY51" s="1">
        <v>-36852.699999999997</v>
      </c>
      <c r="PZ51" s="1">
        <v>-30389.84</v>
      </c>
      <c r="QA51" s="1">
        <v>0</v>
      </c>
      <c r="QB51" s="1">
        <v>-47858.65</v>
      </c>
      <c r="QC51" s="1">
        <v>-32278.32</v>
      </c>
      <c r="QD51" s="1">
        <v>-5181.12</v>
      </c>
      <c r="QE51" s="1">
        <v>-40826.54</v>
      </c>
      <c r="QF51" s="1">
        <v>-59205.2</v>
      </c>
      <c r="QG51" s="1">
        <v>-16641.12</v>
      </c>
      <c r="QH51" s="1">
        <v>-66280.56</v>
      </c>
      <c r="QI51" s="1">
        <v>-57051.64</v>
      </c>
      <c r="QJ51" s="1">
        <v>-29157.54</v>
      </c>
      <c r="QK51" s="1">
        <v>-291153.64</v>
      </c>
      <c r="QL51" s="1">
        <v>-165493.9</v>
      </c>
      <c r="QM51" s="1">
        <v>-283453.28999999998</v>
      </c>
      <c r="QN51" s="1">
        <v>-47726.96</v>
      </c>
      <c r="QO51" s="1">
        <v>-250851.32</v>
      </c>
      <c r="QP51" s="1">
        <v>-99942.98</v>
      </c>
      <c r="QQ51" s="1">
        <v>-194785.72</v>
      </c>
      <c r="QR51" s="1">
        <v>-49487.360000000001</v>
      </c>
      <c r="QS51" s="1">
        <v>-18288.75</v>
      </c>
      <c r="QT51" s="1">
        <v>-313585.91999999998</v>
      </c>
      <c r="QU51" s="1">
        <v>-73379.070000000007</v>
      </c>
      <c r="QV51" s="1">
        <v>-895998.2</v>
      </c>
      <c r="QW51" s="1">
        <v>-79549.06</v>
      </c>
      <c r="QX51" s="1">
        <v>-127444.4</v>
      </c>
      <c r="QY51" s="1">
        <v>-3577.36</v>
      </c>
      <c r="QZ51" s="1">
        <v>-435146.48</v>
      </c>
      <c r="RA51" s="1">
        <v>-705378.34</v>
      </c>
      <c r="RB51" s="1">
        <v>-152232.46</v>
      </c>
      <c r="RC51" s="1">
        <v>-66191.039999999994</v>
      </c>
      <c r="RD51" s="1">
        <v>-41131.599999999999</v>
      </c>
      <c r="RE51" s="1">
        <v>-225757.92</v>
      </c>
      <c r="RF51" s="1">
        <v>-28834.240000000002</v>
      </c>
      <c r="RG51" s="1">
        <v>-55788.3</v>
      </c>
      <c r="RH51" s="1">
        <v>-33953.480000000003</v>
      </c>
      <c r="RI51" s="1">
        <v>-161370.85999999999</v>
      </c>
      <c r="RJ51" s="1">
        <v>-271622.62</v>
      </c>
      <c r="RK51" s="1">
        <v>-116094.89</v>
      </c>
      <c r="RL51" s="1">
        <v>-81586.240000000005</v>
      </c>
      <c r="RM51" s="1">
        <v>-85721.72</v>
      </c>
      <c r="RN51" s="1">
        <v>-95884.160000000003</v>
      </c>
      <c r="RO51" s="1">
        <v>-17648.68</v>
      </c>
      <c r="RP51" s="1">
        <v>-21383.84</v>
      </c>
      <c r="RQ51" s="1">
        <v>-127608.88</v>
      </c>
      <c r="RR51" s="1">
        <v>-14791.14</v>
      </c>
      <c r="RS51" s="1">
        <v>-3206.72</v>
      </c>
      <c r="RT51" s="1">
        <v>-14152.24</v>
      </c>
      <c r="RU51" s="1">
        <v>-156861.48000000001</v>
      </c>
      <c r="RV51" s="1">
        <v>-336778.88</v>
      </c>
      <c r="RW51" s="1">
        <v>-24846.62</v>
      </c>
      <c r="RX51" s="1">
        <v>-83617.78</v>
      </c>
      <c r="RY51" s="1"/>
      <c r="RZ51" s="1">
        <v>-15491.42</v>
      </c>
      <c r="SA51" s="1">
        <v>-22248.080000000002</v>
      </c>
      <c r="SB51" s="1">
        <v>-385.84</v>
      </c>
      <c r="SC51" s="1">
        <v>-54536.800000000003</v>
      </c>
      <c r="SD51" s="1">
        <v>-10642.12</v>
      </c>
      <c r="SE51" s="1">
        <v>-41110.74</v>
      </c>
      <c r="SF51" s="1">
        <v>-966.2</v>
      </c>
      <c r="SG51" s="1">
        <v>-27751.599999999999</v>
      </c>
      <c r="SH51" s="1">
        <v>-116852.76</v>
      </c>
      <c r="SI51" s="1">
        <v>-60457.279999999999</v>
      </c>
      <c r="SJ51" s="1">
        <v>-5038.4399999999996</v>
      </c>
      <c r="SK51" s="1">
        <v>-36352.660000000003</v>
      </c>
      <c r="SL51" s="1">
        <v>-117113.44</v>
      </c>
      <c r="SM51" s="1">
        <v>-128793.97</v>
      </c>
      <c r="SN51" s="1">
        <v>-33073.360000000001</v>
      </c>
      <c r="SO51" s="1">
        <v>-7063.28</v>
      </c>
      <c r="SP51" s="1">
        <v>-31667.919999999998</v>
      </c>
      <c r="SQ51" s="1">
        <v>-26211.599999999999</v>
      </c>
      <c r="SR51" s="1"/>
      <c r="SS51" s="1">
        <v>-24231.87</v>
      </c>
      <c r="ST51" s="1"/>
      <c r="SU51" s="1">
        <v>-19737.52</v>
      </c>
      <c r="SV51" s="1">
        <v>-32258.06</v>
      </c>
      <c r="SW51" s="1">
        <v>-60473.23</v>
      </c>
      <c r="SX51" s="1">
        <v>-112935.16</v>
      </c>
      <c r="SY51" s="1">
        <v>-28762</v>
      </c>
      <c r="SZ51" s="1">
        <v>-7156.04</v>
      </c>
      <c r="TA51" s="1">
        <v>-17074.52</v>
      </c>
      <c r="TB51" s="1">
        <v>-13367.69</v>
      </c>
      <c r="TC51" s="1">
        <v>-56517.02</v>
      </c>
      <c r="TD51" s="1">
        <v>-43285.87</v>
      </c>
      <c r="TE51" s="1">
        <v>-8905.86</v>
      </c>
      <c r="TF51" s="1">
        <v>-9037.24</v>
      </c>
      <c r="TG51" s="1">
        <v>-3614</v>
      </c>
      <c r="TH51" s="1">
        <v>-43785.56</v>
      </c>
      <c r="TI51" s="1">
        <v>-5041.6000000000004</v>
      </c>
      <c r="TJ51" s="1">
        <v>-11492.93</v>
      </c>
      <c r="TK51" s="1">
        <v>-132913.20000000001</v>
      </c>
      <c r="TL51" s="1">
        <v>-866767.78</v>
      </c>
      <c r="TM51" s="1">
        <v>-14025.8</v>
      </c>
      <c r="TN51" s="1">
        <v>-525704.98</v>
      </c>
      <c r="TO51" s="1">
        <v>-219068</v>
      </c>
      <c r="TP51" s="1">
        <v>-363084.24</v>
      </c>
      <c r="TQ51" s="1">
        <v>-102574.96</v>
      </c>
      <c r="TR51" s="1">
        <v>-3661.7</v>
      </c>
      <c r="TS51" s="1">
        <v>-15235.44</v>
      </c>
      <c r="TT51" s="1">
        <v>-75683.3</v>
      </c>
      <c r="TU51" s="1">
        <v>-23596.080000000002</v>
      </c>
      <c r="TV51" s="1">
        <v>-43330.26</v>
      </c>
      <c r="TW51" s="1">
        <v>-23608.16</v>
      </c>
      <c r="TX51" s="1">
        <v>-27332.880000000001</v>
      </c>
      <c r="TY51" s="1">
        <v>-9846.16</v>
      </c>
      <c r="TZ51" s="1">
        <v>-6330.6399999999994</v>
      </c>
      <c r="UA51" s="1">
        <v>-36374.6</v>
      </c>
      <c r="UB51" s="1">
        <v>-148196.25</v>
      </c>
      <c r="UC51" s="1">
        <v>-9718.44</v>
      </c>
      <c r="UD51" s="1">
        <v>-85773.119999999995</v>
      </c>
      <c r="UE51" s="1">
        <v>-928.08</v>
      </c>
      <c r="UF51" s="1"/>
      <c r="UG51" s="1"/>
      <c r="UH51" s="1"/>
      <c r="UI51" s="1">
        <v>-14162.68</v>
      </c>
      <c r="UJ51" s="1"/>
      <c r="UK51" s="1"/>
      <c r="UL51" s="1">
        <v>-402.4</v>
      </c>
      <c r="UM51" s="1">
        <v>-73436.25</v>
      </c>
      <c r="UN51" s="1">
        <v>-932.06</v>
      </c>
      <c r="UO51" s="1">
        <v>-5364.24</v>
      </c>
      <c r="UP51" s="1">
        <v>-29586.400000000001</v>
      </c>
      <c r="UQ51" s="1">
        <v>-20660.96</v>
      </c>
      <c r="UR51" s="1">
        <v>-51356.12</v>
      </c>
      <c r="US51" s="1">
        <v>-48831.12</v>
      </c>
      <c r="UT51" s="1">
        <v>-2307.8000000000002</v>
      </c>
      <c r="UU51" s="1">
        <v>-261.8</v>
      </c>
      <c r="UV51" s="1">
        <v>-12454.62</v>
      </c>
      <c r="UW51" s="1">
        <v>-33154.199999999997</v>
      </c>
      <c r="UX51" s="1">
        <v>-16885.36</v>
      </c>
      <c r="UY51" s="1">
        <v>-20419.52</v>
      </c>
      <c r="UZ51" s="1">
        <v>-43858.720000000001</v>
      </c>
      <c r="VA51" s="1">
        <v>-108538.28</v>
      </c>
      <c r="VB51" s="1">
        <v>-34891.440000000002</v>
      </c>
      <c r="VC51" s="1">
        <v>-46254.46</v>
      </c>
      <c r="VD51" s="1">
        <v>-40431.040000000001</v>
      </c>
      <c r="VE51" s="1">
        <v>-15085.84</v>
      </c>
      <c r="VF51" s="1">
        <v>-35105.68</v>
      </c>
      <c r="VG51" s="1">
        <v>-69532.34</v>
      </c>
      <c r="VH51" s="1">
        <v>-69293.02</v>
      </c>
      <c r="VI51" s="1">
        <v>-3798.88</v>
      </c>
      <c r="VJ51" s="1">
        <v>-16036</v>
      </c>
      <c r="VK51" s="1">
        <v>-271627.57</v>
      </c>
      <c r="VL51" s="1">
        <v>-13757.92</v>
      </c>
      <c r="VM51" s="1">
        <v>-108843.05</v>
      </c>
      <c r="VN51" s="1">
        <v>-73519.53</v>
      </c>
      <c r="VO51" s="1">
        <v>-15475.89</v>
      </c>
      <c r="VP51" s="1">
        <v>-450707.55</v>
      </c>
      <c r="VQ51" s="1">
        <v>-613310.93000000005</v>
      </c>
      <c r="VR51" s="1">
        <v>-27108.09</v>
      </c>
      <c r="VS51" s="1">
        <v>-458517.97</v>
      </c>
      <c r="VT51" s="1">
        <v>-4399.3599999999997</v>
      </c>
      <c r="VU51" s="1">
        <v>-55966.06</v>
      </c>
      <c r="VV51" s="1">
        <v>-33626.6</v>
      </c>
      <c r="VW51" s="1">
        <v>-50457.760000000002</v>
      </c>
      <c r="VX51" s="1">
        <v>-75633.399999999994</v>
      </c>
      <c r="VY51" s="1">
        <v>-7378708.3399999999</v>
      </c>
      <c r="VZ51" s="1">
        <v>-186648.42</v>
      </c>
      <c r="WA51" s="1"/>
      <c r="WB51" s="1">
        <v>-11218.18</v>
      </c>
      <c r="WC51" s="1"/>
      <c r="WD51" s="1">
        <v>-76448.34</v>
      </c>
      <c r="WE51" s="1"/>
      <c r="WF51" s="1">
        <v>-38073.51</v>
      </c>
      <c r="WG51" s="1">
        <v>-103995.84</v>
      </c>
      <c r="WH51" s="1"/>
      <c r="WI51" s="1">
        <v>-40865.160000000003</v>
      </c>
      <c r="WJ51" s="1"/>
      <c r="WK51" s="1"/>
      <c r="WL51" s="1">
        <v>-3167.04</v>
      </c>
      <c r="WM51" s="1">
        <v>-25997.360000000001</v>
      </c>
      <c r="WN51" s="1">
        <v>-48323.9</v>
      </c>
      <c r="WO51" s="1">
        <v>-15547.2</v>
      </c>
      <c r="WP51" s="1">
        <v>-13697.5</v>
      </c>
      <c r="WQ51" s="1">
        <v>-554991.26</v>
      </c>
      <c r="WR51" s="1">
        <v>-798014</v>
      </c>
      <c r="WS51" s="1"/>
      <c r="WT51" s="1">
        <v>-150238.70000000001</v>
      </c>
      <c r="WU51" s="1">
        <v>0</v>
      </c>
      <c r="WV51" s="1"/>
      <c r="WW51" s="1"/>
      <c r="WX51" s="1"/>
      <c r="WY51" s="1">
        <v>-419.04</v>
      </c>
      <c r="WZ51" s="1"/>
      <c r="XA51" s="1"/>
      <c r="XB51" s="1"/>
      <c r="XC51" s="1"/>
      <c r="XD51" s="1"/>
      <c r="XE51" s="1"/>
      <c r="XF51" s="1">
        <v>-8259.2999999999993</v>
      </c>
      <c r="XG51" s="1">
        <v>-93964.88</v>
      </c>
      <c r="XH51" s="1">
        <v>-23680.959999999999</v>
      </c>
      <c r="XI51" s="1"/>
      <c r="XJ51" s="1">
        <v>-40847.360000000001</v>
      </c>
      <c r="XK51" s="1">
        <v>-5694.88</v>
      </c>
      <c r="XL51" s="1"/>
      <c r="XM51" s="1"/>
      <c r="XN51" s="1"/>
      <c r="XO51" s="1"/>
      <c r="XP51" s="1"/>
      <c r="XQ51" s="1"/>
      <c r="XR51" s="1"/>
      <c r="XS51" s="1">
        <v>-9171.68</v>
      </c>
      <c r="XT51" s="1">
        <v>-198704.56</v>
      </c>
      <c r="XU51" s="1">
        <v>-200186.94</v>
      </c>
      <c r="XV51" s="1"/>
      <c r="XW51" s="1"/>
      <c r="XX51" s="1"/>
      <c r="XY51" s="1"/>
      <c r="XZ51" s="1">
        <v>-27423.22</v>
      </c>
      <c r="YA51" s="1"/>
      <c r="YB51" s="1"/>
      <c r="YC51" s="1"/>
      <c r="YD51" s="1"/>
      <c r="YE51" s="1">
        <v>-119951.52</v>
      </c>
      <c r="YF51" s="1">
        <v>-18003.599999999999</v>
      </c>
      <c r="YG51" s="1">
        <v>-114101.13</v>
      </c>
      <c r="YH51" s="1">
        <v>-13879.8</v>
      </c>
      <c r="YI51" s="1">
        <v>-100561.72</v>
      </c>
      <c r="YJ51" s="1">
        <v>-112232</v>
      </c>
      <c r="YK51" s="1">
        <v>-51609.04</v>
      </c>
      <c r="YL51" s="1">
        <v>-272128.45</v>
      </c>
      <c r="YM51" s="1">
        <v>-91933.86</v>
      </c>
      <c r="YN51" s="1">
        <v>-30983.72</v>
      </c>
      <c r="YO51" s="1">
        <v>-33911.199999999997</v>
      </c>
      <c r="YP51" s="1"/>
      <c r="YQ51" s="1"/>
      <c r="YR51" s="1"/>
      <c r="YS51" s="1">
        <v>-130953.8</v>
      </c>
      <c r="YT51" s="1"/>
      <c r="YU51" s="1"/>
      <c r="YV51" s="1"/>
      <c r="YW51" s="1">
        <v>-5462653.0099999998</v>
      </c>
      <c r="YX51" s="1">
        <v>-719091.74</v>
      </c>
      <c r="YY51" s="1"/>
      <c r="YZ51" s="1"/>
      <c r="ZA51" s="1">
        <v>-90298.12</v>
      </c>
      <c r="ZB51" s="1"/>
      <c r="ZC51" s="1">
        <v>-215574.95</v>
      </c>
      <c r="ZD51" s="1">
        <v>-19753.52</v>
      </c>
      <c r="ZE51" s="1"/>
      <c r="ZF51" s="1"/>
      <c r="ZG51" s="1"/>
      <c r="ZH51" s="1"/>
      <c r="ZI51" s="1"/>
      <c r="ZJ51" s="1"/>
      <c r="ZK51" s="1"/>
      <c r="ZL51" s="1">
        <v>-34394.550000000003</v>
      </c>
      <c r="ZM51" s="1"/>
      <c r="ZN51" s="1"/>
      <c r="ZO51" s="1">
        <v>-115168.12</v>
      </c>
      <c r="ZP51" s="1"/>
      <c r="ZQ51" s="1">
        <v>-453255.8</v>
      </c>
      <c r="ZR51" s="1">
        <v>-42881.919999999998</v>
      </c>
      <c r="ZS51" s="1"/>
      <c r="ZT51" s="1">
        <v>-210788.6</v>
      </c>
      <c r="ZU51" s="1">
        <v>-46566.42</v>
      </c>
      <c r="ZV51" s="1">
        <v>-226783.26</v>
      </c>
      <c r="ZW51" s="1">
        <v>-1555.72</v>
      </c>
      <c r="ZX51" s="1">
        <v>-204028.65</v>
      </c>
      <c r="ZY51" s="1">
        <v>-72096.800000000003</v>
      </c>
      <c r="ZZ51" s="1">
        <v>-197907.76</v>
      </c>
      <c r="AAA51" s="1">
        <v>-35563.32</v>
      </c>
      <c r="AAB51" s="1">
        <v>-944762.93</v>
      </c>
      <c r="AAC51" s="1">
        <v>-27845.040000000001</v>
      </c>
      <c r="AAD51" s="1">
        <v>-234939.43</v>
      </c>
      <c r="AAE51" s="1">
        <v>-558517.48</v>
      </c>
      <c r="AAF51" s="1">
        <v>-39878.42</v>
      </c>
      <c r="AAG51" s="1">
        <v>-486402.97</v>
      </c>
      <c r="AAH51" s="1">
        <v>-79458.66</v>
      </c>
      <c r="AAI51" s="1"/>
      <c r="AAJ51" s="1">
        <v>-1218600.1499999999</v>
      </c>
      <c r="AAK51" s="1">
        <v>-15581</v>
      </c>
      <c r="AAL51" s="1">
        <v>-255953.96</v>
      </c>
      <c r="AAM51" s="1">
        <v>-272289.65999999997</v>
      </c>
      <c r="AAN51" s="1">
        <v>0</v>
      </c>
      <c r="AAO51" s="1">
        <v>-77137.33</v>
      </c>
      <c r="AAP51" s="1">
        <v>-600824.48</v>
      </c>
      <c r="AAQ51" s="1">
        <v>-585620.85</v>
      </c>
      <c r="AAR51" s="1">
        <v>-250399.15</v>
      </c>
      <c r="AAS51" s="1">
        <v>-28002.560000000001</v>
      </c>
      <c r="AAT51" s="1">
        <v>-345542.12</v>
      </c>
      <c r="AAU51" s="1">
        <v>-121680.74</v>
      </c>
      <c r="AAV51" s="1">
        <v>-78482.05</v>
      </c>
      <c r="AAW51" s="1">
        <v>-164962.88</v>
      </c>
      <c r="AAX51" s="1">
        <v>-393200.08</v>
      </c>
      <c r="AAY51" s="1">
        <v>-23224.1</v>
      </c>
      <c r="AAZ51" s="1">
        <v>-2844.4</v>
      </c>
      <c r="ABA51" s="1">
        <v>-89146.72</v>
      </c>
      <c r="ABB51" s="1">
        <v>-8677.44</v>
      </c>
      <c r="ABC51" s="1">
        <v>-155453.88</v>
      </c>
      <c r="ABD51" s="1">
        <v>-59254.32</v>
      </c>
      <c r="ABE51" s="1">
        <v>-121154.19</v>
      </c>
      <c r="ABF51" s="1">
        <v>-64550.96</v>
      </c>
      <c r="ABG51" s="1">
        <v>-24739.360000000001</v>
      </c>
      <c r="ABH51" s="1">
        <v>-17961.66</v>
      </c>
      <c r="ABI51" s="1">
        <v>-444064.84</v>
      </c>
      <c r="ABJ51" s="1">
        <v>-218968.24</v>
      </c>
      <c r="ABK51" s="1">
        <v>-25472.16</v>
      </c>
      <c r="ABL51" s="1">
        <v>-17082.96</v>
      </c>
      <c r="ABM51" s="1">
        <v>-9362.4</v>
      </c>
      <c r="ABN51" s="1">
        <v>-221434.4</v>
      </c>
      <c r="ABO51" s="1">
        <v>-6339.29</v>
      </c>
      <c r="ABP51" s="1">
        <v>-2222.8000000000002</v>
      </c>
      <c r="ABQ51" s="1">
        <v>-95819.520000000004</v>
      </c>
      <c r="ABR51" s="1">
        <v>-29101.200000000001</v>
      </c>
      <c r="ABS51" s="1">
        <v>-19284.560000000001</v>
      </c>
      <c r="ABT51" s="1">
        <v>-213471.58</v>
      </c>
      <c r="ABU51" s="1">
        <v>-11936.16</v>
      </c>
      <c r="ABV51" s="1">
        <v>-19532.54</v>
      </c>
      <c r="ABW51" s="1">
        <v>-494</v>
      </c>
      <c r="ABX51" s="1">
        <v>-30744.2</v>
      </c>
      <c r="ABY51" s="1">
        <v>-2213.6799999999998</v>
      </c>
      <c r="ABZ51" s="1">
        <v>-98831.69</v>
      </c>
      <c r="ACA51" s="1">
        <v>-15948.52</v>
      </c>
      <c r="ACB51" s="1">
        <v>-10007.94</v>
      </c>
      <c r="ACC51" s="1">
        <v>-21261.200000000001</v>
      </c>
      <c r="ACD51" s="1">
        <v>-14757.12</v>
      </c>
      <c r="ACE51" s="1">
        <v>-22697.599999999999</v>
      </c>
      <c r="ACF51" s="1">
        <v>-3024</v>
      </c>
      <c r="ACG51" s="1">
        <v>-437.12</v>
      </c>
      <c r="ACH51" s="1">
        <v>0</v>
      </c>
      <c r="ACI51" s="1"/>
      <c r="ACJ51" s="1">
        <v>-940.56</v>
      </c>
      <c r="ACK51" s="1">
        <v>-42</v>
      </c>
      <c r="ACL51" s="1"/>
      <c r="ACM51" s="1">
        <v>-4555.74</v>
      </c>
      <c r="ACN51" s="1"/>
      <c r="ACO51" s="1"/>
      <c r="ACP51" s="1"/>
      <c r="ACQ51" s="1"/>
      <c r="ACR51" s="1"/>
      <c r="ACS51" s="1">
        <v>-43.2</v>
      </c>
      <c r="ACT51" s="1"/>
      <c r="ACU51" s="1"/>
      <c r="ACV51" s="1">
        <v>-3848.32</v>
      </c>
      <c r="ACW51" s="1"/>
      <c r="ACX51" s="1"/>
      <c r="ACY51" s="1"/>
      <c r="ACZ51" s="1">
        <v>-171636.04</v>
      </c>
      <c r="ADA51" s="1">
        <v>-37263.120000000003</v>
      </c>
      <c r="ADB51" s="1">
        <v>-18350.32</v>
      </c>
      <c r="ADC51" s="1">
        <v>-184174.2</v>
      </c>
      <c r="ADD51" s="1">
        <v>-22078.240000000002</v>
      </c>
      <c r="ADE51" s="1">
        <v>-51424.28</v>
      </c>
      <c r="ADF51" s="1">
        <v>-2648690.02</v>
      </c>
      <c r="ADG51" s="1">
        <v>-515119.74</v>
      </c>
      <c r="ADH51" s="1">
        <v>-288207.52</v>
      </c>
      <c r="ADI51" s="1"/>
      <c r="ADJ51" s="1">
        <v>-334789.44</v>
      </c>
      <c r="ADK51" s="1">
        <v>-109736.16</v>
      </c>
      <c r="ADL51" s="1">
        <v>-230894.78</v>
      </c>
      <c r="ADM51" s="1"/>
      <c r="ADN51" s="1">
        <v>-99534.56</v>
      </c>
      <c r="ADO51" s="1">
        <v>-532513.94999999995</v>
      </c>
      <c r="ADP51" s="1">
        <v>-644561.44999999995</v>
      </c>
      <c r="ADQ51" s="1"/>
      <c r="ADR51" s="1"/>
      <c r="ADS51" s="1"/>
      <c r="ADT51" s="1">
        <v>282055</v>
      </c>
      <c r="ADU51" s="1">
        <v>-17097.080000000002</v>
      </c>
      <c r="ADV51" s="1">
        <v>-18872.32</v>
      </c>
      <c r="ADW51" s="1">
        <v>-17632.990000000002</v>
      </c>
      <c r="ADX51" s="1">
        <v>-4356.8</v>
      </c>
      <c r="ADY51" s="1">
        <v>-21942.400000000001</v>
      </c>
      <c r="ADZ51" s="1"/>
      <c r="AEA51" s="1">
        <v>-192814.54</v>
      </c>
      <c r="AEB51" s="1">
        <v>-22123.360000000001</v>
      </c>
      <c r="AEC51" s="1">
        <v>-69104.38</v>
      </c>
      <c r="AED51" s="1"/>
      <c r="AEE51" s="1">
        <v>-171907.36</v>
      </c>
      <c r="AEF51" s="1">
        <v>-106604.73</v>
      </c>
      <c r="AEG51" s="1">
        <v>-20576.919999999998</v>
      </c>
      <c r="AEH51" s="1"/>
      <c r="AEI51" s="1">
        <v>-200207.8</v>
      </c>
      <c r="AEJ51" s="1">
        <v>-18148</v>
      </c>
      <c r="AEK51" s="1">
        <v>-12958.94</v>
      </c>
      <c r="AEL51" s="1">
        <v>-38543.919999999998</v>
      </c>
      <c r="AEM51" s="1">
        <v>-2201603.7999999998</v>
      </c>
      <c r="AEN51" s="1">
        <v>-86837.759999999995</v>
      </c>
      <c r="AEO51" s="1"/>
      <c r="AEP51" s="1"/>
      <c r="AEQ51" s="1">
        <v>-7200.05</v>
      </c>
      <c r="AER51" s="1">
        <v>-6840.96</v>
      </c>
      <c r="AES51" s="1">
        <v>-6861.68</v>
      </c>
      <c r="AET51" s="1">
        <v>-6011.24</v>
      </c>
      <c r="AEU51" s="1"/>
      <c r="AEV51" s="1">
        <v>-45642.5</v>
      </c>
      <c r="AEW51" s="1">
        <v>-72677.8</v>
      </c>
      <c r="AEX51" s="1">
        <v>-173503.24</v>
      </c>
      <c r="AEY51" s="1">
        <v>-166335.5</v>
      </c>
      <c r="AEZ51" s="1">
        <v>-116074</v>
      </c>
      <c r="AFA51" s="1">
        <v>-167840.4</v>
      </c>
      <c r="AFB51" s="1">
        <v>-22730.720000000001</v>
      </c>
      <c r="AFC51" s="1">
        <v>-70549.850000000006</v>
      </c>
      <c r="AFD51" s="1"/>
      <c r="AFE51" s="1">
        <v>-209046.13</v>
      </c>
      <c r="AFF51" s="1">
        <v>-2904287.9</v>
      </c>
      <c r="AFG51" s="1">
        <v>-73558.94</v>
      </c>
      <c r="AFH51" s="1">
        <v>-7259.28</v>
      </c>
      <c r="AFI51" s="1"/>
      <c r="AFJ51" s="1">
        <v>-32687.9</v>
      </c>
      <c r="AFK51" s="1">
        <v>-25478.32</v>
      </c>
      <c r="AFL51" s="1">
        <v>-54721.27</v>
      </c>
      <c r="AFM51" s="1">
        <v>-36293.440000000002</v>
      </c>
      <c r="AFN51" s="1">
        <v>-1904594.2</v>
      </c>
      <c r="AFO51" s="1">
        <v>-477.52</v>
      </c>
      <c r="AFP51" s="1">
        <v>-61704.41</v>
      </c>
      <c r="AFQ51" s="1">
        <v>-124849.19</v>
      </c>
      <c r="AFR51" s="1">
        <v>-9286.64</v>
      </c>
      <c r="AFS51" s="1"/>
      <c r="AFT51" s="1">
        <v>-19043.04</v>
      </c>
      <c r="AFU51" s="1">
        <v>-45417.54</v>
      </c>
      <c r="AFV51" s="1">
        <v>-38066.76</v>
      </c>
      <c r="AFW51" s="1">
        <v>-16874.48</v>
      </c>
      <c r="AFX51" s="1">
        <v>-6028.48</v>
      </c>
      <c r="AFY51" s="1">
        <v>-1954.8</v>
      </c>
      <c r="AFZ51" s="1">
        <v>-4892.5200000000004</v>
      </c>
      <c r="AGA51" s="1">
        <v>-1098.4000000000001</v>
      </c>
      <c r="AGB51" s="1"/>
      <c r="AGC51" s="1">
        <v>-6996.27</v>
      </c>
      <c r="AGD51" s="1">
        <v>-18170.400000000001</v>
      </c>
      <c r="AGE51" s="1">
        <v>-3634.08</v>
      </c>
      <c r="AGF51" s="1">
        <v>-9151.26</v>
      </c>
      <c r="AGG51" s="1">
        <v>-53724.46</v>
      </c>
      <c r="AGH51" s="1">
        <v>-5343.03</v>
      </c>
      <c r="AGI51" s="1">
        <v>-20462.560000000001</v>
      </c>
      <c r="AGJ51" s="1">
        <v>-97811.839999999997</v>
      </c>
      <c r="AGK51" s="1">
        <v>-161438.92000000001</v>
      </c>
      <c r="AGL51" s="1">
        <v>-19001.169999999998</v>
      </c>
      <c r="AGM51" s="1">
        <v>-4404.96</v>
      </c>
      <c r="AGN51" s="1">
        <v>-1082849.06</v>
      </c>
      <c r="AGO51" s="1">
        <v>-68593.42</v>
      </c>
      <c r="AGP51" s="1">
        <v>-2890.96</v>
      </c>
      <c r="AGQ51" s="1">
        <v>-136195.95000000001</v>
      </c>
      <c r="AGR51" s="1">
        <v>-15066</v>
      </c>
      <c r="AGS51" s="1">
        <v>-7573.16</v>
      </c>
      <c r="AGT51" s="1">
        <v>-184985.60000000001</v>
      </c>
      <c r="AGU51" s="1">
        <v>-96724.25</v>
      </c>
      <c r="AGV51" s="1">
        <v>-109510.39999999999</v>
      </c>
      <c r="AGW51" s="1">
        <v>-48461.440000000002</v>
      </c>
      <c r="AGX51" s="1">
        <v>-33347.83</v>
      </c>
      <c r="AGY51" s="1">
        <v>-5883.92</v>
      </c>
      <c r="AGZ51" s="1">
        <v>-28591.94</v>
      </c>
      <c r="AHA51" s="1">
        <v>-242971.8</v>
      </c>
      <c r="AHB51" s="1">
        <v>-144701.76000000001</v>
      </c>
      <c r="AHC51" s="1">
        <v>-1879890.4</v>
      </c>
      <c r="AHD51" s="1">
        <v>-62043.68</v>
      </c>
      <c r="AHE51" s="1">
        <v>-34925.919999999998</v>
      </c>
      <c r="AHF51" s="1">
        <v>-481602.31</v>
      </c>
      <c r="AHG51" s="1">
        <v>-10279.950000000001</v>
      </c>
      <c r="AHH51" s="1"/>
      <c r="AHI51" s="1">
        <v>-254358.7</v>
      </c>
      <c r="AHJ51" s="1">
        <v>-135152.70000000001</v>
      </c>
      <c r="AHK51" s="1"/>
      <c r="AHL51" s="1"/>
      <c r="AHM51" s="1"/>
      <c r="AHN51" s="1">
        <v>-14503.84</v>
      </c>
      <c r="AHO51" s="1"/>
      <c r="AHP51" s="1"/>
      <c r="AHQ51" s="1"/>
      <c r="AHR51" s="1">
        <v>-104970.3</v>
      </c>
      <c r="AHS51" s="1">
        <v>-16098.24</v>
      </c>
      <c r="AHT51" s="1">
        <v>-3322.88</v>
      </c>
      <c r="AHU51" s="1">
        <v>-97.6</v>
      </c>
      <c r="AHV51" s="1"/>
      <c r="AHW51" s="1">
        <v>-250882035.83000019</v>
      </c>
    </row>
    <row r="52" spans="1:907" x14ac:dyDescent="0.25">
      <c r="A52" t="s">
        <v>1917</v>
      </c>
      <c r="B52" t="s">
        <v>1972</v>
      </c>
      <c r="C52" t="s">
        <v>1973</v>
      </c>
      <c r="D52" s="1"/>
      <c r="E52" s="1">
        <v>-10415.219999999999</v>
      </c>
      <c r="F52" s="1"/>
      <c r="G52" s="1">
        <v>-483623.04</v>
      </c>
      <c r="H52" s="1">
        <v>-674053.25</v>
      </c>
      <c r="I52" s="1">
        <v>-368092.3</v>
      </c>
      <c r="J52" s="1"/>
      <c r="K52" s="1">
        <v>-311100.5</v>
      </c>
      <c r="L52" s="1">
        <v>-223214.25</v>
      </c>
      <c r="M52" s="1">
        <v>-202462.26</v>
      </c>
      <c r="N52" s="1">
        <v>-2835566.58</v>
      </c>
      <c r="O52" s="1">
        <v>-1463570.61</v>
      </c>
      <c r="P52" s="1">
        <v>-3307800.89</v>
      </c>
      <c r="Q52" s="1">
        <v>-436492.32</v>
      </c>
      <c r="R52" s="1">
        <v>-49299.12</v>
      </c>
      <c r="S52" s="1">
        <v>-497164.16</v>
      </c>
      <c r="T52" s="1">
        <v>-507111.42</v>
      </c>
      <c r="U52" s="1">
        <v>-5756972.4000000004</v>
      </c>
      <c r="V52" s="1">
        <v>-412962.72</v>
      </c>
      <c r="W52" s="1"/>
      <c r="X52" s="1">
        <v>-339657.93</v>
      </c>
      <c r="Y52" s="1">
        <v>-717945.05</v>
      </c>
      <c r="Z52" s="1">
        <v>-3908380.49</v>
      </c>
      <c r="AA52" s="1">
        <v>-3330893.73</v>
      </c>
      <c r="AB52" s="1">
        <v>-3251045.6</v>
      </c>
      <c r="AC52" s="1">
        <v>-156452.32999999999</v>
      </c>
      <c r="AD52" s="1">
        <v>-248459.38</v>
      </c>
      <c r="AE52" s="1">
        <v>-73377.84</v>
      </c>
      <c r="AF52" s="1"/>
      <c r="AG52" s="1">
        <v>-2047654.56</v>
      </c>
      <c r="AH52" s="1">
        <v>-1747322.94</v>
      </c>
      <c r="AI52" s="1">
        <v>-193989.04</v>
      </c>
      <c r="AJ52" s="1">
        <v>-274863.95</v>
      </c>
      <c r="AK52" s="1">
        <v>-180026.82</v>
      </c>
      <c r="AL52" s="1">
        <v>-152241.74</v>
      </c>
      <c r="AM52" s="1">
        <v>-278349.52</v>
      </c>
      <c r="AN52" s="1">
        <v>-27667.56</v>
      </c>
      <c r="AO52" s="1"/>
      <c r="AP52" s="1">
        <v>-1301238.32</v>
      </c>
      <c r="AQ52" s="1">
        <v>-4171455.55</v>
      </c>
      <c r="AR52" s="1">
        <v>-674542.8</v>
      </c>
      <c r="AS52" s="1">
        <v>-200978.96</v>
      </c>
      <c r="AT52" s="1">
        <v>-3362675.6</v>
      </c>
      <c r="AU52" s="1">
        <v>-246988.49</v>
      </c>
      <c r="AV52" s="1">
        <v>-4080566.8</v>
      </c>
      <c r="AW52" s="1">
        <v>-359638.87</v>
      </c>
      <c r="AX52" s="1"/>
      <c r="AY52" s="1">
        <v>-561664.34</v>
      </c>
      <c r="AZ52" s="1">
        <v>-1094025.04</v>
      </c>
      <c r="BA52" s="1">
        <v>-677524.28</v>
      </c>
      <c r="BB52" s="1">
        <v>-1540429.75</v>
      </c>
      <c r="BC52" s="1"/>
      <c r="BD52" s="1">
        <v>-1919841.06</v>
      </c>
      <c r="BE52" s="1">
        <v>-120687.81</v>
      </c>
      <c r="BF52" s="1">
        <v>-707427.94</v>
      </c>
      <c r="BG52" s="1">
        <v>-341436.82</v>
      </c>
      <c r="BH52" s="1">
        <v>-103500640.70999999</v>
      </c>
      <c r="BI52" s="1">
        <v>-196838</v>
      </c>
      <c r="BJ52" s="1">
        <v>-104635.36</v>
      </c>
      <c r="BK52" s="1">
        <v>-412052.3</v>
      </c>
      <c r="BL52" s="1">
        <v>-67411.44</v>
      </c>
      <c r="BM52" s="1"/>
      <c r="BN52" s="1">
        <v>-2723563.9599999995</v>
      </c>
      <c r="BO52" s="1">
        <v>-135535.87</v>
      </c>
      <c r="BP52" s="1">
        <v>-303062.74</v>
      </c>
      <c r="BQ52" s="1">
        <v>-604771.6</v>
      </c>
      <c r="BR52" s="1">
        <v>-350685.48</v>
      </c>
      <c r="BS52" s="1">
        <v>-4824</v>
      </c>
      <c r="BT52" s="1"/>
      <c r="BU52" s="1">
        <v>-14719.83</v>
      </c>
      <c r="BV52" s="1">
        <v>-62519.83</v>
      </c>
      <c r="BW52" s="1"/>
      <c r="BX52" s="1">
        <v>-429.28</v>
      </c>
      <c r="BY52" s="1">
        <v>-4170752.47</v>
      </c>
      <c r="BZ52" s="1">
        <v>-24959.279999999999</v>
      </c>
      <c r="CA52" s="1">
        <v>-829050.1</v>
      </c>
      <c r="CB52" s="1">
        <v>-93000.4</v>
      </c>
      <c r="CC52" s="1">
        <v>-7857984.7199999997</v>
      </c>
      <c r="CD52" s="1"/>
      <c r="CE52" s="1">
        <v>-210677.18</v>
      </c>
      <c r="CF52" s="1">
        <v>-151950.64000000001</v>
      </c>
      <c r="CG52" s="1"/>
      <c r="CH52" s="1">
        <v>-38008</v>
      </c>
      <c r="CI52" s="1">
        <v>-10365.43</v>
      </c>
      <c r="CJ52" s="1">
        <v>-1587516.7</v>
      </c>
      <c r="CK52" s="1">
        <v>-576351.6</v>
      </c>
      <c r="CL52" s="1"/>
      <c r="CM52" s="1"/>
      <c r="CN52" s="1">
        <v>-468409.9</v>
      </c>
      <c r="CO52" s="1">
        <v>-106666.72</v>
      </c>
      <c r="CP52" s="1"/>
      <c r="CQ52" s="1">
        <v>-7815.36</v>
      </c>
      <c r="CR52" s="1">
        <v>-145654.04</v>
      </c>
      <c r="CS52" s="1"/>
      <c r="CT52" s="1"/>
      <c r="CU52" s="1">
        <v>-1139135.1200000001</v>
      </c>
      <c r="CV52" s="1"/>
      <c r="CW52" s="1">
        <v>-15209.04</v>
      </c>
      <c r="CX52" s="1">
        <v>-12587.6</v>
      </c>
      <c r="CY52" s="1"/>
      <c r="CZ52" s="1">
        <v>-43562.239999999998</v>
      </c>
      <c r="DA52" s="1"/>
      <c r="DB52" s="1"/>
      <c r="DC52" s="1"/>
      <c r="DD52" s="1">
        <v>-1790.56</v>
      </c>
      <c r="DE52" s="1">
        <v>-274554.56</v>
      </c>
      <c r="DF52" s="1">
        <v>-488011.64</v>
      </c>
      <c r="DG52" s="1">
        <v>-72065.149999999994</v>
      </c>
      <c r="DH52" s="1">
        <v>-5288.8</v>
      </c>
      <c r="DI52" s="1">
        <v>-5563.56</v>
      </c>
      <c r="DJ52" s="1">
        <v>-199082.65</v>
      </c>
      <c r="DK52" s="1">
        <v>-12179.28</v>
      </c>
      <c r="DL52" s="1">
        <v>-3971.44</v>
      </c>
      <c r="DM52" s="1">
        <v>-3354.12</v>
      </c>
      <c r="DN52" s="1"/>
      <c r="DO52" s="1">
        <v>-50967.54</v>
      </c>
      <c r="DP52" s="1"/>
      <c r="DQ52" s="1"/>
      <c r="DR52" s="1">
        <v>-24327.200000000001</v>
      </c>
      <c r="DS52" s="1"/>
      <c r="DT52" s="1">
        <v>-433046.36</v>
      </c>
      <c r="DU52" s="1">
        <v>-1232.58</v>
      </c>
      <c r="DV52" s="1"/>
      <c r="DW52" s="1"/>
      <c r="DX52" s="1">
        <v>-5624.72</v>
      </c>
      <c r="DY52" s="1"/>
      <c r="DZ52" s="1"/>
      <c r="EA52" s="1"/>
      <c r="EB52" s="1">
        <v>-136628.04999999999</v>
      </c>
      <c r="EC52" s="1">
        <v>-182367.7</v>
      </c>
      <c r="ED52" s="1">
        <v>-7523.92</v>
      </c>
      <c r="EE52" s="1">
        <v>-4114.3999999999996</v>
      </c>
      <c r="EF52" s="1"/>
      <c r="EG52" s="1">
        <v>0</v>
      </c>
      <c r="EH52" s="1"/>
      <c r="EI52" s="1">
        <v>-2600</v>
      </c>
      <c r="EJ52" s="1">
        <v>-21664.68</v>
      </c>
      <c r="EK52" s="1">
        <v>-37614.160000000003</v>
      </c>
      <c r="EL52" s="1"/>
      <c r="EM52" s="1">
        <v>-2351.44</v>
      </c>
      <c r="EN52" s="1"/>
      <c r="EO52" s="1">
        <v>0</v>
      </c>
      <c r="EP52" s="1"/>
      <c r="EQ52" s="1"/>
      <c r="ER52" s="1"/>
      <c r="ES52" s="1">
        <v>-491.76</v>
      </c>
      <c r="ET52" s="1"/>
      <c r="EU52" s="1"/>
      <c r="EV52" s="1">
        <v>-2781.44</v>
      </c>
      <c r="EW52" s="1">
        <v>-30346.240000000002</v>
      </c>
      <c r="EX52" s="1"/>
      <c r="EY52" s="1">
        <v>-177680</v>
      </c>
      <c r="EZ52" s="1">
        <v>-110862.29</v>
      </c>
      <c r="FA52" s="1"/>
      <c r="FB52" s="1"/>
      <c r="FC52" s="1">
        <v>-9324.4</v>
      </c>
      <c r="FD52" s="1">
        <v>-118398.56</v>
      </c>
      <c r="FE52" s="1">
        <v>-15050.88</v>
      </c>
      <c r="FF52" s="1">
        <v>-8781.44</v>
      </c>
      <c r="FG52" s="1">
        <v>-341324.34</v>
      </c>
      <c r="FH52" s="1">
        <v>-76952.56</v>
      </c>
      <c r="FI52" s="1"/>
      <c r="FJ52" s="1">
        <v>-185778.08</v>
      </c>
      <c r="FK52" s="1">
        <v>-87208.24</v>
      </c>
      <c r="FL52" s="1"/>
      <c r="FM52" s="1"/>
      <c r="FN52" s="1">
        <v>-48950</v>
      </c>
      <c r="FO52" s="1">
        <v>-19640.22</v>
      </c>
      <c r="FP52" s="1">
        <v>-97087.6</v>
      </c>
      <c r="FQ52" s="1">
        <v>-615608.28</v>
      </c>
      <c r="FR52" s="1">
        <v>-24512.83</v>
      </c>
      <c r="FS52" s="1">
        <v>-23838661.969999999</v>
      </c>
      <c r="FT52" s="1">
        <v>-163327.79999999999</v>
      </c>
      <c r="FU52" s="1">
        <v>-2775785.08</v>
      </c>
      <c r="FV52" s="1">
        <v>-103098.14</v>
      </c>
      <c r="FW52" s="1">
        <v>-1759057.59</v>
      </c>
      <c r="FX52" s="1">
        <v>-47890.32</v>
      </c>
      <c r="FY52" s="1">
        <v>-22172.240000000002</v>
      </c>
      <c r="FZ52" s="1">
        <v>-3460.8</v>
      </c>
      <c r="GA52" s="1">
        <v>-3149.52</v>
      </c>
      <c r="GB52" s="1">
        <v>-32374.080000000002</v>
      </c>
      <c r="GC52" s="1">
        <v>-52369.68</v>
      </c>
      <c r="GD52" s="1">
        <v>-2359.2800000000002</v>
      </c>
      <c r="GE52" s="1">
        <v>-99938.32</v>
      </c>
      <c r="GF52" s="1">
        <v>-30798.32</v>
      </c>
      <c r="GG52" s="1">
        <v>-31415.64</v>
      </c>
      <c r="GH52" s="1">
        <v>-10549.76</v>
      </c>
      <c r="GI52" s="1">
        <v>-46774</v>
      </c>
      <c r="GJ52" s="1"/>
      <c r="GK52" s="1">
        <v>-339180</v>
      </c>
      <c r="GL52" s="1">
        <v>-63443.76</v>
      </c>
      <c r="GM52" s="1"/>
      <c r="GN52" s="1">
        <v>-2176461.96</v>
      </c>
      <c r="GO52" s="1">
        <v>-4173405.19</v>
      </c>
      <c r="GP52" s="1">
        <v>-110061.6</v>
      </c>
      <c r="GQ52" s="1">
        <v>-830796.21</v>
      </c>
      <c r="GR52" s="1">
        <v>-3650228.92</v>
      </c>
      <c r="GS52" s="1">
        <v>-5263728.93</v>
      </c>
      <c r="GT52" s="1">
        <v>-258438.13</v>
      </c>
      <c r="GU52" s="1">
        <v>-584443.76</v>
      </c>
      <c r="GV52" s="1">
        <v>-1297591.7</v>
      </c>
      <c r="GW52" s="1">
        <v>-1127914.1000000001</v>
      </c>
      <c r="GX52" s="1">
        <v>-19341.05</v>
      </c>
      <c r="GY52" s="1">
        <v>-2570567</v>
      </c>
      <c r="GZ52" s="1">
        <v>-92615.5</v>
      </c>
      <c r="HA52" s="1"/>
      <c r="HB52" s="1"/>
      <c r="HC52" s="1"/>
      <c r="HD52" s="1">
        <v>-123805.12</v>
      </c>
      <c r="HE52" s="1">
        <v>-102020.94</v>
      </c>
      <c r="HF52" s="1">
        <v>-95667.73</v>
      </c>
      <c r="HG52" s="1">
        <v>-31657.35</v>
      </c>
      <c r="HH52" s="1">
        <v>-67.84</v>
      </c>
      <c r="HI52" s="1">
        <v>-58695.68</v>
      </c>
      <c r="HJ52" s="1">
        <v>-14348.88</v>
      </c>
      <c r="HK52" s="1"/>
      <c r="HL52" s="1">
        <v>-1740.96</v>
      </c>
      <c r="HM52" s="1"/>
      <c r="HN52" s="1">
        <v>-71792</v>
      </c>
      <c r="HO52" s="1">
        <v>-118125.28</v>
      </c>
      <c r="HP52" s="1">
        <v>-5223.16</v>
      </c>
      <c r="HQ52" s="1">
        <v>-46371.6</v>
      </c>
      <c r="HR52" s="1">
        <v>-2154.56</v>
      </c>
      <c r="HS52" s="1">
        <v>-102598.72</v>
      </c>
      <c r="HT52" s="1">
        <v>-4368.6400000000003</v>
      </c>
      <c r="HU52" s="1">
        <v>-234920.8</v>
      </c>
      <c r="HV52" s="1">
        <v>-386190.61</v>
      </c>
      <c r="HW52" s="1">
        <v>-17494.78</v>
      </c>
      <c r="HX52" s="1">
        <v>-16239.04</v>
      </c>
      <c r="HY52" s="1">
        <v>-249633.76</v>
      </c>
      <c r="HZ52" s="1">
        <v>-13846.88</v>
      </c>
      <c r="IA52" s="1">
        <v>-80231.92</v>
      </c>
      <c r="IB52" s="1">
        <v>-750961.19</v>
      </c>
      <c r="IC52" s="1">
        <v>-14370.92</v>
      </c>
      <c r="ID52" s="1"/>
      <c r="IE52" s="1">
        <v>-73204.28</v>
      </c>
      <c r="IF52" s="1">
        <v>-3660.56</v>
      </c>
      <c r="IG52" s="1">
        <v>-59652.72</v>
      </c>
      <c r="IH52" s="1">
        <v>-29083.7</v>
      </c>
      <c r="II52" s="1">
        <v>-739979.46</v>
      </c>
      <c r="IJ52" s="1">
        <v>-37077.26</v>
      </c>
      <c r="IK52" s="1">
        <v>-74288</v>
      </c>
      <c r="IL52" s="1">
        <v>-51216.800000000003</v>
      </c>
      <c r="IM52" s="1">
        <v>-70192.27</v>
      </c>
      <c r="IN52" s="1">
        <v>-32803.440000000002</v>
      </c>
      <c r="IO52" s="1">
        <v>-152570.44</v>
      </c>
      <c r="IP52" s="1">
        <v>-210363.86</v>
      </c>
      <c r="IQ52" s="1">
        <v>-23255.84</v>
      </c>
      <c r="IR52" s="1">
        <v>-5510.32</v>
      </c>
      <c r="IS52" s="1">
        <v>-43117.02</v>
      </c>
      <c r="IT52" s="1">
        <v>-6170.88</v>
      </c>
      <c r="IU52" s="1">
        <v>-5269.48</v>
      </c>
      <c r="IV52" s="1">
        <v>-12841.6</v>
      </c>
      <c r="IW52" s="1">
        <v>-9978.8799999999992</v>
      </c>
      <c r="IX52" s="1">
        <v>-13927.92</v>
      </c>
      <c r="IY52" s="1">
        <v>-44594.16</v>
      </c>
      <c r="IZ52" s="1">
        <v>-12638.16</v>
      </c>
      <c r="JA52" s="1">
        <v>-141541.34</v>
      </c>
      <c r="JB52" s="1">
        <v>-30106.34</v>
      </c>
      <c r="JC52" s="1">
        <v>-306215.36</v>
      </c>
      <c r="JD52" s="1">
        <v>-1225627.18</v>
      </c>
      <c r="JE52" s="1">
        <v>-123871.52</v>
      </c>
      <c r="JF52" s="1">
        <v>-7346.16</v>
      </c>
      <c r="JG52" s="1">
        <v>-83069.16</v>
      </c>
      <c r="JH52" s="1">
        <v>-306134.83</v>
      </c>
      <c r="JI52" s="1">
        <v>-100249.96</v>
      </c>
      <c r="JJ52" s="1">
        <v>-4724.5600000000004</v>
      </c>
      <c r="JK52" s="1">
        <v>-11698.22</v>
      </c>
      <c r="JL52" s="1">
        <v>-865.2</v>
      </c>
      <c r="JM52" s="1">
        <v>-2406.88</v>
      </c>
      <c r="JN52" s="1">
        <v>-1067219.6000000001</v>
      </c>
      <c r="JO52" s="1">
        <v>-11513.68</v>
      </c>
      <c r="JP52" s="1">
        <v>-10497.76</v>
      </c>
      <c r="JQ52" s="1">
        <v>-34858.400000000001</v>
      </c>
      <c r="JR52" s="1">
        <v>-281367.08</v>
      </c>
      <c r="JS52" s="1">
        <v>-15533.68</v>
      </c>
      <c r="JT52" s="1">
        <v>-15602.48</v>
      </c>
      <c r="JU52" s="1">
        <v>0.05</v>
      </c>
      <c r="JV52" s="1">
        <v>-19308.7</v>
      </c>
      <c r="JW52" s="1">
        <v>-5697.7</v>
      </c>
      <c r="JX52" s="1">
        <v>-23858.48</v>
      </c>
      <c r="JY52" s="1">
        <v>-13215.66</v>
      </c>
      <c r="JZ52" s="1">
        <v>-41660.410000000003</v>
      </c>
      <c r="KA52" s="1">
        <v>-85425.21</v>
      </c>
      <c r="KB52" s="1">
        <v>-675.04</v>
      </c>
      <c r="KC52" s="1"/>
      <c r="KD52" s="1">
        <v>-35399</v>
      </c>
      <c r="KE52" s="1"/>
      <c r="KF52" s="1">
        <v>-63798.76</v>
      </c>
      <c r="KG52" s="1">
        <v>-1389.6</v>
      </c>
      <c r="KH52" s="1"/>
      <c r="KI52" s="1">
        <v>-44955.8</v>
      </c>
      <c r="KJ52" s="1">
        <v>-210720.16</v>
      </c>
      <c r="KK52" s="1">
        <v>0</v>
      </c>
      <c r="KL52" s="1"/>
      <c r="KM52" s="1">
        <v>-130872.52</v>
      </c>
      <c r="KN52" s="1">
        <v>-7397.04</v>
      </c>
      <c r="KO52" s="1"/>
      <c r="KP52" s="1">
        <v>-55385.67</v>
      </c>
      <c r="KQ52" s="1"/>
      <c r="KR52" s="1"/>
      <c r="KS52" s="1"/>
      <c r="KT52" s="1"/>
      <c r="KU52" s="1">
        <v>-1813.2</v>
      </c>
      <c r="KV52" s="1">
        <v>-7888.8</v>
      </c>
      <c r="KW52" s="1">
        <v>-16102.48</v>
      </c>
      <c r="KX52" s="1">
        <v>-18095.2</v>
      </c>
      <c r="KY52" s="1">
        <v>-1403.68</v>
      </c>
      <c r="KZ52" s="1">
        <v>-5013.68</v>
      </c>
      <c r="LA52" s="1">
        <v>-2398.08</v>
      </c>
      <c r="LB52" s="1">
        <v>-28581.040000000001</v>
      </c>
      <c r="LC52" s="1">
        <v>-29398</v>
      </c>
      <c r="LD52" s="1">
        <v>-7152.9</v>
      </c>
      <c r="LE52" s="1">
        <v>-142234.07</v>
      </c>
      <c r="LF52" s="1">
        <v>-22758.04</v>
      </c>
      <c r="LG52" s="1">
        <v>-30592.560000000001</v>
      </c>
      <c r="LH52" s="1">
        <v>-39370.1</v>
      </c>
      <c r="LI52" s="1">
        <v>-199144.4</v>
      </c>
      <c r="LJ52" s="1">
        <v>-270728</v>
      </c>
      <c r="LK52" s="1">
        <v>-21792.880000000001</v>
      </c>
      <c r="LL52" s="1">
        <v>-276240.40000000002</v>
      </c>
      <c r="LM52" s="1">
        <v>-17391.41</v>
      </c>
      <c r="LN52" s="1">
        <v>-15999.44</v>
      </c>
      <c r="LO52" s="1">
        <v>-19210.96</v>
      </c>
      <c r="LP52" s="1">
        <v>-4547.9399999999996</v>
      </c>
      <c r="LQ52" s="1">
        <v>-30862</v>
      </c>
      <c r="LR52" s="1">
        <v>-65323.37</v>
      </c>
      <c r="LS52" s="1">
        <v>-41419.279999999999</v>
      </c>
      <c r="LT52" s="1">
        <v>-26561.439999999999</v>
      </c>
      <c r="LU52" s="1">
        <v>-632.55999999999995</v>
      </c>
      <c r="LV52" s="1">
        <v>-65485.84</v>
      </c>
      <c r="LW52" s="1">
        <v>-20303.2</v>
      </c>
      <c r="LX52" s="1">
        <v>-33988.160000000003</v>
      </c>
      <c r="LY52" s="1">
        <v>-26601.51</v>
      </c>
      <c r="LZ52" s="1">
        <v>-55292.160000000003</v>
      </c>
      <c r="MA52" s="1"/>
      <c r="MB52" s="1">
        <v>-16552.419999999998</v>
      </c>
      <c r="MC52" s="1">
        <v>-513333.08</v>
      </c>
      <c r="MD52" s="1">
        <v>-1408.72</v>
      </c>
      <c r="ME52" s="1">
        <v>-21649.46</v>
      </c>
      <c r="MF52" s="1">
        <v>-111578.04</v>
      </c>
      <c r="MG52" s="1">
        <v>-16986.16</v>
      </c>
      <c r="MH52" s="1"/>
      <c r="MI52" s="1">
        <v>-123197.84</v>
      </c>
      <c r="MJ52" s="1">
        <v>-6780.4</v>
      </c>
      <c r="MK52" s="1"/>
      <c r="ML52" s="1"/>
      <c r="MM52" s="1">
        <v>-944561.29</v>
      </c>
      <c r="MN52" s="1">
        <v>-1783.84</v>
      </c>
      <c r="MO52" s="1">
        <v>-750.96</v>
      </c>
      <c r="MP52" s="1"/>
      <c r="MQ52" s="1">
        <v>-1149.52</v>
      </c>
      <c r="MR52" s="1">
        <v>-15673.36</v>
      </c>
      <c r="MS52" s="1">
        <v>-98400.22</v>
      </c>
      <c r="MT52" s="1">
        <v>-647409.36</v>
      </c>
      <c r="MU52" s="1">
        <v>0</v>
      </c>
      <c r="MV52" s="1">
        <v>-37490.720000000001</v>
      </c>
      <c r="MW52" s="1">
        <v>-110972.84</v>
      </c>
      <c r="MX52" s="1">
        <v>-8708.7999999999993</v>
      </c>
      <c r="MY52" s="1">
        <v>-34477.440000000002</v>
      </c>
      <c r="MZ52" s="1">
        <v>-27591.599999999999</v>
      </c>
      <c r="NA52" s="1">
        <v>-142019.6</v>
      </c>
      <c r="NB52" s="1">
        <v>-66396.02</v>
      </c>
      <c r="NC52" s="1">
        <v>-128363.84</v>
      </c>
      <c r="ND52" s="1">
        <v>-68231.72</v>
      </c>
      <c r="NE52" s="1">
        <v>-3103.44</v>
      </c>
      <c r="NF52" s="1">
        <v>-744.96</v>
      </c>
      <c r="NG52" s="1">
        <v>-348.72</v>
      </c>
      <c r="NH52" s="1">
        <v>-2170.8000000000002</v>
      </c>
      <c r="NI52" s="1">
        <v>-1927.08</v>
      </c>
      <c r="NJ52" s="1">
        <v>-158588.64000000001</v>
      </c>
      <c r="NK52" s="1">
        <v>-32832.639999999999</v>
      </c>
      <c r="NL52" s="1">
        <v>-2793.2</v>
      </c>
      <c r="NM52" s="1">
        <v>-6395.04</v>
      </c>
      <c r="NN52" s="1">
        <v>-186075.76</v>
      </c>
      <c r="NO52" s="1">
        <v>-72680.56</v>
      </c>
      <c r="NP52" s="1">
        <v>-10933.2</v>
      </c>
      <c r="NQ52" s="1">
        <v>-3130.4</v>
      </c>
      <c r="NR52" s="1">
        <v>-18814.32</v>
      </c>
      <c r="NS52" s="1">
        <v>-123007.44</v>
      </c>
      <c r="NT52" s="1">
        <v>-56285.75</v>
      </c>
      <c r="NU52" s="1">
        <v>-179764.06</v>
      </c>
      <c r="NV52" s="1">
        <v>-13375.36</v>
      </c>
      <c r="NW52" s="1">
        <v>-14032.58</v>
      </c>
      <c r="NX52" s="1">
        <v>-37216.559999999998</v>
      </c>
      <c r="NY52" s="1">
        <v>-716078.17</v>
      </c>
      <c r="NZ52" s="1">
        <v>-80660.72</v>
      </c>
      <c r="OA52" s="1">
        <v>-35757.360000000001</v>
      </c>
      <c r="OB52" s="1">
        <v>-30762.880000000001</v>
      </c>
      <c r="OC52" s="1">
        <v>-20770.400000000001</v>
      </c>
      <c r="OD52" s="1">
        <v>0</v>
      </c>
      <c r="OE52" s="1">
        <v>-15464.54</v>
      </c>
      <c r="OF52" s="1">
        <v>-244.8</v>
      </c>
      <c r="OG52" s="1"/>
      <c r="OH52" s="1">
        <v>-77121.36</v>
      </c>
      <c r="OI52" s="1">
        <v>-6758.08</v>
      </c>
      <c r="OJ52" s="1"/>
      <c r="OK52" s="1">
        <v>-5300.2</v>
      </c>
      <c r="OL52" s="1">
        <v>-49305.68</v>
      </c>
      <c r="OM52" s="1">
        <v>-3825.92</v>
      </c>
      <c r="ON52" s="1">
        <v>-2225.1999999999998</v>
      </c>
      <c r="OO52" s="1"/>
      <c r="OP52" s="1">
        <v>-16702.98</v>
      </c>
      <c r="OQ52" s="1">
        <v>-5286.5</v>
      </c>
      <c r="OR52" s="1">
        <v>-36446.68</v>
      </c>
      <c r="OS52" s="1">
        <v>-304931.12</v>
      </c>
      <c r="OT52" s="1"/>
      <c r="OU52" s="1">
        <v>-30911.33</v>
      </c>
      <c r="OV52" s="1">
        <v>-67979.600000000006</v>
      </c>
      <c r="OW52" s="1">
        <v>-106078.18</v>
      </c>
      <c r="OX52" s="1">
        <v>-5968.32</v>
      </c>
      <c r="OY52" s="1">
        <v>-178127.55</v>
      </c>
      <c r="OZ52" s="1">
        <v>-79228.800000000003</v>
      </c>
      <c r="PA52" s="1">
        <v>-96311.22</v>
      </c>
      <c r="PB52" s="1">
        <v>-44500.08</v>
      </c>
      <c r="PC52" s="1">
        <v>-9903.76</v>
      </c>
      <c r="PD52" s="1"/>
      <c r="PE52" s="1"/>
      <c r="PF52" s="1"/>
      <c r="PG52" s="1">
        <v>-23007.86</v>
      </c>
      <c r="PH52" s="1">
        <v>-15903.02</v>
      </c>
      <c r="PI52" s="1"/>
      <c r="PJ52" s="1"/>
      <c r="PK52" s="1">
        <v>-2244.6999999999998</v>
      </c>
      <c r="PL52" s="1">
        <v>-8082.72</v>
      </c>
      <c r="PM52" s="1">
        <v>-332283</v>
      </c>
      <c r="PN52" s="1">
        <v>-158743.67000000001</v>
      </c>
      <c r="PO52" s="1">
        <v>-38437.839999999997</v>
      </c>
      <c r="PP52" s="1">
        <v>-7371.12</v>
      </c>
      <c r="PQ52" s="1">
        <v>-7044</v>
      </c>
      <c r="PR52" s="1">
        <v>-1903.36</v>
      </c>
      <c r="PS52" s="1">
        <v>-55029.120000000003</v>
      </c>
      <c r="PT52" s="1">
        <v>-13009.2</v>
      </c>
      <c r="PU52" s="1">
        <v>-3499.76</v>
      </c>
      <c r="PV52" s="1">
        <v>-275461.15000000002</v>
      </c>
      <c r="PW52" s="1">
        <v>-5825.6</v>
      </c>
      <c r="PX52" s="1">
        <v>-35093.599999999999</v>
      </c>
      <c r="PY52" s="1">
        <v>-22271.9</v>
      </c>
      <c r="PZ52" s="1">
        <v>-11499.84</v>
      </c>
      <c r="QA52" s="1">
        <v>0</v>
      </c>
      <c r="QB52" s="1">
        <v>-7234.72</v>
      </c>
      <c r="QC52" s="1">
        <v>-2901.76</v>
      </c>
      <c r="QD52" s="1">
        <v>-300.24</v>
      </c>
      <c r="QE52" s="1">
        <v>-47525.34</v>
      </c>
      <c r="QF52" s="1">
        <v>-30163.599999999999</v>
      </c>
      <c r="QG52" s="1">
        <v>-3084.24</v>
      </c>
      <c r="QH52" s="1">
        <v>-9632.7999999999993</v>
      </c>
      <c r="QI52" s="1">
        <v>-2536.88</v>
      </c>
      <c r="QJ52" s="1">
        <v>-4409.3599999999997</v>
      </c>
      <c r="QK52" s="1">
        <v>-152106.44</v>
      </c>
      <c r="QL52" s="1">
        <v>-18104.400000000001</v>
      </c>
      <c r="QM52" s="1">
        <v>-190819.22</v>
      </c>
      <c r="QN52" s="1">
        <v>-11103.28</v>
      </c>
      <c r="QO52" s="1">
        <v>-78463.98</v>
      </c>
      <c r="QP52" s="1">
        <v>-272151.21999999997</v>
      </c>
      <c r="QQ52" s="1">
        <v>-57439.44</v>
      </c>
      <c r="QR52" s="1">
        <v>-21279.759999999998</v>
      </c>
      <c r="QS52" s="1">
        <v>-4128.6400000000003</v>
      </c>
      <c r="QT52" s="1">
        <v>-644922.24</v>
      </c>
      <c r="QU52" s="1">
        <v>-69550.12</v>
      </c>
      <c r="QV52" s="1">
        <v>-815757.54</v>
      </c>
      <c r="QW52" s="1">
        <v>-90043.14</v>
      </c>
      <c r="QX52" s="1">
        <v>-153938.79999999999</v>
      </c>
      <c r="QY52" s="1">
        <v>-45787.519999999997</v>
      </c>
      <c r="QZ52" s="1">
        <v>-3080952.48</v>
      </c>
      <c r="RA52" s="1">
        <v>-853474.42</v>
      </c>
      <c r="RB52" s="1">
        <v>-79681.119999999995</v>
      </c>
      <c r="RC52" s="1">
        <v>-170111.6</v>
      </c>
      <c r="RD52" s="1">
        <v>-51388.639999999999</v>
      </c>
      <c r="RE52" s="1">
        <v>-1446785.52</v>
      </c>
      <c r="RF52" s="1">
        <v>-33455.279999999999</v>
      </c>
      <c r="RG52" s="1">
        <v>-26933.68</v>
      </c>
      <c r="RH52" s="1">
        <v>-20333.84</v>
      </c>
      <c r="RI52" s="1">
        <v>-283920.08</v>
      </c>
      <c r="RJ52" s="1">
        <v>-237209.46</v>
      </c>
      <c r="RK52" s="1">
        <v>-117923.01</v>
      </c>
      <c r="RL52" s="1">
        <v>-37289.199999999997</v>
      </c>
      <c r="RM52" s="1">
        <v>-161877.96</v>
      </c>
      <c r="RN52" s="1">
        <v>-32926.480000000003</v>
      </c>
      <c r="RO52" s="1">
        <v>-3847.12</v>
      </c>
      <c r="RP52" s="1">
        <v>-15799.36</v>
      </c>
      <c r="RQ52" s="1">
        <v>-102513.60000000001</v>
      </c>
      <c r="RR52" s="1">
        <v>-10702.96</v>
      </c>
      <c r="RS52" s="1">
        <v>-5600.6</v>
      </c>
      <c r="RT52" s="1">
        <v>-15698.24</v>
      </c>
      <c r="RU52" s="1">
        <v>-17088</v>
      </c>
      <c r="RV52" s="1">
        <v>-554407.24</v>
      </c>
      <c r="RW52" s="1"/>
      <c r="RX52" s="1"/>
      <c r="RY52" s="1"/>
      <c r="RZ52" s="1">
        <v>-2232.16</v>
      </c>
      <c r="SA52" s="1">
        <v>-3945.4</v>
      </c>
      <c r="SB52" s="1"/>
      <c r="SC52" s="1">
        <v>-2541.44</v>
      </c>
      <c r="SD52" s="1"/>
      <c r="SE52" s="1"/>
      <c r="SF52" s="1"/>
      <c r="SG52" s="1">
        <v>-4051.36</v>
      </c>
      <c r="SH52" s="1">
        <v>-32038.44</v>
      </c>
      <c r="SI52" s="1">
        <v>-16700.04</v>
      </c>
      <c r="SJ52" s="1">
        <v>-602.24</v>
      </c>
      <c r="SK52" s="1">
        <v>-13172</v>
      </c>
      <c r="SL52" s="1">
        <v>-21000.68</v>
      </c>
      <c r="SM52" s="1">
        <v>-9771.6</v>
      </c>
      <c r="SN52" s="1">
        <v>-8561.66</v>
      </c>
      <c r="SO52" s="1">
        <v>-4766.3999999999996</v>
      </c>
      <c r="SP52" s="1">
        <v>-4542.32</v>
      </c>
      <c r="SQ52" s="1"/>
      <c r="SR52" s="1"/>
      <c r="SS52" s="1"/>
      <c r="ST52" s="1"/>
      <c r="SU52" s="1">
        <v>-22674.880000000001</v>
      </c>
      <c r="SV52" s="1">
        <v>-23901.8</v>
      </c>
      <c r="SW52" s="1">
        <v>-55268.94</v>
      </c>
      <c r="SX52" s="1">
        <v>-258192.07</v>
      </c>
      <c r="SY52" s="1">
        <v>-15014.32</v>
      </c>
      <c r="SZ52" s="1">
        <v>-33751.440000000002</v>
      </c>
      <c r="TA52" s="1">
        <v>-19833.759999999998</v>
      </c>
      <c r="TB52" s="1">
        <v>-3529.76</v>
      </c>
      <c r="TC52" s="1">
        <v>-57757.56</v>
      </c>
      <c r="TD52" s="1">
        <v>-11488.93</v>
      </c>
      <c r="TE52" s="1">
        <v>-8409.02</v>
      </c>
      <c r="TF52" s="1">
        <v>-6372</v>
      </c>
      <c r="TG52" s="1"/>
      <c r="TH52" s="1">
        <v>-19205.18</v>
      </c>
      <c r="TI52" s="1">
        <v>-704.64</v>
      </c>
      <c r="TJ52" s="1">
        <v>-1723.22</v>
      </c>
      <c r="TK52" s="1">
        <v>-92281.44</v>
      </c>
      <c r="TL52" s="1">
        <v>-678936.16</v>
      </c>
      <c r="TM52" s="1">
        <v>-1534.66</v>
      </c>
      <c r="TN52" s="1">
        <v>-812100.85</v>
      </c>
      <c r="TO52" s="1">
        <v>-146939.20000000001</v>
      </c>
      <c r="TP52" s="1">
        <v>-877308.64</v>
      </c>
      <c r="TQ52" s="1">
        <v>-103137.12</v>
      </c>
      <c r="TR52" s="1">
        <v>-24540.560000000001</v>
      </c>
      <c r="TS52" s="1">
        <v>-12730.24</v>
      </c>
      <c r="TT52" s="1">
        <v>-89454.720000000001</v>
      </c>
      <c r="TU52" s="1">
        <v>-7697.28</v>
      </c>
      <c r="TV52" s="1">
        <v>-324366.96000000002</v>
      </c>
      <c r="TW52" s="1">
        <v>-9565.2800000000007</v>
      </c>
      <c r="TX52" s="1">
        <v>-11854.96</v>
      </c>
      <c r="TY52" s="1">
        <v>-24246.639999999999</v>
      </c>
      <c r="TZ52" s="1">
        <v>-30921.120000000003</v>
      </c>
      <c r="UA52" s="1">
        <v>-113879.66</v>
      </c>
      <c r="UB52" s="1">
        <v>-84847.35</v>
      </c>
      <c r="UC52" s="1">
        <v>-5775.76</v>
      </c>
      <c r="UD52" s="1">
        <v>-78903.600000000006</v>
      </c>
      <c r="UE52" s="1"/>
      <c r="UF52" s="1"/>
      <c r="UG52" s="1"/>
      <c r="UH52" s="1"/>
      <c r="UI52" s="1">
        <v>-10852.28</v>
      </c>
      <c r="UJ52" s="1"/>
      <c r="UK52" s="1"/>
      <c r="UL52" s="1">
        <v>-48</v>
      </c>
      <c r="UM52" s="1">
        <v>-3292.97</v>
      </c>
      <c r="UN52" s="1">
        <v>-2131.42</v>
      </c>
      <c r="UO52" s="1">
        <v>-1020</v>
      </c>
      <c r="UP52" s="1">
        <v>0</v>
      </c>
      <c r="UQ52" s="1">
        <v>-471.84</v>
      </c>
      <c r="UR52" s="1">
        <v>-33240.959999999999</v>
      </c>
      <c r="US52" s="1">
        <v>-43786.96</v>
      </c>
      <c r="UT52" s="1">
        <v>-1584.4</v>
      </c>
      <c r="UU52" s="1">
        <v>-17618.5</v>
      </c>
      <c r="UV52" s="1">
        <v>-9036.48</v>
      </c>
      <c r="UW52" s="1">
        <v>-8748.2999999999993</v>
      </c>
      <c r="UX52" s="1">
        <v>-1961.92</v>
      </c>
      <c r="UY52" s="1">
        <v>-5798.96</v>
      </c>
      <c r="UZ52" s="1">
        <v>-5971.84</v>
      </c>
      <c r="VA52" s="1">
        <v>-4703.4399999999996</v>
      </c>
      <c r="VB52" s="1">
        <v>-47028.959999999999</v>
      </c>
      <c r="VC52" s="1">
        <v>-2130.3200000000002</v>
      </c>
      <c r="VD52" s="1">
        <v>-16636</v>
      </c>
      <c r="VE52" s="1">
        <v>-682.48</v>
      </c>
      <c r="VF52" s="1">
        <v>-3797.76</v>
      </c>
      <c r="VG52" s="1">
        <v>-15957.52</v>
      </c>
      <c r="VH52" s="1">
        <v>-16968.48</v>
      </c>
      <c r="VI52" s="1">
        <v>-11004.92</v>
      </c>
      <c r="VJ52" s="1">
        <v>-6132</v>
      </c>
      <c r="VK52" s="1">
        <v>-1717558.06</v>
      </c>
      <c r="VL52" s="1">
        <v>-13801.44</v>
      </c>
      <c r="VM52" s="1">
        <v>-223653.27</v>
      </c>
      <c r="VN52" s="1">
        <v>-14834.98</v>
      </c>
      <c r="VO52" s="1">
        <v>-1457.92</v>
      </c>
      <c r="VP52" s="1">
        <v>-358770.35</v>
      </c>
      <c r="VQ52" s="1">
        <v>-309326.89</v>
      </c>
      <c r="VR52" s="1">
        <v>-5480.82</v>
      </c>
      <c r="VS52" s="1">
        <v>-147554.25</v>
      </c>
      <c r="VT52" s="1">
        <v>-23661.919999999998</v>
      </c>
      <c r="VU52" s="1"/>
      <c r="VV52" s="1">
        <v>-28062.84</v>
      </c>
      <c r="VW52" s="1"/>
      <c r="VX52" s="1">
        <v>-16759.62</v>
      </c>
      <c r="VY52" s="1">
        <v>-2630138.59</v>
      </c>
      <c r="VZ52" s="1">
        <v>-24746.52</v>
      </c>
      <c r="WA52" s="1">
        <v>0</v>
      </c>
      <c r="WB52" s="1">
        <v>-4813.12</v>
      </c>
      <c r="WC52" s="1"/>
      <c r="WD52" s="1">
        <v>-410.16</v>
      </c>
      <c r="WE52" s="1"/>
      <c r="WF52" s="1">
        <v>-73886.320000000007</v>
      </c>
      <c r="WG52" s="1">
        <v>-57500.78</v>
      </c>
      <c r="WH52" s="1"/>
      <c r="WI52" s="1">
        <v>-120174.12</v>
      </c>
      <c r="WJ52" s="1"/>
      <c r="WK52" s="1"/>
      <c r="WL52" s="1"/>
      <c r="WM52" s="1">
        <v>-22184.36</v>
      </c>
      <c r="WN52" s="1">
        <v>-14255.2</v>
      </c>
      <c r="WO52" s="1">
        <v>-5877.44</v>
      </c>
      <c r="WP52" s="1">
        <v>-21361.279999999999</v>
      </c>
      <c r="WQ52" s="1">
        <v>-160567.47</v>
      </c>
      <c r="WR52" s="1"/>
      <c r="WS52" s="1"/>
      <c r="WT52" s="1"/>
      <c r="WU52" s="1">
        <v>0</v>
      </c>
      <c r="WV52" s="1"/>
      <c r="WW52" s="1"/>
      <c r="WX52" s="1"/>
      <c r="WY52" s="1">
        <v>0</v>
      </c>
      <c r="WZ52" s="1"/>
      <c r="XA52" s="1"/>
      <c r="XB52" s="1"/>
      <c r="XC52" s="1"/>
      <c r="XD52" s="1"/>
      <c r="XE52" s="1"/>
      <c r="XF52" s="1">
        <v>-39692.18</v>
      </c>
      <c r="XG52" s="1">
        <v>-80576.160000000003</v>
      </c>
      <c r="XH52" s="1">
        <v>-988.32</v>
      </c>
      <c r="XI52" s="1"/>
      <c r="XJ52" s="1">
        <v>-12703.12</v>
      </c>
      <c r="XK52" s="1">
        <v>-7797.76</v>
      </c>
      <c r="XL52" s="1"/>
      <c r="XM52" s="1"/>
      <c r="XN52" s="1"/>
      <c r="XO52" s="1"/>
      <c r="XP52" s="1"/>
      <c r="XQ52" s="1"/>
      <c r="XR52" s="1">
        <v>-120130.32</v>
      </c>
      <c r="XS52" s="1"/>
      <c r="XT52" s="1">
        <v>-10056.959999999999</v>
      </c>
      <c r="XU52" s="1">
        <v>-2909039.68</v>
      </c>
      <c r="XV52" s="1"/>
      <c r="XW52" s="1"/>
      <c r="XX52" s="1"/>
      <c r="XY52" s="1"/>
      <c r="XZ52" s="1"/>
      <c r="YA52" s="1"/>
      <c r="YB52" s="1"/>
      <c r="YC52" s="1"/>
      <c r="YD52" s="1"/>
      <c r="YE52" s="1">
        <v>-50143.28</v>
      </c>
      <c r="YF52" s="1">
        <v>-17190.64</v>
      </c>
      <c r="YG52" s="1">
        <v>-246086.06</v>
      </c>
      <c r="YH52" s="1">
        <v>-15720.14</v>
      </c>
      <c r="YI52" s="1">
        <v>-136134.64000000001</v>
      </c>
      <c r="YJ52" s="1">
        <v>-1539813.22</v>
      </c>
      <c r="YK52" s="1">
        <v>-29714.48</v>
      </c>
      <c r="YL52" s="1"/>
      <c r="YM52" s="1">
        <v>-78722.17</v>
      </c>
      <c r="YN52" s="1"/>
      <c r="YO52" s="1"/>
      <c r="YP52" s="1"/>
      <c r="YQ52" s="1"/>
      <c r="YR52" s="1"/>
      <c r="YS52" s="1">
        <v>-241295.26</v>
      </c>
      <c r="YT52" s="1"/>
      <c r="YU52" s="1"/>
      <c r="YV52" s="1"/>
      <c r="YW52" s="1">
        <v>-1187139.23</v>
      </c>
      <c r="YX52" s="1"/>
      <c r="YY52" s="1"/>
      <c r="YZ52" s="1"/>
      <c r="ZA52" s="1">
        <v>-37149.040000000001</v>
      </c>
      <c r="ZB52" s="1"/>
      <c r="ZC52" s="1"/>
      <c r="ZD52" s="1">
        <v>-5295.04</v>
      </c>
      <c r="ZE52" s="1"/>
      <c r="ZF52" s="1"/>
      <c r="ZG52" s="1"/>
      <c r="ZH52" s="1"/>
      <c r="ZI52" s="1"/>
      <c r="ZJ52" s="1"/>
      <c r="ZK52" s="1"/>
      <c r="ZL52" s="1">
        <v>-21129.66</v>
      </c>
      <c r="ZM52" s="1"/>
      <c r="ZN52" s="1"/>
      <c r="ZO52" s="1">
        <v>-58149.53</v>
      </c>
      <c r="ZP52" s="1"/>
      <c r="ZQ52" s="1">
        <v>-100513.84</v>
      </c>
      <c r="ZR52" s="1">
        <v>-169708.07</v>
      </c>
      <c r="ZS52" s="1"/>
      <c r="ZT52" s="1">
        <v>-223698.37</v>
      </c>
      <c r="ZU52" s="1">
        <v>-12692.4</v>
      </c>
      <c r="ZV52" s="1">
        <v>-203196.53</v>
      </c>
      <c r="ZW52" s="1"/>
      <c r="ZX52" s="1">
        <v>-1559839.3</v>
      </c>
      <c r="ZY52" s="1">
        <v>-43386.96</v>
      </c>
      <c r="ZZ52" s="1">
        <v>-52914.18</v>
      </c>
      <c r="AAA52" s="1">
        <v>-37346.68</v>
      </c>
      <c r="AAB52" s="1">
        <v>-877826.51</v>
      </c>
      <c r="AAC52" s="1">
        <v>-14519.2</v>
      </c>
      <c r="AAD52" s="1"/>
      <c r="AAE52" s="1">
        <v>-110332.49</v>
      </c>
      <c r="AAF52" s="1">
        <v>-13082.56</v>
      </c>
      <c r="AAG52" s="1">
        <v>0</v>
      </c>
      <c r="AAH52" s="1"/>
      <c r="AAI52" s="1"/>
      <c r="AAJ52" s="1">
        <v>-978541.8</v>
      </c>
      <c r="AAK52" s="1">
        <v>-3204.56</v>
      </c>
      <c r="AAL52" s="1">
        <v>-811236.16</v>
      </c>
      <c r="AAM52" s="1">
        <v>-268963.13</v>
      </c>
      <c r="AAN52" s="1">
        <v>0</v>
      </c>
      <c r="AAO52" s="1">
        <v>-78329.759999999995</v>
      </c>
      <c r="AAP52" s="1">
        <v>-641570.4</v>
      </c>
      <c r="AAQ52" s="1">
        <v>-49682.15</v>
      </c>
      <c r="AAR52" s="1">
        <v>-136074.79999999999</v>
      </c>
      <c r="AAS52" s="1">
        <v>-55005.2</v>
      </c>
      <c r="AAT52" s="1">
        <v>-433929.52</v>
      </c>
      <c r="AAU52" s="1">
        <v>-35824.9</v>
      </c>
      <c r="AAV52" s="1">
        <v>-19669.43</v>
      </c>
      <c r="AAW52" s="1">
        <v>-11309.76</v>
      </c>
      <c r="AAX52" s="1">
        <v>-275197.78000000003</v>
      </c>
      <c r="AAY52" s="1">
        <v>-7166.44</v>
      </c>
      <c r="AAZ52" s="1">
        <v>-8082.4</v>
      </c>
      <c r="ABA52" s="1">
        <v>-34729.839999999997</v>
      </c>
      <c r="ABB52" s="1">
        <v>-1820</v>
      </c>
      <c r="ABC52" s="1">
        <v>-106000.3</v>
      </c>
      <c r="ABD52" s="1">
        <v>-64063.839999999997</v>
      </c>
      <c r="ABE52" s="1">
        <v>-47485.56</v>
      </c>
      <c r="ABF52" s="1">
        <v>-5503.76</v>
      </c>
      <c r="ABG52" s="1">
        <v>-11486</v>
      </c>
      <c r="ABH52" s="1">
        <v>-3889.64</v>
      </c>
      <c r="ABI52" s="1">
        <v>-67016.63</v>
      </c>
      <c r="ABJ52" s="1">
        <v>-60937.599999999999</v>
      </c>
      <c r="ABK52" s="1">
        <v>-9062.56</v>
      </c>
      <c r="ABL52" s="1">
        <v>-12142.4</v>
      </c>
      <c r="ABM52" s="1">
        <v>-1934.48</v>
      </c>
      <c r="ABN52" s="1">
        <v>-49934</v>
      </c>
      <c r="ABO52" s="1">
        <v>-5677.62</v>
      </c>
      <c r="ABP52" s="1">
        <v>-407.04</v>
      </c>
      <c r="ABQ52" s="1">
        <v>-16283.44</v>
      </c>
      <c r="ABR52" s="1">
        <v>-5353.52</v>
      </c>
      <c r="ABS52" s="1">
        <v>-28861.03</v>
      </c>
      <c r="ABT52" s="1">
        <v>-175745.44</v>
      </c>
      <c r="ABU52" s="1">
        <v>-2881.92</v>
      </c>
      <c r="ABV52" s="1"/>
      <c r="ABW52" s="1">
        <v>0</v>
      </c>
      <c r="ABX52" s="1">
        <v>-24563.8</v>
      </c>
      <c r="ABY52" s="1">
        <v>-3174.56</v>
      </c>
      <c r="ABZ52" s="1">
        <v>-7013.72</v>
      </c>
      <c r="ACA52" s="1">
        <v>-4235.5200000000004</v>
      </c>
      <c r="ACB52" s="1"/>
      <c r="ACC52" s="1">
        <v>-3667.84</v>
      </c>
      <c r="ACD52" s="1">
        <v>-407.6</v>
      </c>
      <c r="ACE52" s="1"/>
      <c r="ACF52" s="1"/>
      <c r="ACG52" s="1">
        <v>-976.88</v>
      </c>
      <c r="ACH52" s="1"/>
      <c r="ACI52" s="1"/>
      <c r="ACJ52" s="1">
        <v>-150.33000000000001</v>
      </c>
      <c r="ACK52" s="1"/>
      <c r="ACL52" s="1"/>
      <c r="ACM52" s="1"/>
      <c r="ACN52" s="1"/>
      <c r="ACO52" s="1"/>
      <c r="ACP52" s="1"/>
      <c r="ACQ52" s="1"/>
      <c r="ACR52" s="1"/>
      <c r="ACS52" s="1"/>
      <c r="ACT52" s="1"/>
      <c r="ACU52" s="1"/>
      <c r="ACV52" s="1"/>
      <c r="ACW52" s="1"/>
      <c r="ACX52" s="1"/>
      <c r="ACY52" s="1"/>
      <c r="ACZ52" s="1">
        <v>-340217.74</v>
      </c>
      <c r="ADA52" s="1">
        <v>-25360.2</v>
      </c>
      <c r="ADB52" s="1">
        <v>-19225.599999999999</v>
      </c>
      <c r="ADC52" s="1">
        <v>-57728.2</v>
      </c>
      <c r="ADD52" s="1">
        <v>-1326.24</v>
      </c>
      <c r="ADE52" s="1">
        <v>-297921.36</v>
      </c>
      <c r="ADF52" s="1">
        <v>-4858421.84</v>
      </c>
      <c r="ADG52" s="1">
        <v>-282158.56</v>
      </c>
      <c r="ADH52" s="1">
        <v>-208163.32</v>
      </c>
      <c r="ADI52" s="1"/>
      <c r="ADJ52" s="1">
        <v>-965132.58</v>
      </c>
      <c r="ADK52" s="1">
        <v>-14401.04</v>
      </c>
      <c r="ADL52" s="1">
        <v>-188488.92</v>
      </c>
      <c r="ADM52" s="1"/>
      <c r="ADN52" s="1">
        <v>-86108.28</v>
      </c>
      <c r="ADO52" s="1">
        <v>-304</v>
      </c>
      <c r="ADP52" s="1">
        <v>-492871.8</v>
      </c>
      <c r="ADQ52" s="1"/>
      <c r="ADR52" s="1"/>
      <c r="ADS52" s="1">
        <v>-744</v>
      </c>
      <c r="ADT52" s="1">
        <v>335446</v>
      </c>
      <c r="ADU52" s="1">
        <v>-18700.66</v>
      </c>
      <c r="ADV52" s="1">
        <v>-916.24</v>
      </c>
      <c r="ADW52" s="1">
        <v>-38676.160000000003</v>
      </c>
      <c r="ADX52" s="1">
        <v>-292.8</v>
      </c>
      <c r="ADY52" s="1">
        <v>-24810.32</v>
      </c>
      <c r="ADZ52" s="1"/>
      <c r="AEA52" s="1"/>
      <c r="AEB52" s="1">
        <v>-176826.84</v>
      </c>
      <c r="AEC52" s="1">
        <v>-245989.91</v>
      </c>
      <c r="AED52" s="1"/>
      <c r="AEE52" s="1">
        <v>-133657.92000000001</v>
      </c>
      <c r="AEF52" s="1">
        <v>-34114.94</v>
      </c>
      <c r="AEG52" s="1">
        <v>-14155.2</v>
      </c>
      <c r="AEH52" s="1"/>
      <c r="AEI52" s="1">
        <v>-151525.10999999999</v>
      </c>
      <c r="AEJ52" s="1">
        <v>-6151.68</v>
      </c>
      <c r="AEK52" s="1">
        <v>-13165.4</v>
      </c>
      <c r="AEL52" s="1">
        <v>-20316.88</v>
      </c>
      <c r="AEM52" s="1">
        <v>-933596.83</v>
      </c>
      <c r="AEN52" s="1">
        <v>-16837.919999999998</v>
      </c>
      <c r="AEO52" s="1"/>
      <c r="AEP52" s="1"/>
      <c r="AEQ52" s="1"/>
      <c r="AER52" s="1">
        <v>-4739.4399999999996</v>
      </c>
      <c r="AES52" s="1">
        <v>-3250.64</v>
      </c>
      <c r="AET52" s="1">
        <v>-1838.4</v>
      </c>
      <c r="AEU52" s="1"/>
      <c r="AEV52" s="1">
        <v>-96536.16</v>
      </c>
      <c r="AEW52" s="1">
        <v>-11006.72</v>
      </c>
      <c r="AEX52" s="1"/>
      <c r="AEY52" s="1">
        <v>-106075.28</v>
      </c>
      <c r="AEZ52" s="1">
        <v>-22967.56</v>
      </c>
      <c r="AFA52" s="1">
        <v>-132511.67999999999</v>
      </c>
      <c r="AFB52" s="1">
        <v>-10557.28</v>
      </c>
      <c r="AFC52" s="1">
        <v>-46510.74</v>
      </c>
      <c r="AFD52" s="1"/>
      <c r="AFE52" s="1">
        <v>-654327.55000000005</v>
      </c>
      <c r="AFF52" s="1">
        <v>-43224.05</v>
      </c>
      <c r="AFG52" s="1">
        <v>-54743.54</v>
      </c>
      <c r="AFH52" s="1"/>
      <c r="AFI52" s="1"/>
      <c r="AFJ52" s="1">
        <v>-31784.12</v>
      </c>
      <c r="AFK52" s="1">
        <v>-9273.52</v>
      </c>
      <c r="AFL52" s="1">
        <v>-4085.09</v>
      </c>
      <c r="AFM52" s="1">
        <v>-56</v>
      </c>
      <c r="AFN52" s="1"/>
      <c r="AFO52" s="1">
        <v>-995.92</v>
      </c>
      <c r="AFP52" s="1">
        <v>-8567.4</v>
      </c>
      <c r="AFQ52" s="1">
        <v>-6989.08</v>
      </c>
      <c r="AFR52" s="1"/>
      <c r="AFS52" s="1"/>
      <c r="AFT52" s="1">
        <v>-6641.04</v>
      </c>
      <c r="AFU52" s="1">
        <v>-12560.68</v>
      </c>
      <c r="AFV52" s="1">
        <v>-13291.76</v>
      </c>
      <c r="AFW52" s="1">
        <v>-4646.5600000000004</v>
      </c>
      <c r="AFX52" s="1"/>
      <c r="AFY52" s="1">
        <v>-527.91999999999996</v>
      </c>
      <c r="AFZ52" s="1">
        <v>-471.78</v>
      </c>
      <c r="AGA52" s="1"/>
      <c r="AGB52" s="1"/>
      <c r="AGC52" s="1"/>
      <c r="AGD52" s="1"/>
      <c r="AGE52" s="1"/>
      <c r="AGF52" s="1">
        <v>-2957.68</v>
      </c>
      <c r="AGG52" s="1"/>
      <c r="AGH52" s="1"/>
      <c r="AGI52" s="1">
        <v>-21274</v>
      </c>
      <c r="AGJ52" s="1">
        <v>-17063.39</v>
      </c>
      <c r="AGK52" s="1">
        <v>-57461.36</v>
      </c>
      <c r="AGL52" s="1">
        <v>-16365.2</v>
      </c>
      <c r="AGM52" s="1">
        <v>-435.2</v>
      </c>
      <c r="AGN52" s="1">
        <v>-509423.12</v>
      </c>
      <c r="AGO52" s="1">
        <v>-8822.56</v>
      </c>
      <c r="AGP52" s="1">
        <v>-3560.16</v>
      </c>
      <c r="AGQ52" s="1">
        <v>-74022.03</v>
      </c>
      <c r="AGR52" s="1">
        <v>-2469.2800000000002</v>
      </c>
      <c r="AGS52" s="1"/>
      <c r="AGT52" s="1"/>
      <c r="AGU52" s="1">
        <v>-45323.55</v>
      </c>
      <c r="AGV52" s="1">
        <v>-22059.119999999999</v>
      </c>
      <c r="AGW52" s="1">
        <v>-99980</v>
      </c>
      <c r="AGX52" s="1">
        <v>-16797.48</v>
      </c>
      <c r="AGY52" s="1"/>
      <c r="AGZ52" s="1">
        <v>-2651.28</v>
      </c>
      <c r="AHA52" s="1">
        <v>-199755.36</v>
      </c>
      <c r="AHB52" s="1">
        <v>-69149.61</v>
      </c>
      <c r="AHC52" s="1">
        <v>-8822.65</v>
      </c>
      <c r="AHD52" s="1">
        <v>-5243.36</v>
      </c>
      <c r="AHE52" s="1">
        <v>-2576.88</v>
      </c>
      <c r="AHF52" s="1">
        <v>-234759.16</v>
      </c>
      <c r="AHG52" s="1"/>
      <c r="AHH52" s="1"/>
      <c r="AHI52" s="1"/>
      <c r="AHJ52" s="1"/>
      <c r="AHK52" s="1"/>
      <c r="AHL52" s="1"/>
      <c r="AHM52" s="1"/>
      <c r="AHN52" s="1">
        <v>-970.48</v>
      </c>
      <c r="AHO52" s="1"/>
      <c r="AHP52" s="1"/>
      <c r="AHQ52" s="1"/>
      <c r="AHR52" s="1"/>
      <c r="AHS52" s="1"/>
      <c r="AHT52" s="1"/>
      <c r="AHU52" s="1"/>
      <c r="AHV52" s="1"/>
      <c r="AHW52" s="1">
        <v>-302189743.6499998</v>
      </c>
    </row>
    <row r="53" spans="1:907" x14ac:dyDescent="0.25">
      <c r="A53" t="s">
        <v>1917</v>
      </c>
      <c r="B53" t="s">
        <v>1974</v>
      </c>
      <c r="C53" t="s">
        <v>1975</v>
      </c>
      <c r="D53" s="1"/>
      <c r="E53" s="1">
        <v>-106175.41</v>
      </c>
      <c r="F53" s="1"/>
      <c r="G53" s="1">
        <v>-11729.34</v>
      </c>
      <c r="H53" s="1">
        <v>-2941060.34</v>
      </c>
      <c r="I53" s="1">
        <v>-5279479.7300000004</v>
      </c>
      <c r="J53" s="1">
        <v>-669870.38</v>
      </c>
      <c r="K53" s="1">
        <v>-817216.92</v>
      </c>
      <c r="L53" s="1">
        <v>-1442176.37</v>
      </c>
      <c r="M53" s="1">
        <v>-3144366.07</v>
      </c>
      <c r="N53" s="1">
        <v>-9789277.1400000006</v>
      </c>
      <c r="O53" s="1">
        <v>-757452.72</v>
      </c>
      <c r="P53" s="1">
        <v>-555807</v>
      </c>
      <c r="Q53" s="1">
        <v>-379019.12</v>
      </c>
      <c r="R53" s="1">
        <v>-2468562.13</v>
      </c>
      <c r="S53" s="1">
        <v>-372975.27</v>
      </c>
      <c r="T53" s="1">
        <v>-563650.99</v>
      </c>
      <c r="U53" s="1">
        <v>-1663962</v>
      </c>
      <c r="V53" s="1">
        <v>-148249.13</v>
      </c>
      <c r="W53" s="1"/>
      <c r="X53" s="1">
        <v>-4299375.01</v>
      </c>
      <c r="Y53" s="1">
        <v>-11067837.689999999</v>
      </c>
      <c r="Z53" s="1"/>
      <c r="AA53" s="1">
        <v>-599.1</v>
      </c>
      <c r="AB53" s="1">
        <v>-10070689.119999999</v>
      </c>
      <c r="AC53" s="1">
        <v>-697358.66</v>
      </c>
      <c r="AD53" s="1">
        <v>-565246.5</v>
      </c>
      <c r="AE53" s="1">
        <v>-406806.93</v>
      </c>
      <c r="AF53" s="1"/>
      <c r="AG53" s="1">
        <v>-839269.81</v>
      </c>
      <c r="AH53" s="1">
        <v>-6904363.0099999998</v>
      </c>
      <c r="AI53" s="1">
        <v>0</v>
      </c>
      <c r="AJ53" s="1">
        <v>-884327.03</v>
      </c>
      <c r="AK53" s="1">
        <v>-1259823.1399999999</v>
      </c>
      <c r="AL53" s="1">
        <v>-184855.7</v>
      </c>
      <c r="AM53" s="1">
        <v>-202112.64000000001</v>
      </c>
      <c r="AN53" s="1">
        <v>-72839.070000000007</v>
      </c>
      <c r="AO53" s="1">
        <v>-88848.09</v>
      </c>
      <c r="AP53" s="1"/>
      <c r="AQ53" s="1">
        <v>-65618.149999999994</v>
      </c>
      <c r="AR53" s="1"/>
      <c r="AS53" s="1">
        <v>-361983.02</v>
      </c>
      <c r="AT53" s="1">
        <v>-176610.78</v>
      </c>
      <c r="AU53" s="1">
        <v>0</v>
      </c>
      <c r="AV53" s="1"/>
      <c r="AW53" s="1"/>
      <c r="AX53" s="1"/>
      <c r="AY53" s="1">
        <v>-214637.18</v>
      </c>
      <c r="AZ53" s="1">
        <v>-800782.56</v>
      </c>
      <c r="BA53" s="1">
        <v>-699440.64000000001</v>
      </c>
      <c r="BB53" s="1"/>
      <c r="BC53" s="1"/>
      <c r="BD53" s="1">
        <v>-190396.57</v>
      </c>
      <c r="BE53" s="1">
        <v>-4547179.28</v>
      </c>
      <c r="BF53" s="1">
        <v>-519271.34</v>
      </c>
      <c r="BG53" s="1">
        <v>-84413.1</v>
      </c>
      <c r="BH53" s="1"/>
      <c r="BI53" s="1">
        <v>-706193.8</v>
      </c>
      <c r="BJ53" s="1">
        <v>-135968.70000000001</v>
      </c>
      <c r="BK53" s="1">
        <v>-209583</v>
      </c>
      <c r="BL53" s="1">
        <v>-372692.16</v>
      </c>
      <c r="BM53" s="1">
        <v>-71798.28</v>
      </c>
      <c r="BN53" s="1"/>
      <c r="BO53" s="1">
        <v>-133358.88</v>
      </c>
      <c r="BP53" s="1">
        <v>-192148.14</v>
      </c>
      <c r="BQ53" s="1">
        <v>-68947.61</v>
      </c>
      <c r="BR53" s="1">
        <v>-12189</v>
      </c>
      <c r="BS53" s="1">
        <v>-187359.74</v>
      </c>
      <c r="BT53" s="1">
        <v>-221666.38</v>
      </c>
      <c r="BU53" s="1">
        <v>-251363.20000000001</v>
      </c>
      <c r="BV53" s="1"/>
      <c r="BW53" s="1">
        <v>-91139.82</v>
      </c>
      <c r="BX53" s="1">
        <v>-3510.59</v>
      </c>
      <c r="BY53" s="1"/>
      <c r="BZ53" s="1">
        <v>-1335268.43</v>
      </c>
      <c r="CA53" s="1">
        <v>-105703.92</v>
      </c>
      <c r="CB53" s="1">
        <v>-186420.64</v>
      </c>
      <c r="CC53" s="1">
        <v>0</v>
      </c>
      <c r="CD53" s="1"/>
      <c r="CE53" s="1"/>
      <c r="CF53" s="1">
        <v>-293858.19</v>
      </c>
      <c r="CG53" s="1"/>
      <c r="CH53" s="1">
        <v>-1597530.87</v>
      </c>
      <c r="CI53" s="1">
        <v>-540229.51</v>
      </c>
      <c r="CJ53" s="1">
        <v>0</v>
      </c>
      <c r="CK53" s="1"/>
      <c r="CL53" s="1"/>
      <c r="CM53" s="1">
        <v>-4518617.0307999998</v>
      </c>
      <c r="CN53" s="1">
        <v>-445776.74</v>
      </c>
      <c r="CO53" s="1">
        <v>-345433.5</v>
      </c>
      <c r="CP53" s="1">
        <v>-207540</v>
      </c>
      <c r="CQ53" s="1">
        <v>-956245.35</v>
      </c>
      <c r="CR53" s="1">
        <v>-784.35</v>
      </c>
      <c r="CS53" s="1">
        <v>-115070.28</v>
      </c>
      <c r="CT53" s="1">
        <v>-156473.94</v>
      </c>
      <c r="CU53" s="1"/>
      <c r="CV53" s="1"/>
      <c r="CW53" s="1"/>
      <c r="CX53" s="1">
        <v>-2966.7</v>
      </c>
      <c r="CY53" s="1">
        <v>-26569.439999999999</v>
      </c>
      <c r="CZ53" s="1"/>
      <c r="DA53" s="1">
        <v>-37277.160000000003</v>
      </c>
      <c r="DB53" s="1">
        <v>-53833.11</v>
      </c>
      <c r="DC53" s="1">
        <v>-18803.900000000001</v>
      </c>
      <c r="DD53" s="1">
        <v>-176612.04</v>
      </c>
      <c r="DE53" s="1">
        <v>-386944.68</v>
      </c>
      <c r="DF53" s="1">
        <v>-416954.3</v>
      </c>
      <c r="DG53" s="1">
        <v>-7881.95</v>
      </c>
      <c r="DH53" s="1"/>
      <c r="DI53" s="1">
        <v>-157234.43</v>
      </c>
      <c r="DJ53" s="1">
        <v>-255993.89</v>
      </c>
      <c r="DK53" s="1">
        <v>0</v>
      </c>
      <c r="DL53" s="1">
        <v>-9098.73</v>
      </c>
      <c r="DM53" s="1"/>
      <c r="DN53" s="1">
        <v>0</v>
      </c>
      <c r="DO53" s="1">
        <v>-26754.31</v>
      </c>
      <c r="DP53" s="1">
        <v>0</v>
      </c>
      <c r="DQ53" s="1">
        <v>0</v>
      </c>
      <c r="DR53" s="1">
        <v>0</v>
      </c>
      <c r="DS53" s="1">
        <v>0</v>
      </c>
      <c r="DT53" s="1">
        <v>-21506.46</v>
      </c>
      <c r="DU53" s="1">
        <v>0</v>
      </c>
      <c r="DV53" s="1"/>
      <c r="DW53" s="1"/>
      <c r="DX53" s="1">
        <v>0</v>
      </c>
      <c r="DY53" s="1">
        <v>-35962.74</v>
      </c>
      <c r="DZ53" s="1">
        <v>-4358.28</v>
      </c>
      <c r="EA53" s="1">
        <v>-10912.52</v>
      </c>
      <c r="EB53" s="1"/>
      <c r="EC53" s="1"/>
      <c r="ED53" s="1">
        <v>-5603.42</v>
      </c>
      <c r="EE53" s="1">
        <v>-11497.98</v>
      </c>
      <c r="EF53" s="1">
        <v>-23203.16</v>
      </c>
      <c r="EG53" s="1">
        <v>-131869.14000000001</v>
      </c>
      <c r="EH53" s="1"/>
      <c r="EI53" s="1">
        <v>-25997.73</v>
      </c>
      <c r="EJ53" s="1">
        <v>-7454.07</v>
      </c>
      <c r="EK53" s="1">
        <v>-979.14</v>
      </c>
      <c r="EL53" s="1">
        <v>-13353.4</v>
      </c>
      <c r="EM53" s="1">
        <v>-4721.66</v>
      </c>
      <c r="EN53" s="1">
        <v>-1207.17</v>
      </c>
      <c r="EO53" s="1">
        <v>-2581.25</v>
      </c>
      <c r="EP53" s="1">
        <v>-85.45</v>
      </c>
      <c r="EQ53" s="1">
        <v>-1379.12</v>
      </c>
      <c r="ER53" s="1"/>
      <c r="ES53" s="1">
        <v>-14801.02</v>
      </c>
      <c r="ET53" s="1">
        <v>-3416.8</v>
      </c>
      <c r="EU53" s="1">
        <v>-42228.86</v>
      </c>
      <c r="EV53" s="1">
        <v>-69280.56</v>
      </c>
      <c r="EW53" s="1">
        <v>-275435.64</v>
      </c>
      <c r="EX53" s="1">
        <v>-17419.11</v>
      </c>
      <c r="EY53" s="1">
        <v>-37453.68</v>
      </c>
      <c r="EZ53" s="1">
        <v>-405309.74</v>
      </c>
      <c r="FA53" s="1">
        <v>-18914.16</v>
      </c>
      <c r="FB53" s="1">
        <v>-19910.580000000002</v>
      </c>
      <c r="FC53" s="1">
        <v>-6517.35</v>
      </c>
      <c r="FD53" s="1">
        <v>-45641.78</v>
      </c>
      <c r="FE53" s="1">
        <v>-285752.08</v>
      </c>
      <c r="FF53" s="1">
        <v>-126071.09</v>
      </c>
      <c r="FG53" s="1"/>
      <c r="FH53" s="1">
        <v>-12985.65</v>
      </c>
      <c r="FI53" s="1">
        <v>-243091.33</v>
      </c>
      <c r="FJ53" s="1">
        <v>-140960.4</v>
      </c>
      <c r="FK53" s="1">
        <v>-6204.98</v>
      </c>
      <c r="FL53" s="1">
        <v>-125071.16</v>
      </c>
      <c r="FM53" s="1">
        <v>-14978.32</v>
      </c>
      <c r="FN53" s="1"/>
      <c r="FO53" s="1"/>
      <c r="FP53" s="1">
        <v>-80986.17</v>
      </c>
      <c r="FQ53" s="1">
        <v>-76157.399999999994</v>
      </c>
      <c r="FR53" s="1">
        <v>-5543.71</v>
      </c>
      <c r="FS53" s="1"/>
      <c r="FT53" s="1">
        <v>-168264.66</v>
      </c>
      <c r="FU53" s="1">
        <v>-43316.24</v>
      </c>
      <c r="FV53" s="1">
        <v>-609.33000000000004</v>
      </c>
      <c r="FW53" s="1"/>
      <c r="FX53" s="1">
        <v>-2721.3</v>
      </c>
      <c r="FY53" s="1">
        <v>-13944.1</v>
      </c>
      <c r="FZ53" s="1">
        <v>-3092.31</v>
      </c>
      <c r="GA53" s="1">
        <v>-7406.43</v>
      </c>
      <c r="GB53" s="1">
        <v>-6630.6</v>
      </c>
      <c r="GC53" s="1">
        <v>-51727.05</v>
      </c>
      <c r="GD53" s="1">
        <v>-3366.9</v>
      </c>
      <c r="GE53" s="1">
        <v>-3119.58</v>
      </c>
      <c r="GF53" s="1">
        <v>-2627.73</v>
      </c>
      <c r="GG53" s="1">
        <v>-20931.87</v>
      </c>
      <c r="GH53" s="1">
        <v>-20869.11</v>
      </c>
      <c r="GI53" s="1">
        <v>-3112.62</v>
      </c>
      <c r="GJ53" s="1">
        <v>-11545.5</v>
      </c>
      <c r="GK53" s="1">
        <v>-12493.53</v>
      </c>
      <c r="GL53" s="1">
        <v>-4185.93</v>
      </c>
      <c r="GM53" s="1">
        <v>-4587.45</v>
      </c>
      <c r="GN53" s="1">
        <v>-22245.13</v>
      </c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>
        <v>-30404.97</v>
      </c>
      <c r="HD53" s="1">
        <v>-14184.42</v>
      </c>
      <c r="HE53" s="1">
        <v>-9721.98</v>
      </c>
      <c r="HF53" s="1">
        <v>-10737.52</v>
      </c>
      <c r="HG53" s="1">
        <v>-3462.06</v>
      </c>
      <c r="HH53" s="1">
        <v>-600486.23</v>
      </c>
      <c r="HI53" s="1">
        <v>-9939.6299999999992</v>
      </c>
      <c r="HJ53" s="1">
        <v>-1339.56</v>
      </c>
      <c r="HK53" s="1">
        <v>-3055516.0799999996</v>
      </c>
      <c r="HL53" s="1">
        <v>-21314.44</v>
      </c>
      <c r="HM53" s="1">
        <v>-3359.43</v>
      </c>
      <c r="HN53" s="1">
        <v>-23968.29</v>
      </c>
      <c r="HO53" s="1">
        <v>-35259.33</v>
      </c>
      <c r="HP53" s="1">
        <v>0</v>
      </c>
      <c r="HQ53" s="1">
        <v>-2919.66</v>
      </c>
      <c r="HR53" s="1">
        <v>-32217.27</v>
      </c>
      <c r="HS53" s="1">
        <v>-2598.29</v>
      </c>
      <c r="HT53" s="1">
        <v>-71613.22</v>
      </c>
      <c r="HU53" s="1">
        <v>-193041.23</v>
      </c>
      <c r="HV53" s="1"/>
      <c r="HW53" s="1">
        <v>-15880.77</v>
      </c>
      <c r="HX53" s="1">
        <v>-336849.81</v>
      </c>
      <c r="HY53" s="1">
        <v>-3686.19</v>
      </c>
      <c r="HZ53" s="1">
        <v>-14734.34</v>
      </c>
      <c r="IA53" s="1"/>
      <c r="IB53" s="1">
        <v>-14211.79</v>
      </c>
      <c r="IC53" s="1">
        <v>-2004.33</v>
      </c>
      <c r="ID53" s="1"/>
      <c r="IE53" s="1">
        <v>-360924.63</v>
      </c>
      <c r="IF53" s="1"/>
      <c r="IG53" s="1">
        <v>-11775.78</v>
      </c>
      <c r="IH53" s="1">
        <v>-10546.76</v>
      </c>
      <c r="II53" s="1">
        <v>-236104.16</v>
      </c>
      <c r="IJ53" s="1">
        <v>-23142.13</v>
      </c>
      <c r="IK53" s="1">
        <v>-21782.73</v>
      </c>
      <c r="IL53" s="1">
        <v>-30762.87</v>
      </c>
      <c r="IM53" s="1">
        <v>-33731.97</v>
      </c>
      <c r="IN53" s="1">
        <v>-2996.64</v>
      </c>
      <c r="IO53" s="1">
        <v>-12684.07</v>
      </c>
      <c r="IP53" s="1">
        <v>-27679.25</v>
      </c>
      <c r="IQ53" s="1">
        <v>-13781.48</v>
      </c>
      <c r="IR53" s="1">
        <v>-1508.58</v>
      </c>
      <c r="IS53" s="1">
        <v>-11242.73</v>
      </c>
      <c r="IT53" s="1">
        <v>-23642.67</v>
      </c>
      <c r="IU53" s="1">
        <v>-8770.5400000000009</v>
      </c>
      <c r="IV53" s="1">
        <v>-14552.24</v>
      </c>
      <c r="IW53" s="1">
        <v>-23269.37</v>
      </c>
      <c r="IX53" s="1">
        <v>-3840</v>
      </c>
      <c r="IY53" s="1">
        <v>-9453.2999999999993</v>
      </c>
      <c r="IZ53" s="1">
        <v>-2737.89</v>
      </c>
      <c r="JA53" s="1">
        <v>-46273.25</v>
      </c>
      <c r="JB53" s="1">
        <v>-27870.61</v>
      </c>
      <c r="JC53" s="1">
        <v>-173406.57</v>
      </c>
      <c r="JD53" s="1">
        <v>-19950.59</v>
      </c>
      <c r="JE53" s="1">
        <v>-149397.68</v>
      </c>
      <c r="JF53" s="1">
        <v>-19250.22</v>
      </c>
      <c r="JG53" s="1">
        <v>-85491.67</v>
      </c>
      <c r="JH53" s="1">
        <v>-38328.03</v>
      </c>
      <c r="JI53" s="1">
        <v>-83420.039999999994</v>
      </c>
      <c r="JJ53" s="1">
        <v>-133254.79</v>
      </c>
      <c r="JK53" s="1">
        <v>-3862.07</v>
      </c>
      <c r="JL53" s="1">
        <v>-358.61</v>
      </c>
      <c r="JM53" s="1"/>
      <c r="JN53" s="1"/>
      <c r="JO53" s="1">
        <v>-47649</v>
      </c>
      <c r="JP53" s="1"/>
      <c r="JQ53" s="1">
        <v>0</v>
      </c>
      <c r="JR53" s="1">
        <v>0</v>
      </c>
      <c r="JS53" s="1">
        <v>0</v>
      </c>
      <c r="JT53" s="1">
        <v>0</v>
      </c>
      <c r="JU53" s="1"/>
      <c r="JV53" s="1"/>
      <c r="JW53" s="1"/>
      <c r="JX53" s="1"/>
      <c r="JY53" s="1">
        <v>0</v>
      </c>
      <c r="JZ53" s="1">
        <v>-50000.08</v>
      </c>
      <c r="KA53" s="1">
        <v>0</v>
      </c>
      <c r="KB53" s="1"/>
      <c r="KC53" s="1">
        <v>0</v>
      </c>
      <c r="KD53" s="1">
        <v>-49063.46</v>
      </c>
      <c r="KE53" s="1"/>
      <c r="KF53" s="1">
        <v>-3965.75</v>
      </c>
      <c r="KG53" s="1"/>
      <c r="KH53" s="1"/>
      <c r="KI53" s="1">
        <v>-5056.51</v>
      </c>
      <c r="KJ53" s="1">
        <v>-132418.59</v>
      </c>
      <c r="KK53" s="1">
        <v>-296.97000000000003</v>
      </c>
      <c r="KL53" s="1">
        <v>-762</v>
      </c>
      <c r="KM53" s="1">
        <v>-70754.7</v>
      </c>
      <c r="KN53" s="1">
        <v>-14049</v>
      </c>
      <c r="KO53" s="1">
        <v>-1447.5</v>
      </c>
      <c r="KP53" s="1"/>
      <c r="KQ53" s="1">
        <v>-2092.71</v>
      </c>
      <c r="KR53" s="1"/>
      <c r="KS53" s="1">
        <v>-36511.730000000003</v>
      </c>
      <c r="KT53" s="1">
        <v>-3312.67</v>
      </c>
      <c r="KU53" s="1">
        <v>-2.5000000000000001E-3</v>
      </c>
      <c r="KV53" s="1"/>
      <c r="KW53" s="1">
        <v>-2.5000000000000001E-3</v>
      </c>
      <c r="KX53" s="1">
        <v>0</v>
      </c>
      <c r="KY53" s="1">
        <v>0</v>
      </c>
      <c r="KZ53" s="1">
        <v>0</v>
      </c>
      <c r="LA53" s="1">
        <v>0</v>
      </c>
      <c r="LB53" s="1">
        <v>-14679.9</v>
      </c>
      <c r="LC53" s="1">
        <v>-18363.05</v>
      </c>
      <c r="LD53" s="1">
        <v>-21161.65</v>
      </c>
      <c r="LE53" s="1">
        <v>-87607.74</v>
      </c>
      <c r="LF53" s="1">
        <v>-115958.75</v>
      </c>
      <c r="LG53" s="1">
        <v>-36983.629999999997</v>
      </c>
      <c r="LH53" s="1">
        <v>-87232.2</v>
      </c>
      <c r="LI53" s="1">
        <v>-23565.9</v>
      </c>
      <c r="LJ53" s="1">
        <v>-417241.75</v>
      </c>
      <c r="LK53" s="1">
        <v>-14414.11</v>
      </c>
      <c r="LL53" s="1">
        <v>-83951.33</v>
      </c>
      <c r="LM53" s="1">
        <v>-14190.22</v>
      </c>
      <c r="LN53" s="1">
        <v>-43475.91</v>
      </c>
      <c r="LO53" s="1">
        <v>-11968.24</v>
      </c>
      <c r="LP53" s="1"/>
      <c r="LQ53" s="1">
        <v>-1939</v>
      </c>
      <c r="LR53" s="1">
        <v>0</v>
      </c>
      <c r="LS53" s="1">
        <v>0</v>
      </c>
      <c r="LT53" s="1">
        <v>0</v>
      </c>
      <c r="LU53" s="1">
        <v>0</v>
      </c>
      <c r="LV53" s="1">
        <v>-21622.92</v>
      </c>
      <c r="LW53" s="1">
        <v>-735.03</v>
      </c>
      <c r="LX53" s="1">
        <v>-5374.02</v>
      </c>
      <c r="LY53" s="1">
        <v>-7543.71</v>
      </c>
      <c r="LZ53" s="1"/>
      <c r="MA53" s="1"/>
      <c r="MB53" s="1">
        <v>-826.83</v>
      </c>
      <c r="MC53" s="1">
        <v>-108351.28</v>
      </c>
      <c r="MD53" s="1"/>
      <c r="ME53" s="1"/>
      <c r="MF53" s="1"/>
      <c r="MG53" s="1">
        <v>-4289.72</v>
      </c>
      <c r="MH53" s="1"/>
      <c r="MI53" s="1">
        <v>-4346.1000000000004</v>
      </c>
      <c r="MJ53" s="1">
        <v>-12311.56</v>
      </c>
      <c r="MK53" s="1">
        <v>0</v>
      </c>
      <c r="ML53" s="1">
        <v>-202.5</v>
      </c>
      <c r="MM53" s="1">
        <v>-4359683.92</v>
      </c>
      <c r="MN53" s="1">
        <v>-4086.9</v>
      </c>
      <c r="MO53" s="1">
        <v>-157.35</v>
      </c>
      <c r="MP53" s="1">
        <v>-4405.03</v>
      </c>
      <c r="MQ53" s="1"/>
      <c r="MR53" s="1">
        <v>-15612.84</v>
      </c>
      <c r="MS53" s="1">
        <v>-46166.48</v>
      </c>
      <c r="MT53" s="1">
        <v>-248605.47</v>
      </c>
      <c r="MU53" s="1">
        <v>-11394.78</v>
      </c>
      <c r="MV53" s="1">
        <v>-23057.97</v>
      </c>
      <c r="MW53" s="1">
        <v>-105149.57</v>
      </c>
      <c r="MX53" s="1">
        <v>-3039.36</v>
      </c>
      <c r="MY53" s="1">
        <v>-10544.01</v>
      </c>
      <c r="MZ53" s="1">
        <v>-7174.92</v>
      </c>
      <c r="NA53" s="1">
        <v>-5339.64</v>
      </c>
      <c r="NB53" s="1">
        <v>-16842.8</v>
      </c>
      <c r="NC53" s="1">
        <v>-81679.17</v>
      </c>
      <c r="ND53" s="1">
        <v>-58661.25</v>
      </c>
      <c r="NE53" s="1">
        <v>-815.58</v>
      </c>
      <c r="NF53" s="1">
        <v>-37960.97</v>
      </c>
      <c r="NG53" s="1">
        <v>-3062.37</v>
      </c>
      <c r="NH53" s="1">
        <v>-18365.97</v>
      </c>
      <c r="NI53" s="1">
        <v>-1936.06</v>
      </c>
      <c r="NJ53" s="1">
        <v>-1466.58</v>
      </c>
      <c r="NK53" s="1">
        <v>-4992.33</v>
      </c>
      <c r="NL53" s="1">
        <v>-611.61</v>
      </c>
      <c r="NM53" s="1">
        <v>-1195.23</v>
      </c>
      <c r="NN53" s="1">
        <v>-531.36</v>
      </c>
      <c r="NO53" s="1"/>
      <c r="NP53" s="1"/>
      <c r="NQ53" s="1">
        <v>-1022.53</v>
      </c>
      <c r="NR53" s="1">
        <v>-2178</v>
      </c>
      <c r="NS53" s="1">
        <v>-246792.01</v>
      </c>
      <c r="NT53" s="1">
        <v>-5801.36</v>
      </c>
      <c r="NU53" s="1">
        <v>-183880.89</v>
      </c>
      <c r="NV53" s="1">
        <v>-10474.1</v>
      </c>
      <c r="NW53" s="1">
        <v>-2693.29</v>
      </c>
      <c r="NX53" s="1">
        <v>-1937.95</v>
      </c>
      <c r="NY53" s="1">
        <v>-67434.81</v>
      </c>
      <c r="NZ53" s="1">
        <v>-28266.97</v>
      </c>
      <c r="OA53" s="1">
        <v>-2488.0700000000002</v>
      </c>
      <c r="OB53" s="1">
        <v>-1939.41</v>
      </c>
      <c r="OC53" s="1">
        <v>-836.25</v>
      </c>
      <c r="OD53" s="1">
        <v>0</v>
      </c>
      <c r="OE53" s="1"/>
      <c r="OF53" s="1">
        <v>-7025.86</v>
      </c>
      <c r="OG53" s="1">
        <v>-86038.27</v>
      </c>
      <c r="OH53" s="1">
        <v>-221207.39</v>
      </c>
      <c r="OI53" s="1">
        <v>0</v>
      </c>
      <c r="OJ53" s="1"/>
      <c r="OK53" s="1">
        <v>-3056.87</v>
      </c>
      <c r="OL53" s="1">
        <v>-20904.16</v>
      </c>
      <c r="OM53" s="1">
        <v>-4817.55</v>
      </c>
      <c r="ON53" s="1">
        <v>-130662.99</v>
      </c>
      <c r="OO53" s="1">
        <v>-228.75</v>
      </c>
      <c r="OP53" s="1">
        <v>-9937.98</v>
      </c>
      <c r="OQ53" s="1">
        <v>-69200.13</v>
      </c>
      <c r="OR53" s="1">
        <v>-15461.49</v>
      </c>
      <c r="OS53" s="1">
        <v>-122022.48</v>
      </c>
      <c r="OT53" s="1">
        <v>-4679.7</v>
      </c>
      <c r="OU53" s="1">
        <v>-9876.7800000000007</v>
      </c>
      <c r="OV53" s="1">
        <v>-14892.39</v>
      </c>
      <c r="OW53" s="1">
        <v>-57836.43</v>
      </c>
      <c r="OX53" s="1">
        <v>-253704.69</v>
      </c>
      <c r="OY53" s="1">
        <v>-53101.35</v>
      </c>
      <c r="OZ53" s="1">
        <v>-31360.68</v>
      </c>
      <c r="PA53" s="1">
        <v>-716.4</v>
      </c>
      <c r="PB53" s="1">
        <v>-5225.13</v>
      </c>
      <c r="PC53" s="1">
        <v>-5248.95</v>
      </c>
      <c r="PD53" s="1"/>
      <c r="PE53" s="1">
        <v>-12504.09</v>
      </c>
      <c r="PF53" s="1"/>
      <c r="PG53" s="1">
        <v>-52.32</v>
      </c>
      <c r="PH53" s="1">
        <v>-11018.37</v>
      </c>
      <c r="PI53" s="1"/>
      <c r="PJ53" s="1"/>
      <c r="PK53" s="1"/>
      <c r="PL53" s="1"/>
      <c r="PM53" s="1">
        <v>-14784.8</v>
      </c>
      <c r="PN53" s="1">
        <v>-232210.11</v>
      </c>
      <c r="PO53" s="1"/>
      <c r="PP53" s="1">
        <v>-5025.87</v>
      </c>
      <c r="PQ53" s="1">
        <v>-13501.68</v>
      </c>
      <c r="PR53" s="1">
        <v>-19794.060000000001</v>
      </c>
      <c r="PS53" s="1">
        <v>-83616.899999999994</v>
      </c>
      <c r="PT53" s="1">
        <v>-2011.08</v>
      </c>
      <c r="PU53" s="1">
        <v>-3505.56</v>
      </c>
      <c r="PV53" s="1">
        <v>-597781.09</v>
      </c>
      <c r="PW53" s="1">
        <v>-8540.73</v>
      </c>
      <c r="PX53" s="1">
        <v>-18387.12</v>
      </c>
      <c r="PY53" s="1">
        <v>-17518.099999999999</v>
      </c>
      <c r="PZ53" s="1">
        <v>-3514.17</v>
      </c>
      <c r="QA53" s="1">
        <v>-6499.53</v>
      </c>
      <c r="QB53" s="1">
        <v>-32631.01</v>
      </c>
      <c r="QC53" s="1">
        <v>-4259.6099999999997</v>
      </c>
      <c r="QD53" s="1">
        <v>-7273.05</v>
      </c>
      <c r="QE53" s="1">
        <v>-15679.3</v>
      </c>
      <c r="QF53" s="1">
        <v>-17833.560000000001</v>
      </c>
      <c r="QG53" s="1">
        <v>-16291.29</v>
      </c>
      <c r="QH53" s="1">
        <v>-30606.87</v>
      </c>
      <c r="QI53" s="1">
        <v>-37689.279999999999</v>
      </c>
      <c r="QJ53" s="1">
        <v>-2444.5700000000002</v>
      </c>
      <c r="QK53" s="1">
        <v>-146369.26</v>
      </c>
      <c r="QL53" s="1">
        <v>-22348.43</v>
      </c>
      <c r="QM53" s="1">
        <v>-43042.71</v>
      </c>
      <c r="QN53" s="1">
        <v>-1272</v>
      </c>
      <c r="QO53" s="1">
        <v>-15842.74</v>
      </c>
      <c r="QP53" s="1">
        <v>-5815.01</v>
      </c>
      <c r="QQ53" s="1">
        <v>-21841.77</v>
      </c>
      <c r="QR53" s="1">
        <v>-85063.53</v>
      </c>
      <c r="QS53" s="1">
        <v>-4314.1499999999996</v>
      </c>
      <c r="QT53" s="1">
        <v>-490234.98</v>
      </c>
      <c r="QU53" s="1">
        <v>-13306.93</v>
      </c>
      <c r="QV53" s="1">
        <v>-22244.91</v>
      </c>
      <c r="QW53" s="1">
        <v>-53863.25</v>
      </c>
      <c r="QX53" s="1">
        <v>-12442.05</v>
      </c>
      <c r="QY53" s="1">
        <v>-28243.22</v>
      </c>
      <c r="QZ53" s="1">
        <v>-357123.35</v>
      </c>
      <c r="RA53" s="1">
        <v>-23224.5</v>
      </c>
      <c r="RB53" s="1">
        <v>-6646.15</v>
      </c>
      <c r="RC53" s="1">
        <v>-411044.34</v>
      </c>
      <c r="RD53" s="1">
        <v>-6124.2</v>
      </c>
      <c r="RE53" s="1">
        <v>-385042.07</v>
      </c>
      <c r="RF53" s="1">
        <v>-11800.89</v>
      </c>
      <c r="RG53" s="1">
        <v>-16922.669999999998</v>
      </c>
      <c r="RH53" s="1">
        <v>-2726.4</v>
      </c>
      <c r="RI53" s="1">
        <v>-15793.32</v>
      </c>
      <c r="RJ53" s="1">
        <v>-19054.77</v>
      </c>
      <c r="RK53" s="1">
        <v>-5469.87</v>
      </c>
      <c r="RL53" s="1">
        <v>-5540.61</v>
      </c>
      <c r="RM53" s="1">
        <v>-10589.73</v>
      </c>
      <c r="RN53" s="1">
        <v>-92517.96</v>
      </c>
      <c r="RO53" s="1">
        <v>-36890.519999999997</v>
      </c>
      <c r="RP53" s="1">
        <v>-7917.63</v>
      </c>
      <c r="RQ53" s="1">
        <v>-581.58000000000004</v>
      </c>
      <c r="RR53" s="1">
        <v>-5382.15</v>
      </c>
      <c r="RS53" s="1">
        <v>-5025.09</v>
      </c>
      <c r="RT53" s="1">
        <v>-26088.33</v>
      </c>
      <c r="RU53" s="1">
        <v>-4717.33</v>
      </c>
      <c r="RV53" s="1">
        <v>-65568.320000000007</v>
      </c>
      <c r="RW53" s="1">
        <v>-386.36</v>
      </c>
      <c r="RX53" s="1">
        <v>-341.3</v>
      </c>
      <c r="RY53" s="1">
        <v>-931.5</v>
      </c>
      <c r="RZ53" s="1">
        <v>-60.41</v>
      </c>
      <c r="SA53" s="1">
        <v>-2369.81</v>
      </c>
      <c r="SB53" s="1">
        <v>-477.9</v>
      </c>
      <c r="SC53" s="1">
        <v>-560.41999999999996</v>
      </c>
      <c r="SD53" s="1">
        <v>-681.8</v>
      </c>
      <c r="SE53" s="1">
        <v>-2456.59</v>
      </c>
      <c r="SF53" s="1">
        <v>-1132.07</v>
      </c>
      <c r="SG53" s="1">
        <v>-12828.03</v>
      </c>
      <c r="SH53" s="1">
        <v>-7097.54</v>
      </c>
      <c r="SI53" s="1">
        <v>-19308.63</v>
      </c>
      <c r="SJ53" s="1">
        <v>-1332.09</v>
      </c>
      <c r="SK53" s="1">
        <v>-4268.75</v>
      </c>
      <c r="SL53" s="1">
        <v>-18109.490000000002</v>
      </c>
      <c r="SM53" s="1">
        <v>-44027.97</v>
      </c>
      <c r="SN53" s="1">
        <v>-40619.08</v>
      </c>
      <c r="SO53" s="1">
        <v>-9914.64</v>
      </c>
      <c r="SP53" s="1">
        <v>-754.92</v>
      </c>
      <c r="SQ53" s="1">
        <v>-1287.3800000000001</v>
      </c>
      <c r="SR53" s="1">
        <v>-399.3</v>
      </c>
      <c r="SS53" s="1">
        <v>-1056</v>
      </c>
      <c r="ST53" s="1">
        <v>-4871.7</v>
      </c>
      <c r="SU53" s="1">
        <v>-870</v>
      </c>
      <c r="SV53" s="1">
        <v>-1196.6500000000001</v>
      </c>
      <c r="SW53" s="1">
        <v>-13417.83</v>
      </c>
      <c r="SX53" s="1">
        <v>-6022.98</v>
      </c>
      <c r="SY53" s="1"/>
      <c r="SZ53" s="1">
        <v>-369</v>
      </c>
      <c r="TA53" s="1">
        <v>-2028</v>
      </c>
      <c r="TB53" s="1">
        <v>-233.49</v>
      </c>
      <c r="TC53" s="1">
        <v>-1312.38</v>
      </c>
      <c r="TD53" s="1">
        <v>-3111</v>
      </c>
      <c r="TE53" s="1"/>
      <c r="TF53" s="1">
        <v>-446.43</v>
      </c>
      <c r="TG53" s="1">
        <v>-132.6</v>
      </c>
      <c r="TH53" s="1">
        <v>-214.2</v>
      </c>
      <c r="TI53" s="1">
        <v>-323.7</v>
      </c>
      <c r="TJ53" s="1">
        <v>-305.63</v>
      </c>
      <c r="TK53" s="1">
        <v>-3746.16</v>
      </c>
      <c r="TL53" s="1">
        <v>-3540</v>
      </c>
      <c r="TM53" s="1">
        <v>-14197.5</v>
      </c>
      <c r="TN53" s="1">
        <v>-23679.3</v>
      </c>
      <c r="TO53" s="1">
        <v>-5115.18</v>
      </c>
      <c r="TP53" s="1">
        <v>-2462.4</v>
      </c>
      <c r="TQ53" s="1">
        <v>-5182.5</v>
      </c>
      <c r="TR53" s="1">
        <v>-1087.5</v>
      </c>
      <c r="TS53" s="1">
        <v>-51379.5</v>
      </c>
      <c r="TT53" s="1">
        <v>-1858.5</v>
      </c>
      <c r="TU53" s="1">
        <v>-18026.400000000001</v>
      </c>
      <c r="TV53" s="1">
        <v>-3420</v>
      </c>
      <c r="TW53" s="1">
        <v>-38172</v>
      </c>
      <c r="TX53" s="1">
        <v>-4990.5</v>
      </c>
      <c r="TY53" s="1"/>
      <c r="TZ53" s="1">
        <v>-23448.66</v>
      </c>
      <c r="UA53" s="1"/>
      <c r="UB53" s="1"/>
      <c r="UC53" s="1">
        <v>-4711.8</v>
      </c>
      <c r="UD53" s="1">
        <v>-7234.35</v>
      </c>
      <c r="UE53" s="1">
        <v>-19094.759999999998</v>
      </c>
      <c r="UF53" s="1">
        <v>-27436.89</v>
      </c>
      <c r="UG53" s="1">
        <v>-4686.26</v>
      </c>
      <c r="UH53" s="1">
        <v>-4827.38</v>
      </c>
      <c r="UI53" s="1">
        <v>-3046.3</v>
      </c>
      <c r="UJ53" s="1">
        <v>-17153</v>
      </c>
      <c r="UK53" s="1">
        <v>-19739.490000000002</v>
      </c>
      <c r="UL53" s="1">
        <v>-2509.48</v>
      </c>
      <c r="UM53" s="1">
        <v>-5929.79</v>
      </c>
      <c r="UN53" s="1">
        <v>-14757.59</v>
      </c>
      <c r="UO53" s="1">
        <v>-34492.65</v>
      </c>
      <c r="UP53" s="1">
        <v>-4269.2299999999996</v>
      </c>
      <c r="UQ53" s="1">
        <v>-674.04</v>
      </c>
      <c r="UR53" s="1">
        <v>-41228.03</v>
      </c>
      <c r="US53" s="1">
        <v>-6687.93</v>
      </c>
      <c r="UT53" s="1"/>
      <c r="UU53" s="1">
        <v>-2099.8000000000002</v>
      </c>
      <c r="UV53" s="1">
        <v>-2772.64</v>
      </c>
      <c r="UW53" s="1">
        <v>-2518.63</v>
      </c>
      <c r="UX53" s="1">
        <v>-3400.86</v>
      </c>
      <c r="UY53" s="1">
        <v>-1240.8</v>
      </c>
      <c r="UZ53" s="1">
        <v>-4855.47</v>
      </c>
      <c r="VA53" s="1">
        <v>-2477.5500000000002</v>
      </c>
      <c r="VB53" s="1">
        <v>-5519.82</v>
      </c>
      <c r="VC53" s="1">
        <v>-5052.83</v>
      </c>
      <c r="VD53" s="1">
        <v>-848.7</v>
      </c>
      <c r="VE53" s="1">
        <v>-13110.66</v>
      </c>
      <c r="VF53" s="1">
        <v>-2358.21</v>
      </c>
      <c r="VG53" s="1">
        <v>-9387.07</v>
      </c>
      <c r="VH53" s="1">
        <v>-2739.64</v>
      </c>
      <c r="VI53" s="1">
        <v>-27756.89</v>
      </c>
      <c r="VJ53" s="1">
        <v>-13173.63</v>
      </c>
      <c r="VK53" s="1">
        <v>-4256.1400000000003</v>
      </c>
      <c r="VL53" s="1">
        <v>-2892.42</v>
      </c>
      <c r="VM53" s="1"/>
      <c r="VN53" s="1"/>
      <c r="VO53" s="1"/>
      <c r="VP53" s="1"/>
      <c r="VQ53" s="1"/>
      <c r="VR53" s="1"/>
      <c r="VS53" s="1"/>
      <c r="VT53" s="1"/>
      <c r="VU53" s="1"/>
      <c r="VV53" s="1"/>
      <c r="VW53" s="1"/>
      <c r="VX53" s="1"/>
      <c r="VY53" s="1"/>
      <c r="VZ53" s="1"/>
      <c r="WA53" s="1"/>
      <c r="WB53" s="1">
        <v>-589.61</v>
      </c>
      <c r="WC53" s="1"/>
      <c r="WD53" s="1">
        <v>-59656.34</v>
      </c>
      <c r="WE53" s="1"/>
      <c r="WF53" s="1"/>
      <c r="WG53" s="1">
        <v>-903.83</v>
      </c>
      <c r="WH53" s="1">
        <v>-149609.1</v>
      </c>
      <c r="WI53" s="1"/>
      <c r="WJ53" s="1"/>
      <c r="WK53" s="1">
        <v>-35312.53</v>
      </c>
      <c r="WL53" s="1">
        <v>-5070.6000000000004</v>
      </c>
      <c r="WM53" s="1">
        <v>-495.99</v>
      </c>
      <c r="WN53" s="1">
        <v>-926.6</v>
      </c>
      <c r="WO53" s="1">
        <v>-1229.96</v>
      </c>
      <c r="WP53" s="1"/>
      <c r="WQ53" s="1"/>
      <c r="WR53" s="1">
        <v>-456001.25</v>
      </c>
      <c r="WS53" s="1"/>
      <c r="WT53" s="1"/>
      <c r="WU53" s="1"/>
      <c r="WV53" s="1"/>
      <c r="WW53" s="1"/>
      <c r="WX53" s="1"/>
      <c r="WY53" s="1">
        <v>-34272.99</v>
      </c>
      <c r="WZ53" s="1"/>
      <c r="XA53" s="1"/>
      <c r="XB53" s="1"/>
      <c r="XC53" s="1"/>
      <c r="XD53" s="1"/>
      <c r="XE53" s="1"/>
      <c r="XF53" s="1"/>
      <c r="XG53" s="1"/>
      <c r="XH53" s="1">
        <v>-3070.17</v>
      </c>
      <c r="XI53" s="1"/>
      <c r="XJ53" s="1">
        <v>-3101.16</v>
      </c>
      <c r="XK53" s="1">
        <v>-81369.929999999993</v>
      </c>
      <c r="XL53" s="1"/>
      <c r="XM53" s="1"/>
      <c r="XN53" s="1">
        <v>-3512.16</v>
      </c>
      <c r="XO53" s="1"/>
      <c r="XP53" s="1">
        <v>-23619.4</v>
      </c>
      <c r="XQ53" s="1">
        <v>-2190.0300000000002</v>
      </c>
      <c r="XR53" s="1">
        <v>-5868.93</v>
      </c>
      <c r="XS53" s="1">
        <v>-3651.69</v>
      </c>
      <c r="XT53" s="1">
        <v>-191536.61</v>
      </c>
      <c r="XU53" s="1"/>
      <c r="XV53" s="1"/>
      <c r="XW53" s="1"/>
      <c r="XX53" s="1"/>
      <c r="XY53" s="1"/>
      <c r="XZ53" s="1"/>
      <c r="YA53" s="1"/>
      <c r="YB53" s="1"/>
      <c r="YC53" s="1"/>
      <c r="YD53" s="1"/>
      <c r="YE53" s="1">
        <v>-20396.099999999999</v>
      </c>
      <c r="YF53" s="1">
        <v>-58479.9</v>
      </c>
      <c r="YG53" s="1">
        <v>-279929.95</v>
      </c>
      <c r="YH53" s="1"/>
      <c r="YI53" s="1"/>
      <c r="YJ53" s="1">
        <v>-547053.86</v>
      </c>
      <c r="YK53" s="1">
        <v>-74349.09</v>
      </c>
      <c r="YL53" s="1"/>
      <c r="YM53" s="1"/>
      <c r="YN53" s="1"/>
      <c r="YO53" s="1"/>
      <c r="YP53" s="1"/>
      <c r="YQ53" s="1"/>
      <c r="YR53" s="1"/>
      <c r="YS53" s="1"/>
      <c r="YT53" s="1"/>
      <c r="YU53" s="1"/>
      <c r="YV53" s="1"/>
      <c r="YW53" s="1"/>
      <c r="YX53" s="1"/>
      <c r="YY53" s="1"/>
      <c r="YZ53" s="1"/>
      <c r="ZA53" s="1"/>
      <c r="ZB53" s="1"/>
      <c r="ZC53" s="1"/>
      <c r="ZD53" s="1"/>
      <c r="ZE53" s="1"/>
      <c r="ZF53" s="1"/>
      <c r="ZG53" s="1"/>
      <c r="ZH53" s="1"/>
      <c r="ZI53" s="1"/>
      <c r="ZJ53" s="1"/>
      <c r="ZK53" s="1">
        <v>-21957.27</v>
      </c>
      <c r="ZL53" s="1">
        <v>-236976.7</v>
      </c>
      <c r="ZM53" s="1"/>
      <c r="ZN53" s="1">
        <v>-3266620.89</v>
      </c>
      <c r="ZO53" s="1">
        <v>-21327.06</v>
      </c>
      <c r="ZP53" s="1">
        <v>0</v>
      </c>
      <c r="ZQ53" s="1">
        <v>-47595.99</v>
      </c>
      <c r="ZR53" s="1"/>
      <c r="ZS53" s="1"/>
      <c r="ZT53" s="1">
        <v>-83150.12</v>
      </c>
      <c r="ZU53" s="1">
        <v>-3919.56</v>
      </c>
      <c r="ZV53" s="1">
        <v>-27581.45</v>
      </c>
      <c r="ZW53" s="1">
        <v>-20717.37</v>
      </c>
      <c r="ZX53" s="1">
        <v>-6564.92</v>
      </c>
      <c r="ZY53" s="1">
        <v>-11664.34</v>
      </c>
      <c r="ZZ53" s="1">
        <v>-142595.76999999999</v>
      </c>
      <c r="AAA53" s="1">
        <v>-3037.12</v>
      </c>
      <c r="AAB53" s="1"/>
      <c r="AAC53" s="1"/>
      <c r="AAD53" s="1"/>
      <c r="AAE53" s="1">
        <v>-49804.25</v>
      </c>
      <c r="AAF53" s="1">
        <v>-10858.51</v>
      </c>
      <c r="AAG53" s="1"/>
      <c r="AAH53" s="1"/>
      <c r="AAI53" s="1"/>
      <c r="AAJ53" s="1"/>
      <c r="AAK53" s="1"/>
      <c r="AAL53" s="1"/>
      <c r="AAM53" s="1">
        <v>-4755</v>
      </c>
      <c r="AAN53" s="1">
        <v>-3285</v>
      </c>
      <c r="AAO53" s="1">
        <v>-7447.29</v>
      </c>
      <c r="AAP53" s="1">
        <v>-169182.33</v>
      </c>
      <c r="AAQ53" s="1"/>
      <c r="AAR53" s="1">
        <v>-14462.96</v>
      </c>
      <c r="AAS53" s="1">
        <v>-27625.91</v>
      </c>
      <c r="AAT53" s="1"/>
      <c r="AAU53" s="1"/>
      <c r="AAV53" s="1">
        <v>-11489.57</v>
      </c>
      <c r="AAW53" s="1">
        <v>-14617.53</v>
      </c>
      <c r="AAX53" s="1">
        <v>-29432.240000000002</v>
      </c>
      <c r="AAY53" s="1">
        <v>-2466.3000000000002</v>
      </c>
      <c r="AAZ53" s="1">
        <v>-749.79</v>
      </c>
      <c r="ABA53" s="1">
        <v>-2856.72</v>
      </c>
      <c r="ABB53" s="1">
        <v>-3921.24</v>
      </c>
      <c r="ABC53" s="1">
        <v>-14742.97</v>
      </c>
      <c r="ABD53" s="1">
        <v>-9262.98</v>
      </c>
      <c r="ABE53" s="1">
        <v>-5257.55</v>
      </c>
      <c r="ABF53" s="1">
        <v>-10638.08</v>
      </c>
      <c r="ABG53" s="1">
        <v>-8525.84</v>
      </c>
      <c r="ABH53" s="1">
        <v>-10902.6</v>
      </c>
      <c r="ABI53" s="1">
        <v>-21654.880000000001</v>
      </c>
      <c r="ABJ53" s="1">
        <v>-10308.33</v>
      </c>
      <c r="ABK53" s="1">
        <v>-1968.96</v>
      </c>
      <c r="ABL53" s="1">
        <v>-1351.98</v>
      </c>
      <c r="ABM53" s="1">
        <v>-2057.94</v>
      </c>
      <c r="ABN53" s="1">
        <v>-3583.19</v>
      </c>
      <c r="ABO53" s="1">
        <v>-230.13</v>
      </c>
      <c r="ABP53" s="1">
        <v>-2213.73</v>
      </c>
      <c r="ABQ53" s="1">
        <v>-29054.76</v>
      </c>
      <c r="ABR53" s="1">
        <v>-2408.34</v>
      </c>
      <c r="ABS53" s="1">
        <v>-3752.37</v>
      </c>
      <c r="ABT53" s="1">
        <v>-13500</v>
      </c>
      <c r="ABU53" s="1">
        <v>-15802.29</v>
      </c>
      <c r="ABV53" s="1">
        <v>-6274.97</v>
      </c>
      <c r="ABW53" s="1">
        <v>-5149</v>
      </c>
      <c r="ABX53" s="1">
        <v>-2031</v>
      </c>
      <c r="ABY53" s="1">
        <v>-3940.5</v>
      </c>
      <c r="ABZ53" s="1">
        <v>-112392.95</v>
      </c>
      <c r="ACA53" s="1">
        <v>-49.5</v>
      </c>
      <c r="ACB53" s="1">
        <v>-2520</v>
      </c>
      <c r="ACC53" s="1">
        <v>-1588.5</v>
      </c>
      <c r="ACD53" s="1">
        <v>-3190.5</v>
      </c>
      <c r="ACE53" s="1">
        <v>-8617.61</v>
      </c>
      <c r="ACF53" s="1">
        <v>-25704.68</v>
      </c>
      <c r="ACG53" s="1">
        <v>-20243.009999999998</v>
      </c>
      <c r="ACH53" s="1">
        <v>-34718.46</v>
      </c>
      <c r="ACI53" s="1">
        <v>-17931.009999999998</v>
      </c>
      <c r="ACJ53" s="1">
        <v>-20092.919999999998</v>
      </c>
      <c r="ACK53" s="1">
        <v>-26716.14</v>
      </c>
      <c r="ACL53" s="1">
        <v>-29037.93</v>
      </c>
      <c r="ACM53" s="1">
        <v>-17496.77</v>
      </c>
      <c r="ACN53" s="1">
        <v>-11365.12</v>
      </c>
      <c r="ACO53" s="1">
        <v>-2997.78</v>
      </c>
      <c r="ACP53" s="1">
        <v>-2612.35</v>
      </c>
      <c r="ACQ53" s="1">
        <v>-2306.25</v>
      </c>
      <c r="ACR53" s="1">
        <v>-5518.77</v>
      </c>
      <c r="ACS53" s="1">
        <v>-21622.05</v>
      </c>
      <c r="ACT53" s="1">
        <v>-3843.1</v>
      </c>
      <c r="ACU53" s="1">
        <v>-4228.1499999999996</v>
      </c>
      <c r="ACV53" s="1">
        <v>-2274.5</v>
      </c>
      <c r="ACW53" s="1">
        <v>-3713.7</v>
      </c>
      <c r="ACX53" s="1">
        <v>-1770</v>
      </c>
      <c r="ACY53" s="1">
        <v>-27523.98</v>
      </c>
      <c r="ACZ53" s="1">
        <v>-158033.97</v>
      </c>
      <c r="ADA53" s="1">
        <v>-49572.72</v>
      </c>
      <c r="ADB53" s="1">
        <v>-18065.759999999998</v>
      </c>
      <c r="ADC53" s="1">
        <v>-7499.12</v>
      </c>
      <c r="ADD53" s="1">
        <v>-28004.16</v>
      </c>
      <c r="ADE53" s="1">
        <v>-376209.8</v>
      </c>
      <c r="ADF53" s="1"/>
      <c r="ADG53" s="1">
        <v>-243160</v>
      </c>
      <c r="ADH53" s="1">
        <v>-45041.22</v>
      </c>
      <c r="ADI53" s="1">
        <v>-6049.2</v>
      </c>
      <c r="ADJ53" s="1">
        <v>-18518.16</v>
      </c>
      <c r="ADK53" s="1">
        <v>-5128.17</v>
      </c>
      <c r="ADL53" s="1"/>
      <c r="ADM53" s="1"/>
      <c r="ADN53" s="1">
        <v>-40705.769999999997</v>
      </c>
      <c r="ADO53" s="1"/>
      <c r="ADP53" s="1"/>
      <c r="ADQ53" s="1">
        <v>-77700.36</v>
      </c>
      <c r="ADR53" s="1">
        <v>-18237.84</v>
      </c>
      <c r="ADS53" s="1">
        <v>-40399.019999999997</v>
      </c>
      <c r="ADT53" s="1"/>
      <c r="ADU53" s="1">
        <v>-8383.5</v>
      </c>
      <c r="ADV53" s="1">
        <v>-23034.61</v>
      </c>
      <c r="ADW53" s="1">
        <v>-384.24</v>
      </c>
      <c r="ADX53" s="1"/>
      <c r="ADY53" s="1"/>
      <c r="ADZ53" s="1"/>
      <c r="AEA53" s="1"/>
      <c r="AEB53" s="1">
        <v>-62979.45</v>
      </c>
      <c r="AEC53" s="1"/>
      <c r="AED53" s="1">
        <v>-868.17</v>
      </c>
      <c r="AEE53" s="1">
        <v>-2500.9499999999998</v>
      </c>
      <c r="AEF53" s="1">
        <v>-12430.92</v>
      </c>
      <c r="AEG53" s="1">
        <v>-2245.02</v>
      </c>
      <c r="AEH53" s="1">
        <v>-10875.63</v>
      </c>
      <c r="AEI53" s="1">
        <v>-1249.8399999999999</v>
      </c>
      <c r="AEJ53" s="1"/>
      <c r="AEK53" s="1">
        <v>-1271.8</v>
      </c>
      <c r="AEL53" s="1"/>
      <c r="AEM53" s="1">
        <v>-181698.29</v>
      </c>
      <c r="AEN53" s="1">
        <v>-864</v>
      </c>
      <c r="AEO53" s="1"/>
      <c r="AEP53" s="1"/>
      <c r="AEQ53" s="1">
        <v>-7317.84</v>
      </c>
      <c r="AER53" s="1">
        <v>-16219.5</v>
      </c>
      <c r="AES53" s="1">
        <v>-5612.88</v>
      </c>
      <c r="AET53" s="1">
        <v>-1927.91</v>
      </c>
      <c r="AEU53" s="1"/>
      <c r="AEV53" s="1">
        <v>-92168.04</v>
      </c>
      <c r="AEW53" s="1">
        <v>-23020.880000000001</v>
      </c>
      <c r="AEX53" s="1">
        <v>-5100.75</v>
      </c>
      <c r="AEY53" s="1"/>
      <c r="AEZ53" s="1">
        <v>0</v>
      </c>
      <c r="AFA53" s="1">
        <v>-8894.58</v>
      </c>
      <c r="AFB53" s="1">
        <v>-3425.43</v>
      </c>
      <c r="AFC53" s="1">
        <v>-19026.400000000001</v>
      </c>
      <c r="AFD53" s="1">
        <v>-4311.57</v>
      </c>
      <c r="AFE53" s="1"/>
      <c r="AFF53" s="1"/>
      <c r="AFG53" s="1">
        <v>-1570.5</v>
      </c>
      <c r="AFH53" s="1">
        <v>-24</v>
      </c>
      <c r="AFI53" s="1">
        <v>-329.43</v>
      </c>
      <c r="AFJ53" s="1">
        <v>-55749.7</v>
      </c>
      <c r="AFK53" s="1">
        <v>-244.77</v>
      </c>
      <c r="AFL53" s="1">
        <v>-63179.040000000001</v>
      </c>
      <c r="AFM53" s="1">
        <v>-3259.17</v>
      </c>
      <c r="AFN53" s="1"/>
      <c r="AFO53" s="1">
        <v>-901.14</v>
      </c>
      <c r="AFP53" s="1">
        <v>-8660.2099999999991</v>
      </c>
      <c r="AFQ53" s="1">
        <v>-8277.57</v>
      </c>
      <c r="AFR53" s="1"/>
      <c r="AFS53" s="1"/>
      <c r="AFT53" s="1"/>
      <c r="AFU53" s="1">
        <v>-31942.14</v>
      </c>
      <c r="AFV53" s="1">
        <v>-37847.56</v>
      </c>
      <c r="AFW53" s="1">
        <v>-13368.25</v>
      </c>
      <c r="AFX53" s="1">
        <v>-2136</v>
      </c>
      <c r="AFY53" s="1">
        <v>-1210.0999999999999</v>
      </c>
      <c r="AFZ53" s="1">
        <v>-555.75</v>
      </c>
      <c r="AGA53" s="1">
        <v>-2304.39</v>
      </c>
      <c r="AGB53" s="1"/>
      <c r="AGC53" s="1"/>
      <c r="AGD53" s="1"/>
      <c r="AGE53" s="1">
        <v>0</v>
      </c>
      <c r="AGF53" s="1">
        <v>-3041.1</v>
      </c>
      <c r="AGG53" s="1">
        <v>-7178.51</v>
      </c>
      <c r="AGH53" s="1">
        <v>-981.75</v>
      </c>
      <c r="AGI53" s="1">
        <v>-19289.689999999999</v>
      </c>
      <c r="AGJ53" s="1">
        <v>-7672.26</v>
      </c>
      <c r="AGK53" s="1">
        <v>-27259.200000000001</v>
      </c>
      <c r="AGL53" s="1">
        <v>0</v>
      </c>
      <c r="AGM53" s="1">
        <v>0</v>
      </c>
      <c r="AGN53" s="1">
        <v>-12731.63</v>
      </c>
      <c r="AGO53" s="1">
        <v>-6473.06</v>
      </c>
      <c r="AGP53" s="1">
        <v>-1998.39</v>
      </c>
      <c r="AGQ53" s="1"/>
      <c r="AGR53" s="1">
        <v>-703.35</v>
      </c>
      <c r="AGS53" s="1">
        <v>-1987.64</v>
      </c>
      <c r="AGT53" s="1"/>
      <c r="AGU53" s="1"/>
      <c r="AGV53" s="1">
        <v>-7059</v>
      </c>
      <c r="AGW53" s="1">
        <v>-8786.4500000000007</v>
      </c>
      <c r="AGX53" s="1">
        <v>-907.65</v>
      </c>
      <c r="AGY53" s="1">
        <v>-2410.5</v>
      </c>
      <c r="AGZ53" s="1">
        <v>-2177.71</v>
      </c>
      <c r="AHA53" s="1">
        <v>-1639.67</v>
      </c>
      <c r="AHB53" s="1">
        <v>-1285.3599999999999</v>
      </c>
      <c r="AHC53" s="1"/>
      <c r="AHD53" s="1">
        <v>-9895.35</v>
      </c>
      <c r="AHE53" s="1">
        <v>-135958.35999999999</v>
      </c>
      <c r="AHF53" s="1"/>
      <c r="AHG53" s="1"/>
      <c r="AHH53" s="1"/>
      <c r="AHI53" s="1"/>
      <c r="AHJ53" s="1"/>
      <c r="AHK53" s="1">
        <v>-195</v>
      </c>
      <c r="AHL53" s="1">
        <v>-68.569999999999993</v>
      </c>
      <c r="AHM53" s="1">
        <v>-5933.73</v>
      </c>
      <c r="AHN53" s="1">
        <v>-7071.52</v>
      </c>
      <c r="AHO53" s="1"/>
      <c r="AHP53" s="1"/>
      <c r="AHQ53" s="1"/>
      <c r="AHR53" s="1">
        <v>-2397.19</v>
      </c>
      <c r="AHS53" s="1">
        <v>-3830.64</v>
      </c>
      <c r="AHT53" s="1"/>
      <c r="AHU53" s="1"/>
      <c r="AHV53" s="1"/>
      <c r="AHW53" s="1">
        <v>-122101261.37580004</v>
      </c>
    </row>
    <row r="54" spans="1:907" x14ac:dyDescent="0.25">
      <c r="A54" t="s">
        <v>1917</v>
      </c>
      <c r="B54" t="s">
        <v>1976</v>
      </c>
      <c r="C54" t="s">
        <v>1977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>
        <v>-1324.68</v>
      </c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>
        <v>-279947.18</v>
      </c>
      <c r="AT54" s="1">
        <v>-54071.76</v>
      </c>
      <c r="AU54" s="1"/>
      <c r="AV54" s="1">
        <v>0</v>
      </c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>
        <v>-30</v>
      </c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>
        <v>-8722.86</v>
      </c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>
        <v>-37599.94</v>
      </c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>
        <v>-19361.72</v>
      </c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>
        <v>-16.8</v>
      </c>
      <c r="JH54" s="1">
        <v>-874.17</v>
      </c>
      <c r="JI54" s="1"/>
      <c r="JJ54" s="1"/>
      <c r="JK54" s="1"/>
      <c r="JL54" s="1"/>
      <c r="JM54" s="1"/>
      <c r="JN54" s="1"/>
      <c r="JO54" s="1"/>
      <c r="JP54" s="1"/>
      <c r="JQ54" s="1">
        <v>-4556.62</v>
      </c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  <c r="LC54" s="1"/>
      <c r="LD54" s="1"/>
      <c r="LE54" s="1"/>
      <c r="LF54" s="1"/>
      <c r="LG54" s="1"/>
      <c r="LH54" s="1"/>
      <c r="LI54" s="1"/>
      <c r="LJ54" s="1"/>
      <c r="LK54" s="1"/>
      <c r="LL54" s="1"/>
      <c r="LM54" s="1"/>
      <c r="LN54" s="1"/>
      <c r="LO54" s="1"/>
      <c r="LP54" s="1"/>
      <c r="LQ54" s="1"/>
      <c r="LR54" s="1"/>
      <c r="LS54" s="1"/>
      <c r="LT54" s="1"/>
      <c r="LU54" s="1"/>
      <c r="LV54" s="1"/>
      <c r="LW54" s="1"/>
      <c r="LX54" s="1"/>
      <c r="LY54" s="1"/>
      <c r="LZ54" s="1"/>
      <c r="MA54" s="1"/>
      <c r="MB54" s="1"/>
      <c r="MC54" s="1"/>
      <c r="MD54" s="1"/>
      <c r="ME54" s="1"/>
      <c r="MF54" s="1"/>
      <c r="MG54" s="1"/>
      <c r="MH54" s="1"/>
      <c r="MI54" s="1"/>
      <c r="MJ54" s="1"/>
      <c r="MK54" s="1"/>
      <c r="ML54" s="1"/>
      <c r="MM54" s="1"/>
      <c r="MN54" s="1"/>
      <c r="MO54" s="1"/>
      <c r="MP54" s="1"/>
      <c r="MQ54" s="1"/>
      <c r="MR54" s="1"/>
      <c r="MS54" s="1"/>
      <c r="MT54" s="1"/>
      <c r="MU54" s="1"/>
      <c r="MV54" s="1"/>
      <c r="MW54" s="1"/>
      <c r="MX54" s="1"/>
      <c r="MY54" s="1"/>
      <c r="MZ54" s="1"/>
      <c r="NA54" s="1"/>
      <c r="NB54" s="1"/>
      <c r="NC54" s="1"/>
      <c r="ND54" s="1"/>
      <c r="NE54" s="1"/>
      <c r="NF54" s="1"/>
      <c r="NG54" s="1"/>
      <c r="NH54" s="1"/>
      <c r="NI54" s="1"/>
      <c r="NJ54" s="1"/>
      <c r="NK54" s="1"/>
      <c r="NL54" s="1"/>
      <c r="NM54" s="1"/>
      <c r="NN54" s="1"/>
      <c r="NO54" s="1"/>
      <c r="NP54" s="1"/>
      <c r="NQ54" s="1"/>
      <c r="NR54" s="1"/>
      <c r="NS54" s="1"/>
      <c r="NT54" s="1"/>
      <c r="NU54" s="1"/>
      <c r="NV54" s="1"/>
      <c r="NW54" s="1"/>
      <c r="NX54" s="1"/>
      <c r="NY54" s="1"/>
      <c r="NZ54" s="1"/>
      <c r="OA54" s="1"/>
      <c r="OB54" s="1"/>
      <c r="OC54" s="1"/>
      <c r="OD54" s="1"/>
      <c r="OE54" s="1"/>
      <c r="OF54" s="1"/>
      <c r="OG54" s="1"/>
      <c r="OH54" s="1"/>
      <c r="OI54" s="1"/>
      <c r="OJ54" s="1"/>
      <c r="OK54" s="1"/>
      <c r="OL54" s="1"/>
      <c r="OM54" s="1"/>
      <c r="ON54" s="1"/>
      <c r="OO54" s="1"/>
      <c r="OP54" s="1"/>
      <c r="OQ54" s="1"/>
      <c r="OR54" s="1"/>
      <c r="OS54" s="1"/>
      <c r="OT54" s="1"/>
      <c r="OU54" s="1"/>
      <c r="OV54" s="1"/>
      <c r="OW54" s="1"/>
      <c r="OX54" s="1"/>
      <c r="OY54" s="1"/>
      <c r="OZ54" s="1">
        <v>-754.68</v>
      </c>
      <c r="PA54" s="1"/>
      <c r="PB54" s="1"/>
      <c r="PC54" s="1"/>
      <c r="PD54" s="1"/>
      <c r="PE54" s="1"/>
      <c r="PF54" s="1"/>
      <c r="PG54" s="1"/>
      <c r="PH54" s="1"/>
      <c r="PI54" s="1"/>
      <c r="PJ54" s="1"/>
      <c r="PK54" s="1"/>
      <c r="PL54" s="1"/>
      <c r="PM54" s="1"/>
      <c r="PN54" s="1"/>
      <c r="PO54" s="1"/>
      <c r="PP54" s="1"/>
      <c r="PQ54" s="1"/>
      <c r="PR54" s="1"/>
      <c r="PS54" s="1"/>
      <c r="PT54" s="1"/>
      <c r="PU54" s="1"/>
      <c r="PV54" s="1"/>
      <c r="PW54" s="1"/>
      <c r="PX54" s="1"/>
      <c r="PY54" s="1"/>
      <c r="PZ54" s="1"/>
      <c r="QA54" s="1"/>
      <c r="QB54" s="1"/>
      <c r="QC54" s="1"/>
      <c r="QD54" s="1"/>
      <c r="QE54" s="1"/>
      <c r="QF54" s="1"/>
      <c r="QG54" s="1"/>
      <c r="QH54" s="1"/>
      <c r="QI54" s="1"/>
      <c r="QJ54" s="1"/>
      <c r="QK54" s="1"/>
      <c r="QL54" s="1"/>
      <c r="QM54" s="1"/>
      <c r="QN54" s="1"/>
      <c r="QO54" s="1"/>
      <c r="QP54" s="1"/>
      <c r="QQ54" s="1"/>
      <c r="QR54" s="1"/>
      <c r="QS54" s="1"/>
      <c r="QT54" s="1"/>
      <c r="QU54" s="1"/>
      <c r="QV54" s="1"/>
      <c r="QW54" s="1"/>
      <c r="QX54" s="1"/>
      <c r="QY54" s="1"/>
      <c r="QZ54" s="1"/>
      <c r="RA54" s="1"/>
      <c r="RB54" s="1"/>
      <c r="RC54" s="1"/>
      <c r="RD54" s="1"/>
      <c r="RE54" s="1"/>
      <c r="RF54" s="1"/>
      <c r="RG54" s="1"/>
      <c r="RH54" s="1"/>
      <c r="RI54" s="1"/>
      <c r="RJ54" s="1"/>
      <c r="RK54" s="1"/>
      <c r="RL54" s="1"/>
      <c r="RM54" s="1"/>
      <c r="RN54" s="1"/>
      <c r="RO54" s="1"/>
      <c r="RP54" s="1"/>
      <c r="RQ54" s="1"/>
      <c r="RR54" s="1"/>
      <c r="RS54" s="1"/>
      <c r="RT54" s="1"/>
      <c r="RU54" s="1"/>
      <c r="RV54" s="1"/>
      <c r="RW54" s="1"/>
      <c r="RX54" s="1"/>
      <c r="RY54" s="1"/>
      <c r="RZ54" s="1"/>
      <c r="SA54" s="1"/>
      <c r="SB54" s="1"/>
      <c r="SC54" s="1"/>
      <c r="SD54" s="1"/>
      <c r="SE54" s="1"/>
      <c r="SF54" s="1"/>
      <c r="SG54" s="1"/>
      <c r="SH54" s="1"/>
      <c r="SI54" s="1"/>
      <c r="SJ54" s="1"/>
      <c r="SK54" s="1"/>
      <c r="SL54" s="1"/>
      <c r="SM54" s="1"/>
      <c r="SN54" s="1"/>
      <c r="SO54" s="1"/>
      <c r="SP54" s="1"/>
      <c r="SQ54" s="1"/>
      <c r="SR54" s="1"/>
      <c r="SS54" s="1"/>
      <c r="ST54" s="1"/>
      <c r="SU54" s="1"/>
      <c r="SV54" s="1"/>
      <c r="SW54" s="1"/>
      <c r="SX54" s="1"/>
      <c r="SY54" s="1"/>
      <c r="SZ54" s="1"/>
      <c r="TA54" s="1">
        <v>-4703.16</v>
      </c>
      <c r="TB54" s="1"/>
      <c r="TC54" s="1"/>
      <c r="TD54" s="1"/>
      <c r="TE54" s="1"/>
      <c r="TF54" s="1"/>
      <c r="TG54" s="1"/>
      <c r="TH54" s="1"/>
      <c r="TI54" s="1"/>
      <c r="TJ54" s="1"/>
      <c r="TK54" s="1"/>
      <c r="TL54" s="1"/>
      <c r="TM54" s="1"/>
      <c r="TN54" s="1"/>
      <c r="TO54" s="1"/>
      <c r="TP54" s="1"/>
      <c r="TQ54" s="1"/>
      <c r="TR54" s="1"/>
      <c r="TS54" s="1"/>
      <c r="TT54" s="1"/>
      <c r="TU54" s="1"/>
      <c r="TV54" s="1"/>
      <c r="TW54" s="1"/>
      <c r="TX54" s="1"/>
      <c r="TY54" s="1"/>
      <c r="TZ54" s="1"/>
      <c r="UA54" s="1"/>
      <c r="UB54" s="1"/>
      <c r="UC54" s="1"/>
      <c r="UD54" s="1"/>
      <c r="UE54" s="1"/>
      <c r="UF54" s="1"/>
      <c r="UG54" s="1"/>
      <c r="UH54" s="1"/>
      <c r="UI54" s="1"/>
      <c r="UJ54" s="1"/>
      <c r="UK54" s="1"/>
      <c r="UL54" s="1"/>
      <c r="UM54" s="1"/>
      <c r="UN54" s="1"/>
      <c r="UO54" s="1"/>
      <c r="UP54" s="1"/>
      <c r="UQ54" s="1"/>
      <c r="UR54" s="1"/>
      <c r="US54" s="1"/>
      <c r="UT54" s="1"/>
      <c r="UU54" s="1"/>
      <c r="UV54" s="1"/>
      <c r="UW54" s="1"/>
      <c r="UX54" s="1"/>
      <c r="UY54" s="1"/>
      <c r="UZ54" s="1"/>
      <c r="VA54" s="1"/>
      <c r="VB54" s="1"/>
      <c r="VC54" s="1"/>
      <c r="VD54" s="1"/>
      <c r="VE54" s="1"/>
      <c r="VF54" s="1"/>
      <c r="VG54" s="1"/>
      <c r="VH54" s="1"/>
      <c r="VI54" s="1"/>
      <c r="VJ54" s="1"/>
      <c r="VK54" s="1"/>
      <c r="VL54" s="1"/>
      <c r="VM54" s="1"/>
      <c r="VN54" s="1"/>
      <c r="VO54" s="1"/>
      <c r="VP54" s="1"/>
      <c r="VQ54" s="1"/>
      <c r="VR54" s="1"/>
      <c r="VS54" s="1"/>
      <c r="VT54" s="1"/>
      <c r="VU54" s="1"/>
      <c r="VV54" s="1"/>
      <c r="VW54" s="1"/>
      <c r="VX54" s="1"/>
      <c r="VY54" s="1"/>
      <c r="VZ54" s="1"/>
      <c r="WA54" s="1"/>
      <c r="WB54" s="1"/>
      <c r="WC54" s="1"/>
      <c r="WD54" s="1"/>
      <c r="WE54" s="1"/>
      <c r="WF54" s="1"/>
      <c r="WG54" s="1"/>
      <c r="WH54" s="1"/>
      <c r="WI54" s="1"/>
      <c r="WJ54" s="1"/>
      <c r="WK54" s="1"/>
      <c r="WL54" s="1"/>
      <c r="WM54" s="1"/>
      <c r="WN54" s="1"/>
      <c r="WO54" s="1"/>
      <c r="WP54" s="1"/>
      <c r="WQ54" s="1"/>
      <c r="WR54" s="1"/>
      <c r="WS54" s="1"/>
      <c r="WT54" s="1"/>
      <c r="WU54" s="1"/>
      <c r="WV54" s="1"/>
      <c r="WW54" s="1"/>
      <c r="WX54" s="1"/>
      <c r="WY54" s="1"/>
      <c r="WZ54" s="1"/>
      <c r="XA54" s="1"/>
      <c r="XB54" s="1"/>
      <c r="XC54" s="1"/>
      <c r="XD54" s="1"/>
      <c r="XE54" s="1"/>
      <c r="XF54" s="1"/>
      <c r="XG54" s="1"/>
      <c r="XH54" s="1"/>
      <c r="XI54" s="1"/>
      <c r="XJ54" s="1"/>
      <c r="XK54" s="1"/>
      <c r="XL54" s="1"/>
      <c r="XM54" s="1"/>
      <c r="XN54" s="1"/>
      <c r="XO54" s="1"/>
      <c r="XP54" s="1"/>
      <c r="XQ54" s="1"/>
      <c r="XR54" s="1"/>
      <c r="XS54" s="1"/>
      <c r="XT54" s="1"/>
      <c r="XU54" s="1"/>
      <c r="XV54" s="1"/>
      <c r="XW54" s="1"/>
      <c r="XX54" s="1"/>
      <c r="XY54" s="1"/>
      <c r="XZ54" s="1"/>
      <c r="YA54" s="1"/>
      <c r="YB54" s="1"/>
      <c r="YC54" s="1"/>
      <c r="YD54" s="1"/>
      <c r="YE54" s="1"/>
      <c r="YF54" s="1"/>
      <c r="YG54" s="1"/>
      <c r="YH54" s="1"/>
      <c r="YI54" s="1"/>
      <c r="YJ54" s="1"/>
      <c r="YK54" s="1"/>
      <c r="YL54" s="1"/>
      <c r="YM54" s="1"/>
      <c r="YN54" s="1"/>
      <c r="YO54" s="1"/>
      <c r="YP54" s="1"/>
      <c r="YQ54" s="1"/>
      <c r="YR54" s="1"/>
      <c r="YS54" s="1"/>
      <c r="YT54" s="1"/>
      <c r="YU54" s="1"/>
      <c r="YV54" s="1"/>
      <c r="YW54" s="1"/>
      <c r="YX54" s="1"/>
      <c r="YY54" s="1"/>
      <c r="YZ54" s="1"/>
      <c r="ZA54" s="1"/>
      <c r="ZB54" s="1"/>
      <c r="ZC54" s="1"/>
      <c r="ZD54" s="1"/>
      <c r="ZE54" s="1"/>
      <c r="ZF54" s="1"/>
      <c r="ZG54" s="1"/>
      <c r="ZH54" s="1"/>
      <c r="ZI54" s="1"/>
      <c r="ZJ54" s="1"/>
      <c r="ZK54" s="1"/>
      <c r="ZL54" s="1"/>
      <c r="ZM54" s="1"/>
      <c r="ZN54" s="1"/>
      <c r="ZO54" s="1"/>
      <c r="ZP54" s="1"/>
      <c r="ZQ54" s="1"/>
      <c r="ZR54" s="1"/>
      <c r="ZS54" s="1"/>
      <c r="ZT54" s="1"/>
      <c r="ZU54" s="1"/>
      <c r="ZV54" s="1"/>
      <c r="ZW54" s="1">
        <v>-15565.53</v>
      </c>
      <c r="ZX54" s="1">
        <v>-831.55</v>
      </c>
      <c r="ZY54" s="1"/>
      <c r="ZZ54" s="1"/>
      <c r="AAA54" s="1"/>
      <c r="AAB54" s="1"/>
      <c r="AAC54" s="1"/>
      <c r="AAD54" s="1"/>
      <c r="AAE54" s="1"/>
      <c r="AAF54" s="1"/>
      <c r="AAG54" s="1"/>
      <c r="AAH54" s="1"/>
      <c r="AAI54" s="1"/>
      <c r="AAJ54" s="1"/>
      <c r="AAK54" s="1"/>
      <c r="AAL54" s="1"/>
      <c r="AAM54" s="1"/>
      <c r="AAN54" s="1"/>
      <c r="AAO54" s="1"/>
      <c r="AAP54" s="1"/>
      <c r="AAQ54" s="1"/>
      <c r="AAR54" s="1"/>
      <c r="AAS54" s="1"/>
      <c r="AAT54" s="1"/>
      <c r="AAU54" s="1"/>
      <c r="AAV54" s="1"/>
      <c r="AAW54" s="1"/>
      <c r="AAX54" s="1"/>
      <c r="AAY54" s="1"/>
      <c r="AAZ54" s="1"/>
      <c r="ABA54" s="1"/>
      <c r="ABB54" s="1"/>
      <c r="ABC54" s="1"/>
      <c r="ABD54" s="1"/>
      <c r="ABE54" s="1"/>
      <c r="ABF54" s="1"/>
      <c r="ABG54" s="1"/>
      <c r="ABH54" s="1"/>
      <c r="ABI54" s="1"/>
      <c r="ABJ54" s="1"/>
      <c r="ABK54" s="1"/>
      <c r="ABL54" s="1"/>
      <c r="ABM54" s="1"/>
      <c r="ABN54" s="1"/>
      <c r="ABO54" s="1"/>
      <c r="ABP54" s="1"/>
      <c r="ABQ54" s="1"/>
      <c r="ABR54" s="1"/>
      <c r="ABS54" s="1"/>
      <c r="ABT54" s="1"/>
      <c r="ABU54" s="1"/>
      <c r="ABV54" s="1"/>
      <c r="ABW54" s="1"/>
      <c r="ABX54" s="1"/>
      <c r="ABY54" s="1"/>
      <c r="ABZ54" s="1"/>
      <c r="ACA54" s="1"/>
      <c r="ACB54" s="1"/>
      <c r="ACC54" s="1"/>
      <c r="ACD54" s="1"/>
      <c r="ACE54" s="1"/>
      <c r="ACF54" s="1"/>
      <c r="ACG54" s="1"/>
      <c r="ACH54" s="1"/>
      <c r="ACI54" s="1"/>
      <c r="ACJ54" s="1"/>
      <c r="ACK54" s="1">
        <v>-27725.43</v>
      </c>
      <c r="ACL54" s="1"/>
      <c r="ACM54" s="1"/>
      <c r="ACN54" s="1"/>
      <c r="ACO54" s="1"/>
      <c r="ACP54" s="1"/>
      <c r="ACQ54" s="1"/>
      <c r="ACR54" s="1"/>
      <c r="ACS54" s="1"/>
      <c r="ACT54" s="1"/>
      <c r="ACU54" s="1"/>
      <c r="ACV54" s="1"/>
      <c r="ACW54" s="1"/>
      <c r="ACX54" s="1"/>
      <c r="ACY54" s="1"/>
      <c r="ACZ54" s="1"/>
      <c r="ADA54" s="1"/>
      <c r="ADB54" s="1"/>
      <c r="ADC54" s="1"/>
      <c r="ADD54" s="1"/>
      <c r="ADE54" s="1"/>
      <c r="ADF54" s="1"/>
      <c r="ADG54" s="1"/>
      <c r="ADH54" s="1"/>
      <c r="ADI54" s="1"/>
      <c r="ADJ54" s="1"/>
      <c r="ADK54" s="1"/>
      <c r="ADL54" s="1"/>
      <c r="ADM54" s="1"/>
      <c r="ADN54" s="1"/>
      <c r="ADO54" s="1"/>
      <c r="ADP54" s="1"/>
      <c r="ADQ54" s="1"/>
      <c r="ADR54" s="1"/>
      <c r="ADS54" s="1"/>
      <c r="ADT54" s="1"/>
      <c r="ADU54" s="1"/>
      <c r="ADV54" s="1"/>
      <c r="ADW54" s="1"/>
      <c r="ADX54" s="1"/>
      <c r="ADY54" s="1"/>
      <c r="ADZ54" s="1"/>
      <c r="AEA54" s="1"/>
      <c r="AEB54" s="1"/>
      <c r="AEC54" s="1"/>
      <c r="AED54" s="1"/>
      <c r="AEE54" s="1"/>
      <c r="AEF54" s="1"/>
      <c r="AEG54" s="1"/>
      <c r="AEH54" s="1"/>
      <c r="AEI54" s="1"/>
      <c r="AEJ54" s="1"/>
      <c r="AEK54" s="1"/>
      <c r="AEL54" s="1"/>
      <c r="AEM54" s="1"/>
      <c r="AEN54" s="1"/>
      <c r="AEO54" s="1"/>
      <c r="AEP54" s="1"/>
      <c r="AEQ54" s="1"/>
      <c r="AER54" s="1"/>
      <c r="AES54" s="1"/>
      <c r="AET54" s="1"/>
      <c r="AEU54" s="1"/>
      <c r="AEV54" s="1"/>
      <c r="AEW54" s="1"/>
      <c r="AEX54" s="1"/>
      <c r="AEY54" s="1"/>
      <c r="AEZ54" s="1"/>
      <c r="AFA54" s="1"/>
      <c r="AFB54" s="1"/>
      <c r="AFC54" s="1"/>
      <c r="AFD54" s="1"/>
      <c r="AFE54" s="1"/>
      <c r="AFF54" s="1"/>
      <c r="AFG54" s="1"/>
      <c r="AFH54" s="1"/>
      <c r="AFI54" s="1"/>
      <c r="AFJ54" s="1"/>
      <c r="AFK54" s="1"/>
      <c r="AFL54" s="1"/>
      <c r="AFM54" s="1"/>
      <c r="AFN54" s="1"/>
      <c r="AFO54" s="1"/>
      <c r="AFP54" s="1"/>
      <c r="AFQ54" s="1"/>
      <c r="AFR54" s="1"/>
      <c r="AFS54" s="1"/>
      <c r="AFT54" s="1"/>
      <c r="AFU54" s="1"/>
      <c r="AFV54" s="1"/>
      <c r="AFW54" s="1"/>
      <c r="AFX54" s="1"/>
      <c r="AFY54" s="1"/>
      <c r="AFZ54" s="1"/>
      <c r="AGA54" s="1"/>
      <c r="AGB54" s="1"/>
      <c r="AGC54" s="1"/>
      <c r="AGD54" s="1"/>
      <c r="AGE54" s="1"/>
      <c r="AGF54" s="1"/>
      <c r="AGG54" s="1"/>
      <c r="AGH54" s="1"/>
      <c r="AGI54" s="1"/>
      <c r="AGJ54" s="1"/>
      <c r="AGK54" s="1"/>
      <c r="AGL54" s="1"/>
      <c r="AGM54" s="1"/>
      <c r="AGN54" s="1"/>
      <c r="AGO54" s="1"/>
      <c r="AGP54" s="1"/>
      <c r="AGQ54" s="1"/>
      <c r="AGR54" s="1"/>
      <c r="AGS54" s="1"/>
      <c r="AGT54" s="1"/>
      <c r="AGU54" s="1"/>
      <c r="AGV54" s="1"/>
      <c r="AGW54" s="1"/>
      <c r="AGX54" s="1"/>
      <c r="AGY54" s="1"/>
      <c r="AGZ54" s="1"/>
      <c r="AHA54" s="1"/>
      <c r="AHB54" s="1"/>
      <c r="AHC54" s="1"/>
      <c r="AHD54" s="1"/>
      <c r="AHE54" s="1"/>
      <c r="AHF54" s="1"/>
      <c r="AHG54" s="1"/>
      <c r="AHH54" s="1"/>
      <c r="AHI54" s="1"/>
      <c r="AHJ54" s="1"/>
      <c r="AHK54" s="1"/>
      <c r="AHL54" s="1"/>
      <c r="AHM54" s="1"/>
      <c r="AHN54" s="1"/>
      <c r="AHO54" s="1"/>
      <c r="AHP54" s="1"/>
      <c r="AHQ54" s="1"/>
      <c r="AHR54" s="1"/>
      <c r="AHS54" s="1"/>
      <c r="AHT54" s="1"/>
      <c r="AHU54" s="1"/>
      <c r="AHV54" s="1"/>
      <c r="AHW54" s="1">
        <v>-456086.07999999996</v>
      </c>
    </row>
    <row r="55" spans="1:907" x14ac:dyDescent="0.25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1"/>
      <c r="MX55" s="1"/>
      <c r="MY55" s="1"/>
      <c r="MZ55" s="1"/>
      <c r="NA55" s="1"/>
      <c r="NB55" s="1"/>
      <c r="NC55" s="1"/>
      <c r="ND55" s="1"/>
      <c r="NE55" s="1"/>
      <c r="NF55" s="1"/>
      <c r="NG55" s="1"/>
      <c r="NH55" s="1"/>
      <c r="NI55" s="1"/>
      <c r="NJ55" s="1"/>
      <c r="NK55" s="1"/>
      <c r="NL55" s="1"/>
      <c r="NM55" s="1"/>
      <c r="NN55" s="1"/>
      <c r="NO55" s="1"/>
      <c r="NP55" s="1"/>
      <c r="NQ55" s="1"/>
      <c r="NR55" s="1"/>
      <c r="NS55" s="1"/>
      <c r="NT55" s="1"/>
      <c r="NU55" s="1"/>
      <c r="NV55" s="1"/>
      <c r="NW55" s="1"/>
      <c r="NX55" s="1"/>
      <c r="NY55" s="1"/>
      <c r="NZ55" s="1"/>
      <c r="OA55" s="1"/>
      <c r="OB55" s="1"/>
      <c r="OC55" s="1"/>
      <c r="OD55" s="1"/>
      <c r="OE55" s="1"/>
      <c r="OF55" s="1"/>
      <c r="OG55" s="1"/>
      <c r="OH55" s="1"/>
      <c r="OI55" s="1"/>
      <c r="OJ55" s="1"/>
      <c r="OK55" s="1"/>
      <c r="OL55" s="1"/>
      <c r="OM55" s="1"/>
      <c r="ON55" s="1"/>
      <c r="OO55" s="1"/>
      <c r="OP55" s="1"/>
      <c r="OQ55" s="1"/>
      <c r="OR55" s="1"/>
      <c r="OS55" s="1"/>
      <c r="OT55" s="1"/>
      <c r="OU55" s="1"/>
      <c r="OV55" s="1"/>
      <c r="OW55" s="1"/>
      <c r="OX55" s="1"/>
      <c r="OY55" s="1"/>
      <c r="OZ55" s="1"/>
      <c r="PA55" s="1"/>
      <c r="PB55" s="1"/>
      <c r="PC55" s="1"/>
      <c r="PD55" s="1"/>
      <c r="PE55" s="1"/>
      <c r="PF55" s="1"/>
      <c r="PG55" s="1"/>
      <c r="PH55" s="1"/>
      <c r="PI55" s="1"/>
      <c r="PJ55" s="1"/>
      <c r="PK55" s="1"/>
      <c r="PL55" s="1"/>
      <c r="PM55" s="1"/>
      <c r="PN55" s="1"/>
      <c r="PO55" s="1"/>
      <c r="PP55" s="1"/>
      <c r="PQ55" s="1"/>
      <c r="PR55" s="1"/>
      <c r="PS55" s="1"/>
      <c r="PT55" s="1"/>
      <c r="PU55" s="1"/>
      <c r="PV55" s="1"/>
      <c r="PW55" s="1"/>
      <c r="PX55" s="1"/>
      <c r="PY55" s="1"/>
      <c r="PZ55" s="1"/>
      <c r="QA55" s="1"/>
      <c r="QB55" s="1"/>
      <c r="QC55" s="1"/>
      <c r="QD55" s="1"/>
      <c r="QE55" s="1"/>
      <c r="QF55" s="1"/>
      <c r="QG55" s="1"/>
      <c r="QH55" s="1"/>
      <c r="QI55" s="1"/>
      <c r="QJ55" s="1"/>
      <c r="QK55" s="1"/>
      <c r="QL55" s="1"/>
      <c r="QM55" s="1"/>
      <c r="QN55" s="1"/>
      <c r="QO55" s="1"/>
      <c r="QP55" s="1"/>
      <c r="QQ55" s="1"/>
      <c r="QR55" s="1"/>
      <c r="QS55" s="1"/>
      <c r="QT55" s="1"/>
      <c r="QU55" s="1"/>
      <c r="QV55" s="1"/>
      <c r="QW55" s="1"/>
      <c r="QX55" s="1"/>
      <c r="QY55" s="1"/>
      <c r="QZ55" s="1"/>
      <c r="RA55" s="1"/>
      <c r="RB55" s="1"/>
      <c r="RC55" s="1"/>
      <c r="RD55" s="1"/>
      <c r="RE55" s="1"/>
      <c r="RF55" s="1"/>
      <c r="RG55" s="1"/>
      <c r="RH55" s="1"/>
      <c r="RI55" s="1"/>
      <c r="RJ55" s="1"/>
      <c r="RK55" s="1"/>
      <c r="RL55" s="1"/>
      <c r="RM55" s="1"/>
      <c r="RN55" s="1"/>
      <c r="RO55" s="1"/>
      <c r="RP55" s="1"/>
      <c r="RQ55" s="1"/>
      <c r="RR55" s="1"/>
      <c r="RS55" s="1"/>
      <c r="RT55" s="1"/>
      <c r="RU55" s="1"/>
      <c r="RV55" s="1"/>
      <c r="RW55" s="1"/>
      <c r="RX55" s="1"/>
      <c r="RY55" s="1"/>
      <c r="RZ55" s="1"/>
      <c r="SA55" s="1"/>
      <c r="SB55" s="1"/>
      <c r="SC55" s="1"/>
      <c r="SD55" s="1"/>
      <c r="SE55" s="1"/>
      <c r="SF55" s="1"/>
      <c r="SG55" s="1"/>
      <c r="SH55" s="1"/>
      <c r="SI55" s="1"/>
      <c r="SJ55" s="1"/>
      <c r="SK55" s="1"/>
      <c r="SL55" s="1"/>
      <c r="SM55" s="1"/>
      <c r="SN55" s="1"/>
      <c r="SO55" s="1"/>
      <c r="SP55" s="1"/>
      <c r="SQ55" s="1"/>
      <c r="SR55" s="1"/>
      <c r="SS55" s="1"/>
      <c r="ST55" s="1"/>
      <c r="SU55" s="1"/>
      <c r="SV55" s="1"/>
      <c r="SW55" s="1"/>
      <c r="SX55" s="1"/>
      <c r="SY55" s="1"/>
      <c r="SZ55" s="1"/>
      <c r="TA55" s="1"/>
      <c r="TB55" s="1"/>
      <c r="TC55" s="1"/>
      <c r="TD55" s="1"/>
      <c r="TE55" s="1"/>
      <c r="TF55" s="1"/>
      <c r="TG55" s="1"/>
      <c r="TH55" s="1"/>
      <c r="TI55" s="1"/>
      <c r="TJ55" s="1"/>
      <c r="TK55" s="1"/>
      <c r="TL55" s="1"/>
      <c r="TM55" s="1"/>
      <c r="TN55" s="1"/>
      <c r="TO55" s="1"/>
      <c r="TP55" s="1"/>
      <c r="TQ55" s="1"/>
      <c r="TR55" s="1"/>
      <c r="TS55" s="1"/>
      <c r="TT55" s="1"/>
      <c r="TU55" s="1"/>
      <c r="TV55" s="1"/>
      <c r="TW55" s="1"/>
      <c r="TX55" s="1"/>
      <c r="TY55" s="1"/>
      <c r="TZ55" s="1"/>
      <c r="UA55" s="1"/>
      <c r="UB55" s="1"/>
      <c r="UC55" s="1"/>
      <c r="UD55" s="1"/>
      <c r="UE55" s="1"/>
      <c r="UF55" s="1"/>
      <c r="UG55" s="1"/>
      <c r="UH55" s="1"/>
      <c r="UI55" s="1"/>
      <c r="UJ55" s="1"/>
      <c r="UK55" s="1"/>
      <c r="UL55" s="1"/>
      <c r="UM55" s="1"/>
      <c r="UN55" s="1"/>
      <c r="UO55" s="1"/>
      <c r="UP55" s="1"/>
      <c r="UQ55" s="1"/>
      <c r="UR55" s="1"/>
      <c r="US55" s="1"/>
      <c r="UT55" s="1"/>
      <c r="UU55" s="1"/>
      <c r="UV55" s="1"/>
      <c r="UW55" s="1"/>
      <c r="UX55" s="1"/>
      <c r="UY55" s="1"/>
      <c r="UZ55" s="1"/>
      <c r="VA55" s="1"/>
      <c r="VB55" s="1"/>
      <c r="VC55" s="1"/>
      <c r="VD55" s="1"/>
      <c r="VE55" s="1"/>
      <c r="VF55" s="1"/>
      <c r="VG55" s="1"/>
      <c r="VH55" s="1"/>
      <c r="VI55" s="1"/>
      <c r="VJ55" s="1"/>
      <c r="VK55" s="1"/>
      <c r="VL55" s="1"/>
      <c r="VM55" s="1"/>
      <c r="VN55" s="1"/>
      <c r="VO55" s="1"/>
      <c r="VP55" s="1"/>
      <c r="VQ55" s="1"/>
      <c r="VR55" s="1"/>
      <c r="VS55" s="1"/>
      <c r="VT55" s="1"/>
      <c r="VU55" s="1"/>
      <c r="VV55" s="1"/>
      <c r="VW55" s="1"/>
      <c r="VX55" s="1"/>
      <c r="VY55" s="1"/>
      <c r="VZ55" s="1"/>
      <c r="WA55" s="1"/>
      <c r="WB55" s="1"/>
      <c r="WC55" s="1"/>
      <c r="WD55" s="1"/>
      <c r="WE55" s="1"/>
      <c r="WF55" s="1"/>
      <c r="WG55" s="1"/>
      <c r="WH55" s="1"/>
      <c r="WI55" s="1"/>
      <c r="WJ55" s="1"/>
      <c r="WK55" s="1"/>
      <c r="WL55" s="1"/>
      <c r="WM55" s="1"/>
      <c r="WN55" s="1"/>
      <c r="WO55" s="1"/>
      <c r="WP55" s="1"/>
      <c r="WQ55" s="1"/>
      <c r="WR55" s="1"/>
      <c r="WS55" s="1"/>
      <c r="WT55" s="1"/>
      <c r="WU55" s="1"/>
      <c r="WV55" s="1"/>
      <c r="WW55" s="1"/>
      <c r="WX55" s="1"/>
      <c r="WY55" s="1"/>
      <c r="WZ55" s="1"/>
      <c r="XA55" s="1"/>
      <c r="XB55" s="1"/>
      <c r="XC55" s="1"/>
      <c r="XD55" s="1"/>
      <c r="XE55" s="1"/>
      <c r="XF55" s="1"/>
      <c r="XG55" s="1"/>
      <c r="XH55" s="1"/>
      <c r="XI55" s="1"/>
      <c r="XJ55" s="1"/>
      <c r="XK55" s="1"/>
      <c r="XL55" s="1"/>
      <c r="XM55" s="1"/>
      <c r="XN55" s="1"/>
      <c r="XO55" s="1"/>
      <c r="XP55" s="1"/>
      <c r="XQ55" s="1"/>
      <c r="XR55" s="1"/>
      <c r="XS55" s="1"/>
      <c r="XT55" s="1"/>
      <c r="XU55" s="1"/>
      <c r="XV55" s="1"/>
      <c r="XW55" s="1"/>
      <c r="XX55" s="1"/>
      <c r="XY55" s="1"/>
      <c r="XZ55" s="1"/>
      <c r="YA55" s="1"/>
      <c r="YB55" s="1"/>
      <c r="YC55" s="1"/>
      <c r="YD55" s="1"/>
      <c r="YE55" s="1"/>
      <c r="YF55" s="1"/>
      <c r="YG55" s="1"/>
      <c r="YH55" s="1"/>
      <c r="YI55" s="1"/>
      <c r="YJ55" s="1"/>
      <c r="YK55" s="1"/>
      <c r="YL55" s="1"/>
      <c r="YM55" s="1"/>
      <c r="YN55" s="1"/>
      <c r="YO55" s="1"/>
      <c r="YP55" s="1"/>
      <c r="YQ55" s="1"/>
      <c r="YR55" s="1"/>
      <c r="YS55" s="1"/>
      <c r="YT55" s="1"/>
      <c r="YU55" s="1"/>
      <c r="YV55" s="1"/>
      <c r="YW55" s="1"/>
      <c r="YX55" s="1"/>
      <c r="YY55" s="1"/>
      <c r="YZ55" s="1"/>
      <c r="ZA55" s="1"/>
      <c r="ZB55" s="1"/>
      <c r="ZC55" s="1"/>
      <c r="ZD55" s="1"/>
      <c r="ZE55" s="1"/>
      <c r="ZF55" s="1"/>
      <c r="ZG55" s="1"/>
      <c r="ZH55" s="1"/>
      <c r="ZI55" s="1"/>
      <c r="ZJ55" s="1"/>
      <c r="ZK55" s="1"/>
      <c r="ZL55" s="1"/>
      <c r="ZM55" s="1"/>
      <c r="ZN55" s="1"/>
      <c r="ZO55" s="1"/>
      <c r="ZP55" s="1"/>
      <c r="ZQ55" s="1"/>
      <c r="ZR55" s="1"/>
      <c r="ZS55" s="1"/>
      <c r="ZT55" s="1"/>
      <c r="ZU55" s="1"/>
      <c r="ZV55" s="1"/>
      <c r="ZW55" s="1"/>
      <c r="ZX55" s="1"/>
      <c r="ZY55" s="1"/>
      <c r="ZZ55" s="1"/>
      <c r="AAA55" s="1"/>
      <c r="AAB55" s="1"/>
      <c r="AAC55" s="1"/>
      <c r="AAD55" s="1"/>
      <c r="AAE55" s="1"/>
      <c r="AAF55" s="1"/>
      <c r="AAG55" s="1"/>
      <c r="AAH55" s="1"/>
      <c r="AAI55" s="1"/>
      <c r="AAJ55" s="1"/>
      <c r="AAK55" s="1"/>
      <c r="AAL55" s="1"/>
      <c r="AAM55" s="1"/>
      <c r="AAN55" s="1"/>
      <c r="AAO55" s="1"/>
      <c r="AAP55" s="1"/>
      <c r="AAQ55" s="1"/>
      <c r="AAR55" s="1"/>
      <c r="AAS55" s="1"/>
      <c r="AAT55" s="1"/>
      <c r="AAU55" s="1"/>
      <c r="AAV55" s="1"/>
      <c r="AAW55" s="1"/>
      <c r="AAX55" s="1"/>
      <c r="AAY55" s="1"/>
      <c r="AAZ55" s="1"/>
      <c r="ABA55" s="1"/>
      <c r="ABB55" s="1"/>
      <c r="ABC55" s="1"/>
      <c r="ABD55" s="1"/>
      <c r="ABE55" s="1"/>
      <c r="ABF55" s="1"/>
      <c r="ABG55" s="1"/>
      <c r="ABH55" s="1"/>
      <c r="ABI55" s="1"/>
      <c r="ABJ55" s="1"/>
      <c r="ABK55" s="1"/>
      <c r="ABL55" s="1"/>
      <c r="ABM55" s="1"/>
      <c r="ABN55" s="1"/>
      <c r="ABO55" s="1"/>
      <c r="ABP55" s="1"/>
      <c r="ABQ55" s="1"/>
      <c r="ABR55" s="1"/>
      <c r="ABS55" s="1"/>
      <c r="ABT55" s="1"/>
      <c r="ABU55" s="1"/>
      <c r="ABV55" s="1"/>
      <c r="ABW55" s="1"/>
      <c r="ABX55" s="1"/>
      <c r="ABY55" s="1"/>
      <c r="ABZ55" s="1"/>
      <c r="ACA55" s="1"/>
      <c r="ACB55" s="1"/>
      <c r="ACC55" s="1"/>
      <c r="ACD55" s="1"/>
      <c r="ACE55" s="1"/>
      <c r="ACF55" s="1"/>
      <c r="ACG55" s="1"/>
      <c r="ACH55" s="1"/>
      <c r="ACI55" s="1"/>
      <c r="ACJ55" s="1"/>
      <c r="ACK55" s="1"/>
      <c r="ACL55" s="1"/>
      <c r="ACM55" s="1"/>
      <c r="ACN55" s="1"/>
      <c r="ACO55" s="1"/>
      <c r="ACP55" s="1"/>
      <c r="ACQ55" s="1"/>
      <c r="ACR55" s="1"/>
      <c r="ACS55" s="1"/>
      <c r="ACT55" s="1"/>
      <c r="ACU55" s="1"/>
      <c r="ACV55" s="1"/>
      <c r="ACW55" s="1"/>
      <c r="ACX55" s="1"/>
      <c r="ACY55" s="1"/>
      <c r="ACZ55" s="1"/>
      <c r="ADA55" s="1"/>
      <c r="ADB55" s="1"/>
      <c r="ADC55" s="1"/>
      <c r="ADD55" s="1"/>
      <c r="ADE55" s="1"/>
      <c r="ADF55" s="1"/>
      <c r="ADG55" s="1"/>
      <c r="ADH55" s="1"/>
      <c r="ADI55" s="1"/>
      <c r="ADJ55" s="1"/>
      <c r="ADK55" s="1"/>
      <c r="ADL55" s="1"/>
      <c r="ADM55" s="1"/>
      <c r="ADN55" s="1"/>
      <c r="ADO55" s="1"/>
      <c r="ADP55" s="1"/>
      <c r="ADQ55" s="1"/>
      <c r="ADR55" s="1"/>
      <c r="ADS55" s="1"/>
      <c r="ADT55" s="1"/>
      <c r="ADU55" s="1"/>
      <c r="ADV55" s="1"/>
      <c r="ADW55" s="1"/>
      <c r="ADX55" s="1"/>
      <c r="ADY55" s="1"/>
      <c r="ADZ55" s="1"/>
      <c r="AEA55" s="1"/>
      <c r="AEB55" s="1"/>
      <c r="AEC55" s="1"/>
      <c r="AED55" s="1"/>
      <c r="AEE55" s="1"/>
      <c r="AEF55" s="1"/>
      <c r="AEG55" s="1"/>
      <c r="AEH55" s="1"/>
      <c r="AEI55" s="1"/>
      <c r="AEJ55" s="1"/>
      <c r="AEK55" s="1"/>
      <c r="AEL55" s="1"/>
      <c r="AEM55" s="1"/>
      <c r="AEN55" s="1"/>
      <c r="AEO55" s="1"/>
      <c r="AEP55" s="1"/>
      <c r="AEQ55" s="1"/>
      <c r="AER55" s="1"/>
      <c r="AES55" s="1"/>
      <c r="AET55" s="1"/>
      <c r="AEU55" s="1"/>
      <c r="AEV55" s="1"/>
      <c r="AEW55" s="1"/>
      <c r="AEX55" s="1"/>
      <c r="AEY55" s="1"/>
      <c r="AEZ55" s="1"/>
      <c r="AFA55" s="1"/>
      <c r="AFB55" s="1"/>
      <c r="AFC55" s="1"/>
      <c r="AFD55" s="1"/>
      <c r="AFE55" s="1"/>
      <c r="AFF55" s="1"/>
      <c r="AFG55" s="1"/>
      <c r="AFH55" s="1"/>
      <c r="AFI55" s="1"/>
      <c r="AFJ55" s="1"/>
      <c r="AFK55" s="1"/>
      <c r="AFL55" s="1"/>
      <c r="AFM55" s="1"/>
      <c r="AFN55" s="1"/>
      <c r="AFO55" s="1"/>
      <c r="AFP55" s="1"/>
      <c r="AFQ55" s="1"/>
      <c r="AFR55" s="1"/>
      <c r="AFS55" s="1"/>
      <c r="AFT55" s="1"/>
      <c r="AFU55" s="1"/>
      <c r="AFV55" s="1"/>
      <c r="AFW55" s="1"/>
      <c r="AFX55" s="1"/>
      <c r="AFY55" s="1"/>
      <c r="AFZ55" s="1"/>
      <c r="AGA55" s="1"/>
      <c r="AGB55" s="1"/>
      <c r="AGC55" s="1"/>
      <c r="AGD55" s="1"/>
      <c r="AGE55" s="1"/>
      <c r="AGF55" s="1"/>
      <c r="AGG55" s="1"/>
      <c r="AGH55" s="1"/>
      <c r="AGI55" s="1"/>
      <c r="AGJ55" s="1"/>
      <c r="AGK55" s="1"/>
      <c r="AGL55" s="1"/>
      <c r="AGM55" s="1"/>
      <c r="AGN55" s="1"/>
      <c r="AGO55" s="1"/>
      <c r="AGP55" s="1"/>
      <c r="AGQ55" s="1"/>
      <c r="AGR55" s="1"/>
      <c r="AGS55" s="1"/>
      <c r="AGT55" s="1"/>
      <c r="AGU55" s="1"/>
      <c r="AGV55" s="1"/>
      <c r="AGW55" s="1"/>
      <c r="AGX55" s="1"/>
      <c r="AGY55" s="1"/>
      <c r="AGZ55" s="1"/>
      <c r="AHA55" s="1"/>
      <c r="AHB55" s="1"/>
      <c r="AHC55" s="1"/>
      <c r="AHD55" s="1"/>
      <c r="AHE55" s="1"/>
      <c r="AHF55" s="1"/>
      <c r="AHG55" s="1"/>
      <c r="AHH55" s="1"/>
      <c r="AHI55" s="1"/>
      <c r="AHJ55" s="1"/>
      <c r="AHK55" s="1"/>
      <c r="AHL55" s="1"/>
      <c r="AHM55" s="1"/>
      <c r="AHN55" s="1"/>
      <c r="AHO55" s="1"/>
      <c r="AHP55" s="1"/>
      <c r="AHQ55" s="1"/>
      <c r="AHR55" s="1"/>
      <c r="AHS55" s="1"/>
      <c r="AHT55" s="1"/>
      <c r="AHU55" s="1"/>
      <c r="AHV55" s="1"/>
      <c r="AHW55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FEFF8-8965-46E8-A86F-AF71BAFB8BD9}">
  <dimension ref="A1"/>
  <sheetViews>
    <sheetView workbookViewId="0">
      <selection activeCell="N20" sqref="N20"/>
    </sheetView>
  </sheetViews>
  <sheetFormatPr defaultRowHeight="13.8" x14ac:dyDescent="0.2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9A50A-6731-408A-8CBB-C8D0FF8CF1FE}">
  <sheetPr>
    <tabColor rgb="FFFFFF00"/>
  </sheetPr>
  <dimension ref="A1:E902"/>
  <sheetViews>
    <sheetView workbookViewId="0">
      <selection activeCell="I14" sqref="I14"/>
    </sheetView>
  </sheetViews>
  <sheetFormatPr defaultColWidth="8.796875" defaultRowHeight="21" x14ac:dyDescent="0.6"/>
  <cols>
    <col min="1" max="1" width="7" style="38" customWidth="1"/>
    <col min="2" max="2" width="13.796875" style="38" bestFit="1" customWidth="1"/>
    <col min="3" max="3" width="15.296875" style="38" bestFit="1" customWidth="1"/>
    <col min="4" max="4" width="8.59765625" style="38" customWidth="1"/>
    <col min="5" max="5" width="20.796875" style="38" customWidth="1"/>
    <col min="6" max="16384" width="8.796875" style="38"/>
  </cols>
  <sheetData>
    <row r="1" spans="1:5" ht="24.6" x14ac:dyDescent="0.7">
      <c r="A1" s="61" t="s">
        <v>2058</v>
      </c>
    </row>
    <row r="2" spans="1:5" ht="24.6" x14ac:dyDescent="0.7">
      <c r="A2" s="61"/>
    </row>
    <row r="3" spans="1:5" x14ac:dyDescent="0.6">
      <c r="A3" s="39" t="s">
        <v>1</v>
      </c>
      <c r="B3" s="39" t="s">
        <v>1924</v>
      </c>
      <c r="C3" s="39" t="s">
        <v>1923</v>
      </c>
      <c r="D3" s="39" t="s">
        <v>1925</v>
      </c>
    </row>
    <row r="4" spans="1:5" x14ac:dyDescent="0.6">
      <c r="A4" s="38" t="s">
        <v>1216</v>
      </c>
      <c r="B4" s="40">
        <v>11851320.5</v>
      </c>
      <c r="C4" s="40">
        <v>4979287.8499999996</v>
      </c>
      <c r="D4" s="38">
        <v>2.38</v>
      </c>
      <c r="E4" s="40" t="s">
        <v>1217</v>
      </c>
    </row>
    <row r="5" spans="1:5" x14ac:dyDescent="0.6">
      <c r="A5" s="38" t="s">
        <v>2030</v>
      </c>
      <c r="B5" s="40">
        <v>3988517.18</v>
      </c>
      <c r="C5" s="40">
        <v>126350</v>
      </c>
      <c r="D5" s="38">
        <v>31.57</v>
      </c>
      <c r="E5" s="40" t="s">
        <v>2031</v>
      </c>
    </row>
    <row r="6" spans="1:5" x14ac:dyDescent="0.6">
      <c r="A6" s="38" t="s">
        <v>1671</v>
      </c>
      <c r="B6" s="40">
        <v>15170721.630000001</v>
      </c>
      <c r="C6" s="40">
        <v>6015653.75</v>
      </c>
      <c r="D6" s="38">
        <v>2.52</v>
      </c>
      <c r="E6" s="40" t="s">
        <v>1672</v>
      </c>
    </row>
    <row r="7" spans="1:5" x14ac:dyDescent="0.6">
      <c r="A7" s="38" t="s">
        <v>471</v>
      </c>
      <c r="B7" s="40">
        <v>261871611.08000001</v>
      </c>
      <c r="C7" s="40">
        <v>270553134.38999999</v>
      </c>
      <c r="D7" s="38">
        <v>0.97</v>
      </c>
      <c r="E7" s="40" t="s">
        <v>472</v>
      </c>
    </row>
    <row r="8" spans="1:5" x14ac:dyDescent="0.6">
      <c r="A8" s="38" t="s">
        <v>527</v>
      </c>
      <c r="B8" s="40">
        <v>306701249.94</v>
      </c>
      <c r="C8" s="40">
        <v>492114976.73000002</v>
      </c>
      <c r="D8" s="38">
        <v>0.62</v>
      </c>
      <c r="E8" s="40" t="s">
        <v>528</v>
      </c>
    </row>
    <row r="9" spans="1:5" x14ac:dyDescent="0.6">
      <c r="A9" s="38" t="s">
        <v>769</v>
      </c>
      <c r="B9" s="40">
        <v>1594763596.01</v>
      </c>
      <c r="C9" s="40">
        <v>751459809.83000004</v>
      </c>
      <c r="D9" s="38">
        <v>2.12</v>
      </c>
      <c r="E9" s="40" t="s">
        <v>770</v>
      </c>
    </row>
    <row r="10" spans="1:5" x14ac:dyDescent="0.6">
      <c r="A10" s="38" t="s">
        <v>824</v>
      </c>
      <c r="B10" s="40">
        <v>1352754460.97</v>
      </c>
      <c r="C10" s="40">
        <v>458197330.44999999</v>
      </c>
      <c r="D10" s="38">
        <v>2.95</v>
      </c>
      <c r="E10" s="40" t="s">
        <v>825</v>
      </c>
    </row>
    <row r="11" spans="1:5" x14ac:dyDescent="0.6">
      <c r="A11" s="38" t="s">
        <v>721</v>
      </c>
      <c r="B11" s="40">
        <v>677603612.88999999</v>
      </c>
      <c r="C11" s="40">
        <v>382604939.60000002</v>
      </c>
      <c r="D11" s="38">
        <v>1.77</v>
      </c>
      <c r="E11" s="40" t="s">
        <v>722</v>
      </c>
    </row>
    <row r="12" spans="1:5" x14ac:dyDescent="0.6">
      <c r="A12" s="38" t="s">
        <v>809</v>
      </c>
      <c r="B12" s="40">
        <v>800733674.41999996</v>
      </c>
      <c r="C12" s="40">
        <v>401781993.56</v>
      </c>
      <c r="D12" s="38">
        <v>1.99</v>
      </c>
      <c r="E12" s="40" t="s">
        <v>810</v>
      </c>
    </row>
    <row r="13" spans="1:5" x14ac:dyDescent="0.6">
      <c r="A13" s="38" t="s">
        <v>1249</v>
      </c>
      <c r="B13" s="40">
        <v>2529693493.8899999</v>
      </c>
      <c r="C13" s="40">
        <v>944998141.05999994</v>
      </c>
      <c r="D13" s="38">
        <v>2.68</v>
      </c>
      <c r="E13" s="40" t="s">
        <v>1250</v>
      </c>
    </row>
    <row r="14" spans="1:5" x14ac:dyDescent="0.6">
      <c r="A14" s="38" t="s">
        <v>1317</v>
      </c>
      <c r="B14" s="40">
        <v>1429568680.3699999</v>
      </c>
      <c r="C14" s="40">
        <v>341189823.16000003</v>
      </c>
      <c r="D14" s="38">
        <v>4.1900000000000004</v>
      </c>
      <c r="E14" s="40" t="s">
        <v>1318</v>
      </c>
    </row>
    <row r="15" spans="1:5" x14ac:dyDescent="0.6">
      <c r="A15" s="38" t="s">
        <v>1364</v>
      </c>
      <c r="B15" s="40">
        <v>816532803.40999997</v>
      </c>
      <c r="C15" s="40">
        <v>378791443.94</v>
      </c>
      <c r="D15" s="38">
        <v>2.16</v>
      </c>
      <c r="E15" s="40" t="s">
        <v>1365</v>
      </c>
    </row>
    <row r="16" spans="1:5" x14ac:dyDescent="0.6">
      <c r="A16" s="38" t="s">
        <v>1493</v>
      </c>
      <c r="B16" s="40">
        <v>958005342.00999999</v>
      </c>
      <c r="C16" s="40">
        <v>831125984.07000005</v>
      </c>
      <c r="D16" s="38">
        <v>1.1499999999999999</v>
      </c>
      <c r="E16" s="40" t="s">
        <v>1494</v>
      </c>
    </row>
    <row r="17" spans="1:5" x14ac:dyDescent="0.6">
      <c r="A17" s="38" t="s">
        <v>912</v>
      </c>
      <c r="B17" s="40">
        <v>218517240.66</v>
      </c>
      <c r="C17" s="40">
        <v>743520762.49000001</v>
      </c>
      <c r="D17" s="38">
        <v>0.28999999999999998</v>
      </c>
      <c r="E17" s="40" t="s">
        <v>913</v>
      </c>
    </row>
    <row r="18" spans="1:5" x14ac:dyDescent="0.6">
      <c r="A18" s="38" t="s">
        <v>1173</v>
      </c>
      <c r="B18" s="40">
        <v>1479494675.03</v>
      </c>
      <c r="C18" s="40">
        <v>943420622.58000004</v>
      </c>
      <c r="D18" s="38">
        <v>1.57</v>
      </c>
      <c r="E18" s="40" t="s">
        <v>1174</v>
      </c>
    </row>
    <row r="19" spans="1:5" x14ac:dyDescent="0.6">
      <c r="A19" s="38" t="s">
        <v>174</v>
      </c>
      <c r="B19" s="40">
        <v>1523127647.27</v>
      </c>
      <c r="C19" s="40">
        <v>361242264.63</v>
      </c>
      <c r="D19" s="38">
        <v>4.22</v>
      </c>
      <c r="E19" s="40" t="s">
        <v>175</v>
      </c>
    </row>
    <row r="20" spans="1:5" x14ac:dyDescent="0.6">
      <c r="A20" s="38" t="s">
        <v>298</v>
      </c>
      <c r="B20" s="40">
        <v>217516954.62</v>
      </c>
      <c r="C20" s="40">
        <v>280131019.73000002</v>
      </c>
      <c r="D20" s="38">
        <v>0.78</v>
      </c>
      <c r="E20" s="40" t="s">
        <v>299</v>
      </c>
    </row>
    <row r="21" spans="1:5" x14ac:dyDescent="0.6">
      <c r="A21" s="38" t="s">
        <v>3</v>
      </c>
      <c r="B21" s="40">
        <v>607021678.23000002</v>
      </c>
      <c r="C21" s="40">
        <v>472445221.00999999</v>
      </c>
      <c r="D21" s="38">
        <v>1.28</v>
      </c>
      <c r="E21" s="40" t="s">
        <v>4</v>
      </c>
    </row>
    <row r="22" spans="1:5" x14ac:dyDescent="0.6">
      <c r="A22" s="38" t="s">
        <v>359</v>
      </c>
      <c r="B22" s="40">
        <v>1331083390.5899999</v>
      </c>
      <c r="C22" s="40">
        <v>576427959.73000002</v>
      </c>
      <c r="D22" s="38">
        <v>2.31</v>
      </c>
      <c r="E22" s="40" t="s">
        <v>360</v>
      </c>
    </row>
    <row r="23" spans="1:5" x14ac:dyDescent="0.6">
      <c r="A23" s="38" t="s">
        <v>237</v>
      </c>
      <c r="B23" s="40">
        <v>1102845599.03</v>
      </c>
      <c r="C23" s="40">
        <v>621596780.85000002</v>
      </c>
      <c r="D23" s="38">
        <v>1.77</v>
      </c>
      <c r="E23" s="40" t="s">
        <v>238</v>
      </c>
    </row>
    <row r="24" spans="1:5" x14ac:dyDescent="0.6">
      <c r="A24" s="38" t="s">
        <v>666</v>
      </c>
      <c r="B24" s="40">
        <v>1217720283.1500001</v>
      </c>
      <c r="C24" s="40">
        <v>476923062.01999998</v>
      </c>
      <c r="D24" s="38">
        <v>2.5499999999999998</v>
      </c>
      <c r="E24" s="40" t="s">
        <v>667</v>
      </c>
    </row>
    <row r="25" spans="1:5" x14ac:dyDescent="0.6">
      <c r="A25" s="38" t="s">
        <v>700</v>
      </c>
      <c r="B25" s="40">
        <v>921583635.25</v>
      </c>
      <c r="C25" s="40">
        <v>320642074.56</v>
      </c>
      <c r="D25" s="38">
        <v>2.87</v>
      </c>
      <c r="E25" s="40" t="s">
        <v>701</v>
      </c>
    </row>
    <row r="26" spans="1:5" x14ac:dyDescent="0.6">
      <c r="A26" s="38" t="s">
        <v>614</v>
      </c>
      <c r="B26" s="40">
        <v>1221772084.22</v>
      </c>
      <c r="C26" s="40">
        <v>501762578.14999998</v>
      </c>
      <c r="D26" s="38">
        <v>2.44</v>
      </c>
      <c r="E26" s="40" t="s">
        <v>615</v>
      </c>
    </row>
    <row r="27" spans="1:5" x14ac:dyDescent="0.6">
      <c r="A27" s="38" t="s">
        <v>1588</v>
      </c>
      <c r="B27" s="40">
        <v>760571240.28999996</v>
      </c>
      <c r="C27" s="40">
        <v>546668310.45000005</v>
      </c>
      <c r="D27" s="38">
        <v>1.39</v>
      </c>
      <c r="E27" s="40" t="s">
        <v>1589</v>
      </c>
    </row>
    <row r="28" spans="1:5" x14ac:dyDescent="0.6">
      <c r="A28" s="38" t="s">
        <v>1673</v>
      </c>
      <c r="B28" s="40">
        <v>765787808.80999994</v>
      </c>
      <c r="C28" s="40">
        <v>571026794.05999994</v>
      </c>
      <c r="D28" s="38">
        <v>1.34</v>
      </c>
      <c r="E28" s="40" t="s">
        <v>1674</v>
      </c>
    </row>
    <row r="29" spans="1:5" x14ac:dyDescent="0.6">
      <c r="A29" s="38" t="s">
        <v>1827</v>
      </c>
      <c r="B29" s="40">
        <v>1048966212.87</v>
      </c>
      <c r="C29" s="40">
        <v>472794142.89999998</v>
      </c>
      <c r="D29" s="38">
        <v>2.2200000000000002</v>
      </c>
      <c r="E29" s="40" t="s">
        <v>1828</v>
      </c>
    </row>
    <row r="30" spans="1:5" x14ac:dyDescent="0.6">
      <c r="A30" s="38" t="s">
        <v>1714</v>
      </c>
      <c r="B30" s="40">
        <v>639015161.35000002</v>
      </c>
      <c r="C30" s="40">
        <v>246365825.90000001</v>
      </c>
      <c r="D30" s="38">
        <v>2.59</v>
      </c>
      <c r="E30" s="40" t="s">
        <v>1715</v>
      </c>
    </row>
    <row r="31" spans="1:5" x14ac:dyDescent="0.6">
      <c r="A31" s="38" t="s">
        <v>1810</v>
      </c>
      <c r="B31" s="40">
        <v>956233793.75999999</v>
      </c>
      <c r="C31" s="40">
        <v>179051764.88999999</v>
      </c>
      <c r="D31" s="38">
        <v>5.34</v>
      </c>
      <c r="E31" s="40" t="s">
        <v>1811</v>
      </c>
    </row>
    <row r="32" spans="1:5" x14ac:dyDescent="0.6">
      <c r="A32" s="38" t="s">
        <v>843</v>
      </c>
      <c r="B32" s="40">
        <v>871139929.61000001</v>
      </c>
      <c r="C32" s="40">
        <v>221958696.83000001</v>
      </c>
      <c r="D32" s="38">
        <v>3.92</v>
      </c>
      <c r="E32" s="40" t="s">
        <v>844</v>
      </c>
    </row>
    <row r="33" spans="1:5" x14ac:dyDescent="0.6">
      <c r="A33" s="38" t="s">
        <v>439</v>
      </c>
      <c r="B33" s="40">
        <v>565693008.09000003</v>
      </c>
      <c r="C33" s="40">
        <v>430061296.83999997</v>
      </c>
      <c r="D33" s="38">
        <v>1.32</v>
      </c>
      <c r="E33" s="40" t="s">
        <v>440</v>
      </c>
    </row>
    <row r="34" spans="1:5" x14ac:dyDescent="0.6">
      <c r="A34" s="38" t="s">
        <v>454</v>
      </c>
      <c r="B34" s="40">
        <v>640429101.88</v>
      </c>
      <c r="C34" s="40">
        <v>298444354.54000002</v>
      </c>
      <c r="D34" s="38">
        <v>2.15</v>
      </c>
      <c r="E34" s="40" t="s">
        <v>455</v>
      </c>
    </row>
    <row r="35" spans="1:5" x14ac:dyDescent="0.6">
      <c r="A35" s="38" t="s">
        <v>473</v>
      </c>
      <c r="B35" s="40">
        <v>155725190.90000001</v>
      </c>
      <c r="C35" s="40">
        <v>114847011.69</v>
      </c>
      <c r="D35" s="38">
        <v>1.36</v>
      </c>
      <c r="E35" s="40" t="s">
        <v>474</v>
      </c>
    </row>
    <row r="36" spans="1:5" x14ac:dyDescent="0.6">
      <c r="A36" s="38" t="s">
        <v>565</v>
      </c>
      <c r="B36" s="40">
        <v>258572388.49000001</v>
      </c>
      <c r="C36" s="40">
        <v>165703214.40000001</v>
      </c>
      <c r="D36" s="38">
        <v>1.56</v>
      </c>
      <c r="E36" s="40" t="s">
        <v>566</v>
      </c>
    </row>
    <row r="37" spans="1:5" x14ac:dyDescent="0.6">
      <c r="A37" s="38" t="s">
        <v>504</v>
      </c>
      <c r="B37" s="40">
        <v>314759706.08999997</v>
      </c>
      <c r="C37" s="40">
        <v>232921543.13</v>
      </c>
      <c r="D37" s="38">
        <v>1.35</v>
      </c>
      <c r="E37" s="40" t="s">
        <v>505</v>
      </c>
    </row>
    <row r="38" spans="1:5" x14ac:dyDescent="0.6">
      <c r="A38" s="38" t="s">
        <v>506</v>
      </c>
      <c r="B38" s="40">
        <v>102770948.62</v>
      </c>
      <c r="C38" s="40">
        <v>200256121.47999999</v>
      </c>
      <c r="D38" s="38">
        <v>0.51</v>
      </c>
      <c r="E38" s="40" t="s">
        <v>507</v>
      </c>
    </row>
    <row r="39" spans="1:5" x14ac:dyDescent="0.6">
      <c r="A39" s="38" t="s">
        <v>552</v>
      </c>
      <c r="B39" s="40">
        <v>123746047.28</v>
      </c>
      <c r="C39" s="40">
        <v>64528138.479999997</v>
      </c>
      <c r="D39" s="38">
        <v>1.92</v>
      </c>
      <c r="E39" s="40" t="s">
        <v>553</v>
      </c>
    </row>
    <row r="40" spans="1:5" x14ac:dyDescent="0.6">
      <c r="A40" s="38" t="s">
        <v>554</v>
      </c>
      <c r="B40" s="40">
        <v>85323838.510000005</v>
      </c>
      <c r="C40" s="40">
        <v>83887050.810000002</v>
      </c>
      <c r="D40" s="38">
        <v>1.02</v>
      </c>
      <c r="E40" s="40" t="s">
        <v>555</v>
      </c>
    </row>
    <row r="41" spans="1:5" x14ac:dyDescent="0.6">
      <c r="A41" s="38" t="s">
        <v>342</v>
      </c>
      <c r="B41" s="40">
        <v>207730544.97999999</v>
      </c>
      <c r="C41" s="40">
        <v>105853711.90000001</v>
      </c>
      <c r="D41" s="38">
        <v>1.96</v>
      </c>
      <c r="E41" s="40" t="s">
        <v>343</v>
      </c>
    </row>
    <row r="42" spans="1:5" x14ac:dyDescent="0.6">
      <c r="A42" s="38" t="s">
        <v>529</v>
      </c>
      <c r="B42" s="40">
        <v>130651380.04000001</v>
      </c>
      <c r="C42" s="40">
        <v>221727617.74000001</v>
      </c>
      <c r="D42" s="38">
        <v>0.59</v>
      </c>
      <c r="E42" s="40" t="s">
        <v>530</v>
      </c>
    </row>
    <row r="43" spans="1:5" x14ac:dyDescent="0.6">
      <c r="A43" s="38" t="s">
        <v>794</v>
      </c>
      <c r="B43" s="40">
        <v>339618179.5</v>
      </c>
      <c r="C43" s="40">
        <v>149586199.90000001</v>
      </c>
      <c r="D43" s="38">
        <v>2.27</v>
      </c>
      <c r="E43" s="40" t="s">
        <v>795</v>
      </c>
    </row>
    <row r="44" spans="1:5" x14ac:dyDescent="0.6">
      <c r="A44" s="38" t="s">
        <v>746</v>
      </c>
      <c r="B44" s="40">
        <v>724472375.12</v>
      </c>
      <c r="C44" s="40">
        <v>417905636.22000003</v>
      </c>
      <c r="D44" s="38">
        <v>1.73</v>
      </c>
      <c r="E44" s="40" t="s">
        <v>747</v>
      </c>
    </row>
    <row r="45" spans="1:5" x14ac:dyDescent="0.6">
      <c r="A45" s="38" t="s">
        <v>430</v>
      </c>
      <c r="B45" s="40">
        <v>187202706.53999999</v>
      </c>
      <c r="C45" s="40">
        <v>117708700.08</v>
      </c>
      <c r="D45" s="38">
        <v>1.59</v>
      </c>
      <c r="E45" s="40" t="s">
        <v>431</v>
      </c>
    </row>
    <row r="46" spans="1:5" x14ac:dyDescent="0.6">
      <c r="A46" s="38" t="s">
        <v>856</v>
      </c>
      <c r="B46" s="40">
        <v>789919984.75999999</v>
      </c>
      <c r="C46" s="40">
        <v>115105776.58</v>
      </c>
      <c r="D46" s="38">
        <v>6.86</v>
      </c>
      <c r="E46" s="40" t="s">
        <v>857</v>
      </c>
    </row>
    <row r="47" spans="1:5" x14ac:dyDescent="0.6">
      <c r="A47" s="38" t="s">
        <v>1433</v>
      </c>
      <c r="B47" s="40">
        <v>389390980.07999998</v>
      </c>
      <c r="C47" s="40">
        <v>299606309.19</v>
      </c>
      <c r="D47" s="38">
        <v>1.3</v>
      </c>
      <c r="E47" s="40" t="s">
        <v>1434</v>
      </c>
    </row>
    <row r="48" spans="1:5" x14ac:dyDescent="0.6">
      <c r="A48" s="38" t="s">
        <v>1414</v>
      </c>
      <c r="B48" s="40">
        <v>415675779.31999999</v>
      </c>
      <c r="C48" s="40">
        <v>143228986.27000001</v>
      </c>
      <c r="D48" s="38">
        <v>2.9</v>
      </c>
      <c r="E48" s="40" t="s">
        <v>1415</v>
      </c>
    </row>
    <row r="49" spans="1:5" x14ac:dyDescent="0.6">
      <c r="A49" s="38" t="s">
        <v>1218</v>
      </c>
      <c r="B49" s="40">
        <v>262388481.52000001</v>
      </c>
      <c r="C49" s="40">
        <v>471740414.56999999</v>
      </c>
      <c r="D49" s="38">
        <v>0.56000000000000005</v>
      </c>
      <c r="E49" s="40" t="s">
        <v>2034</v>
      </c>
    </row>
    <row r="50" spans="1:5" x14ac:dyDescent="0.6">
      <c r="A50" s="38" t="s">
        <v>1478</v>
      </c>
      <c r="B50" s="40">
        <v>149259209.50999999</v>
      </c>
      <c r="C50" s="40">
        <v>118823891.66</v>
      </c>
      <c r="D50" s="38">
        <v>1.26</v>
      </c>
      <c r="E50" s="40" t="s">
        <v>1479</v>
      </c>
    </row>
    <row r="51" spans="1:5" x14ac:dyDescent="0.6">
      <c r="A51" s="38" t="s">
        <v>1160</v>
      </c>
      <c r="B51" s="40">
        <v>312234618.57999998</v>
      </c>
      <c r="C51" s="40">
        <v>134518566.22999999</v>
      </c>
      <c r="D51" s="38">
        <v>2.3199999999999998</v>
      </c>
      <c r="E51" s="40" t="s">
        <v>1161</v>
      </c>
    </row>
    <row r="52" spans="1:5" x14ac:dyDescent="0.6">
      <c r="A52" s="38" t="s">
        <v>1075</v>
      </c>
      <c r="B52" s="40">
        <v>172832127.59</v>
      </c>
      <c r="C52" s="40">
        <v>304546012.62</v>
      </c>
      <c r="D52" s="38">
        <v>0.56999999999999995</v>
      </c>
      <c r="E52" s="40" t="s">
        <v>1076</v>
      </c>
    </row>
    <row r="53" spans="1:5" x14ac:dyDescent="0.6">
      <c r="A53" s="38" t="s">
        <v>1141</v>
      </c>
      <c r="B53" s="40">
        <v>554470536.78999996</v>
      </c>
      <c r="C53" s="40">
        <v>131450276.87</v>
      </c>
      <c r="D53" s="38">
        <v>4.22</v>
      </c>
      <c r="E53" s="40" t="s">
        <v>1142</v>
      </c>
    </row>
    <row r="54" spans="1:5" x14ac:dyDescent="0.6">
      <c r="A54" s="38" t="s">
        <v>965</v>
      </c>
      <c r="B54" s="40">
        <v>222384079</v>
      </c>
      <c r="C54" s="40">
        <v>221438377.88999999</v>
      </c>
      <c r="D54" s="38">
        <v>1</v>
      </c>
      <c r="E54" s="40" t="s">
        <v>966</v>
      </c>
    </row>
    <row r="55" spans="1:5" x14ac:dyDescent="0.6">
      <c r="A55" s="38" t="s">
        <v>992</v>
      </c>
      <c r="B55" s="40">
        <v>1253681416.78</v>
      </c>
      <c r="C55" s="40">
        <v>302589357.68000001</v>
      </c>
      <c r="D55" s="38">
        <v>4.1399999999999997</v>
      </c>
      <c r="E55" s="40" t="s">
        <v>993</v>
      </c>
    </row>
    <row r="56" spans="1:5" x14ac:dyDescent="0.6">
      <c r="A56" s="38" t="s">
        <v>875</v>
      </c>
      <c r="B56" s="40">
        <v>362530562.48000002</v>
      </c>
      <c r="C56" s="40">
        <v>206433929.19999999</v>
      </c>
      <c r="D56" s="38">
        <v>1.76</v>
      </c>
      <c r="E56" s="40" t="s">
        <v>876</v>
      </c>
    </row>
    <row r="57" spans="1:5" x14ac:dyDescent="0.6">
      <c r="A57" s="38" t="s">
        <v>1104</v>
      </c>
      <c r="B57" s="40">
        <v>147032644.78999999</v>
      </c>
      <c r="C57" s="40">
        <v>444780544.18000001</v>
      </c>
      <c r="D57" s="38">
        <v>0.33</v>
      </c>
      <c r="E57" s="40" t="s">
        <v>1105</v>
      </c>
    </row>
    <row r="58" spans="1:5" x14ac:dyDescent="0.6">
      <c r="A58" s="38" t="s">
        <v>1033</v>
      </c>
      <c r="B58" s="40">
        <v>174304079.66</v>
      </c>
      <c r="C58" s="40">
        <v>205835480.44</v>
      </c>
      <c r="D58" s="38">
        <v>0.85</v>
      </c>
      <c r="E58" s="40" t="s">
        <v>1034</v>
      </c>
    </row>
    <row r="59" spans="1:5" x14ac:dyDescent="0.6">
      <c r="A59" s="38" t="s">
        <v>1399</v>
      </c>
      <c r="B59" s="40">
        <v>286677539.64999998</v>
      </c>
      <c r="C59" s="40">
        <v>179117004.49000001</v>
      </c>
      <c r="D59" s="38">
        <v>1.6</v>
      </c>
      <c r="E59" s="40" t="s">
        <v>1400</v>
      </c>
    </row>
    <row r="60" spans="1:5" x14ac:dyDescent="0.6">
      <c r="A60" s="38" t="s">
        <v>42</v>
      </c>
      <c r="B60" s="40">
        <v>873270692.04999995</v>
      </c>
      <c r="C60" s="40">
        <v>290988149.13999999</v>
      </c>
      <c r="D60" s="38">
        <v>3</v>
      </c>
      <c r="E60" s="40" t="s">
        <v>43</v>
      </c>
    </row>
    <row r="61" spans="1:5" x14ac:dyDescent="0.6">
      <c r="A61" s="38" t="s">
        <v>201</v>
      </c>
      <c r="B61" s="40">
        <v>443474231.00999999</v>
      </c>
      <c r="C61" s="40">
        <v>156159901.37</v>
      </c>
      <c r="D61" s="38">
        <v>2.84</v>
      </c>
      <c r="E61" s="40" t="s">
        <v>202</v>
      </c>
    </row>
    <row r="62" spans="1:5" x14ac:dyDescent="0.6">
      <c r="A62" s="38" t="s">
        <v>142</v>
      </c>
      <c r="B62" s="40">
        <v>270204798.25</v>
      </c>
      <c r="C62" s="40">
        <v>122106639.43000001</v>
      </c>
      <c r="D62" s="38">
        <v>2.21</v>
      </c>
      <c r="E62" s="40" t="s">
        <v>143</v>
      </c>
    </row>
    <row r="63" spans="1:5" x14ac:dyDescent="0.6">
      <c r="A63" s="38" t="s">
        <v>92</v>
      </c>
      <c r="B63" s="40">
        <v>192198966.96000001</v>
      </c>
      <c r="C63" s="40">
        <v>199230346.40000001</v>
      </c>
      <c r="D63" s="38">
        <v>0.96</v>
      </c>
      <c r="E63" s="40" t="s">
        <v>93</v>
      </c>
    </row>
    <row r="64" spans="1:5" x14ac:dyDescent="0.6">
      <c r="A64" s="38" t="s">
        <v>123</v>
      </c>
      <c r="B64" s="40">
        <v>393887424.74000001</v>
      </c>
      <c r="C64" s="40">
        <v>186347067.56</v>
      </c>
      <c r="D64" s="38">
        <v>2.11</v>
      </c>
      <c r="E64" s="40" t="s">
        <v>124</v>
      </c>
    </row>
    <row r="65" spans="1:5" x14ac:dyDescent="0.6">
      <c r="A65" s="38" t="s">
        <v>125</v>
      </c>
      <c r="B65" s="40">
        <v>228350054.0201</v>
      </c>
      <c r="C65" s="40">
        <v>113617077.18009999</v>
      </c>
      <c r="D65" s="38">
        <v>2.0099999999999998</v>
      </c>
      <c r="E65" s="40" t="s">
        <v>126</v>
      </c>
    </row>
    <row r="66" spans="1:5" x14ac:dyDescent="0.6">
      <c r="A66" s="38" t="s">
        <v>159</v>
      </c>
      <c r="B66" s="40">
        <v>113229823.68000001</v>
      </c>
      <c r="C66" s="40">
        <v>63912246.920000002</v>
      </c>
      <c r="D66" s="38">
        <v>1.77</v>
      </c>
      <c r="E66" s="40" t="s">
        <v>160</v>
      </c>
    </row>
    <row r="67" spans="1:5" x14ac:dyDescent="0.6">
      <c r="A67" s="38" t="s">
        <v>413</v>
      </c>
      <c r="B67" s="40">
        <v>459363351.56999999</v>
      </c>
      <c r="C67" s="40">
        <v>100700095.7</v>
      </c>
      <c r="D67" s="38">
        <v>4.5599999999999996</v>
      </c>
      <c r="E67" s="40" t="s">
        <v>414</v>
      </c>
    </row>
    <row r="68" spans="1:5" x14ac:dyDescent="0.6">
      <c r="A68" s="38" t="s">
        <v>317</v>
      </c>
      <c r="B68" s="40">
        <v>299250121.55000001</v>
      </c>
      <c r="C68" s="40">
        <v>252582311.44</v>
      </c>
      <c r="D68" s="38">
        <v>1.18</v>
      </c>
      <c r="E68" s="40" t="s">
        <v>318</v>
      </c>
    </row>
    <row r="69" spans="1:5" x14ac:dyDescent="0.6">
      <c r="A69" s="38" t="s">
        <v>218</v>
      </c>
      <c r="B69" s="40">
        <v>251030192.52000001</v>
      </c>
      <c r="C69" s="40">
        <v>198900031.47</v>
      </c>
      <c r="D69" s="38">
        <v>1.26</v>
      </c>
      <c r="E69" s="40" t="s">
        <v>219</v>
      </c>
    </row>
    <row r="70" spans="1:5" x14ac:dyDescent="0.6">
      <c r="A70" s="38" t="s">
        <v>220</v>
      </c>
      <c r="B70" s="40">
        <v>565465077.24000001</v>
      </c>
      <c r="C70" s="40">
        <v>194349302.77000001</v>
      </c>
      <c r="D70" s="38">
        <v>2.91</v>
      </c>
      <c r="E70" s="40" t="s">
        <v>221</v>
      </c>
    </row>
    <row r="71" spans="1:5" x14ac:dyDescent="0.6">
      <c r="A71" s="38" t="s">
        <v>279</v>
      </c>
      <c r="B71" s="40">
        <v>382358333.13999999</v>
      </c>
      <c r="C71" s="40">
        <v>60720108.939999998</v>
      </c>
      <c r="D71" s="38">
        <v>6.3</v>
      </c>
      <c r="E71" s="40" t="s">
        <v>280</v>
      </c>
    </row>
    <row r="72" spans="1:5" x14ac:dyDescent="0.6">
      <c r="A72" s="38" t="s">
        <v>281</v>
      </c>
      <c r="B72" s="40">
        <v>292069407.98000002</v>
      </c>
      <c r="C72" s="40">
        <v>53895413.670000002</v>
      </c>
      <c r="D72" s="38">
        <v>5.42</v>
      </c>
      <c r="E72" s="40" t="s">
        <v>282</v>
      </c>
    </row>
    <row r="73" spans="1:5" x14ac:dyDescent="0.6">
      <c r="A73" s="38" t="s">
        <v>388</v>
      </c>
      <c r="B73" s="40">
        <v>243050638.75999999</v>
      </c>
      <c r="C73" s="40">
        <v>144855800.05000001</v>
      </c>
      <c r="D73" s="38">
        <v>1.68</v>
      </c>
      <c r="E73" s="40" t="s">
        <v>389</v>
      </c>
    </row>
    <row r="74" spans="1:5" x14ac:dyDescent="0.6">
      <c r="A74" s="38" t="s">
        <v>256</v>
      </c>
      <c r="B74" s="40">
        <v>249070968.46000001</v>
      </c>
      <c r="C74" s="40">
        <v>297206851.25</v>
      </c>
      <c r="D74" s="38">
        <v>0.84</v>
      </c>
      <c r="E74" s="40" t="s">
        <v>257</v>
      </c>
    </row>
    <row r="75" spans="1:5" x14ac:dyDescent="0.6">
      <c r="A75" s="38" t="s">
        <v>668</v>
      </c>
      <c r="B75" s="40">
        <v>124839303.20999999</v>
      </c>
      <c r="C75" s="40">
        <v>25312547.530000001</v>
      </c>
      <c r="D75" s="38">
        <v>4.93</v>
      </c>
      <c r="E75" s="40" t="s">
        <v>669</v>
      </c>
    </row>
    <row r="76" spans="1:5" x14ac:dyDescent="0.6">
      <c r="A76" s="38" t="s">
        <v>670</v>
      </c>
      <c r="B76" s="40">
        <v>568671939.00999999</v>
      </c>
      <c r="C76" s="40">
        <v>62569941.189999998</v>
      </c>
      <c r="D76" s="38">
        <v>9.09</v>
      </c>
      <c r="E76" s="40" t="s">
        <v>671</v>
      </c>
    </row>
    <row r="77" spans="1:5" x14ac:dyDescent="0.6">
      <c r="A77" s="38" t="s">
        <v>672</v>
      </c>
      <c r="B77" s="40">
        <v>447914145.33999997</v>
      </c>
      <c r="C77" s="40">
        <v>82533387.469999999</v>
      </c>
      <c r="D77" s="38">
        <v>5.43</v>
      </c>
      <c r="E77" s="40" t="s">
        <v>673</v>
      </c>
    </row>
    <row r="78" spans="1:5" x14ac:dyDescent="0.6">
      <c r="A78" s="38" t="s">
        <v>581</v>
      </c>
      <c r="B78" s="40">
        <v>639868022.22000003</v>
      </c>
      <c r="C78" s="40">
        <v>167058514.65000001</v>
      </c>
      <c r="D78" s="38">
        <v>3.83</v>
      </c>
      <c r="E78" s="40" t="s">
        <v>582</v>
      </c>
    </row>
    <row r="79" spans="1:5" x14ac:dyDescent="0.6">
      <c r="A79" s="38" t="s">
        <v>583</v>
      </c>
      <c r="B79" s="40">
        <v>504629881.42000002</v>
      </c>
      <c r="C79" s="40">
        <v>103284895.65000001</v>
      </c>
      <c r="D79" s="38">
        <v>4.8899999999999997</v>
      </c>
      <c r="E79" s="40" t="s">
        <v>584</v>
      </c>
    </row>
    <row r="80" spans="1:5" x14ac:dyDescent="0.6">
      <c r="A80" s="38" t="s">
        <v>702</v>
      </c>
      <c r="B80" s="40">
        <v>252876800.97</v>
      </c>
      <c r="C80" s="40">
        <v>38382818.590000004</v>
      </c>
      <c r="D80" s="38">
        <v>6.59</v>
      </c>
      <c r="E80" s="40" t="s">
        <v>703</v>
      </c>
    </row>
    <row r="81" spans="1:5" x14ac:dyDescent="0.6">
      <c r="A81" s="38" t="s">
        <v>695</v>
      </c>
      <c r="B81" s="40">
        <v>2183969281.4299998</v>
      </c>
      <c r="C81" s="40">
        <v>292003780.92000002</v>
      </c>
      <c r="D81" s="38">
        <v>7.48</v>
      </c>
      <c r="E81" s="40" t="s">
        <v>696</v>
      </c>
    </row>
    <row r="82" spans="1:5" x14ac:dyDescent="0.6">
      <c r="A82" s="38" t="s">
        <v>688</v>
      </c>
      <c r="B82" s="40">
        <v>221258596.19999999</v>
      </c>
      <c r="C82" s="40">
        <v>77098930.760000005</v>
      </c>
      <c r="D82" s="38">
        <v>2.87</v>
      </c>
      <c r="E82" s="40" t="s">
        <v>689</v>
      </c>
    </row>
    <row r="83" spans="1:5" x14ac:dyDescent="0.6">
      <c r="A83" s="38" t="s">
        <v>649</v>
      </c>
      <c r="B83" s="40">
        <v>740042091.80999994</v>
      </c>
      <c r="C83" s="40">
        <v>208625890.47999999</v>
      </c>
      <c r="D83" s="38">
        <v>3.55</v>
      </c>
      <c r="E83" s="40" t="s">
        <v>650</v>
      </c>
    </row>
    <row r="84" spans="1:5" x14ac:dyDescent="0.6">
      <c r="A84" s="38" t="s">
        <v>633</v>
      </c>
      <c r="B84" s="40">
        <v>146649545.38999999</v>
      </c>
      <c r="C84" s="40">
        <v>122073438.76000001</v>
      </c>
      <c r="D84" s="38">
        <v>1.2</v>
      </c>
      <c r="E84" s="40" t="s">
        <v>634</v>
      </c>
    </row>
    <row r="85" spans="1:5" x14ac:dyDescent="0.6">
      <c r="A85" s="38" t="s">
        <v>1546</v>
      </c>
      <c r="B85" s="40">
        <v>515059825.26999998</v>
      </c>
      <c r="C85" s="40">
        <v>186164749.47</v>
      </c>
      <c r="D85" s="38">
        <v>2.77</v>
      </c>
      <c r="E85" s="40" t="s">
        <v>1547</v>
      </c>
    </row>
    <row r="86" spans="1:5" x14ac:dyDescent="0.6">
      <c r="A86" s="38" t="s">
        <v>1633</v>
      </c>
      <c r="B86" s="40">
        <v>90605002.390000001</v>
      </c>
      <c r="C86" s="40">
        <v>67651946.040000007</v>
      </c>
      <c r="D86" s="38">
        <v>1.34</v>
      </c>
      <c r="E86" s="40" t="s">
        <v>1634</v>
      </c>
    </row>
    <row r="87" spans="1:5" x14ac:dyDescent="0.6">
      <c r="A87" s="38" t="s">
        <v>1635</v>
      </c>
      <c r="B87" s="40">
        <v>68495467.870000005</v>
      </c>
      <c r="C87" s="40">
        <v>52277370.409999996</v>
      </c>
      <c r="D87" s="38">
        <v>1.31</v>
      </c>
      <c r="E87" s="40" t="s">
        <v>1636</v>
      </c>
    </row>
    <row r="88" spans="1:5" x14ac:dyDescent="0.6">
      <c r="A88" s="38" t="s">
        <v>1651</v>
      </c>
      <c r="B88" s="40">
        <v>872075033.83000004</v>
      </c>
      <c r="C88" s="40">
        <v>490756788.42000002</v>
      </c>
      <c r="D88" s="38">
        <v>1.78</v>
      </c>
      <c r="E88" s="40" t="s">
        <v>1652</v>
      </c>
    </row>
    <row r="89" spans="1:5" x14ac:dyDescent="0.6">
      <c r="A89" s="38" t="s">
        <v>1675</v>
      </c>
      <c r="B89" s="40">
        <v>255345296.59999999</v>
      </c>
      <c r="C89" s="40">
        <v>189876276.47</v>
      </c>
      <c r="D89" s="38">
        <v>1.34</v>
      </c>
      <c r="E89" s="40" t="s">
        <v>1676</v>
      </c>
    </row>
    <row r="90" spans="1:5" x14ac:dyDescent="0.6">
      <c r="A90" s="38" t="s">
        <v>1660</v>
      </c>
      <c r="B90" s="40">
        <v>89339655.829999998</v>
      </c>
      <c r="C90" s="40">
        <v>195346791.19999999</v>
      </c>
      <c r="D90" s="38">
        <v>0.46</v>
      </c>
      <c r="E90" s="40" t="s">
        <v>1661</v>
      </c>
    </row>
    <row r="91" spans="1:5" x14ac:dyDescent="0.6">
      <c r="A91" s="38" t="s">
        <v>1565</v>
      </c>
      <c r="B91" s="40">
        <v>449392457.61000001</v>
      </c>
      <c r="C91" s="40">
        <v>249096353.49000001</v>
      </c>
      <c r="D91" s="38">
        <v>1.8</v>
      </c>
      <c r="E91" s="40" t="s">
        <v>1566</v>
      </c>
    </row>
    <row r="92" spans="1:5" x14ac:dyDescent="0.6">
      <c r="A92" s="38" t="s">
        <v>1829</v>
      </c>
      <c r="B92" s="40">
        <v>428545025.31999999</v>
      </c>
      <c r="C92" s="40">
        <v>246985926.86000001</v>
      </c>
      <c r="D92" s="38">
        <v>1.74</v>
      </c>
      <c r="E92" s="40" t="s">
        <v>1830</v>
      </c>
    </row>
    <row r="93" spans="1:5" x14ac:dyDescent="0.6">
      <c r="A93" s="38" t="s">
        <v>1862</v>
      </c>
      <c r="B93" s="40">
        <v>149733727.90000001</v>
      </c>
      <c r="C93" s="40">
        <v>86890599.959999993</v>
      </c>
      <c r="D93" s="38">
        <v>1.72</v>
      </c>
      <c r="E93" s="40" t="s">
        <v>1863</v>
      </c>
    </row>
    <row r="94" spans="1:5" x14ac:dyDescent="0.6">
      <c r="A94" s="38" t="s">
        <v>1787</v>
      </c>
      <c r="B94" s="40">
        <v>736261743.46000004</v>
      </c>
      <c r="C94" s="40">
        <v>267158503.59</v>
      </c>
      <c r="D94" s="38">
        <v>2.76</v>
      </c>
      <c r="E94" s="40" t="s">
        <v>1788</v>
      </c>
    </row>
    <row r="95" spans="1:5" x14ac:dyDescent="0.6">
      <c r="A95" s="38" t="s">
        <v>1762</v>
      </c>
      <c r="B95" s="40">
        <v>734524483.42999995</v>
      </c>
      <c r="C95" s="40">
        <v>323445424.43000001</v>
      </c>
      <c r="D95" s="38">
        <v>2.27</v>
      </c>
      <c r="E95" s="40" t="s">
        <v>1763</v>
      </c>
    </row>
    <row r="96" spans="1:5" x14ac:dyDescent="0.6">
      <c r="A96" s="38" t="s">
        <v>1812</v>
      </c>
      <c r="B96" s="40">
        <v>96564964.299999997</v>
      </c>
      <c r="C96" s="40">
        <v>42968054.960000001</v>
      </c>
      <c r="D96" s="38">
        <v>2.25</v>
      </c>
      <c r="E96" s="40" t="s">
        <v>1813</v>
      </c>
    </row>
    <row r="97" spans="1:5" x14ac:dyDescent="0.6">
      <c r="A97" s="38" t="s">
        <v>1735</v>
      </c>
      <c r="B97" s="40">
        <v>423154108.24000001</v>
      </c>
      <c r="C97" s="40">
        <v>113579744.44</v>
      </c>
      <c r="D97" s="38">
        <v>3.73</v>
      </c>
      <c r="E97" s="40" t="s">
        <v>1736</v>
      </c>
    </row>
    <row r="98" spans="1:5" x14ac:dyDescent="0.6">
      <c r="A98" s="38" t="s">
        <v>1737</v>
      </c>
      <c r="B98" s="40">
        <v>197898733.78999999</v>
      </c>
      <c r="C98" s="40">
        <v>40817443.359999999</v>
      </c>
      <c r="D98" s="38">
        <v>4.8499999999999996</v>
      </c>
      <c r="E98" s="40" t="s">
        <v>1738</v>
      </c>
    </row>
    <row r="99" spans="1:5" x14ac:dyDescent="0.6">
      <c r="A99" s="38" t="s">
        <v>845</v>
      </c>
      <c r="B99" s="40">
        <v>308018236.27999997</v>
      </c>
      <c r="C99" s="40">
        <v>76521098.519999996</v>
      </c>
      <c r="D99" s="38">
        <v>4.03</v>
      </c>
      <c r="E99" s="40" t="s">
        <v>846</v>
      </c>
    </row>
    <row r="100" spans="1:5" x14ac:dyDescent="0.6">
      <c r="A100" s="38" t="s">
        <v>847</v>
      </c>
      <c r="B100" s="40">
        <v>936102555.63999999</v>
      </c>
      <c r="C100" s="40">
        <v>191263956.72</v>
      </c>
      <c r="D100" s="38">
        <v>4.8899999999999997</v>
      </c>
      <c r="E100" s="40" t="s">
        <v>848</v>
      </c>
    </row>
    <row r="101" spans="1:5" x14ac:dyDescent="0.6">
      <c r="A101" s="38" t="s">
        <v>849</v>
      </c>
      <c r="B101" s="40">
        <v>173765164.52000001</v>
      </c>
      <c r="C101" s="40">
        <v>35499869.700000003</v>
      </c>
      <c r="D101" s="38">
        <v>4.8899999999999997</v>
      </c>
      <c r="E101" s="40" t="s">
        <v>850</v>
      </c>
    </row>
    <row r="102" spans="1:5" x14ac:dyDescent="0.6">
      <c r="A102" s="38" t="s">
        <v>851</v>
      </c>
      <c r="B102" s="40">
        <v>16795328.809999999</v>
      </c>
      <c r="C102" s="40">
        <v>23409904.010000002</v>
      </c>
      <c r="D102" s="38">
        <v>0.72</v>
      </c>
      <c r="E102" s="40" t="s">
        <v>852</v>
      </c>
    </row>
    <row r="103" spans="1:5" x14ac:dyDescent="0.6">
      <c r="A103" s="38" t="s">
        <v>441</v>
      </c>
      <c r="B103" s="40">
        <v>224573808.5</v>
      </c>
      <c r="C103" s="40">
        <v>87342759.209999993</v>
      </c>
      <c r="D103" s="38">
        <v>2.57</v>
      </c>
      <c r="E103" s="40" t="s">
        <v>442</v>
      </c>
    </row>
    <row r="104" spans="1:5" x14ac:dyDescent="0.6">
      <c r="A104" s="38" t="s">
        <v>443</v>
      </c>
      <c r="B104" s="40">
        <v>96202214.400000006</v>
      </c>
      <c r="C104" s="40">
        <v>56985915.609999999</v>
      </c>
      <c r="D104" s="38">
        <v>1.69</v>
      </c>
      <c r="E104" s="40" t="s">
        <v>444</v>
      </c>
    </row>
    <row r="105" spans="1:5" x14ac:dyDescent="0.6">
      <c r="A105" s="38" t="s">
        <v>445</v>
      </c>
      <c r="B105" s="40">
        <v>270087625.87</v>
      </c>
      <c r="C105" s="40">
        <v>89376378.519999996</v>
      </c>
      <c r="D105" s="38">
        <v>3.02</v>
      </c>
      <c r="E105" s="40" t="s">
        <v>446</v>
      </c>
    </row>
    <row r="106" spans="1:5" x14ac:dyDescent="0.6">
      <c r="A106" s="38" t="s">
        <v>447</v>
      </c>
      <c r="B106" s="40">
        <v>143653802.72</v>
      </c>
      <c r="C106" s="40">
        <v>48857325.289999999</v>
      </c>
      <c r="D106" s="38">
        <v>2.94</v>
      </c>
      <c r="E106" s="40" t="s">
        <v>448</v>
      </c>
    </row>
    <row r="107" spans="1:5" x14ac:dyDescent="0.6">
      <c r="A107" s="38" t="s">
        <v>449</v>
      </c>
      <c r="B107" s="40">
        <v>255067222.03</v>
      </c>
      <c r="C107" s="40">
        <v>51326074.329999998</v>
      </c>
      <c r="D107" s="38">
        <v>4.97</v>
      </c>
      <c r="E107" s="40" t="s">
        <v>450</v>
      </c>
    </row>
    <row r="108" spans="1:5" x14ac:dyDescent="0.6">
      <c r="A108" s="38" t="s">
        <v>456</v>
      </c>
      <c r="B108" s="40">
        <v>36526700.450000003</v>
      </c>
      <c r="C108" s="40">
        <v>47178660.659999996</v>
      </c>
      <c r="D108" s="38">
        <v>0.77</v>
      </c>
      <c r="E108" s="40" t="s">
        <v>457</v>
      </c>
    </row>
    <row r="109" spans="1:5" x14ac:dyDescent="0.6">
      <c r="A109" s="38" t="s">
        <v>458</v>
      </c>
      <c r="B109" s="40">
        <v>119381590.20999999</v>
      </c>
      <c r="C109" s="40">
        <v>107839212.15000001</v>
      </c>
      <c r="D109" s="38">
        <v>1.1100000000000001</v>
      </c>
      <c r="E109" s="40" t="s">
        <v>459</v>
      </c>
    </row>
    <row r="110" spans="1:5" x14ac:dyDescent="0.6">
      <c r="A110" s="38" t="s">
        <v>460</v>
      </c>
      <c r="B110" s="40">
        <v>115805237.81999999</v>
      </c>
      <c r="C110" s="40">
        <v>35488112.420000002</v>
      </c>
      <c r="D110" s="38">
        <v>3.26</v>
      </c>
      <c r="E110" s="40" t="s">
        <v>461</v>
      </c>
    </row>
    <row r="111" spans="1:5" x14ac:dyDescent="0.6">
      <c r="A111" s="38" t="s">
        <v>462</v>
      </c>
      <c r="B111" s="40">
        <v>58390352.939999998</v>
      </c>
      <c r="C111" s="40">
        <v>30368140.98</v>
      </c>
      <c r="D111" s="38">
        <v>1.92</v>
      </c>
      <c r="E111" s="40" t="s">
        <v>463</v>
      </c>
    </row>
    <row r="112" spans="1:5" x14ac:dyDescent="0.6">
      <c r="A112" s="38" t="s">
        <v>464</v>
      </c>
      <c r="B112" s="40">
        <v>127386231.56999999</v>
      </c>
      <c r="C112" s="40">
        <v>18608477.539999999</v>
      </c>
      <c r="D112" s="38">
        <v>6.85</v>
      </c>
      <c r="E112" s="40" t="s">
        <v>465</v>
      </c>
    </row>
    <row r="113" spans="1:5" x14ac:dyDescent="0.6">
      <c r="A113" s="38" t="s">
        <v>466</v>
      </c>
      <c r="B113" s="40">
        <v>47516231.350000001</v>
      </c>
      <c r="C113" s="40">
        <v>21834875.829999998</v>
      </c>
      <c r="D113" s="38">
        <v>2.1800000000000002</v>
      </c>
      <c r="E113" s="40" t="s">
        <v>467</v>
      </c>
    </row>
    <row r="114" spans="1:5" x14ac:dyDescent="0.6">
      <c r="A114" s="38" t="s">
        <v>468</v>
      </c>
      <c r="B114" s="40">
        <v>41595255.170000002</v>
      </c>
      <c r="C114" s="40">
        <v>24573553.879999999</v>
      </c>
      <c r="D114" s="38">
        <v>1.69</v>
      </c>
      <c r="E114" s="40" t="s">
        <v>469</v>
      </c>
    </row>
    <row r="115" spans="1:5" x14ac:dyDescent="0.6">
      <c r="A115" s="38" t="s">
        <v>475</v>
      </c>
      <c r="B115" s="40">
        <v>67294411.790000007</v>
      </c>
      <c r="C115" s="40">
        <v>19336521.93</v>
      </c>
      <c r="D115" s="38">
        <v>3.48</v>
      </c>
      <c r="E115" s="40" t="s">
        <v>476</v>
      </c>
    </row>
    <row r="116" spans="1:5" x14ac:dyDescent="0.6">
      <c r="A116" s="38" t="s">
        <v>477</v>
      </c>
      <c r="B116" s="40">
        <v>145490183.21000001</v>
      </c>
      <c r="C116" s="40">
        <v>10009565.9</v>
      </c>
      <c r="D116" s="38">
        <v>14.54</v>
      </c>
      <c r="E116" s="40" t="s">
        <v>478</v>
      </c>
    </row>
    <row r="117" spans="1:5" x14ac:dyDescent="0.6">
      <c r="A117" s="38" t="s">
        <v>479</v>
      </c>
      <c r="B117" s="40">
        <v>37374036.020000003</v>
      </c>
      <c r="C117" s="40">
        <v>13087413.9</v>
      </c>
      <c r="D117" s="38">
        <v>2.86</v>
      </c>
      <c r="E117" s="40" t="s">
        <v>480</v>
      </c>
    </row>
    <row r="118" spans="1:5" x14ac:dyDescent="0.6">
      <c r="A118" s="38" t="s">
        <v>481</v>
      </c>
      <c r="B118" s="40">
        <v>14712033.189999999</v>
      </c>
      <c r="C118" s="40">
        <v>14130529.789999999</v>
      </c>
      <c r="D118" s="38">
        <v>1.04</v>
      </c>
      <c r="E118" s="40" t="s">
        <v>482</v>
      </c>
    </row>
    <row r="119" spans="1:5" x14ac:dyDescent="0.6">
      <c r="A119" s="38" t="s">
        <v>483</v>
      </c>
      <c r="B119" s="40">
        <v>253771587.25999999</v>
      </c>
      <c r="C119" s="40">
        <v>69323012.900000006</v>
      </c>
      <c r="D119" s="38">
        <v>3.66</v>
      </c>
      <c r="E119" s="40" t="s">
        <v>484</v>
      </c>
    </row>
    <row r="120" spans="1:5" x14ac:dyDescent="0.6">
      <c r="A120" s="38" t="s">
        <v>485</v>
      </c>
      <c r="B120" s="40">
        <v>29535404.460000001</v>
      </c>
      <c r="C120" s="40">
        <v>11086457.18</v>
      </c>
      <c r="D120" s="38">
        <v>2.66</v>
      </c>
      <c r="E120" s="40" t="s">
        <v>486</v>
      </c>
    </row>
    <row r="121" spans="1:5" x14ac:dyDescent="0.6">
      <c r="A121" s="38" t="s">
        <v>487</v>
      </c>
      <c r="B121" s="40">
        <v>69205274.989999995</v>
      </c>
      <c r="C121" s="40">
        <v>8234669.4299999997</v>
      </c>
      <c r="D121" s="38">
        <v>8.4</v>
      </c>
      <c r="E121" s="40" t="s">
        <v>488</v>
      </c>
    </row>
    <row r="122" spans="1:5" x14ac:dyDescent="0.6">
      <c r="A122" s="38" t="s">
        <v>489</v>
      </c>
      <c r="B122" s="40">
        <v>57564439.149999999</v>
      </c>
      <c r="C122" s="40">
        <v>11931329.970000001</v>
      </c>
      <c r="D122" s="38">
        <v>4.82</v>
      </c>
      <c r="E122" s="40" t="s">
        <v>490</v>
      </c>
    </row>
    <row r="123" spans="1:5" x14ac:dyDescent="0.6">
      <c r="A123" s="38" t="s">
        <v>491</v>
      </c>
      <c r="B123" s="40">
        <v>55826460.229999997</v>
      </c>
      <c r="C123" s="40">
        <v>11121367.630000001</v>
      </c>
      <c r="D123" s="38">
        <v>5.0199999999999996</v>
      </c>
      <c r="E123" s="40" t="s">
        <v>492</v>
      </c>
    </row>
    <row r="124" spans="1:5" x14ac:dyDescent="0.6">
      <c r="A124" s="38" t="s">
        <v>493</v>
      </c>
      <c r="B124" s="40">
        <v>121156886.2</v>
      </c>
      <c r="C124" s="40">
        <v>31189707.059999999</v>
      </c>
      <c r="D124" s="38">
        <v>3.88</v>
      </c>
      <c r="E124" s="40" t="s">
        <v>494</v>
      </c>
    </row>
    <row r="125" spans="1:5" x14ac:dyDescent="0.6">
      <c r="A125" s="38" t="s">
        <v>495</v>
      </c>
      <c r="B125" s="40">
        <v>21291968.609999999</v>
      </c>
      <c r="C125" s="40">
        <v>9901697.1899999995</v>
      </c>
      <c r="D125" s="38">
        <v>2.15</v>
      </c>
      <c r="E125" s="40" t="s">
        <v>496</v>
      </c>
    </row>
    <row r="126" spans="1:5" x14ac:dyDescent="0.6">
      <c r="A126" s="38" t="s">
        <v>497</v>
      </c>
      <c r="B126" s="40">
        <v>197988209.40000001</v>
      </c>
      <c r="C126" s="40">
        <v>16559673.98</v>
      </c>
      <c r="D126" s="38">
        <v>11.96</v>
      </c>
      <c r="E126" s="40" t="s">
        <v>498</v>
      </c>
    </row>
    <row r="127" spans="1:5" x14ac:dyDescent="0.6">
      <c r="A127" s="38" t="s">
        <v>499</v>
      </c>
      <c r="B127" s="40">
        <v>4168349.79</v>
      </c>
      <c r="C127" s="40">
        <v>7470994.9000000004</v>
      </c>
      <c r="D127" s="38">
        <v>0.56000000000000005</v>
      </c>
      <c r="E127" s="40" t="s">
        <v>500</v>
      </c>
    </row>
    <row r="128" spans="1:5" x14ac:dyDescent="0.6">
      <c r="A128" s="38" t="s">
        <v>501</v>
      </c>
      <c r="B128" s="40">
        <v>3712998.83</v>
      </c>
      <c r="C128" s="40">
        <v>6309951.7199999997</v>
      </c>
      <c r="D128" s="38">
        <v>0.59</v>
      </c>
      <c r="E128" s="40" t="s">
        <v>502</v>
      </c>
    </row>
    <row r="129" spans="1:5" x14ac:dyDescent="0.6">
      <c r="A129" s="38" t="s">
        <v>567</v>
      </c>
      <c r="B129" s="40">
        <v>183015186.68000001</v>
      </c>
      <c r="C129" s="40">
        <v>11111230.289999999</v>
      </c>
      <c r="D129" s="38">
        <v>16.47</v>
      </c>
      <c r="E129" s="40" t="s">
        <v>568</v>
      </c>
    </row>
    <row r="130" spans="1:5" x14ac:dyDescent="0.6">
      <c r="A130" s="38" t="s">
        <v>569</v>
      </c>
      <c r="B130" s="40">
        <v>118474113.86</v>
      </c>
      <c r="C130" s="40">
        <v>23708088.370000001</v>
      </c>
      <c r="D130" s="38">
        <v>5</v>
      </c>
      <c r="E130" s="40" t="s">
        <v>570</v>
      </c>
    </row>
    <row r="131" spans="1:5" x14ac:dyDescent="0.6">
      <c r="A131" s="38" t="s">
        <v>571</v>
      </c>
      <c r="B131" s="40">
        <v>175119273.22999999</v>
      </c>
      <c r="C131" s="40">
        <v>34368229.75</v>
      </c>
      <c r="D131" s="38">
        <v>5.0999999999999996</v>
      </c>
      <c r="E131" s="40" t="s">
        <v>572</v>
      </c>
    </row>
    <row r="132" spans="1:5" x14ac:dyDescent="0.6">
      <c r="A132" s="38" t="s">
        <v>573</v>
      </c>
      <c r="B132" s="40">
        <v>36404298.75</v>
      </c>
      <c r="C132" s="40">
        <v>23844294.539999999</v>
      </c>
      <c r="D132" s="38">
        <v>1.53</v>
      </c>
      <c r="E132" s="40" t="s">
        <v>574</v>
      </c>
    </row>
    <row r="133" spans="1:5" x14ac:dyDescent="0.6">
      <c r="A133" s="38" t="s">
        <v>575</v>
      </c>
      <c r="B133" s="40">
        <v>138485570.68000001</v>
      </c>
      <c r="C133" s="40">
        <v>29227777.719999999</v>
      </c>
      <c r="D133" s="38">
        <v>4.74</v>
      </c>
      <c r="E133" s="40" t="s">
        <v>576</v>
      </c>
    </row>
    <row r="134" spans="1:5" x14ac:dyDescent="0.6">
      <c r="A134" s="38" t="s">
        <v>577</v>
      </c>
      <c r="B134" s="40">
        <v>36775012.210000001</v>
      </c>
      <c r="C134" s="40">
        <v>9981923.8599999994</v>
      </c>
      <c r="D134" s="38">
        <v>3.68</v>
      </c>
      <c r="E134" s="40" t="s">
        <v>578</v>
      </c>
    </row>
    <row r="135" spans="1:5" x14ac:dyDescent="0.6">
      <c r="A135" s="38" t="s">
        <v>508</v>
      </c>
      <c r="B135" s="40">
        <v>82989661.620000005</v>
      </c>
      <c r="C135" s="40">
        <v>5949967.6799999997</v>
      </c>
      <c r="D135" s="38">
        <v>13.95</v>
      </c>
      <c r="E135" s="40" t="s">
        <v>509</v>
      </c>
    </row>
    <row r="136" spans="1:5" x14ac:dyDescent="0.6">
      <c r="A136" s="38" t="s">
        <v>510</v>
      </c>
      <c r="B136" s="40">
        <v>122576100.61</v>
      </c>
      <c r="C136" s="40">
        <v>43658347.979999997</v>
      </c>
      <c r="D136" s="38">
        <v>2.81</v>
      </c>
      <c r="E136" s="40" t="s">
        <v>511</v>
      </c>
    </row>
    <row r="137" spans="1:5" x14ac:dyDescent="0.6">
      <c r="A137" s="38" t="s">
        <v>512</v>
      </c>
      <c r="B137" s="40">
        <v>59433399.810000002</v>
      </c>
      <c r="C137" s="40">
        <v>37680954.07</v>
      </c>
      <c r="D137" s="38">
        <v>1.58</v>
      </c>
      <c r="E137" s="40" t="s">
        <v>513</v>
      </c>
    </row>
    <row r="138" spans="1:5" x14ac:dyDescent="0.6">
      <c r="A138" s="38" t="s">
        <v>514</v>
      </c>
      <c r="B138" s="40">
        <v>106985817.64</v>
      </c>
      <c r="C138" s="40">
        <v>11831425.82</v>
      </c>
      <c r="D138" s="38">
        <v>9.0399999999999991</v>
      </c>
      <c r="E138" s="40" t="s">
        <v>515</v>
      </c>
    </row>
    <row r="139" spans="1:5" x14ac:dyDescent="0.6">
      <c r="A139" s="38" t="s">
        <v>516</v>
      </c>
      <c r="B139" s="40">
        <v>21403169.989999998</v>
      </c>
      <c r="C139" s="40">
        <v>6855205.5300000003</v>
      </c>
      <c r="D139" s="38">
        <v>3.12</v>
      </c>
      <c r="E139" s="40" t="s">
        <v>517</v>
      </c>
    </row>
    <row r="140" spans="1:5" x14ac:dyDescent="0.6">
      <c r="A140" s="38" t="s">
        <v>518</v>
      </c>
      <c r="B140" s="40">
        <v>21320087.18</v>
      </c>
      <c r="C140" s="40">
        <v>7532329.4100000001</v>
      </c>
      <c r="D140" s="38">
        <v>2.83</v>
      </c>
      <c r="E140" s="40" t="s">
        <v>519</v>
      </c>
    </row>
    <row r="141" spans="1:5" x14ac:dyDescent="0.6">
      <c r="A141" s="38" t="s">
        <v>520</v>
      </c>
      <c r="B141" s="40">
        <v>27924541.16</v>
      </c>
      <c r="C141" s="40">
        <v>9364981.7100000009</v>
      </c>
      <c r="D141" s="38">
        <v>2.98</v>
      </c>
      <c r="E141" s="40" t="s">
        <v>521</v>
      </c>
    </row>
    <row r="142" spans="1:5" x14ac:dyDescent="0.6">
      <c r="A142" s="38" t="s">
        <v>522</v>
      </c>
      <c r="B142" s="40">
        <v>37480763.590000004</v>
      </c>
      <c r="C142" s="40">
        <v>11571284.59</v>
      </c>
      <c r="D142" s="38">
        <v>3.24</v>
      </c>
      <c r="E142" s="40" t="s">
        <v>523</v>
      </c>
    </row>
    <row r="143" spans="1:5" x14ac:dyDescent="0.6">
      <c r="A143" s="38" t="s">
        <v>524</v>
      </c>
      <c r="B143" s="40">
        <v>108374660.48999999</v>
      </c>
      <c r="C143" s="40">
        <v>14967971.869999999</v>
      </c>
      <c r="D143" s="38">
        <v>7.24</v>
      </c>
      <c r="E143" s="40" t="s">
        <v>525</v>
      </c>
    </row>
    <row r="144" spans="1:5" x14ac:dyDescent="0.6">
      <c r="A144" s="38" t="s">
        <v>556</v>
      </c>
      <c r="B144" s="40">
        <v>20682148.640000001</v>
      </c>
      <c r="C144" s="40">
        <v>14378228.800000001</v>
      </c>
      <c r="D144" s="38">
        <v>1.44</v>
      </c>
      <c r="E144" s="40" t="s">
        <v>557</v>
      </c>
    </row>
    <row r="145" spans="1:5" x14ac:dyDescent="0.6">
      <c r="A145" s="38" t="s">
        <v>558</v>
      </c>
      <c r="B145" s="40">
        <v>13644287.5</v>
      </c>
      <c r="C145" s="40">
        <v>17211267.579999998</v>
      </c>
      <c r="D145" s="38">
        <v>0.79</v>
      </c>
      <c r="E145" s="40" t="s">
        <v>559</v>
      </c>
    </row>
    <row r="146" spans="1:5" x14ac:dyDescent="0.6">
      <c r="A146" s="38" t="s">
        <v>560</v>
      </c>
      <c r="B146" s="40">
        <v>20460121.149999999</v>
      </c>
      <c r="C146" s="40">
        <v>6821945.4699999997</v>
      </c>
      <c r="D146" s="38">
        <v>3</v>
      </c>
      <c r="E146" s="40" t="s">
        <v>561</v>
      </c>
    </row>
    <row r="147" spans="1:5" x14ac:dyDescent="0.6">
      <c r="A147" s="38" t="s">
        <v>562</v>
      </c>
      <c r="B147" s="40">
        <v>55581582.450000003</v>
      </c>
      <c r="C147" s="40">
        <v>7375536.0899999999</v>
      </c>
      <c r="D147" s="38">
        <v>7.54</v>
      </c>
      <c r="E147" s="40" t="s">
        <v>563</v>
      </c>
    </row>
    <row r="148" spans="1:5" x14ac:dyDescent="0.6">
      <c r="A148" s="38" t="s">
        <v>344</v>
      </c>
      <c r="B148" s="40">
        <v>21178209.75</v>
      </c>
      <c r="C148" s="40">
        <v>13457406.08</v>
      </c>
      <c r="D148" s="38">
        <v>1.57</v>
      </c>
      <c r="E148" s="40" t="s">
        <v>345</v>
      </c>
    </row>
    <row r="149" spans="1:5" x14ac:dyDescent="0.6">
      <c r="A149" s="38" t="s">
        <v>346</v>
      </c>
      <c r="B149" s="40">
        <v>30903667.260000002</v>
      </c>
      <c r="C149" s="40">
        <v>5548162.0999999996</v>
      </c>
      <c r="D149" s="38">
        <v>5.57</v>
      </c>
      <c r="E149" s="40" t="s">
        <v>347</v>
      </c>
    </row>
    <row r="150" spans="1:5" x14ac:dyDescent="0.6">
      <c r="A150" s="38" t="s">
        <v>348</v>
      </c>
      <c r="B150" s="40">
        <v>54643843.149999999</v>
      </c>
      <c r="C150" s="40">
        <v>6935031.7400000002</v>
      </c>
      <c r="D150" s="38">
        <v>7.88</v>
      </c>
      <c r="E150" s="40" t="s">
        <v>349</v>
      </c>
    </row>
    <row r="151" spans="1:5" x14ac:dyDescent="0.6">
      <c r="A151" s="38" t="s">
        <v>350</v>
      </c>
      <c r="B151" s="40">
        <v>50595273.920000002</v>
      </c>
      <c r="C151" s="40">
        <v>22821556.550000001</v>
      </c>
      <c r="D151" s="38">
        <v>2.2200000000000002</v>
      </c>
      <c r="E151" s="40" t="s">
        <v>351</v>
      </c>
    </row>
    <row r="152" spans="1:5" x14ac:dyDescent="0.6">
      <c r="A152" s="38" t="s">
        <v>352</v>
      </c>
      <c r="B152" s="40">
        <v>62799393.960000001</v>
      </c>
      <c r="C152" s="40">
        <v>12641494.76</v>
      </c>
      <c r="D152" s="38">
        <v>4.97</v>
      </c>
      <c r="E152" s="40" t="s">
        <v>353</v>
      </c>
    </row>
    <row r="153" spans="1:5" x14ac:dyDescent="0.6">
      <c r="A153" s="38" t="s">
        <v>531</v>
      </c>
      <c r="B153" s="40">
        <v>177661348.38</v>
      </c>
      <c r="C153" s="40">
        <v>10450772.4</v>
      </c>
      <c r="D153" s="38">
        <v>17</v>
      </c>
      <c r="E153" s="40" t="s">
        <v>532</v>
      </c>
    </row>
    <row r="154" spans="1:5" x14ac:dyDescent="0.6">
      <c r="A154" s="38" t="s">
        <v>533</v>
      </c>
      <c r="B154" s="40">
        <v>111414030.79000001</v>
      </c>
      <c r="C154" s="40">
        <v>22327268.32</v>
      </c>
      <c r="D154" s="38">
        <v>4.99</v>
      </c>
      <c r="E154" s="40" t="s">
        <v>534</v>
      </c>
    </row>
    <row r="155" spans="1:5" x14ac:dyDescent="0.6">
      <c r="A155" s="38" t="s">
        <v>535</v>
      </c>
      <c r="B155" s="40">
        <v>46528507.079999998</v>
      </c>
      <c r="C155" s="40">
        <v>32593318.050000001</v>
      </c>
      <c r="D155" s="38">
        <v>1.43</v>
      </c>
      <c r="E155" s="40" t="s">
        <v>536</v>
      </c>
    </row>
    <row r="156" spans="1:5" x14ac:dyDescent="0.6">
      <c r="A156" s="38" t="s">
        <v>537</v>
      </c>
      <c r="B156" s="40">
        <v>23955443.199999999</v>
      </c>
      <c r="C156" s="40">
        <v>6557912.29</v>
      </c>
      <c r="D156" s="38">
        <v>3.65</v>
      </c>
      <c r="E156" s="40" t="s">
        <v>538</v>
      </c>
    </row>
    <row r="157" spans="1:5" x14ac:dyDescent="0.6">
      <c r="A157" s="38" t="s">
        <v>539</v>
      </c>
      <c r="B157" s="40">
        <v>28163339.129999999</v>
      </c>
      <c r="C157" s="40">
        <v>19179924.969999999</v>
      </c>
      <c r="D157" s="38">
        <v>1.47</v>
      </c>
      <c r="E157" s="40" t="s">
        <v>540</v>
      </c>
    </row>
    <row r="158" spans="1:5" x14ac:dyDescent="0.6">
      <c r="A158" s="38" t="s">
        <v>541</v>
      </c>
      <c r="B158" s="40">
        <v>26099854.690000001</v>
      </c>
      <c r="C158" s="40">
        <v>5819618.96</v>
      </c>
      <c r="D158" s="38">
        <v>4.4800000000000004</v>
      </c>
      <c r="E158" s="40" t="s">
        <v>542</v>
      </c>
    </row>
    <row r="159" spans="1:5" x14ac:dyDescent="0.6">
      <c r="A159" s="38" t="s">
        <v>543</v>
      </c>
      <c r="B159" s="40">
        <v>20574387.699999999</v>
      </c>
      <c r="C159" s="40">
        <v>13300265.77</v>
      </c>
      <c r="D159" s="38">
        <v>1.55</v>
      </c>
      <c r="E159" s="40" t="s">
        <v>544</v>
      </c>
    </row>
    <row r="160" spans="1:5" x14ac:dyDescent="0.6">
      <c r="A160" s="38" t="s">
        <v>545</v>
      </c>
      <c r="B160" s="40">
        <v>48990672.469999999</v>
      </c>
      <c r="C160" s="40">
        <v>20871802.52</v>
      </c>
      <c r="D160" s="38">
        <v>2.35</v>
      </c>
      <c r="E160" s="40" t="s">
        <v>546</v>
      </c>
    </row>
    <row r="161" spans="1:5" x14ac:dyDescent="0.6">
      <c r="A161" s="38" t="s">
        <v>547</v>
      </c>
      <c r="B161" s="40">
        <v>90151395.849999994</v>
      </c>
      <c r="C161" s="40">
        <v>17325893.93</v>
      </c>
      <c r="D161" s="38">
        <v>5.2</v>
      </c>
      <c r="E161" s="40" t="s">
        <v>548</v>
      </c>
    </row>
    <row r="162" spans="1:5" x14ac:dyDescent="0.6">
      <c r="A162" s="38" t="s">
        <v>549</v>
      </c>
      <c r="B162" s="40">
        <v>13177639.08</v>
      </c>
      <c r="C162" s="40">
        <v>15441426.710000001</v>
      </c>
      <c r="D162" s="38">
        <v>0.85</v>
      </c>
      <c r="E162" s="40" t="s">
        <v>550</v>
      </c>
    </row>
    <row r="163" spans="1:5" x14ac:dyDescent="0.6">
      <c r="A163" s="38" t="s">
        <v>771</v>
      </c>
      <c r="B163" s="40">
        <v>652770996.02999997</v>
      </c>
      <c r="C163" s="40">
        <v>69206625.290000007</v>
      </c>
      <c r="D163" s="38">
        <v>9.43</v>
      </c>
      <c r="E163" s="40" t="s">
        <v>772</v>
      </c>
    </row>
    <row r="164" spans="1:5" x14ac:dyDescent="0.6">
      <c r="A164" s="38" t="s">
        <v>773</v>
      </c>
      <c r="B164" s="40">
        <v>52137008.960000001</v>
      </c>
      <c r="C164" s="40">
        <v>18447068.210000001</v>
      </c>
      <c r="D164" s="38">
        <v>2.83</v>
      </c>
      <c r="E164" s="40" t="s">
        <v>774</v>
      </c>
    </row>
    <row r="165" spans="1:5" x14ac:dyDescent="0.6">
      <c r="A165" s="38" t="s">
        <v>775</v>
      </c>
      <c r="B165" s="40">
        <v>1095706952.0899999</v>
      </c>
      <c r="C165" s="40">
        <v>176237458.83000001</v>
      </c>
      <c r="D165" s="38">
        <v>6.22</v>
      </c>
      <c r="E165" s="40" t="s">
        <v>776</v>
      </c>
    </row>
    <row r="166" spans="1:5" x14ac:dyDescent="0.6">
      <c r="A166" s="38" t="s">
        <v>777</v>
      </c>
      <c r="B166" s="40">
        <v>72456727.359999999</v>
      </c>
      <c r="C166" s="40">
        <v>18894441.670000002</v>
      </c>
      <c r="D166" s="38">
        <v>3.83</v>
      </c>
      <c r="E166" s="40" t="s">
        <v>778</v>
      </c>
    </row>
    <row r="167" spans="1:5" x14ac:dyDescent="0.6">
      <c r="A167" s="38" t="s">
        <v>779</v>
      </c>
      <c r="B167" s="40">
        <v>151989257.49000001</v>
      </c>
      <c r="C167" s="40">
        <v>39715766.899999999</v>
      </c>
      <c r="D167" s="38">
        <v>3.83</v>
      </c>
      <c r="E167" s="40" t="s">
        <v>780</v>
      </c>
    </row>
    <row r="168" spans="1:5" x14ac:dyDescent="0.6">
      <c r="A168" s="38" t="s">
        <v>781</v>
      </c>
      <c r="B168" s="40">
        <v>605019831.50999999</v>
      </c>
      <c r="C168" s="40">
        <v>194458031.41999999</v>
      </c>
      <c r="D168" s="38">
        <v>3.11</v>
      </c>
      <c r="E168" s="40" t="s">
        <v>782</v>
      </c>
    </row>
    <row r="169" spans="1:5" x14ac:dyDescent="0.6">
      <c r="A169" s="38" t="s">
        <v>783</v>
      </c>
      <c r="B169" s="40">
        <v>450745409.70999998</v>
      </c>
      <c r="C169" s="40">
        <v>107830867.59999999</v>
      </c>
      <c r="D169" s="38">
        <v>4.18</v>
      </c>
      <c r="E169" s="40" t="s">
        <v>784</v>
      </c>
    </row>
    <row r="170" spans="1:5" x14ac:dyDescent="0.6">
      <c r="A170" s="38" t="s">
        <v>785</v>
      </c>
      <c r="B170" s="40">
        <v>29526798.870000001</v>
      </c>
      <c r="C170" s="40">
        <v>3165060.65</v>
      </c>
      <c r="D170" s="38">
        <v>9.33</v>
      </c>
      <c r="E170" s="40" t="s">
        <v>786</v>
      </c>
    </row>
    <row r="171" spans="1:5" x14ac:dyDescent="0.6">
      <c r="A171" s="38" t="s">
        <v>787</v>
      </c>
      <c r="B171" s="40">
        <v>283170460.75</v>
      </c>
      <c r="C171" s="40">
        <v>27312969.850000001</v>
      </c>
      <c r="D171" s="38">
        <v>10.37</v>
      </c>
      <c r="E171" s="40" t="s">
        <v>788</v>
      </c>
    </row>
    <row r="172" spans="1:5" x14ac:dyDescent="0.6">
      <c r="A172" s="38" t="s">
        <v>789</v>
      </c>
      <c r="B172" s="40">
        <v>158501149.21000001</v>
      </c>
      <c r="C172" s="40">
        <v>17904346.399999999</v>
      </c>
      <c r="D172" s="38">
        <v>8.85</v>
      </c>
      <c r="E172" s="40" t="s">
        <v>790</v>
      </c>
    </row>
    <row r="173" spans="1:5" x14ac:dyDescent="0.6">
      <c r="A173" s="38" t="s">
        <v>826</v>
      </c>
      <c r="B173" s="40">
        <v>104530614.59999999</v>
      </c>
      <c r="C173" s="40">
        <v>108603580.59</v>
      </c>
      <c r="D173" s="38">
        <v>0.96</v>
      </c>
      <c r="E173" s="40" t="s">
        <v>827</v>
      </c>
    </row>
    <row r="174" spans="1:5" x14ac:dyDescent="0.6">
      <c r="A174" s="38" t="s">
        <v>828</v>
      </c>
      <c r="B174" s="40">
        <v>59839587.710000001</v>
      </c>
      <c r="C174" s="40">
        <v>30589168.07</v>
      </c>
      <c r="D174" s="38">
        <v>1.96</v>
      </c>
      <c r="E174" s="40" t="s">
        <v>829</v>
      </c>
    </row>
    <row r="175" spans="1:5" x14ac:dyDescent="0.6">
      <c r="A175" s="38" t="s">
        <v>830</v>
      </c>
      <c r="B175" s="40">
        <v>285073379.13999999</v>
      </c>
      <c r="C175" s="40">
        <v>129409374.72</v>
      </c>
      <c r="D175" s="38">
        <v>2.2000000000000002</v>
      </c>
      <c r="E175" s="40" t="s">
        <v>831</v>
      </c>
    </row>
    <row r="176" spans="1:5" x14ac:dyDescent="0.6">
      <c r="A176" s="38" t="s">
        <v>832</v>
      </c>
      <c r="B176" s="40">
        <v>14300275.33</v>
      </c>
      <c r="C176" s="40">
        <v>14599462.5</v>
      </c>
      <c r="D176" s="38">
        <v>0.98</v>
      </c>
      <c r="E176" s="40" t="s">
        <v>833</v>
      </c>
    </row>
    <row r="177" spans="1:5" x14ac:dyDescent="0.6">
      <c r="A177" s="38" t="s">
        <v>834</v>
      </c>
      <c r="B177" s="40">
        <v>186157319.61000001</v>
      </c>
      <c r="C177" s="40">
        <v>31744120.899999999</v>
      </c>
      <c r="D177" s="38">
        <v>5.86</v>
      </c>
      <c r="E177" s="40" t="s">
        <v>835</v>
      </c>
    </row>
    <row r="178" spans="1:5" x14ac:dyDescent="0.6">
      <c r="A178" s="38" t="s">
        <v>836</v>
      </c>
      <c r="B178" s="40">
        <v>189398936.5</v>
      </c>
      <c r="C178" s="40">
        <v>64148543.450000003</v>
      </c>
      <c r="D178" s="38">
        <v>2.95</v>
      </c>
      <c r="E178" s="40" t="s">
        <v>837</v>
      </c>
    </row>
    <row r="179" spans="1:5" x14ac:dyDescent="0.6">
      <c r="A179" s="38" t="s">
        <v>748</v>
      </c>
      <c r="B179" s="40">
        <v>64431949.049999997</v>
      </c>
      <c r="C179" s="40">
        <v>32122434.539999999</v>
      </c>
      <c r="D179" s="38">
        <v>2.0099999999999998</v>
      </c>
      <c r="E179" s="40" t="s">
        <v>749</v>
      </c>
    </row>
    <row r="180" spans="1:5" x14ac:dyDescent="0.6">
      <c r="A180" s="38" t="s">
        <v>723</v>
      </c>
      <c r="B180" s="40">
        <v>66709261.119999997</v>
      </c>
      <c r="C180" s="40">
        <v>20477522.120000001</v>
      </c>
      <c r="D180" s="38">
        <v>3.26</v>
      </c>
      <c r="E180" s="40" t="s">
        <v>724</v>
      </c>
    </row>
    <row r="181" spans="1:5" x14ac:dyDescent="0.6">
      <c r="A181" s="38" t="s">
        <v>725</v>
      </c>
      <c r="B181" s="40">
        <v>53817646.119999997</v>
      </c>
      <c r="C181" s="40">
        <v>9635668.0800000001</v>
      </c>
      <c r="D181" s="38">
        <v>5.59</v>
      </c>
      <c r="E181" s="40" t="s">
        <v>726</v>
      </c>
    </row>
    <row r="182" spans="1:5" x14ac:dyDescent="0.6">
      <c r="A182" s="38" t="s">
        <v>727</v>
      </c>
      <c r="B182" s="40">
        <v>37612179.75</v>
      </c>
      <c r="C182" s="40">
        <v>9678783.5899999999</v>
      </c>
      <c r="D182" s="38">
        <v>3.89</v>
      </c>
      <c r="E182" s="40" t="s">
        <v>728</v>
      </c>
    </row>
    <row r="183" spans="1:5" x14ac:dyDescent="0.6">
      <c r="A183" s="38" t="s">
        <v>729</v>
      </c>
      <c r="B183" s="40">
        <v>52148009.219999999</v>
      </c>
      <c r="C183" s="40">
        <v>7390740.9000000004</v>
      </c>
      <c r="D183" s="38">
        <v>7.06</v>
      </c>
      <c r="E183" s="40" t="s">
        <v>730</v>
      </c>
    </row>
    <row r="184" spans="1:5" x14ac:dyDescent="0.6">
      <c r="A184" s="38" t="s">
        <v>731</v>
      </c>
      <c r="B184" s="40">
        <v>109238039.45</v>
      </c>
      <c r="C184" s="40">
        <v>25077064.710000001</v>
      </c>
      <c r="D184" s="38">
        <v>4.3600000000000003</v>
      </c>
      <c r="E184" s="40" t="s">
        <v>732</v>
      </c>
    </row>
    <row r="185" spans="1:5" x14ac:dyDescent="0.6">
      <c r="A185" s="38" t="s">
        <v>733</v>
      </c>
      <c r="B185" s="40">
        <v>18777385.050000001</v>
      </c>
      <c r="C185" s="40">
        <v>15239365.66</v>
      </c>
      <c r="D185" s="38">
        <v>1.23</v>
      </c>
      <c r="E185" s="40" t="s">
        <v>734</v>
      </c>
    </row>
    <row r="186" spans="1:5" x14ac:dyDescent="0.6">
      <c r="A186" s="38" t="s">
        <v>735</v>
      </c>
      <c r="B186" s="40">
        <v>50542904.670000002</v>
      </c>
      <c r="C186" s="40">
        <v>9571819.2899999991</v>
      </c>
      <c r="D186" s="38">
        <v>5.28</v>
      </c>
      <c r="E186" s="40" t="s">
        <v>736</v>
      </c>
    </row>
    <row r="187" spans="1:5" x14ac:dyDescent="0.6">
      <c r="A187" s="38" t="s">
        <v>737</v>
      </c>
      <c r="B187" s="40">
        <v>74436642.069999993</v>
      </c>
      <c r="C187" s="40">
        <v>31211499.129999999</v>
      </c>
      <c r="D187" s="38">
        <v>2.38</v>
      </c>
      <c r="E187" s="40" t="s">
        <v>738</v>
      </c>
    </row>
    <row r="188" spans="1:5" x14ac:dyDescent="0.6">
      <c r="A188" s="38" t="s">
        <v>739</v>
      </c>
      <c r="B188" s="40">
        <v>39215698.509999998</v>
      </c>
      <c r="C188" s="40">
        <v>13177436.810000001</v>
      </c>
      <c r="D188" s="38">
        <v>2.98</v>
      </c>
      <c r="E188" s="40" t="s">
        <v>740</v>
      </c>
    </row>
    <row r="189" spans="1:5" x14ac:dyDescent="0.6">
      <c r="A189" s="38" t="s">
        <v>741</v>
      </c>
      <c r="B189" s="40">
        <v>49398457.710000001</v>
      </c>
      <c r="C189" s="40">
        <v>15247131.880000001</v>
      </c>
      <c r="D189" s="38">
        <v>3.24</v>
      </c>
      <c r="E189" s="40" t="s">
        <v>742</v>
      </c>
    </row>
    <row r="190" spans="1:5" x14ac:dyDescent="0.6">
      <c r="A190" s="38" t="s">
        <v>743</v>
      </c>
      <c r="B190" s="40">
        <v>48895748.380000003</v>
      </c>
      <c r="C190" s="40">
        <v>15766339.220000001</v>
      </c>
      <c r="D190" s="38">
        <v>3.1</v>
      </c>
      <c r="E190" s="40" t="s">
        <v>744</v>
      </c>
    </row>
    <row r="191" spans="1:5" x14ac:dyDescent="0.6">
      <c r="A191" s="38" t="s">
        <v>796</v>
      </c>
      <c r="B191" s="40">
        <v>70295430.379999995</v>
      </c>
      <c r="C191" s="40">
        <v>8776419.9100000001</v>
      </c>
      <c r="D191" s="38">
        <v>8.01</v>
      </c>
      <c r="E191" s="40" t="s">
        <v>797</v>
      </c>
    </row>
    <row r="192" spans="1:5" x14ac:dyDescent="0.6">
      <c r="A192" s="38" t="s">
        <v>798</v>
      </c>
      <c r="B192" s="40">
        <v>50491660.579999998</v>
      </c>
      <c r="C192" s="40">
        <v>10765843.5</v>
      </c>
      <c r="D192" s="38">
        <v>4.6900000000000004</v>
      </c>
      <c r="E192" s="40" t="s">
        <v>799</v>
      </c>
    </row>
    <row r="193" spans="1:5" x14ac:dyDescent="0.6">
      <c r="A193" s="38" t="s">
        <v>800</v>
      </c>
      <c r="B193" s="40">
        <v>82936191.5</v>
      </c>
      <c r="C193" s="40">
        <v>13065147.6</v>
      </c>
      <c r="D193" s="38">
        <v>6.35</v>
      </c>
      <c r="E193" s="40" t="s">
        <v>801</v>
      </c>
    </row>
    <row r="194" spans="1:5" x14ac:dyDescent="0.6">
      <c r="A194" s="38" t="s">
        <v>802</v>
      </c>
      <c r="B194" s="40">
        <v>53117474.119999997</v>
      </c>
      <c r="C194" s="40">
        <v>4759591.8</v>
      </c>
      <c r="D194" s="38">
        <v>11.16</v>
      </c>
      <c r="E194" s="40" t="s">
        <v>803</v>
      </c>
    </row>
    <row r="195" spans="1:5" x14ac:dyDescent="0.6">
      <c r="A195" s="38" t="s">
        <v>804</v>
      </c>
      <c r="B195" s="40">
        <v>12427307.73</v>
      </c>
      <c r="C195" s="40">
        <v>2393769.2999999998</v>
      </c>
      <c r="D195" s="38">
        <v>5.19</v>
      </c>
      <c r="E195" s="40" t="s">
        <v>805</v>
      </c>
    </row>
    <row r="196" spans="1:5" x14ac:dyDescent="0.6">
      <c r="A196" s="38" t="s">
        <v>750</v>
      </c>
      <c r="B196" s="40">
        <v>222486703.87</v>
      </c>
      <c r="C196" s="40">
        <v>31806387.949999999</v>
      </c>
      <c r="D196" s="38">
        <v>7</v>
      </c>
      <c r="E196" s="40" t="s">
        <v>751</v>
      </c>
    </row>
    <row r="197" spans="1:5" x14ac:dyDescent="0.6">
      <c r="A197" s="38" t="s">
        <v>752</v>
      </c>
      <c r="B197" s="40">
        <v>165799389.03999999</v>
      </c>
      <c r="C197" s="40">
        <v>37402828.350000001</v>
      </c>
      <c r="D197" s="38">
        <v>4.43</v>
      </c>
      <c r="E197" s="40" t="s">
        <v>753</v>
      </c>
    </row>
    <row r="198" spans="1:5" x14ac:dyDescent="0.6">
      <c r="A198" s="38" t="s">
        <v>754</v>
      </c>
      <c r="B198" s="40">
        <v>158061969.34999999</v>
      </c>
      <c r="C198" s="40">
        <v>62082438.740000002</v>
      </c>
      <c r="D198" s="38">
        <v>2.5499999999999998</v>
      </c>
      <c r="E198" s="40" t="s">
        <v>755</v>
      </c>
    </row>
    <row r="199" spans="1:5" x14ac:dyDescent="0.6">
      <c r="A199" s="38" t="s">
        <v>756</v>
      </c>
      <c r="B199" s="40">
        <v>120361945.48999999</v>
      </c>
      <c r="C199" s="40">
        <v>16280575.82</v>
      </c>
      <c r="D199" s="38">
        <v>7.39</v>
      </c>
      <c r="E199" s="40" t="s">
        <v>757</v>
      </c>
    </row>
    <row r="200" spans="1:5" x14ac:dyDescent="0.6">
      <c r="A200" s="38" t="s">
        <v>758</v>
      </c>
      <c r="B200" s="40">
        <v>469317317.13990003</v>
      </c>
      <c r="C200" s="40">
        <v>61487881.649899997</v>
      </c>
      <c r="D200" s="38">
        <v>7.63</v>
      </c>
      <c r="E200" s="40" t="s">
        <v>759</v>
      </c>
    </row>
    <row r="201" spans="1:5" x14ac:dyDescent="0.6">
      <c r="A201" s="38" t="s">
        <v>760</v>
      </c>
      <c r="B201" s="40">
        <v>145776592.84</v>
      </c>
      <c r="C201" s="40">
        <v>36993711.009999998</v>
      </c>
      <c r="D201" s="38">
        <v>3.94</v>
      </c>
      <c r="E201" s="40" t="s">
        <v>761</v>
      </c>
    </row>
    <row r="202" spans="1:5" x14ac:dyDescent="0.6">
      <c r="A202" s="38" t="s">
        <v>762</v>
      </c>
      <c r="B202" s="40">
        <v>144556217.31999999</v>
      </c>
      <c r="C202" s="40">
        <v>42714669.32</v>
      </c>
      <c r="D202" s="38">
        <v>3.38</v>
      </c>
      <c r="E202" s="40" t="s">
        <v>763</v>
      </c>
    </row>
    <row r="203" spans="1:5" x14ac:dyDescent="0.6">
      <c r="A203" s="38" t="s">
        <v>811</v>
      </c>
      <c r="B203" s="40">
        <v>587303616.86000001</v>
      </c>
      <c r="C203" s="40">
        <v>169166192.02000001</v>
      </c>
      <c r="D203" s="38">
        <v>3.47</v>
      </c>
      <c r="E203" s="40" t="s">
        <v>812</v>
      </c>
    </row>
    <row r="204" spans="1:5" x14ac:dyDescent="0.6">
      <c r="A204" s="38" t="s">
        <v>813</v>
      </c>
      <c r="B204" s="40">
        <v>109874480.75</v>
      </c>
      <c r="C204" s="40">
        <v>17614681.02</v>
      </c>
      <c r="D204" s="38">
        <v>6.24</v>
      </c>
      <c r="E204" s="40" t="s">
        <v>814</v>
      </c>
    </row>
    <row r="205" spans="1:5" x14ac:dyDescent="0.6">
      <c r="A205" s="38" t="s">
        <v>815</v>
      </c>
      <c r="B205" s="40">
        <v>8263058.0999999996</v>
      </c>
      <c r="C205" s="40">
        <v>13403767.01</v>
      </c>
      <c r="D205" s="38">
        <v>0.62</v>
      </c>
      <c r="E205" s="40" t="s">
        <v>816</v>
      </c>
    </row>
    <row r="206" spans="1:5" x14ac:dyDescent="0.6">
      <c r="A206" s="38" t="s">
        <v>817</v>
      </c>
      <c r="B206" s="40">
        <v>39110947.75</v>
      </c>
      <c r="C206" s="40">
        <v>21712145.75</v>
      </c>
      <c r="D206" s="38">
        <v>1.8</v>
      </c>
      <c r="E206" s="40" t="s">
        <v>818</v>
      </c>
    </row>
    <row r="207" spans="1:5" x14ac:dyDescent="0.6">
      <c r="A207" s="38" t="s">
        <v>819</v>
      </c>
      <c r="B207" s="40">
        <v>96231616.719999999</v>
      </c>
      <c r="C207" s="40">
        <v>16661100.550000001</v>
      </c>
      <c r="D207" s="38">
        <v>5.78</v>
      </c>
      <c r="E207" s="40" t="s">
        <v>820</v>
      </c>
    </row>
    <row r="208" spans="1:5" x14ac:dyDescent="0.6">
      <c r="A208" s="38" t="s">
        <v>821</v>
      </c>
      <c r="B208" s="40">
        <v>17189340.27</v>
      </c>
      <c r="C208" s="40">
        <v>12913995.6</v>
      </c>
      <c r="D208" s="38">
        <v>1.33</v>
      </c>
      <c r="E208" s="40" t="s">
        <v>822</v>
      </c>
    </row>
    <row r="209" spans="1:5" x14ac:dyDescent="0.6">
      <c r="A209" s="38" t="s">
        <v>432</v>
      </c>
      <c r="B209" s="40">
        <v>9624734.5500000007</v>
      </c>
      <c r="C209" s="40">
        <v>7677922.3899999997</v>
      </c>
      <c r="D209" s="38">
        <v>1.25</v>
      </c>
      <c r="E209" s="40" t="s">
        <v>433</v>
      </c>
    </row>
    <row r="210" spans="1:5" x14ac:dyDescent="0.6">
      <c r="A210" s="38" t="s">
        <v>434</v>
      </c>
      <c r="B210" s="40">
        <v>85526736.709999993</v>
      </c>
      <c r="C210" s="40">
        <v>23289458.530000001</v>
      </c>
      <c r="D210" s="38">
        <v>3.67</v>
      </c>
      <c r="E210" s="40" t="s">
        <v>435</v>
      </c>
    </row>
    <row r="211" spans="1:5" x14ac:dyDescent="0.6">
      <c r="A211" s="38" t="s">
        <v>436</v>
      </c>
      <c r="B211" s="40">
        <v>64484044.380000003</v>
      </c>
      <c r="C211" s="40">
        <v>26837546.219999999</v>
      </c>
      <c r="D211" s="38">
        <v>2.4</v>
      </c>
      <c r="E211" s="40" t="s">
        <v>437</v>
      </c>
    </row>
    <row r="212" spans="1:5" x14ac:dyDescent="0.6">
      <c r="A212" s="38" t="s">
        <v>858</v>
      </c>
      <c r="B212" s="40">
        <v>73172739.760000005</v>
      </c>
      <c r="C212" s="40">
        <v>10885973.720000001</v>
      </c>
      <c r="D212" s="38">
        <v>6.72</v>
      </c>
      <c r="E212" s="40" t="s">
        <v>859</v>
      </c>
    </row>
    <row r="213" spans="1:5" x14ac:dyDescent="0.6">
      <c r="A213" s="38" t="s">
        <v>860</v>
      </c>
      <c r="B213" s="40">
        <v>112678700.8</v>
      </c>
      <c r="C213" s="40">
        <v>15143051.390000001</v>
      </c>
      <c r="D213" s="38">
        <v>7.44</v>
      </c>
      <c r="E213" s="40" t="s">
        <v>861</v>
      </c>
    </row>
    <row r="214" spans="1:5" x14ac:dyDescent="0.6">
      <c r="A214" s="38" t="s">
        <v>862</v>
      </c>
      <c r="B214" s="40">
        <v>124989981.04000001</v>
      </c>
      <c r="C214" s="40">
        <v>17633120.309999999</v>
      </c>
      <c r="D214" s="38">
        <v>7.09</v>
      </c>
      <c r="E214" s="40" t="s">
        <v>863</v>
      </c>
    </row>
    <row r="215" spans="1:5" x14ac:dyDescent="0.6">
      <c r="A215" s="38" t="s">
        <v>864</v>
      </c>
      <c r="B215" s="40">
        <v>122829853.20999999</v>
      </c>
      <c r="C215" s="40">
        <v>17047876.109999999</v>
      </c>
      <c r="D215" s="38">
        <v>7.21</v>
      </c>
      <c r="E215" s="40" t="s">
        <v>865</v>
      </c>
    </row>
    <row r="216" spans="1:5" x14ac:dyDescent="0.6">
      <c r="A216" s="38" t="s">
        <v>866</v>
      </c>
      <c r="B216" s="40">
        <v>361886252.60000002</v>
      </c>
      <c r="C216" s="40">
        <v>96975487.659999996</v>
      </c>
      <c r="D216" s="38">
        <v>3.73</v>
      </c>
      <c r="E216" s="40" t="s">
        <v>867</v>
      </c>
    </row>
    <row r="217" spans="1:5" x14ac:dyDescent="0.6">
      <c r="A217" s="38" t="s">
        <v>1251</v>
      </c>
      <c r="B217" s="40">
        <v>78576857.450000003</v>
      </c>
      <c r="C217" s="40">
        <v>32623947.109999999</v>
      </c>
      <c r="D217" s="38">
        <v>2.41</v>
      </c>
      <c r="E217" s="40" t="s">
        <v>1252</v>
      </c>
    </row>
    <row r="218" spans="1:5" x14ac:dyDescent="0.6">
      <c r="A218" s="38" t="s">
        <v>1253</v>
      </c>
      <c r="B218" s="40">
        <v>93203981.969999999</v>
      </c>
      <c r="C218" s="40">
        <v>16391550.17</v>
      </c>
      <c r="D218" s="38">
        <v>5.69</v>
      </c>
      <c r="E218" s="40" t="s">
        <v>1254</v>
      </c>
    </row>
    <row r="219" spans="1:5" x14ac:dyDescent="0.6">
      <c r="A219" s="38" t="s">
        <v>1255</v>
      </c>
      <c r="B219" s="40">
        <v>107979563.56999999</v>
      </c>
      <c r="C219" s="40">
        <v>11217206.560000001</v>
      </c>
      <c r="D219" s="38">
        <v>9.6300000000000008</v>
      </c>
      <c r="E219" s="40" t="s">
        <v>1256</v>
      </c>
    </row>
    <row r="220" spans="1:5" x14ac:dyDescent="0.6">
      <c r="A220" s="38" t="s">
        <v>1257</v>
      </c>
      <c r="B220" s="40">
        <v>55318430.229999997</v>
      </c>
      <c r="C220" s="40">
        <v>6494399.3700000001</v>
      </c>
      <c r="D220" s="38">
        <v>8.52</v>
      </c>
      <c r="E220" s="40" t="s">
        <v>1258</v>
      </c>
    </row>
    <row r="221" spans="1:5" x14ac:dyDescent="0.6">
      <c r="A221" s="38" t="s">
        <v>1259</v>
      </c>
      <c r="B221" s="40">
        <v>26411352.73</v>
      </c>
      <c r="C221" s="40">
        <v>20962348.66</v>
      </c>
      <c r="D221" s="38">
        <v>1.26</v>
      </c>
      <c r="E221" s="40" t="s">
        <v>1260</v>
      </c>
    </row>
    <row r="222" spans="1:5" x14ac:dyDescent="0.6">
      <c r="A222" s="38" t="s">
        <v>1261</v>
      </c>
      <c r="B222" s="40">
        <v>50741440.460000001</v>
      </c>
      <c r="C222" s="40">
        <v>62352521.810000002</v>
      </c>
      <c r="D222" s="38">
        <v>0.81</v>
      </c>
      <c r="E222" s="40" t="s">
        <v>1262</v>
      </c>
    </row>
    <row r="223" spans="1:5" x14ac:dyDescent="0.6">
      <c r="A223" s="38" t="s">
        <v>1263</v>
      </c>
      <c r="B223" s="40">
        <v>57664675.57</v>
      </c>
      <c r="C223" s="40">
        <v>39380986.450000003</v>
      </c>
      <c r="D223" s="38">
        <v>1.46</v>
      </c>
      <c r="E223" s="40" t="s">
        <v>2035</v>
      </c>
    </row>
    <row r="224" spans="1:5" x14ac:dyDescent="0.6">
      <c r="A224" s="38" t="s">
        <v>1264</v>
      </c>
      <c r="B224" s="40">
        <v>70490641.569999993</v>
      </c>
      <c r="C224" s="40">
        <v>12695388.369999999</v>
      </c>
      <c r="D224" s="38">
        <v>5.55</v>
      </c>
      <c r="E224" s="40" t="s">
        <v>1265</v>
      </c>
    </row>
    <row r="225" spans="1:5" x14ac:dyDescent="0.6">
      <c r="A225" s="38" t="s">
        <v>1266</v>
      </c>
      <c r="B225" s="40">
        <v>72684225.209999993</v>
      </c>
      <c r="C225" s="40">
        <v>39372305.909999996</v>
      </c>
      <c r="D225" s="38">
        <v>1.85</v>
      </c>
      <c r="E225" s="40" t="s">
        <v>1267</v>
      </c>
    </row>
    <row r="226" spans="1:5" x14ac:dyDescent="0.6">
      <c r="A226" s="38" t="s">
        <v>1268</v>
      </c>
      <c r="B226" s="40">
        <v>9527083.5199999996</v>
      </c>
      <c r="C226" s="40">
        <v>11086576.34</v>
      </c>
      <c r="D226" s="38">
        <v>0.86</v>
      </c>
      <c r="E226" s="40" t="s">
        <v>1269</v>
      </c>
    </row>
    <row r="227" spans="1:5" x14ac:dyDescent="0.6">
      <c r="A227" s="38" t="s">
        <v>1270</v>
      </c>
      <c r="B227" s="40">
        <v>47328799.880000003</v>
      </c>
      <c r="C227" s="40">
        <v>73399941.810000002</v>
      </c>
      <c r="D227" s="38">
        <v>0.64</v>
      </c>
      <c r="E227" s="40" t="s">
        <v>1271</v>
      </c>
    </row>
    <row r="228" spans="1:5" x14ac:dyDescent="0.6">
      <c r="A228" s="38" t="s">
        <v>1272</v>
      </c>
      <c r="B228" s="40">
        <v>89406190.569999993</v>
      </c>
      <c r="C228" s="40">
        <v>25832754.800000001</v>
      </c>
      <c r="D228" s="38">
        <v>3.46</v>
      </c>
      <c r="E228" s="40" t="s">
        <v>1273</v>
      </c>
    </row>
    <row r="229" spans="1:5" x14ac:dyDescent="0.6">
      <c r="A229" s="38" t="s">
        <v>1274</v>
      </c>
      <c r="B229" s="40">
        <v>94732809.340000004</v>
      </c>
      <c r="C229" s="40">
        <v>68206780.599999994</v>
      </c>
      <c r="D229" s="38">
        <v>1.39</v>
      </c>
      <c r="E229" s="40" t="s">
        <v>1275</v>
      </c>
    </row>
    <row r="230" spans="1:5" x14ac:dyDescent="0.6">
      <c r="A230" s="38" t="s">
        <v>1276</v>
      </c>
      <c r="B230" s="40">
        <v>115655129.06</v>
      </c>
      <c r="C230" s="40">
        <v>65747327.259999998</v>
      </c>
      <c r="D230" s="38">
        <v>1.76</v>
      </c>
      <c r="E230" s="40" t="s">
        <v>1277</v>
      </c>
    </row>
    <row r="231" spans="1:5" x14ac:dyDescent="0.6">
      <c r="A231" s="38" t="s">
        <v>1278</v>
      </c>
      <c r="B231" s="40">
        <v>91957259.519999996</v>
      </c>
      <c r="C231" s="40">
        <v>12616603.439999999</v>
      </c>
      <c r="D231" s="38">
        <v>7.29</v>
      </c>
      <c r="E231" s="40" t="s">
        <v>1279</v>
      </c>
    </row>
    <row r="232" spans="1:5" x14ac:dyDescent="0.6">
      <c r="A232" s="38" t="s">
        <v>1280</v>
      </c>
      <c r="B232" s="40">
        <v>32570267.256999999</v>
      </c>
      <c r="C232" s="40">
        <v>20415791.017000001</v>
      </c>
      <c r="D232" s="38">
        <v>1.6</v>
      </c>
      <c r="E232" s="40" t="s">
        <v>1281</v>
      </c>
    </row>
    <row r="233" spans="1:5" x14ac:dyDescent="0.6">
      <c r="A233" s="38" t="s">
        <v>1282</v>
      </c>
      <c r="B233" s="40">
        <v>102764508.34</v>
      </c>
      <c r="C233" s="40">
        <v>28558644.390000001</v>
      </c>
      <c r="D233" s="38">
        <v>3.6</v>
      </c>
      <c r="E233" s="40" t="s">
        <v>1283</v>
      </c>
    </row>
    <row r="234" spans="1:5" x14ac:dyDescent="0.6">
      <c r="A234" s="38" t="s">
        <v>1284</v>
      </c>
      <c r="B234" s="40">
        <v>41268535.600000001</v>
      </c>
      <c r="C234" s="40">
        <v>9560418.6699999999</v>
      </c>
      <c r="D234" s="38">
        <v>4.32</v>
      </c>
      <c r="E234" s="40" t="s">
        <v>1285</v>
      </c>
    </row>
    <row r="235" spans="1:5" x14ac:dyDescent="0.6">
      <c r="A235" s="38" t="s">
        <v>1286</v>
      </c>
      <c r="B235" s="40">
        <v>86803527.319999993</v>
      </c>
      <c r="C235" s="40">
        <v>38009820.329999998</v>
      </c>
      <c r="D235" s="38">
        <v>2.2799999999999998</v>
      </c>
      <c r="E235" s="40" t="s">
        <v>1287</v>
      </c>
    </row>
    <row r="236" spans="1:5" x14ac:dyDescent="0.6">
      <c r="A236" s="38" t="s">
        <v>1288</v>
      </c>
      <c r="B236" s="40">
        <v>150050805.55000001</v>
      </c>
      <c r="C236" s="40">
        <v>122179357.2</v>
      </c>
      <c r="D236" s="38">
        <v>1.23</v>
      </c>
      <c r="E236" s="40" t="s">
        <v>1289</v>
      </c>
    </row>
    <row r="237" spans="1:5" x14ac:dyDescent="0.6">
      <c r="A237" s="38" t="s">
        <v>1290</v>
      </c>
      <c r="B237" s="40">
        <v>33383237.280000001</v>
      </c>
      <c r="C237" s="40">
        <v>35015834.960000001</v>
      </c>
      <c r="D237" s="38">
        <v>0.95</v>
      </c>
      <c r="E237" s="40" t="s">
        <v>1291</v>
      </c>
    </row>
    <row r="238" spans="1:5" x14ac:dyDescent="0.6">
      <c r="A238" s="38" t="s">
        <v>1292</v>
      </c>
      <c r="B238" s="40">
        <v>43627604.719999999</v>
      </c>
      <c r="C238" s="40">
        <v>17211898.879999999</v>
      </c>
      <c r="D238" s="38">
        <v>2.5299999999999998</v>
      </c>
      <c r="E238" s="40" t="s">
        <v>1293</v>
      </c>
    </row>
    <row r="239" spans="1:5" x14ac:dyDescent="0.6">
      <c r="A239" s="38" t="s">
        <v>1294</v>
      </c>
      <c r="B239" s="40">
        <v>20747903.949999999</v>
      </c>
      <c r="C239" s="40">
        <v>9492729.1300000008</v>
      </c>
      <c r="D239" s="38">
        <v>2.19</v>
      </c>
      <c r="E239" s="40" t="s">
        <v>1295</v>
      </c>
    </row>
    <row r="240" spans="1:5" x14ac:dyDescent="0.6">
      <c r="A240" s="38" t="s">
        <v>1296</v>
      </c>
      <c r="B240" s="40">
        <v>51829537.82</v>
      </c>
      <c r="C240" s="40">
        <v>13430081.050000001</v>
      </c>
      <c r="D240" s="38">
        <v>3.86</v>
      </c>
      <c r="E240" s="40" t="s">
        <v>1297</v>
      </c>
    </row>
    <row r="241" spans="1:5" x14ac:dyDescent="0.6">
      <c r="A241" s="38" t="s">
        <v>1319</v>
      </c>
      <c r="B241" s="40">
        <v>137888757.50999999</v>
      </c>
      <c r="C241" s="40">
        <v>29020238.300000001</v>
      </c>
      <c r="D241" s="38">
        <v>4.75</v>
      </c>
      <c r="E241" s="40" t="s">
        <v>1320</v>
      </c>
    </row>
    <row r="242" spans="1:5" x14ac:dyDescent="0.6">
      <c r="A242" s="38" t="s">
        <v>1321</v>
      </c>
      <c r="B242" s="40">
        <v>153550276.87</v>
      </c>
      <c r="C242" s="40">
        <v>32659662.149999999</v>
      </c>
      <c r="D242" s="38">
        <v>4.7</v>
      </c>
      <c r="E242" s="40" t="s">
        <v>1322</v>
      </c>
    </row>
    <row r="243" spans="1:5" x14ac:dyDescent="0.6">
      <c r="A243" s="38" t="s">
        <v>1323</v>
      </c>
      <c r="B243" s="40">
        <v>183701788.97999999</v>
      </c>
      <c r="C243" s="40">
        <v>150925042.86000001</v>
      </c>
      <c r="D243" s="38">
        <v>1.22</v>
      </c>
      <c r="E243" s="40" t="s">
        <v>1324</v>
      </c>
    </row>
    <row r="244" spans="1:5" x14ac:dyDescent="0.6">
      <c r="A244" s="38" t="s">
        <v>1325</v>
      </c>
      <c r="B244" s="40">
        <v>54150430.960000001</v>
      </c>
      <c r="C244" s="40">
        <v>26207088.77</v>
      </c>
      <c r="D244" s="38">
        <v>2.0699999999999998</v>
      </c>
      <c r="E244" s="40" t="s">
        <v>1326</v>
      </c>
    </row>
    <row r="245" spans="1:5" x14ac:dyDescent="0.6">
      <c r="A245" s="38" t="s">
        <v>1327</v>
      </c>
      <c r="B245" s="40">
        <v>61111829.75</v>
      </c>
      <c r="C245" s="40">
        <v>19250110.350000001</v>
      </c>
      <c r="D245" s="38">
        <v>3.17</v>
      </c>
      <c r="E245" s="40" t="s">
        <v>1328</v>
      </c>
    </row>
    <row r="246" spans="1:5" x14ac:dyDescent="0.6">
      <c r="A246" s="38" t="s">
        <v>1329</v>
      </c>
      <c r="B246" s="40">
        <v>127637665.65000001</v>
      </c>
      <c r="C246" s="40">
        <v>38591604.409999996</v>
      </c>
      <c r="D246" s="38">
        <v>3.31</v>
      </c>
      <c r="E246" s="40" t="s">
        <v>1330</v>
      </c>
    </row>
    <row r="247" spans="1:5" x14ac:dyDescent="0.6">
      <c r="A247" s="38" t="s">
        <v>1331</v>
      </c>
      <c r="B247" s="40">
        <v>135627616.03999999</v>
      </c>
      <c r="C247" s="40">
        <v>21779976.84</v>
      </c>
      <c r="D247" s="38">
        <v>6.23</v>
      </c>
      <c r="E247" s="40" t="s">
        <v>1332</v>
      </c>
    </row>
    <row r="248" spans="1:5" x14ac:dyDescent="0.6">
      <c r="A248" s="38" t="s">
        <v>1333</v>
      </c>
      <c r="B248" s="40">
        <v>42219029.990000002</v>
      </c>
      <c r="C248" s="40">
        <v>13716944.24</v>
      </c>
      <c r="D248" s="38">
        <v>3.08</v>
      </c>
      <c r="E248" s="40" t="s">
        <v>1334</v>
      </c>
    </row>
    <row r="249" spans="1:5" x14ac:dyDescent="0.6">
      <c r="A249" s="38" t="s">
        <v>1335</v>
      </c>
      <c r="B249" s="40">
        <v>143592116.06999999</v>
      </c>
      <c r="C249" s="40">
        <v>34398497.859999999</v>
      </c>
      <c r="D249" s="38">
        <v>4.17</v>
      </c>
      <c r="E249" s="40" t="s">
        <v>1336</v>
      </c>
    </row>
    <row r="250" spans="1:5" x14ac:dyDescent="0.6">
      <c r="A250" s="38" t="s">
        <v>1337</v>
      </c>
      <c r="B250" s="40">
        <v>134647398.58000001</v>
      </c>
      <c r="C250" s="40">
        <v>47993479.990000002</v>
      </c>
      <c r="D250" s="38">
        <v>2.81</v>
      </c>
      <c r="E250" s="40" t="s">
        <v>1338</v>
      </c>
    </row>
    <row r="251" spans="1:5" x14ac:dyDescent="0.6">
      <c r="A251" s="38" t="s">
        <v>1339</v>
      </c>
      <c r="B251" s="40">
        <v>39326939.030000001</v>
      </c>
      <c r="C251" s="40">
        <v>14458722.460000001</v>
      </c>
      <c r="D251" s="38">
        <v>2.72</v>
      </c>
      <c r="E251" s="40" t="s">
        <v>1340</v>
      </c>
    </row>
    <row r="252" spans="1:5" x14ac:dyDescent="0.6">
      <c r="A252" s="38" t="s">
        <v>1341</v>
      </c>
      <c r="B252" s="40">
        <v>33824296.159999996</v>
      </c>
      <c r="C252" s="40">
        <v>9673131.4299999997</v>
      </c>
      <c r="D252" s="38">
        <v>3.5</v>
      </c>
      <c r="E252" s="40" t="s">
        <v>1342</v>
      </c>
    </row>
    <row r="253" spans="1:5" x14ac:dyDescent="0.6">
      <c r="A253" s="38" t="s">
        <v>1343</v>
      </c>
      <c r="B253" s="40">
        <v>76525142.329999998</v>
      </c>
      <c r="C253" s="40">
        <v>14789240.539999999</v>
      </c>
      <c r="D253" s="38">
        <v>5.17</v>
      </c>
      <c r="E253" s="40" t="s">
        <v>1344</v>
      </c>
    </row>
    <row r="254" spans="1:5" x14ac:dyDescent="0.6">
      <c r="A254" s="38" t="s">
        <v>1345</v>
      </c>
      <c r="B254" s="40">
        <v>98037750.120000005</v>
      </c>
      <c r="C254" s="40">
        <v>10276292.58</v>
      </c>
      <c r="D254" s="38">
        <v>9.5399999999999991</v>
      </c>
      <c r="E254" s="40" t="s">
        <v>1346</v>
      </c>
    </row>
    <row r="255" spans="1:5" x14ac:dyDescent="0.6">
      <c r="A255" s="38" t="s">
        <v>1347</v>
      </c>
      <c r="B255" s="40">
        <v>29487250.030000001</v>
      </c>
      <c r="C255" s="40">
        <v>12339818.109999999</v>
      </c>
      <c r="D255" s="38">
        <v>2.39</v>
      </c>
      <c r="E255" s="40" t="s">
        <v>1348</v>
      </c>
    </row>
    <row r="256" spans="1:5" x14ac:dyDescent="0.6">
      <c r="A256" s="38" t="s">
        <v>1349</v>
      </c>
      <c r="B256" s="40">
        <v>32036077.23</v>
      </c>
      <c r="C256" s="40">
        <v>8329722.0199999996</v>
      </c>
      <c r="D256" s="38">
        <v>3.85</v>
      </c>
      <c r="E256" s="40" t="s">
        <v>1350</v>
      </c>
    </row>
    <row r="257" spans="1:5" x14ac:dyDescent="0.6">
      <c r="A257" s="38" t="s">
        <v>1351</v>
      </c>
      <c r="B257" s="40">
        <v>60988033.780000001</v>
      </c>
      <c r="C257" s="40">
        <v>13674548.15</v>
      </c>
      <c r="D257" s="38">
        <v>4.46</v>
      </c>
      <c r="E257" s="40" t="s">
        <v>1352</v>
      </c>
    </row>
    <row r="258" spans="1:5" x14ac:dyDescent="0.6">
      <c r="A258" s="38" t="s">
        <v>1353</v>
      </c>
      <c r="B258" s="40">
        <v>19821641.280000001</v>
      </c>
      <c r="C258" s="40">
        <v>5993936.9800000004</v>
      </c>
      <c r="D258" s="38">
        <v>3.31</v>
      </c>
      <c r="E258" s="40" t="s">
        <v>1354</v>
      </c>
    </row>
    <row r="259" spans="1:5" x14ac:dyDescent="0.6">
      <c r="A259" s="38" t="s">
        <v>1355</v>
      </c>
      <c r="B259" s="40">
        <v>74774254.980000004</v>
      </c>
      <c r="C259" s="40">
        <v>8246136.8799999999</v>
      </c>
      <c r="D259" s="38">
        <v>9.07</v>
      </c>
      <c r="E259" s="40" t="s">
        <v>1356</v>
      </c>
    </row>
    <row r="260" spans="1:5" x14ac:dyDescent="0.6">
      <c r="A260" s="38" t="s">
        <v>1366</v>
      </c>
      <c r="B260" s="40">
        <v>135659206.56999999</v>
      </c>
      <c r="C260" s="40">
        <v>13421306.109999999</v>
      </c>
      <c r="D260" s="38">
        <v>10.11</v>
      </c>
      <c r="E260" s="40" t="s">
        <v>1367</v>
      </c>
    </row>
    <row r="261" spans="1:5" x14ac:dyDescent="0.6">
      <c r="A261" s="38" t="s">
        <v>1368</v>
      </c>
      <c r="B261" s="40">
        <v>181023337.38999999</v>
      </c>
      <c r="C261" s="40">
        <v>31884468.579999998</v>
      </c>
      <c r="D261" s="38">
        <v>5.68</v>
      </c>
      <c r="E261" s="40" t="s">
        <v>1369</v>
      </c>
    </row>
    <row r="262" spans="1:5" x14ac:dyDescent="0.6">
      <c r="A262" s="38" t="s">
        <v>1370</v>
      </c>
      <c r="B262" s="40">
        <v>115537876.17</v>
      </c>
      <c r="C262" s="40">
        <v>9511783.4000000004</v>
      </c>
      <c r="D262" s="38">
        <v>12.15</v>
      </c>
      <c r="E262" s="40" t="s">
        <v>1371</v>
      </c>
    </row>
    <row r="263" spans="1:5" x14ac:dyDescent="0.6">
      <c r="A263" s="38" t="s">
        <v>1372</v>
      </c>
      <c r="B263" s="40">
        <v>524478747.13</v>
      </c>
      <c r="C263" s="40">
        <v>132010108.81</v>
      </c>
      <c r="D263" s="38">
        <v>3.97</v>
      </c>
      <c r="E263" s="40" t="s">
        <v>1373</v>
      </c>
    </row>
    <row r="264" spans="1:5" x14ac:dyDescent="0.6">
      <c r="A264" s="38" t="s">
        <v>1374</v>
      </c>
      <c r="B264" s="40">
        <v>81955157.480000004</v>
      </c>
      <c r="C264" s="40">
        <v>20096282.699999999</v>
      </c>
      <c r="D264" s="38">
        <v>4.08</v>
      </c>
      <c r="E264" s="40" t="s">
        <v>1375</v>
      </c>
    </row>
    <row r="265" spans="1:5" x14ac:dyDescent="0.6">
      <c r="A265" s="38" t="s">
        <v>1376</v>
      </c>
      <c r="B265" s="40">
        <v>168227816.97999999</v>
      </c>
      <c r="C265" s="40">
        <v>37418479.060000002</v>
      </c>
      <c r="D265" s="38">
        <v>4.5</v>
      </c>
      <c r="E265" s="40" t="s">
        <v>1377</v>
      </c>
    </row>
    <row r="266" spans="1:5" x14ac:dyDescent="0.6">
      <c r="A266" s="38" t="s">
        <v>1378</v>
      </c>
      <c r="B266" s="40">
        <v>63333531.590000004</v>
      </c>
      <c r="C266" s="40">
        <v>12393522.76</v>
      </c>
      <c r="D266" s="38">
        <v>5.1100000000000003</v>
      </c>
      <c r="E266" s="40" t="s">
        <v>1379</v>
      </c>
    </row>
    <row r="267" spans="1:5" x14ac:dyDescent="0.6">
      <c r="A267" s="38" t="s">
        <v>1380</v>
      </c>
      <c r="B267" s="40">
        <v>68254216.769999996</v>
      </c>
      <c r="C267" s="40">
        <v>42241461.420000002</v>
      </c>
      <c r="D267" s="38">
        <v>1.62</v>
      </c>
      <c r="E267" s="40" t="s">
        <v>1381</v>
      </c>
    </row>
    <row r="268" spans="1:5" x14ac:dyDescent="0.6">
      <c r="A268" s="38" t="s">
        <v>1382</v>
      </c>
      <c r="B268" s="40">
        <v>97628504.739999995</v>
      </c>
      <c r="C268" s="40">
        <v>28413242.780000001</v>
      </c>
      <c r="D268" s="38">
        <v>3.44</v>
      </c>
      <c r="E268" s="40" t="s">
        <v>1383</v>
      </c>
    </row>
    <row r="269" spans="1:5" x14ac:dyDescent="0.6">
      <c r="A269" s="38" t="s">
        <v>1384</v>
      </c>
      <c r="B269" s="40">
        <v>110087859.76000001</v>
      </c>
      <c r="C269" s="40">
        <v>17286641.550000001</v>
      </c>
      <c r="D269" s="38">
        <v>6.37</v>
      </c>
      <c r="E269" s="40" t="s">
        <v>1385</v>
      </c>
    </row>
    <row r="270" spans="1:5" x14ac:dyDescent="0.6">
      <c r="A270" s="38" t="s">
        <v>1386</v>
      </c>
      <c r="B270" s="40">
        <v>86349508.5</v>
      </c>
      <c r="C270" s="40">
        <v>12956254.07</v>
      </c>
      <c r="D270" s="38">
        <v>6.66</v>
      </c>
      <c r="E270" s="40" t="s">
        <v>1387</v>
      </c>
    </row>
    <row r="271" spans="1:5" x14ac:dyDescent="0.6">
      <c r="A271" s="38" t="s">
        <v>1388</v>
      </c>
      <c r="B271" s="40">
        <v>69194530.150000006</v>
      </c>
      <c r="C271" s="40">
        <v>17602645.32</v>
      </c>
      <c r="D271" s="38">
        <v>3.93</v>
      </c>
      <c r="E271" s="40" t="s">
        <v>1389</v>
      </c>
    </row>
    <row r="272" spans="1:5" x14ac:dyDescent="0.6">
      <c r="A272" s="38" t="s">
        <v>1435</v>
      </c>
      <c r="B272" s="40">
        <v>39349291.210000001</v>
      </c>
      <c r="C272" s="40">
        <v>10714634.33</v>
      </c>
      <c r="D272" s="38">
        <v>3.67</v>
      </c>
      <c r="E272" s="40" t="s">
        <v>1436</v>
      </c>
    </row>
    <row r="273" spans="1:5" x14ac:dyDescent="0.6">
      <c r="A273" s="38" t="s">
        <v>1437</v>
      </c>
      <c r="B273" s="40">
        <v>43830489.68</v>
      </c>
      <c r="C273" s="40">
        <v>37951308.119999997</v>
      </c>
      <c r="D273" s="38">
        <v>1.1499999999999999</v>
      </c>
      <c r="E273" s="40" t="s">
        <v>1438</v>
      </c>
    </row>
    <row r="274" spans="1:5" x14ac:dyDescent="0.6">
      <c r="A274" s="38" t="s">
        <v>1439</v>
      </c>
      <c r="B274" s="40">
        <v>373381653.56</v>
      </c>
      <c r="C274" s="40">
        <v>100926172.45</v>
      </c>
      <c r="D274" s="38">
        <v>3.7</v>
      </c>
      <c r="E274" s="40" t="s">
        <v>1440</v>
      </c>
    </row>
    <row r="275" spans="1:5" x14ac:dyDescent="0.6">
      <c r="A275" s="38" t="s">
        <v>1441</v>
      </c>
      <c r="B275" s="40">
        <v>127240957.69</v>
      </c>
      <c r="C275" s="40">
        <v>59185541.259999998</v>
      </c>
      <c r="D275" s="38">
        <v>2.15</v>
      </c>
      <c r="E275" s="40" t="s">
        <v>1442</v>
      </c>
    </row>
    <row r="276" spans="1:5" x14ac:dyDescent="0.6">
      <c r="A276" s="38" t="s">
        <v>1443</v>
      </c>
      <c r="B276" s="40">
        <v>64082238.43</v>
      </c>
      <c r="C276" s="40">
        <v>10115269.57</v>
      </c>
      <c r="D276" s="38">
        <v>6.34</v>
      </c>
      <c r="E276" s="40" t="s">
        <v>1444</v>
      </c>
    </row>
    <row r="277" spans="1:5" x14ac:dyDescent="0.6">
      <c r="A277" s="38" t="s">
        <v>1445</v>
      </c>
      <c r="B277" s="40">
        <v>33730806.039999999</v>
      </c>
      <c r="C277" s="40">
        <v>26047417.329999998</v>
      </c>
      <c r="D277" s="38">
        <v>1.3</v>
      </c>
      <c r="E277" s="40" t="s">
        <v>1446</v>
      </c>
    </row>
    <row r="278" spans="1:5" x14ac:dyDescent="0.6">
      <c r="A278" s="38" t="s">
        <v>1447</v>
      </c>
      <c r="B278" s="40">
        <v>188171741.56999999</v>
      </c>
      <c r="C278" s="40">
        <v>69331567.739999995</v>
      </c>
      <c r="D278" s="38">
        <v>2.71</v>
      </c>
      <c r="E278" s="40" t="s">
        <v>1448</v>
      </c>
    </row>
    <row r="279" spans="1:5" x14ac:dyDescent="0.6">
      <c r="A279" s="38" t="s">
        <v>1449</v>
      </c>
      <c r="B279" s="40">
        <v>336696666.06999999</v>
      </c>
      <c r="C279" s="40">
        <v>36392458.579999998</v>
      </c>
      <c r="D279" s="38">
        <v>9.25</v>
      </c>
      <c r="E279" s="40" t="s">
        <v>1450</v>
      </c>
    </row>
    <row r="280" spans="1:5" x14ac:dyDescent="0.6">
      <c r="A280" s="38" t="s">
        <v>1451</v>
      </c>
      <c r="B280" s="40">
        <v>55567993.369999997</v>
      </c>
      <c r="C280" s="40">
        <v>74617021.769999996</v>
      </c>
      <c r="D280" s="38">
        <v>0.74</v>
      </c>
      <c r="E280" s="40" t="s">
        <v>1452</v>
      </c>
    </row>
    <row r="281" spans="1:5" x14ac:dyDescent="0.6">
      <c r="A281" s="38" t="s">
        <v>1453</v>
      </c>
      <c r="B281" s="40">
        <v>39329318.159999996</v>
      </c>
      <c r="C281" s="40">
        <v>7874705.0999999996</v>
      </c>
      <c r="D281" s="38">
        <v>4.99</v>
      </c>
      <c r="E281" s="40" t="s">
        <v>1454</v>
      </c>
    </row>
    <row r="282" spans="1:5" x14ac:dyDescent="0.6">
      <c r="A282" s="38" t="s">
        <v>1455</v>
      </c>
      <c r="B282" s="40">
        <v>64638665.409999996</v>
      </c>
      <c r="C282" s="40">
        <v>25008451.260000002</v>
      </c>
      <c r="D282" s="38">
        <v>2.58</v>
      </c>
      <c r="E282" s="40" t="s">
        <v>1456</v>
      </c>
    </row>
    <row r="283" spans="1:5" x14ac:dyDescent="0.6">
      <c r="A283" s="38" t="s">
        <v>1457</v>
      </c>
      <c r="B283" s="40">
        <v>22342414.629999999</v>
      </c>
      <c r="C283" s="40">
        <v>8251018.8700000001</v>
      </c>
      <c r="D283" s="38">
        <v>2.71</v>
      </c>
      <c r="E283" s="40" t="s">
        <v>1458</v>
      </c>
    </row>
    <row r="284" spans="1:5" x14ac:dyDescent="0.6">
      <c r="A284" s="38" t="s">
        <v>1459</v>
      </c>
      <c r="B284" s="40">
        <v>64967666.380000003</v>
      </c>
      <c r="C284" s="40">
        <v>33291674.73</v>
      </c>
      <c r="D284" s="38">
        <v>1.95</v>
      </c>
      <c r="E284" s="40" t="s">
        <v>1460</v>
      </c>
    </row>
    <row r="285" spans="1:5" x14ac:dyDescent="0.6">
      <c r="A285" s="38" t="s">
        <v>1461</v>
      </c>
      <c r="B285" s="40">
        <v>16298381.91</v>
      </c>
      <c r="C285" s="40">
        <v>11981262.619999999</v>
      </c>
      <c r="D285" s="38">
        <v>1.36</v>
      </c>
      <c r="E285" s="40" t="s">
        <v>1462</v>
      </c>
    </row>
    <row r="286" spans="1:5" x14ac:dyDescent="0.6">
      <c r="A286" s="38" t="s">
        <v>1463</v>
      </c>
      <c r="B286" s="40">
        <v>28951625.449999999</v>
      </c>
      <c r="C286" s="40">
        <v>12388197.689999999</v>
      </c>
      <c r="D286" s="38">
        <v>2.34</v>
      </c>
      <c r="E286" s="40" t="s">
        <v>1464</v>
      </c>
    </row>
    <row r="287" spans="1:5" x14ac:dyDescent="0.6">
      <c r="A287" s="38" t="s">
        <v>1465</v>
      </c>
      <c r="B287" s="40">
        <v>41045925.960000001</v>
      </c>
      <c r="C287" s="40">
        <v>17567753.149999999</v>
      </c>
      <c r="D287" s="38">
        <v>2.34</v>
      </c>
      <c r="E287" s="40" t="s">
        <v>1466</v>
      </c>
    </row>
    <row r="288" spans="1:5" x14ac:dyDescent="0.6">
      <c r="A288" s="38" t="s">
        <v>1467</v>
      </c>
      <c r="B288" s="40">
        <v>60251006.25</v>
      </c>
      <c r="C288" s="40">
        <v>8127997.0300000003</v>
      </c>
      <c r="D288" s="38">
        <v>7.41</v>
      </c>
      <c r="E288" s="40" t="s">
        <v>1468</v>
      </c>
    </row>
    <row r="289" spans="1:5" x14ac:dyDescent="0.6">
      <c r="A289" s="38" t="s">
        <v>1495</v>
      </c>
      <c r="B289" s="40">
        <v>40466561.25</v>
      </c>
      <c r="C289" s="40">
        <v>23535694.760000002</v>
      </c>
      <c r="D289" s="38">
        <v>1.72</v>
      </c>
      <c r="E289" s="40" t="s">
        <v>1496</v>
      </c>
    </row>
    <row r="290" spans="1:5" x14ac:dyDescent="0.6">
      <c r="A290" s="38" t="s">
        <v>1497</v>
      </c>
      <c r="B290" s="40">
        <v>52193968.479999997</v>
      </c>
      <c r="C290" s="40">
        <v>10838321.140000001</v>
      </c>
      <c r="D290" s="38">
        <v>4.82</v>
      </c>
      <c r="E290" s="40" t="s">
        <v>1498</v>
      </c>
    </row>
    <row r="291" spans="1:5" x14ac:dyDescent="0.6">
      <c r="A291" s="38" t="s">
        <v>1499</v>
      </c>
      <c r="B291" s="40">
        <v>238850189.5</v>
      </c>
      <c r="C291" s="40">
        <v>38407039.350000001</v>
      </c>
      <c r="D291" s="38">
        <v>6.22</v>
      </c>
      <c r="E291" s="40" t="s">
        <v>1500</v>
      </c>
    </row>
    <row r="292" spans="1:5" x14ac:dyDescent="0.6">
      <c r="A292" s="38" t="s">
        <v>1501</v>
      </c>
      <c r="B292" s="40">
        <v>103290290.91</v>
      </c>
      <c r="C292" s="40">
        <v>38768541.399999999</v>
      </c>
      <c r="D292" s="38">
        <v>2.66</v>
      </c>
      <c r="E292" s="40" t="s">
        <v>1502</v>
      </c>
    </row>
    <row r="293" spans="1:5" x14ac:dyDescent="0.6">
      <c r="A293" s="38" t="s">
        <v>1503</v>
      </c>
      <c r="B293" s="40">
        <v>105249974.48</v>
      </c>
      <c r="C293" s="40">
        <v>12398764.32</v>
      </c>
      <c r="D293" s="38">
        <v>8.49</v>
      </c>
      <c r="E293" s="40" t="s">
        <v>1504</v>
      </c>
    </row>
    <row r="294" spans="1:5" x14ac:dyDescent="0.6">
      <c r="A294" s="38" t="s">
        <v>1505</v>
      </c>
      <c r="B294" s="40">
        <v>61633972.100000001</v>
      </c>
      <c r="C294" s="40">
        <v>26372325.239999998</v>
      </c>
      <c r="D294" s="38">
        <v>2.34</v>
      </c>
      <c r="E294" s="40" t="s">
        <v>1506</v>
      </c>
    </row>
    <row r="295" spans="1:5" x14ac:dyDescent="0.6">
      <c r="A295" s="38" t="s">
        <v>1507</v>
      </c>
      <c r="B295" s="40">
        <v>155638701.02000001</v>
      </c>
      <c r="C295" s="40">
        <v>22605561.5</v>
      </c>
      <c r="D295" s="38">
        <v>6.89</v>
      </c>
      <c r="E295" s="40" t="s">
        <v>1508</v>
      </c>
    </row>
    <row r="296" spans="1:5" x14ac:dyDescent="0.6">
      <c r="A296" s="38" t="s">
        <v>1509</v>
      </c>
      <c r="B296" s="40">
        <v>134175844.84999999</v>
      </c>
      <c r="C296" s="40">
        <v>65068678.649999999</v>
      </c>
      <c r="D296" s="38">
        <v>2.06</v>
      </c>
      <c r="E296" s="40" t="s">
        <v>1510</v>
      </c>
    </row>
    <row r="297" spans="1:5" x14ac:dyDescent="0.6">
      <c r="A297" s="38" t="s">
        <v>1511</v>
      </c>
      <c r="B297" s="40">
        <v>30615221.920000002</v>
      </c>
      <c r="C297" s="40">
        <v>14649915.16</v>
      </c>
      <c r="D297" s="38">
        <v>2.09</v>
      </c>
      <c r="E297" s="40" t="s">
        <v>1512</v>
      </c>
    </row>
    <row r="298" spans="1:5" x14ac:dyDescent="0.6">
      <c r="A298" s="38" t="s">
        <v>1513</v>
      </c>
      <c r="B298" s="40">
        <v>60734000.5</v>
      </c>
      <c r="C298" s="40">
        <v>23208571.48</v>
      </c>
      <c r="D298" s="38">
        <v>2.62</v>
      </c>
      <c r="E298" s="40" t="s">
        <v>1514</v>
      </c>
    </row>
    <row r="299" spans="1:5" x14ac:dyDescent="0.6">
      <c r="A299" s="38" t="s">
        <v>1515</v>
      </c>
      <c r="B299" s="40">
        <v>186129483.43000001</v>
      </c>
      <c r="C299" s="40">
        <v>108711532</v>
      </c>
      <c r="D299" s="38">
        <v>1.71</v>
      </c>
      <c r="E299" s="40" t="s">
        <v>1516</v>
      </c>
    </row>
    <row r="300" spans="1:5" x14ac:dyDescent="0.6">
      <c r="A300" s="38" t="s">
        <v>1517</v>
      </c>
      <c r="B300" s="40">
        <v>124931721.68000001</v>
      </c>
      <c r="C300" s="40">
        <v>40872798.75</v>
      </c>
      <c r="D300" s="38">
        <v>3.06</v>
      </c>
      <c r="E300" s="40" t="s">
        <v>1518</v>
      </c>
    </row>
    <row r="301" spans="1:5" x14ac:dyDescent="0.6">
      <c r="A301" s="38" t="s">
        <v>1519</v>
      </c>
      <c r="B301" s="40">
        <v>10029271.630000001</v>
      </c>
      <c r="C301" s="40">
        <v>4376569.8499999996</v>
      </c>
      <c r="D301" s="38">
        <v>2.29</v>
      </c>
      <c r="E301" s="40" t="s">
        <v>1520</v>
      </c>
    </row>
    <row r="302" spans="1:5" x14ac:dyDescent="0.6">
      <c r="A302" s="38" t="s">
        <v>1521</v>
      </c>
      <c r="B302" s="40">
        <v>29363721.620000001</v>
      </c>
      <c r="C302" s="40">
        <v>14864604.859999999</v>
      </c>
      <c r="D302" s="38">
        <v>1.98</v>
      </c>
      <c r="E302" s="40" t="s">
        <v>1522</v>
      </c>
    </row>
    <row r="303" spans="1:5" x14ac:dyDescent="0.6">
      <c r="A303" s="38" t="s">
        <v>1523</v>
      </c>
      <c r="B303" s="40">
        <v>64170630.340000004</v>
      </c>
      <c r="C303" s="40">
        <v>16921347.329999998</v>
      </c>
      <c r="D303" s="38">
        <v>3.79</v>
      </c>
      <c r="E303" s="40" t="s">
        <v>1524</v>
      </c>
    </row>
    <row r="304" spans="1:5" x14ac:dyDescent="0.6">
      <c r="A304" s="38" t="s">
        <v>1525</v>
      </c>
      <c r="B304" s="40">
        <v>38646780.100000001</v>
      </c>
      <c r="C304" s="40">
        <v>8867218.0099999998</v>
      </c>
      <c r="D304" s="38">
        <v>4.3600000000000003</v>
      </c>
      <c r="E304" s="40" t="s">
        <v>1526</v>
      </c>
    </row>
    <row r="305" spans="1:5" x14ac:dyDescent="0.6">
      <c r="A305" s="38" t="s">
        <v>1527</v>
      </c>
      <c r="B305" s="40">
        <v>117964757.51000001</v>
      </c>
      <c r="C305" s="40">
        <v>13318495.66</v>
      </c>
      <c r="D305" s="38">
        <v>8.86</v>
      </c>
      <c r="E305" s="40" t="s">
        <v>1528</v>
      </c>
    </row>
    <row r="306" spans="1:5" x14ac:dyDescent="0.6">
      <c r="A306" s="38" t="s">
        <v>1529</v>
      </c>
      <c r="B306" s="40">
        <v>41156019.579999998</v>
      </c>
      <c r="C306" s="40">
        <v>13854543.630000001</v>
      </c>
      <c r="D306" s="38">
        <v>2.97</v>
      </c>
      <c r="E306" s="40" t="s">
        <v>1530</v>
      </c>
    </row>
    <row r="307" spans="1:5" x14ac:dyDescent="0.6">
      <c r="A307" s="38" t="s">
        <v>1416</v>
      </c>
      <c r="B307" s="40">
        <v>40264526.590000004</v>
      </c>
      <c r="C307" s="40">
        <v>10419366.710000001</v>
      </c>
      <c r="D307" s="38">
        <v>3.86</v>
      </c>
      <c r="E307" s="40" t="s">
        <v>1417</v>
      </c>
    </row>
    <row r="308" spans="1:5" x14ac:dyDescent="0.6">
      <c r="A308" s="38" t="s">
        <v>1418</v>
      </c>
      <c r="B308" s="40">
        <v>76506497.290000007</v>
      </c>
      <c r="C308" s="40">
        <v>16457509.91</v>
      </c>
      <c r="D308" s="38">
        <v>4.6500000000000004</v>
      </c>
      <c r="E308" s="40" t="s">
        <v>1419</v>
      </c>
    </row>
    <row r="309" spans="1:5" x14ac:dyDescent="0.6">
      <c r="A309" s="38" t="s">
        <v>1420</v>
      </c>
      <c r="B309" s="40">
        <v>30945967.530000001</v>
      </c>
      <c r="C309" s="40">
        <v>11090019.960000001</v>
      </c>
      <c r="D309" s="38">
        <v>2.79</v>
      </c>
      <c r="E309" s="40" t="s">
        <v>1421</v>
      </c>
    </row>
    <row r="310" spans="1:5" x14ac:dyDescent="0.6">
      <c r="A310" s="38" t="s">
        <v>1422</v>
      </c>
      <c r="B310" s="40">
        <v>58524533.619999997</v>
      </c>
      <c r="C310" s="40">
        <v>9548472.0800000001</v>
      </c>
      <c r="D310" s="38">
        <v>6.13</v>
      </c>
      <c r="E310" s="40" t="s">
        <v>1423</v>
      </c>
    </row>
    <row r="311" spans="1:5" x14ac:dyDescent="0.6">
      <c r="A311" s="38" t="s">
        <v>1424</v>
      </c>
      <c r="B311" s="40">
        <v>25125421.289999999</v>
      </c>
      <c r="C311" s="40">
        <v>11826559.98</v>
      </c>
      <c r="D311" s="38">
        <v>2.12</v>
      </c>
      <c r="E311" s="40" t="s">
        <v>1425</v>
      </c>
    </row>
    <row r="312" spans="1:5" x14ac:dyDescent="0.6">
      <c r="A312" s="38" t="s">
        <v>1426</v>
      </c>
      <c r="B312" s="40">
        <v>39604411.109999999</v>
      </c>
      <c r="C312" s="40">
        <v>17974056.98</v>
      </c>
      <c r="D312" s="38">
        <v>2.2000000000000002</v>
      </c>
      <c r="E312" s="40" t="s">
        <v>1427</v>
      </c>
    </row>
    <row r="313" spans="1:5" x14ac:dyDescent="0.6">
      <c r="A313" s="38" t="s">
        <v>1428</v>
      </c>
      <c r="B313" s="40">
        <v>16675728.51</v>
      </c>
      <c r="C313" s="40">
        <v>8090470.7300000004</v>
      </c>
      <c r="D313" s="38">
        <v>2.06</v>
      </c>
      <c r="E313" s="40" t="s">
        <v>1429</v>
      </c>
    </row>
    <row r="314" spans="1:5" x14ac:dyDescent="0.6">
      <c r="A314" s="38" t="s">
        <v>1219</v>
      </c>
      <c r="B314" s="40">
        <v>34527111.32</v>
      </c>
      <c r="C314" s="40">
        <v>19520984.030000001</v>
      </c>
      <c r="D314" s="38">
        <v>1.77</v>
      </c>
      <c r="E314" s="40" t="s">
        <v>1220</v>
      </c>
    </row>
    <row r="315" spans="1:5" x14ac:dyDescent="0.6">
      <c r="A315" s="38" t="s">
        <v>1221</v>
      </c>
      <c r="B315" s="40">
        <v>62907080.189999998</v>
      </c>
      <c r="C315" s="40">
        <v>15109221.25</v>
      </c>
      <c r="D315" s="38">
        <v>4.16</v>
      </c>
      <c r="E315" s="40" t="s">
        <v>1222</v>
      </c>
    </row>
    <row r="316" spans="1:5" x14ac:dyDescent="0.6">
      <c r="A316" s="38" t="s">
        <v>1223</v>
      </c>
      <c r="B316" s="40">
        <v>52302233.579999998</v>
      </c>
      <c r="C316" s="40">
        <v>29952024.579999998</v>
      </c>
      <c r="D316" s="38">
        <v>1.75</v>
      </c>
      <c r="E316" s="40" t="s">
        <v>1224</v>
      </c>
    </row>
    <row r="317" spans="1:5" x14ac:dyDescent="0.6">
      <c r="A317" s="38" t="s">
        <v>1225</v>
      </c>
      <c r="B317" s="40">
        <v>30849950.649999999</v>
      </c>
      <c r="C317" s="40">
        <v>32429727.579999998</v>
      </c>
      <c r="D317" s="38">
        <v>0.95</v>
      </c>
      <c r="E317" s="40" t="s">
        <v>1226</v>
      </c>
    </row>
    <row r="318" spans="1:5" x14ac:dyDescent="0.6">
      <c r="A318" s="38" t="s">
        <v>1227</v>
      </c>
      <c r="B318" s="40">
        <v>41139341.609999999</v>
      </c>
      <c r="C318" s="40">
        <v>45136883.210000001</v>
      </c>
      <c r="D318" s="38">
        <v>0.91</v>
      </c>
      <c r="E318" s="40" t="s">
        <v>1228</v>
      </c>
    </row>
    <row r="319" spans="1:5" x14ac:dyDescent="0.6">
      <c r="A319" s="38" t="s">
        <v>1229</v>
      </c>
      <c r="B319" s="40">
        <v>46628036.100000001</v>
      </c>
      <c r="C319" s="40">
        <v>17842494.98</v>
      </c>
      <c r="D319" s="38">
        <v>2.61</v>
      </c>
      <c r="E319" s="40" t="s">
        <v>1230</v>
      </c>
    </row>
    <row r="320" spans="1:5" x14ac:dyDescent="0.6">
      <c r="A320" s="38" t="s">
        <v>1231</v>
      </c>
      <c r="B320" s="40">
        <v>14058937.02</v>
      </c>
      <c r="C320" s="40">
        <v>14349852.02</v>
      </c>
      <c r="D320" s="38">
        <v>0.98</v>
      </c>
      <c r="E320" s="40" t="s">
        <v>1232</v>
      </c>
    </row>
    <row r="321" spans="1:5" x14ac:dyDescent="0.6">
      <c r="A321" s="38" t="s">
        <v>1233</v>
      </c>
      <c r="B321" s="40">
        <v>33329838.859999999</v>
      </c>
      <c r="C321" s="40">
        <v>28214399.539999999</v>
      </c>
      <c r="D321" s="38">
        <v>1.18</v>
      </c>
      <c r="E321" s="40" t="s">
        <v>1234</v>
      </c>
    </row>
    <row r="322" spans="1:5" x14ac:dyDescent="0.6">
      <c r="A322" s="38" t="s">
        <v>1235</v>
      </c>
      <c r="B322" s="40">
        <v>126992283.36</v>
      </c>
      <c r="C322" s="40">
        <v>97726355.230000004</v>
      </c>
      <c r="D322" s="38">
        <v>1.3</v>
      </c>
      <c r="E322" s="40" t="s">
        <v>1236</v>
      </c>
    </row>
    <row r="323" spans="1:5" x14ac:dyDescent="0.6">
      <c r="A323" s="38" t="s">
        <v>1237</v>
      </c>
      <c r="B323" s="40">
        <v>48371841.619999997</v>
      </c>
      <c r="C323" s="40">
        <v>17467447.140000001</v>
      </c>
      <c r="D323" s="38">
        <v>2.77</v>
      </c>
      <c r="E323" s="40" t="s">
        <v>1238</v>
      </c>
    </row>
    <row r="324" spans="1:5" x14ac:dyDescent="0.6">
      <c r="A324" s="38" t="s">
        <v>1239</v>
      </c>
      <c r="B324" s="40">
        <v>126987150.98</v>
      </c>
      <c r="C324" s="40">
        <v>32146605.140000001</v>
      </c>
      <c r="D324" s="38">
        <v>3.95</v>
      </c>
      <c r="E324" s="40" t="s">
        <v>1240</v>
      </c>
    </row>
    <row r="325" spans="1:5" x14ac:dyDescent="0.6">
      <c r="A325" s="38" t="s">
        <v>1241</v>
      </c>
      <c r="B325" s="40">
        <v>39220663.490000002</v>
      </c>
      <c r="C325" s="40">
        <v>23103886.16</v>
      </c>
      <c r="D325" s="38">
        <v>1.7</v>
      </c>
      <c r="E325" s="40" t="s">
        <v>1242</v>
      </c>
    </row>
    <row r="326" spans="1:5" x14ac:dyDescent="0.6">
      <c r="A326" s="38" t="s">
        <v>1243</v>
      </c>
      <c r="B326" s="40">
        <v>55742650.990000002</v>
      </c>
      <c r="C326" s="40">
        <v>10621325.58</v>
      </c>
      <c r="D326" s="38">
        <v>5.25</v>
      </c>
      <c r="E326" s="40" t="s">
        <v>1244</v>
      </c>
    </row>
    <row r="327" spans="1:5" x14ac:dyDescent="0.6">
      <c r="A327" s="38" t="s">
        <v>1245</v>
      </c>
      <c r="B327" s="40">
        <v>16436937.550000001</v>
      </c>
      <c r="C327" s="40">
        <v>19276879.760000002</v>
      </c>
      <c r="D327" s="38">
        <v>0.85</v>
      </c>
      <c r="E327" s="40" t="s">
        <v>1246</v>
      </c>
    </row>
    <row r="328" spans="1:5" x14ac:dyDescent="0.6">
      <c r="A328" s="38" t="s">
        <v>1480</v>
      </c>
      <c r="B328" s="40">
        <v>22847473.780000001</v>
      </c>
      <c r="C328" s="40">
        <v>13926144.869999999</v>
      </c>
      <c r="D328" s="38">
        <v>1.64</v>
      </c>
      <c r="E328" s="40" t="s">
        <v>1481</v>
      </c>
    </row>
    <row r="329" spans="1:5" x14ac:dyDescent="0.6">
      <c r="A329" s="38" t="s">
        <v>1482</v>
      </c>
      <c r="B329" s="40">
        <v>31078660</v>
      </c>
      <c r="C329" s="40">
        <v>14939558.539999999</v>
      </c>
      <c r="D329" s="38">
        <v>2.08</v>
      </c>
      <c r="E329" s="40" t="s">
        <v>1483</v>
      </c>
    </row>
    <row r="330" spans="1:5" x14ac:dyDescent="0.6">
      <c r="A330" s="38" t="s">
        <v>1484</v>
      </c>
      <c r="B330" s="40">
        <v>9727544.9100000001</v>
      </c>
      <c r="C330" s="40">
        <v>8611038.1199999992</v>
      </c>
      <c r="D330" s="38">
        <v>1.1299999999999999</v>
      </c>
      <c r="E330" s="40" t="s">
        <v>1485</v>
      </c>
    </row>
    <row r="331" spans="1:5" x14ac:dyDescent="0.6">
      <c r="A331" s="38" t="s">
        <v>1486</v>
      </c>
      <c r="B331" s="40">
        <v>36390827.049999997</v>
      </c>
      <c r="C331" s="40">
        <v>10105832.32</v>
      </c>
      <c r="D331" s="38">
        <v>3.6</v>
      </c>
      <c r="E331" s="40" t="s">
        <v>1487</v>
      </c>
    </row>
    <row r="332" spans="1:5" x14ac:dyDescent="0.6">
      <c r="A332" s="38" t="s">
        <v>1488</v>
      </c>
      <c r="B332" s="40">
        <v>24601235.23</v>
      </c>
      <c r="C332" s="40">
        <v>30967851.809999999</v>
      </c>
      <c r="D332" s="38">
        <v>0.79</v>
      </c>
      <c r="E332" s="40" t="s">
        <v>1489</v>
      </c>
    </row>
    <row r="333" spans="1:5" x14ac:dyDescent="0.6">
      <c r="A333" s="38" t="s">
        <v>1490</v>
      </c>
      <c r="B333" s="40">
        <v>23923723.23</v>
      </c>
      <c r="C333" s="40">
        <v>6468076.7999999998</v>
      </c>
      <c r="D333" s="38">
        <v>3.7</v>
      </c>
      <c r="E333" s="40" t="s">
        <v>1491</v>
      </c>
    </row>
    <row r="334" spans="1:5" x14ac:dyDescent="0.6">
      <c r="A334" s="38" t="s">
        <v>1162</v>
      </c>
      <c r="B334" s="40">
        <v>50933088.43</v>
      </c>
      <c r="C334" s="40">
        <v>35912331.109999999</v>
      </c>
      <c r="D334" s="38">
        <v>1.42</v>
      </c>
      <c r="E334" s="40" t="s">
        <v>1163</v>
      </c>
    </row>
    <row r="335" spans="1:5" x14ac:dyDescent="0.6">
      <c r="A335" s="38" t="s">
        <v>1164</v>
      </c>
      <c r="B335" s="40">
        <v>37331134.880000003</v>
      </c>
      <c r="C335" s="40">
        <v>16045288.130000001</v>
      </c>
      <c r="D335" s="38">
        <v>2.33</v>
      </c>
      <c r="E335" s="40" t="s">
        <v>1165</v>
      </c>
    </row>
    <row r="336" spans="1:5" x14ac:dyDescent="0.6">
      <c r="A336" s="38" t="s">
        <v>1166</v>
      </c>
      <c r="B336" s="40">
        <v>56088345.68</v>
      </c>
      <c r="C336" s="40">
        <v>57026751.359999999</v>
      </c>
      <c r="D336" s="38">
        <v>0.98</v>
      </c>
      <c r="E336" s="40" t="s">
        <v>1167</v>
      </c>
    </row>
    <row r="337" spans="1:5" x14ac:dyDescent="0.6">
      <c r="A337" s="38" t="s">
        <v>1168</v>
      </c>
      <c r="B337" s="40">
        <v>39645076.049999997</v>
      </c>
      <c r="C337" s="40">
        <v>21765712.77</v>
      </c>
      <c r="D337" s="38">
        <v>1.82</v>
      </c>
      <c r="E337" s="40" t="s">
        <v>1169</v>
      </c>
    </row>
    <row r="338" spans="1:5" x14ac:dyDescent="0.6">
      <c r="A338" s="38" t="s">
        <v>914</v>
      </c>
      <c r="B338" s="40">
        <v>15544175.58</v>
      </c>
      <c r="C338" s="40">
        <v>14302503.199999999</v>
      </c>
      <c r="D338" s="38">
        <v>1.0900000000000001</v>
      </c>
      <c r="E338" s="40" t="s">
        <v>915</v>
      </c>
    </row>
    <row r="339" spans="1:5" x14ac:dyDescent="0.6">
      <c r="A339" s="38" t="s">
        <v>916</v>
      </c>
      <c r="B339" s="40">
        <v>19657560.02</v>
      </c>
      <c r="C339" s="40">
        <v>14851198.85</v>
      </c>
      <c r="D339" s="38">
        <v>1.32</v>
      </c>
      <c r="E339" s="40" t="s">
        <v>917</v>
      </c>
    </row>
    <row r="340" spans="1:5" x14ac:dyDescent="0.6">
      <c r="A340" s="38" t="s">
        <v>918</v>
      </c>
      <c r="B340" s="40">
        <v>92549898.189999998</v>
      </c>
      <c r="C340" s="40">
        <v>15000565.82</v>
      </c>
      <c r="D340" s="38">
        <v>6.17</v>
      </c>
      <c r="E340" s="40" t="s">
        <v>919</v>
      </c>
    </row>
    <row r="341" spans="1:5" x14ac:dyDescent="0.6">
      <c r="A341" s="38" t="s">
        <v>920</v>
      </c>
      <c r="B341" s="40">
        <v>288632009.13999999</v>
      </c>
      <c r="C341" s="40">
        <v>165517787.41999999</v>
      </c>
      <c r="D341" s="38">
        <v>1.74</v>
      </c>
      <c r="E341" s="40" t="s">
        <v>921</v>
      </c>
    </row>
    <row r="342" spans="1:5" x14ac:dyDescent="0.6">
      <c r="A342" s="38" t="s">
        <v>922</v>
      </c>
      <c r="B342" s="40">
        <v>31297798.059999999</v>
      </c>
      <c r="C342" s="40">
        <v>25729776.350000001</v>
      </c>
      <c r="D342" s="38">
        <v>1.22</v>
      </c>
      <c r="E342" s="40" t="s">
        <v>923</v>
      </c>
    </row>
    <row r="343" spans="1:5" x14ac:dyDescent="0.6">
      <c r="A343" s="38" t="s">
        <v>924</v>
      </c>
      <c r="B343" s="40">
        <v>69389587.980000004</v>
      </c>
      <c r="C343" s="40">
        <v>56157995.25</v>
      </c>
      <c r="D343" s="38">
        <v>1.24</v>
      </c>
      <c r="E343" s="40" t="s">
        <v>925</v>
      </c>
    </row>
    <row r="344" spans="1:5" x14ac:dyDescent="0.6">
      <c r="A344" s="38" t="s">
        <v>926</v>
      </c>
      <c r="B344" s="40">
        <v>37336721.549999997</v>
      </c>
      <c r="C344" s="40">
        <v>10512094.68</v>
      </c>
      <c r="D344" s="38">
        <v>3.55</v>
      </c>
      <c r="E344" s="40" t="s">
        <v>927</v>
      </c>
    </row>
    <row r="345" spans="1:5" x14ac:dyDescent="0.6">
      <c r="A345" s="38" t="s">
        <v>928</v>
      </c>
      <c r="B345" s="40">
        <v>196757463.28999999</v>
      </c>
      <c r="C345" s="40">
        <v>63367315.850000001</v>
      </c>
      <c r="D345" s="38">
        <v>3.11</v>
      </c>
      <c r="E345" s="40" t="s">
        <v>929</v>
      </c>
    </row>
    <row r="346" spans="1:5" x14ac:dyDescent="0.6">
      <c r="A346" s="38" t="s">
        <v>930</v>
      </c>
      <c r="B346" s="40">
        <v>8249201.5800000001</v>
      </c>
      <c r="C346" s="40">
        <v>9313442.4600000009</v>
      </c>
      <c r="D346" s="38">
        <v>0.89</v>
      </c>
      <c r="E346" s="40" t="s">
        <v>931</v>
      </c>
    </row>
    <row r="347" spans="1:5" x14ac:dyDescent="0.6">
      <c r="A347" s="38" t="s">
        <v>932</v>
      </c>
      <c r="B347" s="40">
        <v>206647970.38999999</v>
      </c>
      <c r="C347" s="40">
        <v>40323066.799999997</v>
      </c>
      <c r="D347" s="38">
        <v>5.12</v>
      </c>
      <c r="E347" s="40" t="s">
        <v>933</v>
      </c>
    </row>
    <row r="348" spans="1:5" x14ac:dyDescent="0.6">
      <c r="A348" s="38" t="s">
        <v>934</v>
      </c>
      <c r="B348" s="40">
        <v>35120956.270000003</v>
      </c>
      <c r="C348" s="40">
        <v>18348475.75</v>
      </c>
      <c r="D348" s="38">
        <v>1.91</v>
      </c>
      <c r="E348" s="40" t="s">
        <v>935</v>
      </c>
    </row>
    <row r="349" spans="1:5" x14ac:dyDescent="0.6">
      <c r="A349" s="38" t="s">
        <v>936</v>
      </c>
      <c r="B349" s="40">
        <v>47854329.240000002</v>
      </c>
      <c r="C349" s="40">
        <v>16331498.18</v>
      </c>
      <c r="D349" s="38">
        <v>2.93</v>
      </c>
      <c r="E349" s="40" t="s">
        <v>937</v>
      </c>
    </row>
    <row r="350" spans="1:5" x14ac:dyDescent="0.6">
      <c r="A350" s="38" t="s">
        <v>938</v>
      </c>
      <c r="B350" s="40">
        <v>110705176.92</v>
      </c>
      <c r="C350" s="40">
        <v>13168739.949999999</v>
      </c>
      <c r="D350" s="38">
        <v>8.41</v>
      </c>
      <c r="E350" s="40" t="s">
        <v>939</v>
      </c>
    </row>
    <row r="351" spans="1:5" x14ac:dyDescent="0.6">
      <c r="A351" s="38" t="s">
        <v>940</v>
      </c>
      <c r="B351" s="40">
        <v>35351801.82</v>
      </c>
      <c r="C351" s="40">
        <v>50961877.649999999</v>
      </c>
      <c r="D351" s="38">
        <v>0.69</v>
      </c>
      <c r="E351" s="40" t="s">
        <v>941</v>
      </c>
    </row>
    <row r="352" spans="1:5" x14ac:dyDescent="0.6">
      <c r="A352" s="38" t="s">
        <v>942</v>
      </c>
      <c r="B352" s="40">
        <v>65311669.229999997</v>
      </c>
      <c r="C352" s="40">
        <v>19959985.309999999</v>
      </c>
      <c r="D352" s="38">
        <v>3.27</v>
      </c>
      <c r="E352" s="40" t="s">
        <v>943</v>
      </c>
    </row>
    <row r="353" spans="1:5" x14ac:dyDescent="0.6">
      <c r="A353" s="38" t="s">
        <v>944</v>
      </c>
      <c r="B353" s="40">
        <v>27419922.23</v>
      </c>
      <c r="C353" s="40">
        <v>23771798.93</v>
      </c>
      <c r="D353" s="38">
        <v>1.1499999999999999</v>
      </c>
      <c r="E353" s="40" t="s">
        <v>945</v>
      </c>
    </row>
    <row r="354" spans="1:5" x14ac:dyDescent="0.6">
      <c r="A354" s="38" t="s">
        <v>946</v>
      </c>
      <c r="B354" s="40">
        <v>15923361.539999999</v>
      </c>
      <c r="C354" s="40">
        <v>24218317.940000001</v>
      </c>
      <c r="D354" s="38">
        <v>0.66</v>
      </c>
      <c r="E354" s="40" t="s">
        <v>947</v>
      </c>
    </row>
    <row r="355" spans="1:5" x14ac:dyDescent="0.6">
      <c r="A355" s="38" t="s">
        <v>948</v>
      </c>
      <c r="B355" s="40">
        <v>8576944.7300000004</v>
      </c>
      <c r="C355" s="40">
        <v>21245604.02</v>
      </c>
      <c r="D355" s="38">
        <v>0.4</v>
      </c>
      <c r="E355" s="40" t="s">
        <v>949</v>
      </c>
    </row>
    <row r="356" spans="1:5" x14ac:dyDescent="0.6">
      <c r="A356" s="38" t="s">
        <v>1175</v>
      </c>
      <c r="B356" s="40">
        <v>18787310.719999999</v>
      </c>
      <c r="C356" s="40">
        <v>30062580.760000002</v>
      </c>
      <c r="D356" s="38">
        <v>0.62</v>
      </c>
      <c r="E356" s="40" t="s">
        <v>1176</v>
      </c>
    </row>
    <row r="357" spans="1:5" x14ac:dyDescent="0.6">
      <c r="A357" s="38" t="s">
        <v>1177</v>
      </c>
      <c r="B357" s="40">
        <v>8816344.7300000004</v>
      </c>
      <c r="C357" s="40">
        <v>23146971.07</v>
      </c>
      <c r="D357" s="38">
        <v>0.38</v>
      </c>
      <c r="E357" s="40" t="s">
        <v>1178</v>
      </c>
    </row>
    <row r="358" spans="1:5" x14ac:dyDescent="0.6">
      <c r="A358" s="38" t="s">
        <v>1179</v>
      </c>
      <c r="B358" s="40">
        <v>141531713.93000001</v>
      </c>
      <c r="C358" s="40">
        <v>172871575.72</v>
      </c>
      <c r="D358" s="38">
        <v>0.82</v>
      </c>
      <c r="E358" s="40" t="s">
        <v>1180</v>
      </c>
    </row>
    <row r="359" spans="1:5" x14ac:dyDescent="0.6">
      <c r="A359" s="38" t="s">
        <v>1181</v>
      </c>
      <c r="B359" s="40">
        <v>20117793.23</v>
      </c>
      <c r="C359" s="40">
        <v>3769069.43</v>
      </c>
      <c r="D359" s="38">
        <v>5.34</v>
      </c>
      <c r="E359" s="40" t="s">
        <v>1182</v>
      </c>
    </row>
    <row r="360" spans="1:5" x14ac:dyDescent="0.6">
      <c r="A360" s="38" t="s">
        <v>1183</v>
      </c>
      <c r="B360" s="40">
        <v>17774466.489999998</v>
      </c>
      <c r="C360" s="40">
        <v>27632908.350000001</v>
      </c>
      <c r="D360" s="38">
        <v>0.64</v>
      </c>
      <c r="E360" s="40" t="s">
        <v>1184</v>
      </c>
    </row>
    <row r="361" spans="1:5" x14ac:dyDescent="0.6">
      <c r="A361" s="38" t="s">
        <v>1185</v>
      </c>
      <c r="B361" s="40">
        <v>37312819.549999997</v>
      </c>
      <c r="C361" s="40">
        <v>82634179.609999999</v>
      </c>
      <c r="D361" s="38">
        <v>0.45</v>
      </c>
      <c r="E361" s="40" t="s">
        <v>1186</v>
      </c>
    </row>
    <row r="362" spans="1:5" x14ac:dyDescent="0.6">
      <c r="A362" s="38" t="s">
        <v>1187</v>
      </c>
      <c r="B362" s="40">
        <v>9748847.7599999998</v>
      </c>
      <c r="C362" s="40">
        <v>12477189.26</v>
      </c>
      <c r="D362" s="38">
        <v>0.78</v>
      </c>
      <c r="E362" s="40" t="s">
        <v>1188</v>
      </c>
    </row>
    <row r="363" spans="1:5" x14ac:dyDescent="0.6">
      <c r="A363" s="38" t="s">
        <v>1189</v>
      </c>
      <c r="B363" s="40">
        <v>5359940.0999999996</v>
      </c>
      <c r="C363" s="40">
        <v>14325887.630000001</v>
      </c>
      <c r="D363" s="38">
        <v>0.37</v>
      </c>
      <c r="E363" s="40" t="s">
        <v>1190</v>
      </c>
    </row>
    <row r="364" spans="1:5" x14ac:dyDescent="0.6">
      <c r="A364" s="38" t="s">
        <v>1191</v>
      </c>
      <c r="B364" s="40">
        <v>35299044.030000001</v>
      </c>
      <c r="C364" s="40">
        <v>21629757.100000001</v>
      </c>
      <c r="D364" s="38">
        <v>1.63</v>
      </c>
      <c r="E364" s="40" t="s">
        <v>1192</v>
      </c>
    </row>
    <row r="365" spans="1:5" x14ac:dyDescent="0.6">
      <c r="A365" s="38" t="s">
        <v>1193</v>
      </c>
      <c r="B365" s="40">
        <v>20949433.149999999</v>
      </c>
      <c r="C365" s="40">
        <v>29685067.539999999</v>
      </c>
      <c r="D365" s="38">
        <v>0.71</v>
      </c>
      <c r="E365" s="40" t="s">
        <v>1194</v>
      </c>
    </row>
    <row r="366" spans="1:5" x14ac:dyDescent="0.6">
      <c r="A366" s="38" t="s">
        <v>1195</v>
      </c>
      <c r="B366" s="40">
        <v>41120769.060000002</v>
      </c>
      <c r="C366" s="40">
        <v>79128039.780000001</v>
      </c>
      <c r="D366" s="38">
        <v>0.52</v>
      </c>
      <c r="E366" s="40" t="s">
        <v>1196</v>
      </c>
    </row>
    <row r="367" spans="1:5" x14ac:dyDescent="0.6">
      <c r="A367" s="38" t="s">
        <v>1197</v>
      </c>
      <c r="B367" s="40">
        <v>54133643.700000003</v>
      </c>
      <c r="C367" s="40">
        <v>24267947.890000001</v>
      </c>
      <c r="D367" s="38">
        <v>2.23</v>
      </c>
      <c r="E367" s="40" t="s">
        <v>1198</v>
      </c>
    </row>
    <row r="368" spans="1:5" x14ac:dyDescent="0.6">
      <c r="A368" s="38" t="s">
        <v>1199</v>
      </c>
      <c r="B368" s="40">
        <v>61570442.100000001</v>
      </c>
      <c r="C368" s="40">
        <v>46005766.469999999</v>
      </c>
      <c r="D368" s="38">
        <v>1.34</v>
      </c>
      <c r="E368" s="40" t="s">
        <v>1200</v>
      </c>
    </row>
    <row r="369" spans="1:5" x14ac:dyDescent="0.6">
      <c r="A369" s="38" t="s">
        <v>1201</v>
      </c>
      <c r="B369" s="40">
        <v>20281381.219999999</v>
      </c>
      <c r="C369" s="40">
        <v>20179410.030000001</v>
      </c>
      <c r="D369" s="38">
        <v>1.01</v>
      </c>
      <c r="E369" s="40" t="s">
        <v>1202</v>
      </c>
    </row>
    <row r="370" spans="1:5" x14ac:dyDescent="0.6">
      <c r="A370" s="38" t="s">
        <v>1203</v>
      </c>
      <c r="B370" s="40">
        <v>11914374.289999999</v>
      </c>
      <c r="C370" s="40">
        <v>18044713.41</v>
      </c>
      <c r="D370" s="38">
        <v>0.66</v>
      </c>
      <c r="E370" s="40" t="s">
        <v>1204</v>
      </c>
    </row>
    <row r="371" spans="1:5" x14ac:dyDescent="0.6">
      <c r="A371" s="38" t="s">
        <v>1205</v>
      </c>
      <c r="B371" s="40">
        <v>19121183.809999999</v>
      </c>
      <c r="C371" s="40">
        <v>14307155.52</v>
      </c>
      <c r="D371" s="38">
        <v>1.34</v>
      </c>
      <c r="E371" s="40" t="s">
        <v>1206</v>
      </c>
    </row>
    <row r="372" spans="1:5" x14ac:dyDescent="0.6">
      <c r="A372" s="38" t="s">
        <v>1207</v>
      </c>
      <c r="B372" s="40">
        <v>15049485.75</v>
      </c>
      <c r="C372" s="40">
        <v>17169179.82</v>
      </c>
      <c r="D372" s="38">
        <v>0.88</v>
      </c>
      <c r="E372" s="40" t="s">
        <v>1208</v>
      </c>
    </row>
    <row r="373" spans="1:5" x14ac:dyDescent="0.6">
      <c r="A373" s="38" t="s">
        <v>1077</v>
      </c>
      <c r="B373" s="40">
        <v>47933783.079999998</v>
      </c>
      <c r="C373" s="40">
        <v>9483199.6199999992</v>
      </c>
      <c r="D373" s="38">
        <v>5.05</v>
      </c>
      <c r="E373" s="40" t="s">
        <v>1078</v>
      </c>
    </row>
    <row r="374" spans="1:5" x14ac:dyDescent="0.6">
      <c r="A374" s="38" t="s">
        <v>1079</v>
      </c>
      <c r="B374" s="40">
        <v>10409212.02</v>
      </c>
      <c r="C374" s="40">
        <v>27120841.699999999</v>
      </c>
      <c r="D374" s="38">
        <v>0.38</v>
      </c>
      <c r="E374" s="40" t="s">
        <v>1080</v>
      </c>
    </row>
    <row r="375" spans="1:5" x14ac:dyDescent="0.6">
      <c r="A375" s="38" t="s">
        <v>1081</v>
      </c>
      <c r="B375" s="40">
        <v>30225473.23</v>
      </c>
      <c r="C375" s="40">
        <v>28413637.640000001</v>
      </c>
      <c r="D375" s="38">
        <v>1.06</v>
      </c>
      <c r="E375" s="40" t="s">
        <v>1082</v>
      </c>
    </row>
    <row r="376" spans="1:5" x14ac:dyDescent="0.6">
      <c r="A376" s="38" t="s">
        <v>1083</v>
      </c>
      <c r="B376" s="40">
        <v>5013220.43</v>
      </c>
      <c r="C376" s="40">
        <v>6249622.46</v>
      </c>
      <c r="D376" s="38">
        <v>0.8</v>
      </c>
      <c r="E376" s="40" t="s">
        <v>1084</v>
      </c>
    </row>
    <row r="377" spans="1:5" x14ac:dyDescent="0.6">
      <c r="A377" s="38" t="s">
        <v>1085</v>
      </c>
      <c r="B377" s="40">
        <v>16389889.050000001</v>
      </c>
      <c r="C377" s="40">
        <v>6591559.8300000001</v>
      </c>
      <c r="D377" s="38">
        <v>2.4900000000000002</v>
      </c>
      <c r="E377" s="40" t="s">
        <v>1086</v>
      </c>
    </row>
    <row r="378" spans="1:5" x14ac:dyDescent="0.6">
      <c r="A378" s="38" t="s">
        <v>1087</v>
      </c>
      <c r="B378" s="40">
        <v>21268611.600000001</v>
      </c>
      <c r="C378" s="40">
        <v>10465279.76</v>
      </c>
      <c r="D378" s="38">
        <v>2.0299999999999998</v>
      </c>
      <c r="E378" s="40" t="s">
        <v>1088</v>
      </c>
    </row>
    <row r="379" spans="1:5" x14ac:dyDescent="0.6">
      <c r="A379" s="38" t="s">
        <v>1089</v>
      </c>
      <c r="B379" s="40">
        <v>38444431.530000001</v>
      </c>
      <c r="C379" s="40">
        <v>80943955.540000007</v>
      </c>
      <c r="D379" s="38">
        <v>0.48</v>
      </c>
      <c r="E379" s="40" t="s">
        <v>1090</v>
      </c>
    </row>
    <row r="380" spans="1:5" x14ac:dyDescent="0.6">
      <c r="A380" s="38" t="s">
        <v>1091</v>
      </c>
      <c r="B380" s="40">
        <v>12199668.560000001</v>
      </c>
      <c r="C380" s="40">
        <v>15380747.67</v>
      </c>
      <c r="D380" s="38">
        <v>0.79</v>
      </c>
      <c r="E380" s="40" t="s">
        <v>1092</v>
      </c>
    </row>
    <row r="381" spans="1:5" x14ac:dyDescent="0.6">
      <c r="A381" s="38" t="s">
        <v>1093</v>
      </c>
      <c r="B381" s="40">
        <v>7291659.9400000004</v>
      </c>
      <c r="C381" s="40">
        <v>15181432.460000001</v>
      </c>
      <c r="D381" s="38">
        <v>0.48</v>
      </c>
      <c r="E381" s="40" t="s">
        <v>1094</v>
      </c>
    </row>
    <row r="382" spans="1:5" x14ac:dyDescent="0.6">
      <c r="A382" s="38" t="s">
        <v>1095</v>
      </c>
      <c r="B382" s="40">
        <v>7749229.6299999999</v>
      </c>
      <c r="C382" s="40">
        <v>18714607.260000002</v>
      </c>
      <c r="D382" s="38">
        <v>0.41</v>
      </c>
      <c r="E382" s="40" t="s">
        <v>1096</v>
      </c>
    </row>
    <row r="383" spans="1:5" x14ac:dyDescent="0.6">
      <c r="A383" s="38" t="s">
        <v>1058</v>
      </c>
      <c r="B383" s="40">
        <v>142575552.37</v>
      </c>
      <c r="C383" s="40">
        <v>91413108.609999999</v>
      </c>
      <c r="D383" s="38">
        <v>1.56</v>
      </c>
      <c r="E383" s="40" t="s">
        <v>1059</v>
      </c>
    </row>
    <row r="384" spans="1:5" x14ac:dyDescent="0.6">
      <c r="A384" s="38" t="s">
        <v>1060</v>
      </c>
      <c r="B384" s="40">
        <v>41374254.490000002</v>
      </c>
      <c r="C384" s="40">
        <v>13050055.960000001</v>
      </c>
      <c r="D384" s="38">
        <v>3.17</v>
      </c>
      <c r="E384" s="40" t="s">
        <v>1061</v>
      </c>
    </row>
    <row r="385" spans="1:5" x14ac:dyDescent="0.6">
      <c r="A385" s="38" t="s">
        <v>1143</v>
      </c>
      <c r="B385" s="40">
        <v>28742457.300000001</v>
      </c>
      <c r="C385" s="40">
        <v>48837845.109999999</v>
      </c>
      <c r="D385" s="38">
        <v>0.59</v>
      </c>
      <c r="E385" s="40" t="s">
        <v>1144</v>
      </c>
    </row>
    <row r="386" spans="1:5" x14ac:dyDescent="0.6">
      <c r="A386" s="38" t="s">
        <v>1062</v>
      </c>
      <c r="B386" s="40">
        <v>23074231.030000001</v>
      </c>
      <c r="C386" s="40">
        <v>26053790.579999998</v>
      </c>
      <c r="D386" s="38">
        <v>0.89</v>
      </c>
      <c r="E386" s="40" t="s">
        <v>1063</v>
      </c>
    </row>
    <row r="387" spans="1:5" x14ac:dyDescent="0.6">
      <c r="A387" s="38" t="s">
        <v>1145</v>
      </c>
      <c r="B387" s="40">
        <v>4450631.99</v>
      </c>
      <c r="C387" s="40">
        <v>19042691.18</v>
      </c>
      <c r="D387" s="38">
        <v>0.23</v>
      </c>
      <c r="E387" s="40" t="s">
        <v>1146</v>
      </c>
    </row>
    <row r="388" spans="1:5" x14ac:dyDescent="0.6">
      <c r="A388" s="38" t="s">
        <v>1147</v>
      </c>
      <c r="B388" s="40">
        <v>14990846.25</v>
      </c>
      <c r="C388" s="40">
        <v>18505761.690000001</v>
      </c>
      <c r="D388" s="38">
        <v>0.81</v>
      </c>
      <c r="E388" s="40" t="s">
        <v>1148</v>
      </c>
    </row>
    <row r="389" spans="1:5" x14ac:dyDescent="0.6">
      <c r="A389" s="38" t="s">
        <v>1064</v>
      </c>
      <c r="B389" s="40">
        <v>49456498.890000001</v>
      </c>
      <c r="C389" s="40">
        <v>38768030.329999998</v>
      </c>
      <c r="D389" s="38">
        <v>1.28</v>
      </c>
      <c r="E389" s="40" t="s">
        <v>1065</v>
      </c>
    </row>
    <row r="390" spans="1:5" x14ac:dyDescent="0.6">
      <c r="A390" s="38" t="s">
        <v>1066</v>
      </c>
      <c r="B390" s="40">
        <v>40510744.539999999</v>
      </c>
      <c r="C390" s="40">
        <v>12903991</v>
      </c>
      <c r="D390" s="38">
        <v>3.14</v>
      </c>
      <c r="E390" s="40" t="s">
        <v>1067</v>
      </c>
    </row>
    <row r="391" spans="1:5" x14ac:dyDescent="0.6">
      <c r="A391" s="38" t="s">
        <v>1068</v>
      </c>
      <c r="B391" s="40">
        <v>30741122.559999999</v>
      </c>
      <c r="C391" s="40">
        <v>11227204.310000001</v>
      </c>
      <c r="D391" s="38">
        <v>2.74</v>
      </c>
      <c r="E391" s="40" t="s">
        <v>1069</v>
      </c>
    </row>
    <row r="392" spans="1:5" x14ac:dyDescent="0.6">
      <c r="A392" s="38" t="s">
        <v>1070</v>
      </c>
      <c r="B392" s="40">
        <v>35620427.939999998</v>
      </c>
      <c r="C392" s="40">
        <v>19738459</v>
      </c>
      <c r="D392" s="38">
        <v>1.8</v>
      </c>
      <c r="E392" s="40" t="s">
        <v>1071</v>
      </c>
    </row>
    <row r="393" spans="1:5" x14ac:dyDescent="0.6">
      <c r="A393" s="38" t="s">
        <v>1072</v>
      </c>
      <c r="B393" s="40">
        <v>7226226.46</v>
      </c>
      <c r="C393" s="40">
        <v>6333014.5599999996</v>
      </c>
      <c r="D393" s="38">
        <v>1.1399999999999999</v>
      </c>
      <c r="E393" s="40" t="s">
        <v>1073</v>
      </c>
    </row>
    <row r="394" spans="1:5" x14ac:dyDescent="0.6">
      <c r="A394" s="38" t="s">
        <v>967</v>
      </c>
      <c r="B394" s="40">
        <v>21902532.079999998</v>
      </c>
      <c r="C394" s="40">
        <v>13268989.09</v>
      </c>
      <c r="D394" s="38">
        <v>1.65</v>
      </c>
      <c r="E394" s="40" t="s">
        <v>968</v>
      </c>
    </row>
    <row r="395" spans="1:5" x14ac:dyDescent="0.6">
      <c r="A395" s="38" t="s">
        <v>969</v>
      </c>
      <c r="B395" s="40">
        <v>198206993.03999999</v>
      </c>
      <c r="C395" s="40">
        <v>43206778.469999999</v>
      </c>
      <c r="D395" s="38">
        <v>4.59</v>
      </c>
      <c r="E395" s="40" t="s">
        <v>970</v>
      </c>
    </row>
    <row r="396" spans="1:5" x14ac:dyDescent="0.6">
      <c r="A396" s="38" t="s">
        <v>971</v>
      </c>
      <c r="B396" s="40">
        <v>63248656.43</v>
      </c>
      <c r="C396" s="40">
        <v>16731457.91</v>
      </c>
      <c r="D396" s="38">
        <v>3.78</v>
      </c>
      <c r="E396" s="40" t="s">
        <v>972</v>
      </c>
    </row>
    <row r="397" spans="1:5" x14ac:dyDescent="0.6">
      <c r="A397" s="38" t="s">
        <v>973</v>
      </c>
      <c r="B397" s="40">
        <v>63388507.049999997</v>
      </c>
      <c r="C397" s="40">
        <v>29600118.739999998</v>
      </c>
      <c r="D397" s="38">
        <v>2.14</v>
      </c>
      <c r="E397" s="40" t="s">
        <v>974</v>
      </c>
    </row>
    <row r="398" spans="1:5" x14ac:dyDescent="0.6">
      <c r="A398" s="38" t="s">
        <v>975</v>
      </c>
      <c r="B398" s="40">
        <v>211213145.33000001</v>
      </c>
      <c r="C398" s="40">
        <v>66407510.969999999</v>
      </c>
      <c r="D398" s="38">
        <v>3.18</v>
      </c>
      <c r="E398" s="40" t="s">
        <v>976</v>
      </c>
    </row>
    <row r="399" spans="1:5" x14ac:dyDescent="0.6">
      <c r="A399" s="38" t="s">
        <v>977</v>
      </c>
      <c r="B399" s="40">
        <v>25724106.32</v>
      </c>
      <c r="C399" s="40">
        <v>20214753.960000001</v>
      </c>
      <c r="D399" s="38">
        <v>1.27</v>
      </c>
      <c r="E399" s="40" t="s">
        <v>978</v>
      </c>
    </row>
    <row r="400" spans="1:5" x14ac:dyDescent="0.6">
      <c r="A400" s="38" t="s">
        <v>979</v>
      </c>
      <c r="B400" s="40">
        <v>134930158.31</v>
      </c>
      <c r="C400" s="40">
        <v>48813931.68</v>
      </c>
      <c r="D400" s="38">
        <v>2.76</v>
      </c>
      <c r="E400" s="40" t="s">
        <v>980</v>
      </c>
    </row>
    <row r="401" spans="1:5" x14ac:dyDescent="0.6">
      <c r="A401" s="38" t="s">
        <v>981</v>
      </c>
      <c r="B401" s="40">
        <v>193638978.65000001</v>
      </c>
      <c r="C401" s="40">
        <v>23921343.809999999</v>
      </c>
      <c r="D401" s="38">
        <v>8.09</v>
      </c>
      <c r="E401" s="40" t="s">
        <v>982</v>
      </c>
    </row>
    <row r="402" spans="1:5" x14ac:dyDescent="0.6">
      <c r="A402" s="38" t="s">
        <v>983</v>
      </c>
      <c r="B402" s="40">
        <v>25654233.66</v>
      </c>
      <c r="C402" s="40">
        <v>24095471.329999998</v>
      </c>
      <c r="D402" s="38">
        <v>1.06</v>
      </c>
      <c r="E402" s="40" t="s">
        <v>984</v>
      </c>
    </row>
    <row r="403" spans="1:5" x14ac:dyDescent="0.6">
      <c r="A403" s="38" t="s">
        <v>985</v>
      </c>
      <c r="B403" s="40">
        <v>28314373.620000001</v>
      </c>
      <c r="C403" s="40">
        <v>12724405.77</v>
      </c>
      <c r="D403" s="38">
        <v>2.23</v>
      </c>
      <c r="E403" s="40" t="s">
        <v>986</v>
      </c>
    </row>
    <row r="404" spans="1:5" x14ac:dyDescent="0.6">
      <c r="A404" s="38" t="s">
        <v>994</v>
      </c>
      <c r="B404" s="40">
        <v>106837229.53</v>
      </c>
      <c r="C404" s="40">
        <v>68854862.969999999</v>
      </c>
      <c r="D404" s="38">
        <v>1.55</v>
      </c>
      <c r="E404" s="40" t="s">
        <v>995</v>
      </c>
    </row>
    <row r="405" spans="1:5" x14ac:dyDescent="0.6">
      <c r="A405" s="38" t="s">
        <v>996</v>
      </c>
      <c r="B405" s="40">
        <v>46588545.740000002</v>
      </c>
      <c r="C405" s="40">
        <v>28651617.789999999</v>
      </c>
      <c r="D405" s="38">
        <v>1.63</v>
      </c>
      <c r="E405" s="40" t="s">
        <v>997</v>
      </c>
    </row>
    <row r="406" spans="1:5" x14ac:dyDescent="0.6">
      <c r="A406" s="38" t="s">
        <v>998</v>
      </c>
      <c r="B406" s="40">
        <v>82247214.540000007</v>
      </c>
      <c r="C406" s="40">
        <v>21594387.530000001</v>
      </c>
      <c r="D406" s="38">
        <v>3.81</v>
      </c>
      <c r="E406" s="40" t="s">
        <v>999</v>
      </c>
    </row>
    <row r="407" spans="1:5" x14ac:dyDescent="0.6">
      <c r="A407" s="38" t="s">
        <v>1000</v>
      </c>
      <c r="B407" s="40">
        <v>39661886.090000004</v>
      </c>
      <c r="C407" s="40">
        <v>28872709.84</v>
      </c>
      <c r="D407" s="38">
        <v>1.37</v>
      </c>
      <c r="E407" s="40" t="s">
        <v>1001</v>
      </c>
    </row>
    <row r="408" spans="1:5" x14ac:dyDescent="0.6">
      <c r="A408" s="38" t="s">
        <v>1002</v>
      </c>
      <c r="B408" s="40">
        <v>98535186.510000005</v>
      </c>
      <c r="C408" s="40">
        <v>48761854.170000002</v>
      </c>
      <c r="D408" s="38">
        <v>2.02</v>
      </c>
      <c r="E408" s="40" t="s">
        <v>1003</v>
      </c>
    </row>
    <row r="409" spans="1:5" x14ac:dyDescent="0.6">
      <c r="A409" s="38" t="s">
        <v>1004</v>
      </c>
      <c r="B409" s="40">
        <v>54334979.159999996</v>
      </c>
      <c r="C409" s="40">
        <v>68500593.629999995</v>
      </c>
      <c r="D409" s="38">
        <v>0.79</v>
      </c>
      <c r="E409" s="40" t="s">
        <v>1005</v>
      </c>
    </row>
    <row r="410" spans="1:5" x14ac:dyDescent="0.6">
      <c r="A410" s="38" t="s">
        <v>1006</v>
      </c>
      <c r="B410" s="40">
        <v>84447515.439999998</v>
      </c>
      <c r="C410" s="40">
        <v>20483329.739999998</v>
      </c>
      <c r="D410" s="38">
        <v>4.12</v>
      </c>
      <c r="E410" s="40" t="s">
        <v>1007</v>
      </c>
    </row>
    <row r="411" spans="1:5" x14ac:dyDescent="0.6">
      <c r="A411" s="38" t="s">
        <v>1008</v>
      </c>
      <c r="B411" s="40">
        <v>78956107.730000004</v>
      </c>
      <c r="C411" s="40">
        <v>19109756.140000001</v>
      </c>
      <c r="D411" s="38">
        <v>4.13</v>
      </c>
      <c r="E411" s="40" t="s">
        <v>1009</v>
      </c>
    </row>
    <row r="412" spans="1:5" x14ac:dyDescent="0.6">
      <c r="A412" s="38" t="s">
        <v>1010</v>
      </c>
      <c r="B412" s="40">
        <v>56727157.509999998</v>
      </c>
      <c r="C412" s="40">
        <v>46215154.329999998</v>
      </c>
      <c r="D412" s="38">
        <v>1.23</v>
      </c>
      <c r="E412" s="40" t="s">
        <v>1011</v>
      </c>
    </row>
    <row r="413" spans="1:5" x14ac:dyDescent="0.6">
      <c r="A413" s="38" t="s">
        <v>1012</v>
      </c>
      <c r="B413" s="40">
        <v>195190796.66999999</v>
      </c>
      <c r="C413" s="40">
        <v>75661434.079999998</v>
      </c>
      <c r="D413" s="38">
        <v>2.58</v>
      </c>
      <c r="E413" s="40" t="s">
        <v>1013</v>
      </c>
    </row>
    <row r="414" spans="1:5" x14ac:dyDescent="0.6">
      <c r="A414" s="38" t="s">
        <v>1014</v>
      </c>
      <c r="B414" s="40">
        <v>20716106.68</v>
      </c>
      <c r="C414" s="40">
        <v>15378663.26</v>
      </c>
      <c r="D414" s="38">
        <v>1.35</v>
      </c>
      <c r="E414" s="40" t="s">
        <v>1015</v>
      </c>
    </row>
    <row r="415" spans="1:5" x14ac:dyDescent="0.6">
      <c r="A415" s="38" t="s">
        <v>1016</v>
      </c>
      <c r="B415" s="40">
        <v>36070770.149999999</v>
      </c>
      <c r="C415" s="40">
        <v>17478394.809999999</v>
      </c>
      <c r="D415" s="38">
        <v>2.06</v>
      </c>
      <c r="E415" s="40" t="s">
        <v>1017</v>
      </c>
    </row>
    <row r="416" spans="1:5" x14ac:dyDescent="0.6">
      <c r="A416" s="38" t="s">
        <v>1018</v>
      </c>
      <c r="B416" s="40">
        <v>71653699.659999996</v>
      </c>
      <c r="C416" s="40">
        <v>21788260.550000001</v>
      </c>
      <c r="D416" s="38">
        <v>3.29</v>
      </c>
      <c r="E416" s="40" t="s">
        <v>1019</v>
      </c>
    </row>
    <row r="417" spans="1:5" x14ac:dyDescent="0.6">
      <c r="A417" s="38" t="s">
        <v>1020</v>
      </c>
      <c r="B417" s="40">
        <v>17655376.09</v>
      </c>
      <c r="C417" s="40">
        <v>17590041.949999999</v>
      </c>
      <c r="D417" s="38">
        <v>1</v>
      </c>
      <c r="E417" s="40" t="s">
        <v>1021</v>
      </c>
    </row>
    <row r="418" spans="1:5" x14ac:dyDescent="0.6">
      <c r="A418" s="38" t="s">
        <v>1022</v>
      </c>
      <c r="B418" s="40">
        <v>32955406.41</v>
      </c>
      <c r="C418" s="40">
        <v>13688160.119999999</v>
      </c>
      <c r="D418" s="38">
        <v>2.41</v>
      </c>
      <c r="E418" s="40" t="s">
        <v>1023</v>
      </c>
    </row>
    <row r="419" spans="1:5" x14ac:dyDescent="0.6">
      <c r="A419" s="38" t="s">
        <v>1024</v>
      </c>
      <c r="B419" s="40">
        <v>57945627.600000001</v>
      </c>
      <c r="C419" s="40">
        <v>14463268.119999999</v>
      </c>
      <c r="D419" s="38">
        <v>4.01</v>
      </c>
      <c r="E419" s="40" t="s">
        <v>1025</v>
      </c>
    </row>
    <row r="420" spans="1:5" x14ac:dyDescent="0.6">
      <c r="A420" s="38" t="s">
        <v>877</v>
      </c>
      <c r="B420" s="40">
        <v>23821935.329999998</v>
      </c>
      <c r="C420" s="40">
        <v>11109075.5</v>
      </c>
      <c r="D420" s="38">
        <v>2.14</v>
      </c>
      <c r="E420" s="40" t="s">
        <v>878</v>
      </c>
    </row>
    <row r="421" spans="1:5" x14ac:dyDescent="0.6">
      <c r="A421" s="38" t="s">
        <v>879</v>
      </c>
      <c r="B421" s="40">
        <v>50809138.469999999</v>
      </c>
      <c r="C421" s="40">
        <v>40845501.460000001</v>
      </c>
      <c r="D421" s="38">
        <v>1.24</v>
      </c>
      <c r="E421" s="40" t="s">
        <v>880</v>
      </c>
    </row>
    <row r="422" spans="1:5" x14ac:dyDescent="0.6">
      <c r="A422" s="38" t="s">
        <v>881</v>
      </c>
      <c r="B422" s="40">
        <v>15798792.01</v>
      </c>
      <c r="C422" s="40">
        <v>9057165.9700000007</v>
      </c>
      <c r="D422" s="38">
        <v>1.74</v>
      </c>
      <c r="E422" s="40" t="s">
        <v>882</v>
      </c>
    </row>
    <row r="423" spans="1:5" x14ac:dyDescent="0.6">
      <c r="A423" s="38" t="s">
        <v>883</v>
      </c>
      <c r="B423" s="40">
        <v>44377411.539999999</v>
      </c>
      <c r="C423" s="40">
        <v>12381497.07</v>
      </c>
      <c r="D423" s="38">
        <v>3.58</v>
      </c>
      <c r="E423" s="40" t="s">
        <v>884</v>
      </c>
    </row>
    <row r="424" spans="1:5" x14ac:dyDescent="0.6">
      <c r="A424" s="38" t="s">
        <v>885</v>
      </c>
      <c r="B424" s="40">
        <v>129792076.18000001</v>
      </c>
      <c r="C424" s="40">
        <v>36786515.469999999</v>
      </c>
      <c r="D424" s="38">
        <v>3.53</v>
      </c>
      <c r="E424" s="40" t="s">
        <v>886</v>
      </c>
    </row>
    <row r="425" spans="1:5" x14ac:dyDescent="0.6">
      <c r="A425" s="38" t="s">
        <v>887</v>
      </c>
      <c r="B425" s="40">
        <v>25978745.899999999</v>
      </c>
      <c r="C425" s="40">
        <v>11790914</v>
      </c>
      <c r="D425" s="38">
        <v>2.2000000000000002</v>
      </c>
      <c r="E425" s="40" t="s">
        <v>888</v>
      </c>
    </row>
    <row r="426" spans="1:5" x14ac:dyDescent="0.6">
      <c r="A426" s="38" t="s">
        <v>889</v>
      </c>
      <c r="B426" s="40">
        <v>30710132.300000001</v>
      </c>
      <c r="C426" s="40">
        <v>15436543.75</v>
      </c>
      <c r="D426" s="38">
        <v>1.99</v>
      </c>
      <c r="E426" s="40" t="s">
        <v>890</v>
      </c>
    </row>
    <row r="427" spans="1:5" x14ac:dyDescent="0.6">
      <c r="A427" s="38" t="s">
        <v>891</v>
      </c>
      <c r="B427" s="40">
        <v>34890340.469999999</v>
      </c>
      <c r="C427" s="40">
        <v>27577620.73</v>
      </c>
      <c r="D427" s="38">
        <v>1.27</v>
      </c>
      <c r="E427" s="40" t="s">
        <v>892</v>
      </c>
    </row>
    <row r="428" spans="1:5" x14ac:dyDescent="0.6">
      <c r="A428" s="38" t="s">
        <v>893</v>
      </c>
      <c r="B428" s="40">
        <v>27606035.850000001</v>
      </c>
      <c r="C428" s="40">
        <v>18128355.5</v>
      </c>
      <c r="D428" s="38">
        <v>1.52</v>
      </c>
      <c r="E428" s="40" t="s">
        <v>894</v>
      </c>
    </row>
    <row r="429" spans="1:5" x14ac:dyDescent="0.6">
      <c r="A429" s="38" t="s">
        <v>895</v>
      </c>
      <c r="B429" s="40">
        <v>93752782.420000002</v>
      </c>
      <c r="C429" s="40">
        <v>16260979.52</v>
      </c>
      <c r="D429" s="38">
        <v>5.77</v>
      </c>
      <c r="E429" s="40" t="s">
        <v>896</v>
      </c>
    </row>
    <row r="430" spans="1:5" x14ac:dyDescent="0.6">
      <c r="A430" s="38" t="s">
        <v>897</v>
      </c>
      <c r="B430" s="40">
        <v>62476290.189999998</v>
      </c>
      <c r="C430" s="40">
        <v>34038829.439999998</v>
      </c>
      <c r="D430" s="38">
        <v>1.84</v>
      </c>
      <c r="E430" s="40" t="s">
        <v>898</v>
      </c>
    </row>
    <row r="431" spans="1:5" x14ac:dyDescent="0.6">
      <c r="A431" s="38" t="s">
        <v>899</v>
      </c>
      <c r="B431" s="40">
        <v>26254755.440000001</v>
      </c>
      <c r="C431" s="40">
        <v>10270488.77</v>
      </c>
      <c r="D431" s="38">
        <v>2.56</v>
      </c>
      <c r="E431" s="40" t="s">
        <v>900</v>
      </c>
    </row>
    <row r="432" spans="1:5" x14ac:dyDescent="0.6">
      <c r="A432" s="38" t="s">
        <v>1106</v>
      </c>
      <c r="B432" s="40">
        <v>41360341.780000001</v>
      </c>
      <c r="C432" s="40">
        <v>7753631.4199999999</v>
      </c>
      <c r="D432" s="38">
        <v>5.33</v>
      </c>
      <c r="E432" s="40" t="s">
        <v>1107</v>
      </c>
    </row>
    <row r="433" spans="1:5" x14ac:dyDescent="0.6">
      <c r="A433" s="38" t="s">
        <v>1108</v>
      </c>
      <c r="B433" s="40">
        <v>30468074.02</v>
      </c>
      <c r="C433" s="40">
        <v>8214895.2699999996</v>
      </c>
      <c r="D433" s="38">
        <v>3.71</v>
      </c>
      <c r="E433" s="40" t="s">
        <v>1109</v>
      </c>
    </row>
    <row r="434" spans="1:5" x14ac:dyDescent="0.6">
      <c r="A434" s="38" t="s">
        <v>1110</v>
      </c>
      <c r="B434" s="40">
        <v>21688674.68</v>
      </c>
      <c r="C434" s="40">
        <v>36345154.670000002</v>
      </c>
      <c r="D434" s="38">
        <v>0.6</v>
      </c>
      <c r="E434" s="40" t="s">
        <v>1111</v>
      </c>
    </row>
    <row r="435" spans="1:5" x14ac:dyDescent="0.6">
      <c r="A435" s="38" t="s">
        <v>1112</v>
      </c>
      <c r="B435" s="40">
        <v>31876175.140000001</v>
      </c>
      <c r="C435" s="40">
        <v>28627269.449999999</v>
      </c>
      <c r="D435" s="38">
        <v>1.1100000000000001</v>
      </c>
      <c r="E435" s="40" t="s">
        <v>1113</v>
      </c>
    </row>
    <row r="436" spans="1:5" x14ac:dyDescent="0.6">
      <c r="A436" s="38" t="s">
        <v>1114</v>
      </c>
      <c r="B436" s="40">
        <v>20159367.34</v>
      </c>
      <c r="C436" s="40">
        <v>13416309.01</v>
      </c>
      <c r="D436" s="38">
        <v>1.5</v>
      </c>
      <c r="E436" s="40" t="s">
        <v>1115</v>
      </c>
    </row>
    <row r="437" spans="1:5" x14ac:dyDescent="0.6">
      <c r="A437" s="38" t="s">
        <v>1116</v>
      </c>
      <c r="B437" s="40">
        <v>16633602.33</v>
      </c>
      <c r="C437" s="40">
        <v>5257693.78</v>
      </c>
      <c r="D437" s="38">
        <v>3.16</v>
      </c>
      <c r="E437" s="40" t="s">
        <v>1117</v>
      </c>
    </row>
    <row r="438" spans="1:5" x14ac:dyDescent="0.6">
      <c r="A438" s="38" t="s">
        <v>1118</v>
      </c>
      <c r="B438" s="40">
        <v>31230661.149999999</v>
      </c>
      <c r="C438" s="40">
        <v>74026474.840000004</v>
      </c>
      <c r="D438" s="38">
        <v>0.42</v>
      </c>
      <c r="E438" s="40" t="s">
        <v>1119</v>
      </c>
    </row>
    <row r="439" spans="1:5" x14ac:dyDescent="0.6">
      <c r="A439" s="38" t="s">
        <v>1120</v>
      </c>
      <c r="B439" s="40">
        <v>44068839.310000002</v>
      </c>
      <c r="C439" s="40">
        <v>11597128.140000001</v>
      </c>
      <c r="D439" s="38">
        <v>3.8</v>
      </c>
      <c r="E439" s="40" t="s">
        <v>1121</v>
      </c>
    </row>
    <row r="440" spans="1:5" x14ac:dyDescent="0.6">
      <c r="A440" s="38" t="s">
        <v>1122</v>
      </c>
      <c r="B440" s="40">
        <v>20536044.510000002</v>
      </c>
      <c r="C440" s="40">
        <v>30598259.120000001</v>
      </c>
      <c r="D440" s="38">
        <v>0.67</v>
      </c>
      <c r="E440" s="40" t="s">
        <v>1123</v>
      </c>
    </row>
    <row r="441" spans="1:5" x14ac:dyDescent="0.6">
      <c r="A441" s="38" t="s">
        <v>1124</v>
      </c>
      <c r="B441" s="40">
        <v>13272003.310000001</v>
      </c>
      <c r="C441" s="40">
        <v>25006502.510000002</v>
      </c>
      <c r="D441" s="38">
        <v>0.53</v>
      </c>
      <c r="E441" s="40" t="s">
        <v>1125</v>
      </c>
    </row>
    <row r="442" spans="1:5" x14ac:dyDescent="0.6">
      <c r="A442" s="38" t="s">
        <v>1126</v>
      </c>
      <c r="B442" s="40">
        <v>37516867.840000004</v>
      </c>
      <c r="C442" s="40">
        <v>11344540.890000001</v>
      </c>
      <c r="D442" s="38">
        <v>3.31</v>
      </c>
      <c r="E442" s="40" t="s">
        <v>1127</v>
      </c>
    </row>
    <row r="443" spans="1:5" x14ac:dyDescent="0.6">
      <c r="A443" s="38" t="s">
        <v>1128</v>
      </c>
      <c r="B443" s="40">
        <v>16085325.380000001</v>
      </c>
      <c r="C443" s="40">
        <v>7818885.0199999996</v>
      </c>
      <c r="D443" s="38">
        <v>2.06</v>
      </c>
      <c r="E443" s="40" t="s">
        <v>1129</v>
      </c>
    </row>
    <row r="444" spans="1:5" x14ac:dyDescent="0.6">
      <c r="A444" s="38" t="s">
        <v>1130</v>
      </c>
      <c r="B444" s="40">
        <v>32578603.100000001</v>
      </c>
      <c r="C444" s="40">
        <v>11265020.210000001</v>
      </c>
      <c r="D444" s="38">
        <v>2.89</v>
      </c>
      <c r="E444" s="40" t="s">
        <v>1131</v>
      </c>
    </row>
    <row r="445" spans="1:5" x14ac:dyDescent="0.6">
      <c r="A445" s="38" t="s">
        <v>1132</v>
      </c>
      <c r="B445" s="40">
        <v>16594247.699999999</v>
      </c>
      <c r="C445" s="40">
        <v>15379394.83</v>
      </c>
      <c r="D445" s="38">
        <v>1.08</v>
      </c>
      <c r="E445" s="40" t="s">
        <v>1133</v>
      </c>
    </row>
    <row r="446" spans="1:5" x14ac:dyDescent="0.6">
      <c r="A446" s="38" t="s">
        <v>1134</v>
      </c>
      <c r="B446" s="40">
        <v>47097079.369999997</v>
      </c>
      <c r="C446" s="40">
        <v>4745329.3099999996</v>
      </c>
      <c r="D446" s="38">
        <v>9.92</v>
      </c>
      <c r="E446" s="40" t="s">
        <v>1135</v>
      </c>
    </row>
    <row r="447" spans="1:5" x14ac:dyDescent="0.6">
      <c r="A447" s="38" t="s">
        <v>1035</v>
      </c>
      <c r="B447" s="40">
        <v>54663440.960000001</v>
      </c>
      <c r="C447" s="40">
        <v>11798272.960000001</v>
      </c>
      <c r="D447" s="38">
        <v>4.63</v>
      </c>
      <c r="E447" s="40" t="s">
        <v>1036</v>
      </c>
    </row>
    <row r="448" spans="1:5" x14ac:dyDescent="0.6">
      <c r="A448" s="38" t="s">
        <v>1037</v>
      </c>
      <c r="B448" s="40">
        <v>56131881.380000003</v>
      </c>
      <c r="C448" s="40">
        <v>10293055.560000001</v>
      </c>
      <c r="D448" s="38">
        <v>5.45</v>
      </c>
      <c r="E448" s="40" t="s">
        <v>1038</v>
      </c>
    </row>
    <row r="449" spans="1:5" x14ac:dyDescent="0.6">
      <c r="A449" s="38" t="s">
        <v>1039</v>
      </c>
      <c r="B449" s="40">
        <v>38632105.909999996</v>
      </c>
      <c r="C449" s="40">
        <v>11921064.5</v>
      </c>
      <c r="D449" s="38">
        <v>3.24</v>
      </c>
      <c r="E449" s="40" t="s">
        <v>1040</v>
      </c>
    </row>
    <row r="450" spans="1:5" x14ac:dyDescent="0.6">
      <c r="A450" s="38" t="s">
        <v>1041</v>
      </c>
      <c r="B450" s="40">
        <v>17034510.370000001</v>
      </c>
      <c r="C450" s="40">
        <v>9347537.1199999992</v>
      </c>
      <c r="D450" s="38">
        <v>1.82</v>
      </c>
      <c r="E450" s="40" t="s">
        <v>1042</v>
      </c>
    </row>
    <row r="451" spans="1:5" x14ac:dyDescent="0.6">
      <c r="A451" s="38" t="s">
        <v>1043</v>
      </c>
      <c r="B451" s="40">
        <v>15343899.029999999</v>
      </c>
      <c r="C451" s="40">
        <v>15769496.59</v>
      </c>
      <c r="D451" s="38">
        <v>0.97</v>
      </c>
      <c r="E451" s="40" t="s">
        <v>1044</v>
      </c>
    </row>
    <row r="452" spans="1:5" x14ac:dyDescent="0.6">
      <c r="A452" s="38" t="s">
        <v>1045</v>
      </c>
      <c r="B452" s="40">
        <v>46683655.729999997</v>
      </c>
      <c r="C452" s="40">
        <v>12448300.07</v>
      </c>
      <c r="D452" s="38">
        <v>3.75</v>
      </c>
      <c r="E452" s="40" t="s">
        <v>1046</v>
      </c>
    </row>
    <row r="453" spans="1:5" x14ac:dyDescent="0.6">
      <c r="A453" s="38" t="s">
        <v>1047</v>
      </c>
      <c r="B453" s="40">
        <v>34103613.170000002</v>
      </c>
      <c r="C453" s="40">
        <v>24087475.829999998</v>
      </c>
      <c r="D453" s="38">
        <v>1.42</v>
      </c>
      <c r="E453" s="40" t="s">
        <v>1048</v>
      </c>
    </row>
    <row r="454" spans="1:5" x14ac:dyDescent="0.6">
      <c r="A454" s="38" t="s">
        <v>1049</v>
      </c>
      <c r="B454" s="40">
        <v>43615754.25</v>
      </c>
      <c r="C454" s="40">
        <v>10887384.689999999</v>
      </c>
      <c r="D454" s="38">
        <v>4.01</v>
      </c>
      <c r="E454" s="40" t="s">
        <v>1050</v>
      </c>
    </row>
    <row r="455" spans="1:5" x14ac:dyDescent="0.6">
      <c r="A455" s="38" t="s">
        <v>1051</v>
      </c>
      <c r="B455" s="40">
        <v>49148164.140000001</v>
      </c>
      <c r="C455" s="40">
        <v>11870533.359999999</v>
      </c>
      <c r="D455" s="38">
        <v>4.1399999999999997</v>
      </c>
      <c r="E455" s="40" t="s">
        <v>1052</v>
      </c>
    </row>
    <row r="456" spans="1:5" x14ac:dyDescent="0.6">
      <c r="A456" s="38" t="s">
        <v>1401</v>
      </c>
      <c r="B456" s="40">
        <v>43990316.130000003</v>
      </c>
      <c r="C456" s="40">
        <v>15179843.85</v>
      </c>
      <c r="D456" s="38">
        <v>2.9</v>
      </c>
      <c r="E456" s="40" t="s">
        <v>1402</v>
      </c>
    </row>
    <row r="457" spans="1:5" x14ac:dyDescent="0.6">
      <c r="A457" s="38" t="s">
        <v>1403</v>
      </c>
      <c r="B457" s="40">
        <v>57989637.840000004</v>
      </c>
      <c r="C457" s="40">
        <v>9768384.9299999997</v>
      </c>
      <c r="D457" s="38">
        <v>5.94</v>
      </c>
      <c r="E457" s="40" t="s">
        <v>1404</v>
      </c>
    </row>
    <row r="458" spans="1:5" x14ac:dyDescent="0.6">
      <c r="A458" s="38" t="s">
        <v>1405</v>
      </c>
      <c r="B458" s="40">
        <v>45415492.200000003</v>
      </c>
      <c r="C458" s="40">
        <v>8313739.9199999999</v>
      </c>
      <c r="D458" s="38">
        <v>5.46</v>
      </c>
      <c r="E458" s="40" t="s">
        <v>1406</v>
      </c>
    </row>
    <row r="459" spans="1:5" x14ac:dyDescent="0.6">
      <c r="A459" s="38" t="s">
        <v>1407</v>
      </c>
      <c r="B459" s="40">
        <v>58838607.409999996</v>
      </c>
      <c r="C459" s="40">
        <v>25640965.920000002</v>
      </c>
      <c r="D459" s="38">
        <v>2.29</v>
      </c>
      <c r="E459" s="40" t="s">
        <v>1408</v>
      </c>
    </row>
    <row r="460" spans="1:5" x14ac:dyDescent="0.6">
      <c r="A460" s="38" t="s">
        <v>1409</v>
      </c>
      <c r="B460" s="40">
        <v>17755408.719999999</v>
      </c>
      <c r="C460" s="40">
        <v>8093733.8499999996</v>
      </c>
      <c r="D460" s="38">
        <v>2.19</v>
      </c>
      <c r="E460" s="40" t="s">
        <v>1410</v>
      </c>
    </row>
    <row r="461" spans="1:5" x14ac:dyDescent="0.6">
      <c r="A461" s="38" t="s">
        <v>1411</v>
      </c>
      <c r="B461" s="40">
        <v>21390653.420000002</v>
      </c>
      <c r="C461" s="40">
        <v>8974993.7510000002</v>
      </c>
      <c r="D461" s="38">
        <v>2.38</v>
      </c>
      <c r="E461" s="40" t="s">
        <v>1412</v>
      </c>
    </row>
    <row r="462" spans="1:5" x14ac:dyDescent="0.6">
      <c r="A462" s="38" t="s">
        <v>44</v>
      </c>
      <c r="B462" s="40">
        <v>74556920.510000005</v>
      </c>
      <c r="C462" s="40">
        <v>91133831.739999995</v>
      </c>
      <c r="D462" s="38">
        <v>0.82</v>
      </c>
      <c r="E462" s="40" t="s">
        <v>45</v>
      </c>
    </row>
    <row r="463" spans="1:5" x14ac:dyDescent="0.6">
      <c r="A463" s="38" t="s">
        <v>47</v>
      </c>
      <c r="B463" s="40">
        <v>38534243.189999998</v>
      </c>
      <c r="C463" s="40">
        <v>20309735.140000001</v>
      </c>
      <c r="D463" s="38">
        <v>1.9</v>
      </c>
      <c r="E463" s="40" t="s">
        <v>48</v>
      </c>
    </row>
    <row r="464" spans="1:5" x14ac:dyDescent="0.6">
      <c r="A464" s="38" t="s">
        <v>49</v>
      </c>
      <c r="B464" s="40">
        <v>105606196.52</v>
      </c>
      <c r="C464" s="40">
        <v>22410046.780000001</v>
      </c>
      <c r="D464" s="38">
        <v>4.71</v>
      </c>
      <c r="E464" s="40" t="s">
        <v>50</v>
      </c>
    </row>
    <row r="465" spans="1:5" x14ac:dyDescent="0.6">
      <c r="A465" s="38" t="s">
        <v>51</v>
      </c>
      <c r="B465" s="40">
        <v>26422925.149999999</v>
      </c>
      <c r="C465" s="40">
        <v>29878152.329999998</v>
      </c>
      <c r="D465" s="38">
        <v>0.88</v>
      </c>
      <c r="E465" s="40" t="s">
        <v>52</v>
      </c>
    </row>
    <row r="466" spans="1:5" x14ac:dyDescent="0.6">
      <c r="A466" s="38" t="s">
        <v>53</v>
      </c>
      <c r="B466" s="40">
        <v>75389105.159999996</v>
      </c>
      <c r="C466" s="40">
        <v>22017542.510000002</v>
      </c>
      <c r="D466" s="38">
        <v>3.42</v>
      </c>
      <c r="E466" s="40" t="s">
        <v>54</v>
      </c>
    </row>
    <row r="467" spans="1:5" x14ac:dyDescent="0.6">
      <c r="A467" s="38" t="s">
        <v>55</v>
      </c>
      <c r="B467" s="40">
        <v>15756564.689999999</v>
      </c>
      <c r="C467" s="40">
        <v>23879324.93</v>
      </c>
      <c r="D467" s="38">
        <v>0.66</v>
      </c>
      <c r="E467" s="40" t="s">
        <v>56</v>
      </c>
    </row>
    <row r="468" spans="1:5" x14ac:dyDescent="0.6">
      <c r="A468" s="38" t="s">
        <v>57</v>
      </c>
      <c r="B468" s="40">
        <v>136703397.30000001</v>
      </c>
      <c r="C468" s="40">
        <v>210039998.62</v>
      </c>
      <c r="D468" s="38">
        <v>0.65</v>
      </c>
      <c r="E468" s="40" t="s">
        <v>58</v>
      </c>
    </row>
    <row r="469" spans="1:5" x14ac:dyDescent="0.6">
      <c r="A469" s="38" t="s">
        <v>59</v>
      </c>
      <c r="B469" s="40">
        <v>40718150.549999997</v>
      </c>
      <c r="C469" s="40">
        <v>41950028.920000002</v>
      </c>
      <c r="D469" s="38">
        <v>0.97</v>
      </c>
      <c r="E469" s="40" t="s">
        <v>60</v>
      </c>
    </row>
    <row r="470" spans="1:5" x14ac:dyDescent="0.6">
      <c r="A470" s="38" t="s">
        <v>61</v>
      </c>
      <c r="B470" s="40">
        <v>16685319.93</v>
      </c>
      <c r="C470" s="40">
        <v>15967456.15</v>
      </c>
      <c r="D470" s="38">
        <v>1.05</v>
      </c>
      <c r="E470" s="40" t="s">
        <v>62</v>
      </c>
    </row>
    <row r="471" spans="1:5" x14ac:dyDescent="0.6">
      <c r="A471" s="38" t="s">
        <v>63</v>
      </c>
      <c r="B471" s="40">
        <v>81158507.719999999</v>
      </c>
      <c r="C471" s="40">
        <v>161012139.15000001</v>
      </c>
      <c r="D471" s="38">
        <v>0.5</v>
      </c>
      <c r="E471" s="40" t="s">
        <v>64</v>
      </c>
    </row>
    <row r="472" spans="1:5" x14ac:dyDescent="0.6">
      <c r="A472" s="38" t="s">
        <v>65</v>
      </c>
      <c r="B472" s="40">
        <v>42756625.219999999</v>
      </c>
      <c r="C472" s="40">
        <v>28868553.539999999</v>
      </c>
      <c r="D472" s="38">
        <v>1.48</v>
      </c>
      <c r="E472" s="40" t="s">
        <v>66</v>
      </c>
    </row>
    <row r="473" spans="1:5" x14ac:dyDescent="0.6">
      <c r="A473" s="38" t="s">
        <v>67</v>
      </c>
      <c r="B473" s="40">
        <v>173699472.34</v>
      </c>
      <c r="C473" s="40">
        <v>94257782.230000004</v>
      </c>
      <c r="D473" s="38">
        <v>1.84</v>
      </c>
      <c r="E473" s="40" t="s">
        <v>68</v>
      </c>
    </row>
    <row r="474" spans="1:5" x14ac:dyDescent="0.6">
      <c r="A474" s="38" t="s">
        <v>69</v>
      </c>
      <c r="B474" s="40">
        <v>37194590.140000001</v>
      </c>
      <c r="C474" s="40">
        <v>67648054.099999994</v>
      </c>
      <c r="D474" s="38">
        <v>0.55000000000000004</v>
      </c>
      <c r="E474" s="40" t="s">
        <v>70</v>
      </c>
    </row>
    <row r="475" spans="1:5" x14ac:dyDescent="0.6">
      <c r="A475" s="38" t="s">
        <v>71</v>
      </c>
      <c r="B475" s="40">
        <v>28051113.550000001</v>
      </c>
      <c r="C475" s="40">
        <v>16150557.800000001</v>
      </c>
      <c r="D475" s="38">
        <v>1.74</v>
      </c>
      <c r="E475" s="40" t="s">
        <v>72</v>
      </c>
    </row>
    <row r="476" spans="1:5" x14ac:dyDescent="0.6">
      <c r="A476" s="38" t="s">
        <v>73</v>
      </c>
      <c r="B476" s="40">
        <v>19074176.52</v>
      </c>
      <c r="C476" s="40">
        <v>19899024.48</v>
      </c>
      <c r="D476" s="38">
        <v>0.96</v>
      </c>
      <c r="E476" s="40" t="s">
        <v>74</v>
      </c>
    </row>
    <row r="477" spans="1:5" x14ac:dyDescent="0.6">
      <c r="A477" s="38" t="s">
        <v>75</v>
      </c>
      <c r="B477" s="40">
        <v>47994903.450000003</v>
      </c>
      <c r="C477" s="40">
        <v>13611364.710000001</v>
      </c>
      <c r="D477" s="38">
        <v>3.53</v>
      </c>
      <c r="E477" s="40" t="s">
        <v>76</v>
      </c>
    </row>
    <row r="478" spans="1:5" x14ac:dyDescent="0.6">
      <c r="A478" s="38" t="s">
        <v>77</v>
      </c>
      <c r="B478" s="40">
        <v>17836484.120000001</v>
      </c>
      <c r="C478" s="40">
        <v>37621002.100000001</v>
      </c>
      <c r="D478" s="38">
        <v>0.47</v>
      </c>
      <c r="E478" s="40" t="s">
        <v>78</v>
      </c>
    </row>
    <row r="479" spans="1:5" x14ac:dyDescent="0.6">
      <c r="A479" s="38" t="s">
        <v>79</v>
      </c>
      <c r="B479" s="40">
        <v>68614977.870000005</v>
      </c>
      <c r="C479" s="40">
        <v>19914381.550000001</v>
      </c>
      <c r="D479" s="38">
        <v>3.45</v>
      </c>
      <c r="E479" s="40" t="s">
        <v>80</v>
      </c>
    </row>
    <row r="480" spans="1:5" x14ac:dyDescent="0.6">
      <c r="A480" s="38" t="s">
        <v>81</v>
      </c>
      <c r="B480" s="40">
        <v>23382472.760000002</v>
      </c>
      <c r="C480" s="40">
        <v>17141953.140000001</v>
      </c>
      <c r="D480" s="38">
        <v>1.36</v>
      </c>
      <c r="E480" s="40" t="s">
        <v>82</v>
      </c>
    </row>
    <row r="481" spans="1:5" x14ac:dyDescent="0.6">
      <c r="A481" s="38" t="s">
        <v>83</v>
      </c>
      <c r="B481" s="40">
        <v>9978719.1400000006</v>
      </c>
      <c r="C481" s="40">
        <v>26628144.629999999</v>
      </c>
      <c r="D481" s="38">
        <v>0.37</v>
      </c>
      <c r="E481" s="40" t="s">
        <v>84</v>
      </c>
    </row>
    <row r="482" spans="1:5" x14ac:dyDescent="0.6">
      <c r="A482" s="38" t="s">
        <v>85</v>
      </c>
      <c r="B482" s="40">
        <v>5275166.95</v>
      </c>
      <c r="C482" s="40">
        <v>17073248.579999998</v>
      </c>
      <c r="D482" s="38">
        <v>0.31</v>
      </c>
      <c r="E482" s="40" t="s">
        <v>86</v>
      </c>
    </row>
    <row r="483" spans="1:5" x14ac:dyDescent="0.6">
      <c r="A483" s="38" t="s">
        <v>203</v>
      </c>
      <c r="B483" s="40">
        <v>47948533.799999997</v>
      </c>
      <c r="C483" s="40">
        <v>8504444.6799999997</v>
      </c>
      <c r="D483" s="38">
        <v>5.64</v>
      </c>
      <c r="E483" s="40" t="s">
        <v>204</v>
      </c>
    </row>
    <row r="484" spans="1:5" x14ac:dyDescent="0.6">
      <c r="A484" s="38" t="s">
        <v>205</v>
      </c>
      <c r="B484" s="40">
        <v>31250821.5</v>
      </c>
      <c r="C484" s="40">
        <v>12171534.26</v>
      </c>
      <c r="D484" s="38">
        <v>2.57</v>
      </c>
      <c r="E484" s="40" t="s">
        <v>206</v>
      </c>
    </row>
    <row r="485" spans="1:5" x14ac:dyDescent="0.6">
      <c r="A485" s="38" t="s">
        <v>207</v>
      </c>
      <c r="B485" s="40">
        <v>45161337.020000003</v>
      </c>
      <c r="C485" s="40">
        <v>42178295.530000001</v>
      </c>
      <c r="D485" s="38">
        <v>1.07</v>
      </c>
      <c r="E485" s="40" t="s">
        <v>208</v>
      </c>
    </row>
    <row r="486" spans="1:5" x14ac:dyDescent="0.6">
      <c r="A486" s="38" t="s">
        <v>209</v>
      </c>
      <c r="B486" s="40">
        <v>29619673.579999998</v>
      </c>
      <c r="C486" s="40">
        <v>21544598.890000001</v>
      </c>
      <c r="D486" s="38">
        <v>1.37</v>
      </c>
      <c r="E486" s="40" t="s">
        <v>210</v>
      </c>
    </row>
    <row r="487" spans="1:5" x14ac:dyDescent="0.6">
      <c r="A487" s="38" t="s">
        <v>211</v>
      </c>
      <c r="B487" s="40">
        <v>57637197.560000002</v>
      </c>
      <c r="C487" s="40">
        <v>32229638.75</v>
      </c>
      <c r="D487" s="38">
        <v>1.79</v>
      </c>
      <c r="E487" s="40" t="s">
        <v>212</v>
      </c>
    </row>
    <row r="488" spans="1:5" x14ac:dyDescent="0.6">
      <c r="A488" s="38" t="s">
        <v>213</v>
      </c>
      <c r="B488" s="40">
        <v>8437864.6699999999</v>
      </c>
      <c r="C488" s="40">
        <v>8713062.4199999999</v>
      </c>
      <c r="D488" s="38">
        <v>0.97</v>
      </c>
      <c r="E488" s="40" t="s">
        <v>214</v>
      </c>
    </row>
    <row r="489" spans="1:5" x14ac:dyDescent="0.6">
      <c r="A489" s="38" t="s">
        <v>176</v>
      </c>
      <c r="B489" s="40">
        <v>20629476.5</v>
      </c>
      <c r="C489" s="40">
        <v>10015408.529999999</v>
      </c>
      <c r="D489" s="38">
        <v>2.06</v>
      </c>
      <c r="E489" s="40" t="s">
        <v>177</v>
      </c>
    </row>
    <row r="490" spans="1:5" x14ac:dyDescent="0.6">
      <c r="A490" s="38" t="s">
        <v>178</v>
      </c>
      <c r="B490" s="40">
        <v>39929874.189999998</v>
      </c>
      <c r="C490" s="40">
        <v>56242103.18</v>
      </c>
      <c r="D490" s="38">
        <v>0.71</v>
      </c>
      <c r="E490" s="40" t="s">
        <v>179</v>
      </c>
    </row>
    <row r="491" spans="1:5" x14ac:dyDescent="0.6">
      <c r="A491" s="38" t="s">
        <v>180</v>
      </c>
      <c r="B491" s="40">
        <v>8927992.2200000007</v>
      </c>
      <c r="C491" s="40">
        <v>12768827.98</v>
      </c>
      <c r="D491" s="38">
        <v>0.7</v>
      </c>
      <c r="E491" s="40" t="s">
        <v>181</v>
      </c>
    </row>
    <row r="492" spans="1:5" x14ac:dyDescent="0.6">
      <c r="A492" s="38" t="s">
        <v>182</v>
      </c>
      <c r="B492" s="40">
        <v>20468520.550000001</v>
      </c>
      <c r="C492" s="40">
        <v>18972667.879999999</v>
      </c>
      <c r="D492" s="38">
        <v>1.08</v>
      </c>
      <c r="E492" s="40" t="s">
        <v>183</v>
      </c>
    </row>
    <row r="493" spans="1:5" x14ac:dyDescent="0.6">
      <c r="A493" s="38" t="s">
        <v>184</v>
      </c>
      <c r="B493" s="40">
        <v>11755177.75</v>
      </c>
      <c r="C493" s="40">
        <v>16780029.780000001</v>
      </c>
      <c r="D493" s="38">
        <v>0.7</v>
      </c>
      <c r="E493" s="40" t="s">
        <v>185</v>
      </c>
    </row>
    <row r="494" spans="1:5" x14ac:dyDescent="0.6">
      <c r="A494" s="38" t="s">
        <v>186</v>
      </c>
      <c r="B494" s="40">
        <v>10344657.300000001</v>
      </c>
      <c r="C494" s="40">
        <v>17960410.449999999</v>
      </c>
      <c r="D494" s="38">
        <v>0.57999999999999996</v>
      </c>
      <c r="E494" s="40" t="s">
        <v>187</v>
      </c>
    </row>
    <row r="495" spans="1:5" x14ac:dyDescent="0.6">
      <c r="A495" s="38" t="s">
        <v>188</v>
      </c>
      <c r="B495" s="40">
        <v>38734691.380000003</v>
      </c>
      <c r="C495" s="40">
        <v>32207553.73</v>
      </c>
      <c r="D495" s="38">
        <v>1.2</v>
      </c>
      <c r="E495" s="40" t="s">
        <v>189</v>
      </c>
    </row>
    <row r="496" spans="1:5" x14ac:dyDescent="0.6">
      <c r="A496" s="38" t="s">
        <v>190</v>
      </c>
      <c r="B496" s="40">
        <v>13418107.43</v>
      </c>
      <c r="C496" s="40">
        <v>6376055.8200000003</v>
      </c>
      <c r="D496" s="38">
        <v>2.1</v>
      </c>
      <c r="E496" s="40" t="s">
        <v>191</v>
      </c>
    </row>
    <row r="497" spans="1:5" x14ac:dyDescent="0.6">
      <c r="A497" s="38" t="s">
        <v>192</v>
      </c>
      <c r="B497" s="40">
        <v>17126253.68</v>
      </c>
      <c r="C497" s="40">
        <v>17585132.34</v>
      </c>
      <c r="D497" s="38">
        <v>0.97</v>
      </c>
      <c r="E497" s="40" t="s">
        <v>193</v>
      </c>
    </row>
    <row r="498" spans="1:5" x14ac:dyDescent="0.6">
      <c r="A498" s="38" t="s">
        <v>194</v>
      </c>
      <c r="B498" s="40">
        <v>5599762.9100000001</v>
      </c>
      <c r="C498" s="40">
        <v>10065908.109999999</v>
      </c>
      <c r="D498" s="38">
        <v>0.56000000000000005</v>
      </c>
      <c r="E498" s="40" t="s">
        <v>195</v>
      </c>
    </row>
    <row r="499" spans="1:5" x14ac:dyDescent="0.6">
      <c r="A499" s="38" t="s">
        <v>196</v>
      </c>
      <c r="B499" s="40">
        <v>35720085.359999999</v>
      </c>
      <c r="C499" s="40">
        <v>16278469.98</v>
      </c>
      <c r="D499" s="38">
        <v>2.19</v>
      </c>
      <c r="E499" s="40" t="s">
        <v>197</v>
      </c>
    </row>
    <row r="500" spans="1:5" x14ac:dyDescent="0.6">
      <c r="A500" s="38" t="s">
        <v>198</v>
      </c>
      <c r="B500" s="40">
        <v>13929433.25</v>
      </c>
      <c r="C500" s="40">
        <v>11626988.25</v>
      </c>
      <c r="D500" s="38">
        <v>1.2</v>
      </c>
      <c r="E500" s="40" t="s">
        <v>199</v>
      </c>
    </row>
    <row r="501" spans="1:5" x14ac:dyDescent="0.6">
      <c r="A501" s="38" t="s">
        <v>300</v>
      </c>
      <c r="B501" s="40">
        <v>11915936.029999999</v>
      </c>
      <c r="C501" s="40">
        <v>13647927.800000001</v>
      </c>
      <c r="D501" s="38">
        <v>0.87</v>
      </c>
      <c r="E501" s="40" t="s">
        <v>301</v>
      </c>
    </row>
    <row r="502" spans="1:5" x14ac:dyDescent="0.6">
      <c r="A502" s="38" t="s">
        <v>302</v>
      </c>
      <c r="B502" s="40">
        <v>19324587.579999998</v>
      </c>
      <c r="C502" s="40">
        <v>28739081.989999998</v>
      </c>
      <c r="D502" s="38">
        <v>0.67</v>
      </c>
      <c r="E502" s="40" t="s">
        <v>303</v>
      </c>
    </row>
    <row r="503" spans="1:5" x14ac:dyDescent="0.6">
      <c r="A503" s="38" t="s">
        <v>304</v>
      </c>
      <c r="B503" s="40">
        <v>4898695.79</v>
      </c>
      <c r="C503" s="40">
        <v>22327175.510000002</v>
      </c>
      <c r="D503" s="38">
        <v>0.22</v>
      </c>
      <c r="E503" s="40" t="s">
        <v>305</v>
      </c>
    </row>
    <row r="504" spans="1:5" x14ac:dyDescent="0.6">
      <c r="A504" s="38" t="s">
        <v>306</v>
      </c>
      <c r="B504" s="40">
        <v>10833806.73</v>
      </c>
      <c r="C504" s="40">
        <v>12737659.49</v>
      </c>
      <c r="D504" s="38">
        <v>0.85</v>
      </c>
      <c r="E504" s="40" t="s">
        <v>307</v>
      </c>
    </row>
    <row r="505" spans="1:5" x14ac:dyDescent="0.6">
      <c r="A505" s="38" t="s">
        <v>308</v>
      </c>
      <c r="B505" s="40">
        <v>28378681.109999999</v>
      </c>
      <c r="C505" s="40">
        <v>11095836.08</v>
      </c>
      <c r="D505" s="38">
        <v>2.56</v>
      </c>
      <c r="E505" s="40" t="s">
        <v>309</v>
      </c>
    </row>
    <row r="506" spans="1:5" x14ac:dyDescent="0.6">
      <c r="A506" s="38" t="s">
        <v>310</v>
      </c>
      <c r="B506" s="40">
        <v>47628942.57</v>
      </c>
      <c r="C506" s="40">
        <v>34443230.920000002</v>
      </c>
      <c r="D506" s="38">
        <v>1.38</v>
      </c>
      <c r="E506" s="40" t="s">
        <v>311</v>
      </c>
    </row>
    <row r="507" spans="1:5" x14ac:dyDescent="0.6">
      <c r="A507" s="38" t="s">
        <v>312</v>
      </c>
      <c r="B507" s="40">
        <v>40851031.75</v>
      </c>
      <c r="C507" s="40">
        <v>33959847.969999999</v>
      </c>
      <c r="D507" s="38">
        <v>1.2</v>
      </c>
      <c r="E507" s="40" t="s">
        <v>313</v>
      </c>
    </row>
    <row r="508" spans="1:5" x14ac:dyDescent="0.6">
      <c r="A508" s="38" t="s">
        <v>314</v>
      </c>
      <c r="B508" s="40">
        <v>12678816.050000001</v>
      </c>
      <c r="C508" s="40">
        <v>17820356.199999999</v>
      </c>
      <c r="D508" s="38">
        <v>0.71</v>
      </c>
      <c r="E508" s="40" t="s">
        <v>315</v>
      </c>
    </row>
    <row r="509" spans="1:5" x14ac:dyDescent="0.6">
      <c r="A509" s="38" t="s">
        <v>144</v>
      </c>
      <c r="B509" s="40">
        <v>32395295.68</v>
      </c>
      <c r="C509" s="40">
        <v>11270138.140000001</v>
      </c>
      <c r="D509" s="38">
        <v>2.87</v>
      </c>
      <c r="E509" s="40" t="s">
        <v>145</v>
      </c>
    </row>
    <row r="510" spans="1:5" x14ac:dyDescent="0.6">
      <c r="A510" s="38" t="s">
        <v>146</v>
      </c>
      <c r="B510" s="40">
        <v>10833431.93</v>
      </c>
      <c r="C510" s="40">
        <v>8821820.9199999999</v>
      </c>
      <c r="D510" s="38">
        <v>1.23</v>
      </c>
      <c r="E510" s="40" t="s">
        <v>147</v>
      </c>
    </row>
    <row r="511" spans="1:5" x14ac:dyDescent="0.6">
      <c r="A511" s="38" t="s">
        <v>148</v>
      </c>
      <c r="B511" s="40">
        <v>71099779.739999995</v>
      </c>
      <c r="C511" s="40">
        <v>29808740.809999999</v>
      </c>
      <c r="D511" s="38">
        <v>2.39</v>
      </c>
      <c r="E511" s="40" t="s">
        <v>149</v>
      </c>
    </row>
    <row r="512" spans="1:5" x14ac:dyDescent="0.6">
      <c r="A512" s="38" t="s">
        <v>150</v>
      </c>
      <c r="B512" s="40">
        <v>24080129.609999999</v>
      </c>
      <c r="C512" s="40">
        <v>10498515.630000001</v>
      </c>
      <c r="D512" s="38">
        <v>2.29</v>
      </c>
      <c r="E512" s="40" t="s">
        <v>151</v>
      </c>
    </row>
    <row r="513" spans="1:5" x14ac:dyDescent="0.6">
      <c r="A513" s="38" t="s">
        <v>152</v>
      </c>
      <c r="B513" s="40">
        <v>11018697.039999999</v>
      </c>
      <c r="C513" s="40">
        <v>7943406.9100000001</v>
      </c>
      <c r="D513" s="38">
        <v>1.39</v>
      </c>
      <c r="E513" s="40" t="s">
        <v>153</v>
      </c>
    </row>
    <row r="514" spans="1:5" x14ac:dyDescent="0.6">
      <c r="A514" s="38" t="s">
        <v>154</v>
      </c>
      <c r="B514" s="40">
        <v>11722967.539999999</v>
      </c>
      <c r="C514" s="40">
        <v>6663872.6200000001</v>
      </c>
      <c r="D514" s="38">
        <v>1.76</v>
      </c>
      <c r="E514" s="40" t="s">
        <v>155</v>
      </c>
    </row>
    <row r="515" spans="1:5" x14ac:dyDescent="0.6">
      <c r="A515" s="38" t="s">
        <v>94</v>
      </c>
      <c r="B515" s="40">
        <v>14418732.300000001</v>
      </c>
      <c r="C515" s="40">
        <v>5924841.4000000004</v>
      </c>
      <c r="D515" s="38">
        <v>2.4300000000000002</v>
      </c>
      <c r="E515" s="40" t="s">
        <v>95</v>
      </c>
    </row>
    <row r="516" spans="1:5" x14ac:dyDescent="0.6">
      <c r="A516" s="38" t="s">
        <v>96</v>
      </c>
      <c r="B516" s="40">
        <v>15180895.42</v>
      </c>
      <c r="C516" s="40">
        <v>5178715.63</v>
      </c>
      <c r="D516" s="38">
        <v>2.93</v>
      </c>
      <c r="E516" s="40" t="s">
        <v>97</v>
      </c>
    </row>
    <row r="517" spans="1:5" x14ac:dyDescent="0.6">
      <c r="A517" s="38" t="s">
        <v>98</v>
      </c>
      <c r="B517" s="40">
        <v>21716927.760000002</v>
      </c>
      <c r="C517" s="40">
        <v>7769789.9100000001</v>
      </c>
      <c r="D517" s="38">
        <v>2.8</v>
      </c>
      <c r="E517" s="40" t="s">
        <v>99</v>
      </c>
    </row>
    <row r="518" spans="1:5" x14ac:dyDescent="0.6">
      <c r="A518" s="38" t="s">
        <v>100</v>
      </c>
      <c r="B518" s="40">
        <v>44770364.43</v>
      </c>
      <c r="C518" s="40">
        <v>14722296.810000001</v>
      </c>
      <c r="D518" s="38">
        <v>3.04</v>
      </c>
      <c r="E518" s="40" t="s">
        <v>101</v>
      </c>
    </row>
    <row r="519" spans="1:5" x14ac:dyDescent="0.6">
      <c r="A519" s="38" t="s">
        <v>102</v>
      </c>
      <c r="B519" s="40">
        <v>40187603.630000003</v>
      </c>
      <c r="C519" s="40">
        <v>17885101.879999999</v>
      </c>
      <c r="D519" s="38">
        <v>2.25</v>
      </c>
      <c r="E519" s="40" t="s">
        <v>103</v>
      </c>
    </row>
    <row r="520" spans="1:5" x14ac:dyDescent="0.6">
      <c r="A520" s="38" t="s">
        <v>104</v>
      </c>
      <c r="B520" s="40">
        <v>21668528.489999998</v>
      </c>
      <c r="C520" s="40">
        <v>6837124.7800000003</v>
      </c>
      <c r="D520" s="38">
        <v>3.17</v>
      </c>
      <c r="E520" s="40" t="s">
        <v>105</v>
      </c>
    </row>
    <row r="521" spans="1:5" x14ac:dyDescent="0.6">
      <c r="A521" s="38" t="s">
        <v>106</v>
      </c>
      <c r="B521" s="40">
        <v>24786141.27</v>
      </c>
      <c r="C521" s="40">
        <v>8489219.0299999993</v>
      </c>
      <c r="D521" s="38">
        <v>2.92</v>
      </c>
      <c r="E521" s="40" t="s">
        <v>107</v>
      </c>
    </row>
    <row r="522" spans="1:5" x14ac:dyDescent="0.6">
      <c r="A522" s="38" t="s">
        <v>108</v>
      </c>
      <c r="B522" s="40">
        <v>8550173.4199999999</v>
      </c>
      <c r="C522" s="40">
        <v>5575479.6900000004</v>
      </c>
      <c r="D522" s="38">
        <v>1.53</v>
      </c>
      <c r="E522" s="40" t="s">
        <v>109</v>
      </c>
    </row>
    <row r="523" spans="1:5" x14ac:dyDescent="0.6">
      <c r="A523" s="38" t="s">
        <v>110</v>
      </c>
      <c r="B523" s="40">
        <v>17982765.07</v>
      </c>
      <c r="C523" s="40">
        <v>9629763.1199999992</v>
      </c>
      <c r="D523" s="38">
        <v>1.87</v>
      </c>
      <c r="E523" s="40" t="s">
        <v>111</v>
      </c>
    </row>
    <row r="524" spans="1:5" x14ac:dyDescent="0.6">
      <c r="A524" s="38" t="s">
        <v>112</v>
      </c>
      <c r="B524" s="40">
        <v>18765558.09</v>
      </c>
      <c r="C524" s="40">
        <v>8499394.75</v>
      </c>
      <c r="D524" s="38">
        <v>2.21</v>
      </c>
      <c r="E524" s="40" t="s">
        <v>113</v>
      </c>
    </row>
    <row r="525" spans="1:5" x14ac:dyDescent="0.6">
      <c r="A525" s="38" t="s">
        <v>114</v>
      </c>
      <c r="B525" s="40">
        <v>9866675.5299999993</v>
      </c>
      <c r="C525" s="40">
        <v>6307886.8899999997</v>
      </c>
      <c r="D525" s="38">
        <v>1.56</v>
      </c>
      <c r="E525" s="40" t="s">
        <v>115</v>
      </c>
    </row>
    <row r="526" spans="1:5" x14ac:dyDescent="0.6">
      <c r="A526" s="38" t="s">
        <v>127</v>
      </c>
      <c r="B526" s="40">
        <v>44905386.920000002</v>
      </c>
      <c r="C526" s="40">
        <v>39127284.829999998</v>
      </c>
      <c r="D526" s="38">
        <v>1.1499999999999999</v>
      </c>
      <c r="E526" s="40" t="s">
        <v>128</v>
      </c>
    </row>
    <row r="527" spans="1:5" x14ac:dyDescent="0.6">
      <c r="A527" s="38" t="s">
        <v>129</v>
      </c>
      <c r="B527" s="40">
        <v>19861870.120000001</v>
      </c>
      <c r="C527" s="40">
        <v>15098067.52</v>
      </c>
      <c r="D527" s="38">
        <v>1.32</v>
      </c>
      <c r="E527" s="40" t="s">
        <v>130</v>
      </c>
    </row>
    <row r="528" spans="1:5" x14ac:dyDescent="0.6">
      <c r="A528" s="38" t="s">
        <v>131</v>
      </c>
      <c r="B528" s="40">
        <v>19310088.350000001</v>
      </c>
      <c r="C528" s="40">
        <v>25373203.91</v>
      </c>
      <c r="D528" s="38">
        <v>0.76</v>
      </c>
      <c r="E528" s="40" t="s">
        <v>132</v>
      </c>
    </row>
    <row r="529" spans="1:5" x14ac:dyDescent="0.6">
      <c r="A529" s="38" t="s">
        <v>133</v>
      </c>
      <c r="B529" s="40">
        <v>52690770.899999999</v>
      </c>
      <c r="C529" s="40">
        <v>26108524.859999999</v>
      </c>
      <c r="D529" s="38">
        <v>2.02</v>
      </c>
      <c r="E529" s="40" t="s">
        <v>134</v>
      </c>
    </row>
    <row r="530" spans="1:5" x14ac:dyDescent="0.6">
      <c r="A530" s="38" t="s">
        <v>135</v>
      </c>
      <c r="B530" s="40">
        <v>20130681.079999998</v>
      </c>
      <c r="C530" s="40">
        <v>12982746.34</v>
      </c>
      <c r="D530" s="38">
        <v>1.55</v>
      </c>
      <c r="E530" s="40" t="s">
        <v>136</v>
      </c>
    </row>
    <row r="531" spans="1:5" x14ac:dyDescent="0.6">
      <c r="A531" s="38" t="s">
        <v>6</v>
      </c>
      <c r="B531" s="40">
        <v>37531025.5</v>
      </c>
      <c r="C531" s="40">
        <v>30000533.219999999</v>
      </c>
      <c r="D531" s="38">
        <v>1.25</v>
      </c>
      <c r="E531" s="40" t="s">
        <v>7</v>
      </c>
    </row>
    <row r="532" spans="1:5" x14ac:dyDescent="0.6">
      <c r="A532" s="38" t="s">
        <v>9</v>
      </c>
      <c r="B532" s="40">
        <v>34503646.109999999</v>
      </c>
      <c r="C532" s="40">
        <v>47852428.799999997</v>
      </c>
      <c r="D532" s="38">
        <v>0.72</v>
      </c>
      <c r="E532" s="40" t="s">
        <v>10</v>
      </c>
    </row>
    <row r="533" spans="1:5" x14ac:dyDescent="0.6">
      <c r="A533" s="38" t="s">
        <v>11</v>
      </c>
      <c r="B533" s="40">
        <v>20854097.699999999</v>
      </c>
      <c r="C533" s="40">
        <v>7142454.6900000004</v>
      </c>
      <c r="D533" s="38">
        <v>2.92</v>
      </c>
      <c r="E533" s="40" t="s">
        <v>12</v>
      </c>
    </row>
    <row r="534" spans="1:5" x14ac:dyDescent="0.6">
      <c r="A534" s="38" t="s">
        <v>13</v>
      </c>
      <c r="B534" s="40">
        <v>81689130.579999998</v>
      </c>
      <c r="C534" s="40">
        <v>49700674.57</v>
      </c>
      <c r="D534" s="38">
        <v>1.64</v>
      </c>
      <c r="E534" s="40" t="s">
        <v>14</v>
      </c>
    </row>
    <row r="535" spans="1:5" x14ac:dyDescent="0.6">
      <c r="A535" s="38" t="s">
        <v>15</v>
      </c>
      <c r="B535" s="40">
        <v>26433123.23</v>
      </c>
      <c r="C535" s="40">
        <v>18967507.079999998</v>
      </c>
      <c r="D535" s="38">
        <v>1.39</v>
      </c>
      <c r="E535" s="40" t="s">
        <v>16</v>
      </c>
    </row>
    <row r="536" spans="1:5" x14ac:dyDescent="0.6">
      <c r="A536" s="38" t="s">
        <v>17</v>
      </c>
      <c r="B536" s="40">
        <v>511473937.25999999</v>
      </c>
      <c r="C536" s="40">
        <v>62742122.420000002</v>
      </c>
      <c r="D536" s="38">
        <v>8.15</v>
      </c>
      <c r="E536" s="40" t="s">
        <v>18</v>
      </c>
    </row>
    <row r="537" spans="1:5" x14ac:dyDescent="0.6">
      <c r="A537" s="38" t="s">
        <v>19</v>
      </c>
      <c r="B537" s="40">
        <v>103440951.97</v>
      </c>
      <c r="C537" s="40">
        <v>47620711.520000003</v>
      </c>
      <c r="D537" s="38">
        <v>2.17</v>
      </c>
      <c r="E537" s="40" t="s">
        <v>20</v>
      </c>
    </row>
    <row r="538" spans="1:5" x14ac:dyDescent="0.6">
      <c r="A538" s="38" t="s">
        <v>21</v>
      </c>
      <c r="B538" s="40">
        <v>43821628.560000002</v>
      </c>
      <c r="C538" s="40">
        <v>26163630.91</v>
      </c>
      <c r="D538" s="38">
        <v>1.67</v>
      </c>
      <c r="E538" s="40" t="s">
        <v>22</v>
      </c>
    </row>
    <row r="539" spans="1:5" x14ac:dyDescent="0.6">
      <c r="A539" s="38" t="s">
        <v>23</v>
      </c>
      <c r="B539" s="40">
        <v>31944954.66</v>
      </c>
      <c r="C539" s="40">
        <v>10119605.34</v>
      </c>
      <c r="D539" s="38">
        <v>3.16</v>
      </c>
      <c r="E539" s="40" t="s">
        <v>24</v>
      </c>
    </row>
    <row r="540" spans="1:5" x14ac:dyDescent="0.6">
      <c r="A540" s="38" t="s">
        <v>25</v>
      </c>
      <c r="B540" s="40">
        <v>14681266.109999999</v>
      </c>
      <c r="C540" s="40">
        <v>12698901.92</v>
      </c>
      <c r="D540" s="38">
        <v>1.1599999999999999</v>
      </c>
      <c r="E540" s="40" t="s">
        <v>26</v>
      </c>
    </row>
    <row r="541" spans="1:5" x14ac:dyDescent="0.6">
      <c r="A541" s="38" t="s">
        <v>27</v>
      </c>
      <c r="B541" s="40">
        <v>27308219.399999999</v>
      </c>
      <c r="C541" s="40">
        <v>13373703.51</v>
      </c>
      <c r="D541" s="38">
        <v>2.04</v>
      </c>
      <c r="E541" s="40" t="s">
        <v>28</v>
      </c>
    </row>
    <row r="542" spans="1:5" x14ac:dyDescent="0.6">
      <c r="A542" s="38" t="s">
        <v>29</v>
      </c>
      <c r="B542" s="40">
        <v>182518646.77000001</v>
      </c>
      <c r="C542" s="40">
        <v>34160805.280000001</v>
      </c>
      <c r="D542" s="38">
        <v>5.34</v>
      </c>
      <c r="E542" s="40" t="s">
        <v>30</v>
      </c>
    </row>
    <row r="543" spans="1:5" x14ac:dyDescent="0.6">
      <c r="A543" s="38" t="s">
        <v>31</v>
      </c>
      <c r="B543" s="40">
        <v>31772195.399999999</v>
      </c>
      <c r="C543" s="40">
        <v>15119314.66</v>
      </c>
      <c r="D543" s="38">
        <v>2.1</v>
      </c>
      <c r="E543" s="40" t="s">
        <v>32</v>
      </c>
    </row>
    <row r="544" spans="1:5" x14ac:dyDescent="0.6">
      <c r="A544" s="38" t="s">
        <v>33</v>
      </c>
      <c r="B544" s="40">
        <v>4128521.13</v>
      </c>
      <c r="C544" s="40">
        <v>9566820.5600000005</v>
      </c>
      <c r="D544" s="38">
        <v>0.43</v>
      </c>
      <c r="E544" s="40" t="s">
        <v>34</v>
      </c>
    </row>
    <row r="545" spans="1:5" x14ac:dyDescent="0.6">
      <c r="A545" s="38" t="s">
        <v>161</v>
      </c>
      <c r="B545" s="40">
        <v>10449752.619999999</v>
      </c>
      <c r="C545" s="40">
        <v>20547451.93</v>
      </c>
      <c r="D545" s="38">
        <v>0.51</v>
      </c>
      <c r="E545" s="40" t="s">
        <v>162</v>
      </c>
    </row>
    <row r="546" spans="1:5" x14ac:dyDescent="0.6">
      <c r="A546" s="38" t="s">
        <v>163</v>
      </c>
      <c r="B546" s="40">
        <v>10949564.619999999</v>
      </c>
      <c r="C546" s="40">
        <v>27941741.989999998</v>
      </c>
      <c r="D546" s="38">
        <v>0.39</v>
      </c>
      <c r="E546" s="40" t="s">
        <v>164</v>
      </c>
    </row>
    <row r="547" spans="1:5" x14ac:dyDescent="0.6">
      <c r="A547" s="38" t="s">
        <v>165</v>
      </c>
      <c r="B547" s="40">
        <v>45172724.789999999</v>
      </c>
      <c r="C547" s="40">
        <v>39807063.539999999</v>
      </c>
      <c r="D547" s="38">
        <v>1.1299999999999999</v>
      </c>
      <c r="E547" s="40" t="s">
        <v>166</v>
      </c>
    </row>
    <row r="548" spans="1:5" x14ac:dyDescent="0.6">
      <c r="A548" s="38" t="s">
        <v>167</v>
      </c>
      <c r="B548" s="40">
        <v>9894015.7200000007</v>
      </c>
      <c r="C548" s="40">
        <v>20108252.23</v>
      </c>
      <c r="D548" s="38">
        <v>0.49</v>
      </c>
      <c r="E548" s="40" t="s">
        <v>168</v>
      </c>
    </row>
    <row r="549" spans="1:5" x14ac:dyDescent="0.6">
      <c r="A549" s="38" t="s">
        <v>169</v>
      </c>
      <c r="B549" s="40">
        <v>26196522.469999999</v>
      </c>
      <c r="C549" s="40">
        <v>18590288.960000001</v>
      </c>
      <c r="D549" s="38">
        <v>1.41</v>
      </c>
      <c r="E549" s="40" t="s">
        <v>170</v>
      </c>
    </row>
    <row r="550" spans="1:5" x14ac:dyDescent="0.6">
      <c r="A550" s="38" t="s">
        <v>171</v>
      </c>
      <c r="B550" s="40">
        <v>9226790.0899999999</v>
      </c>
      <c r="C550" s="40">
        <v>21424558.75</v>
      </c>
      <c r="D550" s="38">
        <v>0.43</v>
      </c>
      <c r="E550" s="40" t="s">
        <v>172</v>
      </c>
    </row>
    <row r="551" spans="1:5" x14ac:dyDescent="0.6">
      <c r="A551" s="38" t="s">
        <v>361</v>
      </c>
      <c r="B551" s="40">
        <v>49813698.140000001</v>
      </c>
      <c r="C551" s="40">
        <v>15912213.369999999</v>
      </c>
      <c r="D551" s="38">
        <v>3.13</v>
      </c>
      <c r="E551" s="40" t="s">
        <v>362</v>
      </c>
    </row>
    <row r="552" spans="1:5" x14ac:dyDescent="0.6">
      <c r="A552" s="38" t="s">
        <v>363</v>
      </c>
      <c r="B552" s="40">
        <v>79529692.620000005</v>
      </c>
      <c r="C552" s="40">
        <v>22783334.649999999</v>
      </c>
      <c r="D552" s="38">
        <v>3.49</v>
      </c>
      <c r="E552" s="40" t="s">
        <v>364</v>
      </c>
    </row>
    <row r="553" spans="1:5" x14ac:dyDescent="0.6">
      <c r="A553" s="38" t="s">
        <v>365</v>
      </c>
      <c r="B553" s="40">
        <v>49655512.469999999</v>
      </c>
      <c r="C553" s="40">
        <v>23746906.899999999</v>
      </c>
      <c r="D553" s="38">
        <v>2.09</v>
      </c>
      <c r="E553" s="40" t="s">
        <v>366</v>
      </c>
    </row>
    <row r="554" spans="1:5" x14ac:dyDescent="0.6">
      <c r="A554" s="38" t="s">
        <v>367</v>
      </c>
      <c r="B554" s="40">
        <v>140749881.15000001</v>
      </c>
      <c r="C554" s="40">
        <v>26866414.870000001</v>
      </c>
      <c r="D554" s="38">
        <v>5.24</v>
      </c>
      <c r="E554" s="40" t="s">
        <v>368</v>
      </c>
    </row>
    <row r="555" spans="1:5" x14ac:dyDescent="0.6">
      <c r="A555" s="38" t="s">
        <v>369</v>
      </c>
      <c r="B555" s="40">
        <v>37338839.899999999</v>
      </c>
      <c r="C555" s="40">
        <v>10502670.880000001</v>
      </c>
      <c r="D555" s="38">
        <v>3.56</v>
      </c>
      <c r="E555" s="40" t="s">
        <v>370</v>
      </c>
    </row>
    <row r="556" spans="1:5" x14ac:dyDescent="0.6">
      <c r="A556" s="38" t="s">
        <v>371</v>
      </c>
      <c r="B556" s="40">
        <v>96886946.280000001</v>
      </c>
      <c r="C556" s="40">
        <v>52321011.859999999</v>
      </c>
      <c r="D556" s="38">
        <v>1.85</v>
      </c>
      <c r="E556" s="40" t="s">
        <v>372</v>
      </c>
    </row>
    <row r="557" spans="1:5" x14ac:dyDescent="0.6">
      <c r="A557" s="38" t="s">
        <v>373</v>
      </c>
      <c r="B557" s="40">
        <v>34109397.780000001</v>
      </c>
      <c r="C557" s="40">
        <v>21343788.239999998</v>
      </c>
      <c r="D557" s="38">
        <v>1.6</v>
      </c>
      <c r="E557" s="40" t="s">
        <v>374</v>
      </c>
    </row>
    <row r="558" spans="1:5" x14ac:dyDescent="0.6">
      <c r="A558" s="38" t="s">
        <v>375</v>
      </c>
      <c r="B558" s="40">
        <v>93293639.780000001</v>
      </c>
      <c r="C558" s="40">
        <v>18389014.899999999</v>
      </c>
      <c r="D558" s="38">
        <v>5.07</v>
      </c>
      <c r="E558" s="40" t="s">
        <v>376</v>
      </c>
    </row>
    <row r="559" spans="1:5" x14ac:dyDescent="0.6">
      <c r="A559" s="38" t="s">
        <v>377</v>
      </c>
      <c r="B559" s="40">
        <v>87738181.489999995</v>
      </c>
      <c r="C559" s="40">
        <v>20140073.460000001</v>
      </c>
      <c r="D559" s="38">
        <v>4.3600000000000003</v>
      </c>
      <c r="E559" s="40" t="s">
        <v>378</v>
      </c>
    </row>
    <row r="560" spans="1:5" x14ac:dyDescent="0.6">
      <c r="A560" s="38" t="s">
        <v>379</v>
      </c>
      <c r="B560" s="40">
        <v>67105686.600000001</v>
      </c>
      <c r="C560" s="40">
        <v>31236591.66</v>
      </c>
      <c r="D560" s="38">
        <v>2.15</v>
      </c>
      <c r="E560" s="40" t="s">
        <v>380</v>
      </c>
    </row>
    <row r="561" spans="1:5" x14ac:dyDescent="0.6">
      <c r="A561" s="38" t="s">
        <v>381</v>
      </c>
      <c r="B561" s="40">
        <v>23107647.98</v>
      </c>
      <c r="C561" s="40">
        <v>20457066.68</v>
      </c>
      <c r="D561" s="38">
        <v>1.1299999999999999</v>
      </c>
      <c r="E561" s="40" t="s">
        <v>382</v>
      </c>
    </row>
    <row r="562" spans="1:5" x14ac:dyDescent="0.6">
      <c r="A562" s="38" t="s">
        <v>383</v>
      </c>
      <c r="B562" s="40">
        <v>53317722.18</v>
      </c>
      <c r="C562" s="40">
        <v>17386701.59</v>
      </c>
      <c r="D562" s="38">
        <v>3.07</v>
      </c>
      <c r="E562" s="40" t="s">
        <v>384</v>
      </c>
    </row>
    <row r="563" spans="1:5" x14ac:dyDescent="0.6">
      <c r="A563" s="38" t="s">
        <v>415</v>
      </c>
      <c r="B563" s="40">
        <v>113094831.05</v>
      </c>
      <c r="C563" s="40">
        <v>9960795.3900000006</v>
      </c>
      <c r="D563" s="38">
        <v>11.35</v>
      </c>
      <c r="E563" s="40" t="s">
        <v>416</v>
      </c>
    </row>
    <row r="564" spans="1:5" x14ac:dyDescent="0.6">
      <c r="A564" s="38" t="s">
        <v>417</v>
      </c>
      <c r="B564" s="40">
        <v>15553609.93</v>
      </c>
      <c r="C564" s="40">
        <v>6859184.9900000002</v>
      </c>
      <c r="D564" s="38">
        <v>2.27</v>
      </c>
      <c r="E564" s="40" t="s">
        <v>418</v>
      </c>
    </row>
    <row r="565" spans="1:5" x14ac:dyDescent="0.6">
      <c r="A565" s="38" t="s">
        <v>419</v>
      </c>
      <c r="B565" s="40">
        <v>79171349.629999995</v>
      </c>
      <c r="C565" s="40">
        <v>16331284.74</v>
      </c>
      <c r="D565" s="38">
        <v>4.8499999999999996</v>
      </c>
      <c r="E565" s="40" t="s">
        <v>420</v>
      </c>
    </row>
    <row r="566" spans="1:5" x14ac:dyDescent="0.6">
      <c r="A566" s="38" t="s">
        <v>421</v>
      </c>
      <c r="B566" s="40">
        <v>4139551.8</v>
      </c>
      <c r="C566" s="40">
        <v>2967871.63</v>
      </c>
      <c r="D566" s="38">
        <v>1.39</v>
      </c>
      <c r="E566" s="40" t="s">
        <v>422</v>
      </c>
    </row>
    <row r="567" spans="1:5" x14ac:dyDescent="0.6">
      <c r="A567" s="38" t="s">
        <v>423</v>
      </c>
      <c r="B567" s="40">
        <v>108328041.68000001</v>
      </c>
      <c r="C567" s="40">
        <v>13018093.83</v>
      </c>
      <c r="D567" s="38">
        <v>8.32</v>
      </c>
      <c r="E567" s="40" t="s">
        <v>424</v>
      </c>
    </row>
    <row r="568" spans="1:5" x14ac:dyDescent="0.6">
      <c r="A568" s="38" t="s">
        <v>425</v>
      </c>
      <c r="B568" s="40">
        <v>22761587.370000001</v>
      </c>
      <c r="C568" s="40">
        <v>13014429.66</v>
      </c>
      <c r="D568" s="38">
        <v>1.75</v>
      </c>
      <c r="E568" s="40" t="s">
        <v>426</v>
      </c>
    </row>
    <row r="569" spans="1:5" x14ac:dyDescent="0.6">
      <c r="A569" s="38" t="s">
        <v>427</v>
      </c>
      <c r="B569" s="40">
        <v>17887766.059999999</v>
      </c>
      <c r="C569" s="40">
        <v>6807691.5899999999</v>
      </c>
      <c r="D569" s="38">
        <v>2.63</v>
      </c>
      <c r="E569" s="40" t="s">
        <v>428</v>
      </c>
    </row>
    <row r="570" spans="1:5" x14ac:dyDescent="0.6">
      <c r="A570" s="38" t="s">
        <v>319</v>
      </c>
      <c r="B570" s="40">
        <v>37237370.549999997</v>
      </c>
      <c r="C570" s="40">
        <v>4100881.37</v>
      </c>
      <c r="D570" s="38">
        <v>9.08</v>
      </c>
      <c r="E570" s="40" t="s">
        <v>320</v>
      </c>
    </row>
    <row r="571" spans="1:5" x14ac:dyDescent="0.6">
      <c r="A571" s="38" t="s">
        <v>321</v>
      </c>
      <c r="B571" s="40">
        <v>31296802.620000001</v>
      </c>
      <c r="C571" s="40">
        <v>17779671.489999998</v>
      </c>
      <c r="D571" s="38">
        <v>1.76</v>
      </c>
      <c r="E571" s="40" t="s">
        <v>322</v>
      </c>
    </row>
    <row r="572" spans="1:5" x14ac:dyDescent="0.6">
      <c r="A572" s="38" t="s">
        <v>323</v>
      </c>
      <c r="B572" s="40">
        <v>39549484.859999999</v>
      </c>
      <c r="C572" s="40">
        <v>42071351.32</v>
      </c>
      <c r="D572" s="38">
        <v>0.94</v>
      </c>
      <c r="E572" s="40" t="s">
        <v>324</v>
      </c>
    </row>
    <row r="573" spans="1:5" x14ac:dyDescent="0.6">
      <c r="A573" s="38" t="s">
        <v>325</v>
      </c>
      <c r="B573" s="40">
        <v>97435107.840000004</v>
      </c>
      <c r="C573" s="40">
        <v>40865782</v>
      </c>
      <c r="D573" s="38">
        <v>2.38</v>
      </c>
      <c r="E573" s="40" t="s">
        <v>326</v>
      </c>
    </row>
    <row r="574" spans="1:5" x14ac:dyDescent="0.6">
      <c r="A574" s="38" t="s">
        <v>327</v>
      </c>
      <c r="B574" s="40">
        <v>37736791</v>
      </c>
      <c r="C574" s="40">
        <v>44522518.770000003</v>
      </c>
      <c r="D574" s="38">
        <v>0.85</v>
      </c>
      <c r="E574" s="40" t="s">
        <v>328</v>
      </c>
    </row>
    <row r="575" spans="1:5" x14ac:dyDescent="0.6">
      <c r="A575" s="38" t="s">
        <v>329</v>
      </c>
      <c r="B575" s="40">
        <v>80723400.129999995</v>
      </c>
      <c r="C575" s="40">
        <v>36079440.450000003</v>
      </c>
      <c r="D575" s="38">
        <v>2.2400000000000002</v>
      </c>
      <c r="E575" s="40" t="s">
        <v>330</v>
      </c>
    </row>
    <row r="576" spans="1:5" x14ac:dyDescent="0.6">
      <c r="A576" s="38" t="s">
        <v>331</v>
      </c>
      <c r="B576" s="40">
        <v>17418211.140000001</v>
      </c>
      <c r="C576" s="40">
        <v>23312158.199999999</v>
      </c>
      <c r="D576" s="38">
        <v>0.75</v>
      </c>
      <c r="E576" s="40" t="s">
        <v>332</v>
      </c>
    </row>
    <row r="577" spans="1:5" x14ac:dyDescent="0.6">
      <c r="A577" s="38" t="s">
        <v>333</v>
      </c>
      <c r="B577" s="40">
        <v>32448560.73</v>
      </c>
      <c r="C577" s="40">
        <v>15300359.949999999</v>
      </c>
      <c r="D577" s="38">
        <v>2.12</v>
      </c>
      <c r="E577" s="40" t="s">
        <v>334</v>
      </c>
    </row>
    <row r="578" spans="1:5" x14ac:dyDescent="0.6">
      <c r="A578" s="38" t="s">
        <v>335</v>
      </c>
      <c r="B578" s="40">
        <v>49317320.770000003</v>
      </c>
      <c r="C578" s="40">
        <v>14767598.41</v>
      </c>
      <c r="D578" s="38">
        <v>3.34</v>
      </c>
      <c r="E578" s="40" t="s">
        <v>336</v>
      </c>
    </row>
    <row r="579" spans="1:5" x14ac:dyDescent="0.6">
      <c r="A579" s="38" t="s">
        <v>222</v>
      </c>
      <c r="B579" s="40">
        <v>20172787.52</v>
      </c>
      <c r="C579" s="40">
        <v>10799392.49</v>
      </c>
      <c r="D579" s="38">
        <v>1.87</v>
      </c>
      <c r="E579" s="40" t="s">
        <v>223</v>
      </c>
    </row>
    <row r="580" spans="1:5" x14ac:dyDescent="0.6">
      <c r="A580" s="38" t="s">
        <v>224</v>
      </c>
      <c r="B580" s="40">
        <v>38938456.799999997</v>
      </c>
      <c r="C580" s="40">
        <v>13283978.609999999</v>
      </c>
      <c r="D580" s="38">
        <v>2.93</v>
      </c>
      <c r="E580" s="40" t="s">
        <v>225</v>
      </c>
    </row>
    <row r="581" spans="1:5" x14ac:dyDescent="0.6">
      <c r="A581" s="38" t="s">
        <v>226</v>
      </c>
      <c r="B581" s="40">
        <v>25370898.760000002</v>
      </c>
      <c r="C581" s="40">
        <v>26310446.210000001</v>
      </c>
      <c r="D581" s="38">
        <v>0.96</v>
      </c>
      <c r="E581" s="40" t="s">
        <v>227</v>
      </c>
    </row>
    <row r="582" spans="1:5" x14ac:dyDescent="0.6">
      <c r="A582" s="38" t="s">
        <v>228</v>
      </c>
      <c r="B582" s="40">
        <v>69540814.390000001</v>
      </c>
      <c r="C582" s="40">
        <v>23054335.210000001</v>
      </c>
      <c r="D582" s="38">
        <v>3.02</v>
      </c>
      <c r="E582" s="40" t="s">
        <v>229</v>
      </c>
    </row>
    <row r="583" spans="1:5" x14ac:dyDescent="0.6">
      <c r="A583" s="38" t="s">
        <v>230</v>
      </c>
      <c r="B583" s="40">
        <v>97124438</v>
      </c>
      <c r="C583" s="40">
        <v>44505207.899999999</v>
      </c>
      <c r="D583" s="38">
        <v>2.1800000000000002</v>
      </c>
      <c r="E583" s="40" t="s">
        <v>231</v>
      </c>
    </row>
    <row r="584" spans="1:5" x14ac:dyDescent="0.6">
      <c r="A584" s="38" t="s">
        <v>232</v>
      </c>
      <c r="B584" s="40">
        <v>11753801.710000001</v>
      </c>
      <c r="C584" s="40">
        <v>29990429</v>
      </c>
      <c r="D584" s="38">
        <v>0.39</v>
      </c>
      <c r="E584" s="40" t="s">
        <v>233</v>
      </c>
    </row>
    <row r="585" spans="1:5" x14ac:dyDescent="0.6">
      <c r="A585" s="38" t="s">
        <v>283</v>
      </c>
      <c r="B585" s="40">
        <v>47079689.140000001</v>
      </c>
      <c r="C585" s="40">
        <v>12826024.23</v>
      </c>
      <c r="D585" s="38">
        <v>3.67</v>
      </c>
      <c r="E585" s="40" t="s">
        <v>284</v>
      </c>
    </row>
    <row r="586" spans="1:5" x14ac:dyDescent="0.6">
      <c r="A586" s="38" t="s">
        <v>285</v>
      </c>
      <c r="B586" s="40">
        <v>16385491.82</v>
      </c>
      <c r="C586" s="40">
        <v>21337992.300000001</v>
      </c>
      <c r="D586" s="38">
        <v>0.77</v>
      </c>
      <c r="E586" s="40" t="s">
        <v>286</v>
      </c>
    </row>
    <row r="587" spans="1:5" x14ac:dyDescent="0.6">
      <c r="A587" s="38" t="s">
        <v>287</v>
      </c>
      <c r="B587" s="40">
        <v>48214144.409999996</v>
      </c>
      <c r="C587" s="40">
        <v>16503747.07</v>
      </c>
      <c r="D587" s="38">
        <v>2.92</v>
      </c>
      <c r="E587" s="40" t="s">
        <v>288</v>
      </c>
    </row>
    <row r="588" spans="1:5" x14ac:dyDescent="0.6">
      <c r="A588" s="38" t="s">
        <v>289</v>
      </c>
      <c r="B588" s="40">
        <v>55996916.149999999</v>
      </c>
      <c r="C588" s="40">
        <v>24627840.960000001</v>
      </c>
      <c r="D588" s="38">
        <v>2.27</v>
      </c>
      <c r="E588" s="40" t="s">
        <v>290</v>
      </c>
    </row>
    <row r="589" spans="1:5" x14ac:dyDescent="0.6">
      <c r="A589" s="38" t="s">
        <v>291</v>
      </c>
      <c r="B589" s="40">
        <v>42824032.369999997</v>
      </c>
      <c r="C589" s="40">
        <v>33603355.850000001</v>
      </c>
      <c r="D589" s="38">
        <v>1.27</v>
      </c>
      <c r="E589" s="40" t="s">
        <v>292</v>
      </c>
    </row>
    <row r="590" spans="1:5" x14ac:dyDescent="0.6">
      <c r="A590" s="38" t="s">
        <v>293</v>
      </c>
      <c r="B590" s="40">
        <v>19232382.780000001</v>
      </c>
      <c r="C590" s="40">
        <v>12977726.24</v>
      </c>
      <c r="D590" s="38">
        <v>1.48</v>
      </c>
      <c r="E590" s="40" t="s">
        <v>294</v>
      </c>
    </row>
    <row r="591" spans="1:5" x14ac:dyDescent="0.6">
      <c r="A591" s="38" t="s">
        <v>295</v>
      </c>
      <c r="B591" s="40">
        <v>42283474.869999997</v>
      </c>
      <c r="C591" s="40">
        <v>12763873.85</v>
      </c>
      <c r="D591" s="38">
        <v>3.31</v>
      </c>
      <c r="E591" s="40" t="s">
        <v>296</v>
      </c>
    </row>
    <row r="592" spans="1:5" x14ac:dyDescent="0.6">
      <c r="A592" s="38" t="s">
        <v>239</v>
      </c>
      <c r="B592" s="40">
        <v>29456476.73</v>
      </c>
      <c r="C592" s="40">
        <v>14435407.23</v>
      </c>
      <c r="D592" s="38">
        <v>2.04</v>
      </c>
      <c r="E592" s="40" t="s">
        <v>240</v>
      </c>
    </row>
    <row r="593" spans="1:5" x14ac:dyDescent="0.6">
      <c r="A593" s="38" t="s">
        <v>241</v>
      </c>
      <c r="B593" s="40">
        <v>82795037.909999996</v>
      </c>
      <c r="C593" s="40">
        <v>26457420.52</v>
      </c>
      <c r="D593" s="38">
        <v>3.13</v>
      </c>
      <c r="E593" s="40" t="s">
        <v>242</v>
      </c>
    </row>
    <row r="594" spans="1:5" x14ac:dyDescent="0.6">
      <c r="A594" s="38" t="s">
        <v>243</v>
      </c>
      <c r="B594" s="40">
        <v>82338970.510000005</v>
      </c>
      <c r="C594" s="40">
        <v>11981500.939999999</v>
      </c>
      <c r="D594" s="38">
        <v>6.87</v>
      </c>
      <c r="E594" s="40" t="s">
        <v>244</v>
      </c>
    </row>
    <row r="595" spans="1:5" x14ac:dyDescent="0.6">
      <c r="A595" s="38" t="s">
        <v>245</v>
      </c>
      <c r="B595" s="40">
        <v>79860316.810000002</v>
      </c>
      <c r="C595" s="40">
        <v>17853265.890000001</v>
      </c>
      <c r="D595" s="38">
        <v>4.47</v>
      </c>
      <c r="E595" s="40" t="s">
        <v>246</v>
      </c>
    </row>
    <row r="596" spans="1:5" x14ac:dyDescent="0.6">
      <c r="A596" s="38" t="s">
        <v>247</v>
      </c>
      <c r="B596" s="40">
        <v>92950159.390000001</v>
      </c>
      <c r="C596" s="40">
        <v>15839240.93</v>
      </c>
      <c r="D596" s="38">
        <v>5.87</v>
      </c>
      <c r="E596" s="40" t="s">
        <v>248</v>
      </c>
    </row>
    <row r="597" spans="1:5" x14ac:dyDescent="0.6">
      <c r="A597" s="38" t="s">
        <v>249</v>
      </c>
      <c r="B597" s="40">
        <v>186917347.12</v>
      </c>
      <c r="C597" s="40">
        <v>26616750.120000001</v>
      </c>
      <c r="D597" s="38">
        <v>7.02</v>
      </c>
      <c r="E597" s="40" t="s">
        <v>250</v>
      </c>
    </row>
    <row r="598" spans="1:5" x14ac:dyDescent="0.6">
      <c r="A598" s="38" t="s">
        <v>251</v>
      </c>
      <c r="B598" s="40">
        <v>60557051.07</v>
      </c>
      <c r="C598" s="40">
        <v>12150488.83</v>
      </c>
      <c r="D598" s="38">
        <v>4.9800000000000004</v>
      </c>
      <c r="E598" s="40" t="s">
        <v>252</v>
      </c>
    </row>
    <row r="599" spans="1:5" x14ac:dyDescent="0.6">
      <c r="A599" s="38" t="s">
        <v>390</v>
      </c>
      <c r="B599" s="40">
        <v>40193939.420000002</v>
      </c>
      <c r="C599" s="40">
        <v>11149183.189999999</v>
      </c>
      <c r="D599" s="38">
        <v>3.61</v>
      </c>
      <c r="E599" s="40" t="s">
        <v>391</v>
      </c>
    </row>
    <row r="600" spans="1:5" x14ac:dyDescent="0.6">
      <c r="A600" s="38" t="s">
        <v>392</v>
      </c>
      <c r="B600" s="40">
        <v>42981201.990000002</v>
      </c>
      <c r="C600" s="40">
        <v>12331556.890000001</v>
      </c>
      <c r="D600" s="38">
        <v>3.49</v>
      </c>
      <c r="E600" s="40" t="s">
        <v>393</v>
      </c>
    </row>
    <row r="601" spans="1:5" x14ac:dyDescent="0.6">
      <c r="A601" s="38" t="s">
        <v>394</v>
      </c>
      <c r="B601" s="40">
        <v>46698088.68</v>
      </c>
      <c r="C601" s="40">
        <v>39476723.020000003</v>
      </c>
      <c r="D601" s="38">
        <v>1.18</v>
      </c>
      <c r="E601" s="40" t="s">
        <v>395</v>
      </c>
    </row>
    <row r="602" spans="1:5" x14ac:dyDescent="0.6">
      <c r="A602" s="38" t="s">
        <v>396</v>
      </c>
      <c r="B602" s="40">
        <v>70764825.939999998</v>
      </c>
      <c r="C602" s="40">
        <v>22008663.879999999</v>
      </c>
      <c r="D602" s="38">
        <v>3.22</v>
      </c>
      <c r="E602" s="40" t="s">
        <v>397</v>
      </c>
    </row>
    <row r="603" spans="1:5" x14ac:dyDescent="0.6">
      <c r="A603" s="38" t="s">
        <v>398</v>
      </c>
      <c r="B603" s="40">
        <v>62467353.289999999</v>
      </c>
      <c r="C603" s="40">
        <v>11227809.029999999</v>
      </c>
      <c r="D603" s="38">
        <v>5.56</v>
      </c>
      <c r="E603" s="40" t="s">
        <v>399</v>
      </c>
    </row>
    <row r="604" spans="1:5" x14ac:dyDescent="0.6">
      <c r="A604" s="38" t="s">
        <v>400</v>
      </c>
      <c r="B604" s="40">
        <v>41394580.810000002</v>
      </c>
      <c r="C604" s="40">
        <v>12537835.390000001</v>
      </c>
      <c r="D604" s="38">
        <v>3.3</v>
      </c>
      <c r="E604" s="40" t="s">
        <v>401</v>
      </c>
    </row>
    <row r="605" spans="1:5" x14ac:dyDescent="0.6">
      <c r="A605" s="38" t="s">
        <v>258</v>
      </c>
      <c r="B605" s="40">
        <v>28448836.57</v>
      </c>
      <c r="C605" s="40">
        <v>32764749.329999998</v>
      </c>
      <c r="D605" s="38">
        <v>0.87</v>
      </c>
      <c r="E605" s="40" t="s">
        <v>259</v>
      </c>
    </row>
    <row r="606" spans="1:5" x14ac:dyDescent="0.6">
      <c r="A606" s="38" t="s">
        <v>260</v>
      </c>
      <c r="B606" s="40">
        <v>153786379.50999999</v>
      </c>
      <c r="C606" s="40">
        <v>75727783.780000001</v>
      </c>
      <c r="D606" s="38">
        <v>2.0299999999999998</v>
      </c>
      <c r="E606" s="40" t="s">
        <v>261</v>
      </c>
    </row>
    <row r="607" spans="1:5" x14ac:dyDescent="0.6">
      <c r="A607" s="38" t="s">
        <v>262</v>
      </c>
      <c r="B607" s="40">
        <v>69477068.810000002</v>
      </c>
      <c r="C607" s="40">
        <v>60640400.43</v>
      </c>
      <c r="D607" s="38">
        <v>1.1499999999999999</v>
      </c>
      <c r="E607" s="40" t="s">
        <v>263</v>
      </c>
    </row>
    <row r="608" spans="1:5" x14ac:dyDescent="0.6">
      <c r="A608" s="38" t="s">
        <v>264</v>
      </c>
      <c r="B608" s="40">
        <v>30540121</v>
      </c>
      <c r="C608" s="40">
        <v>15317909.76</v>
      </c>
      <c r="D608" s="38">
        <v>1.99</v>
      </c>
      <c r="E608" s="40" t="s">
        <v>265</v>
      </c>
    </row>
    <row r="609" spans="1:5" x14ac:dyDescent="0.6">
      <c r="A609" s="38" t="s">
        <v>266</v>
      </c>
      <c r="B609" s="40">
        <v>24627797.370000001</v>
      </c>
      <c r="C609" s="40">
        <v>40442212.119999997</v>
      </c>
      <c r="D609" s="38">
        <v>0.61</v>
      </c>
      <c r="E609" s="40" t="s">
        <v>267</v>
      </c>
    </row>
    <row r="610" spans="1:5" x14ac:dyDescent="0.6">
      <c r="A610" s="38" t="s">
        <v>268</v>
      </c>
      <c r="B610" s="40">
        <v>75822308.549999997</v>
      </c>
      <c r="C610" s="40">
        <v>34794814.960000001</v>
      </c>
      <c r="D610" s="38">
        <v>2.1800000000000002</v>
      </c>
      <c r="E610" s="40" t="s">
        <v>269</v>
      </c>
    </row>
    <row r="611" spans="1:5" x14ac:dyDescent="0.6">
      <c r="A611" s="38" t="s">
        <v>270</v>
      </c>
      <c r="B611" s="40">
        <v>39756860.049999997</v>
      </c>
      <c r="C611" s="40">
        <v>11135962.75</v>
      </c>
      <c r="D611" s="38">
        <v>3.57</v>
      </c>
      <c r="E611" s="40" t="s">
        <v>271</v>
      </c>
    </row>
    <row r="612" spans="1:5" x14ac:dyDescent="0.6">
      <c r="A612" s="38" t="s">
        <v>272</v>
      </c>
      <c r="B612" s="40">
        <v>32685411.219999999</v>
      </c>
      <c r="C612" s="40">
        <v>8886133.9700000007</v>
      </c>
      <c r="D612" s="38">
        <v>3.68</v>
      </c>
      <c r="E612" s="40" t="s">
        <v>273</v>
      </c>
    </row>
    <row r="613" spans="1:5" x14ac:dyDescent="0.6">
      <c r="A613" s="38" t="s">
        <v>274</v>
      </c>
      <c r="B613" s="40">
        <v>37413757.240000002</v>
      </c>
      <c r="C613" s="40">
        <v>12386410.99</v>
      </c>
      <c r="D613" s="38">
        <v>3.02</v>
      </c>
      <c r="E613" s="40" t="s">
        <v>275</v>
      </c>
    </row>
    <row r="614" spans="1:5" x14ac:dyDescent="0.6">
      <c r="A614" s="38" t="s">
        <v>674</v>
      </c>
      <c r="B614" s="40">
        <v>58879217.299999997</v>
      </c>
      <c r="C614" s="40">
        <v>14836666.369999999</v>
      </c>
      <c r="D614" s="38">
        <v>3.97</v>
      </c>
      <c r="E614" s="40" t="s">
        <v>675</v>
      </c>
    </row>
    <row r="615" spans="1:5" x14ac:dyDescent="0.6">
      <c r="A615" s="38" t="s">
        <v>676</v>
      </c>
      <c r="B615" s="40">
        <v>50985165.549999997</v>
      </c>
      <c r="C615" s="40">
        <v>25370024.809999999</v>
      </c>
      <c r="D615" s="38">
        <v>2.0099999999999998</v>
      </c>
      <c r="E615" s="40" t="s">
        <v>677</v>
      </c>
    </row>
    <row r="616" spans="1:5" x14ac:dyDescent="0.6">
      <c r="A616" s="38" t="s">
        <v>678</v>
      </c>
      <c r="B616" s="40">
        <v>17723272.870000001</v>
      </c>
      <c r="C616" s="40">
        <v>7431328.71</v>
      </c>
      <c r="D616" s="38">
        <v>2.38</v>
      </c>
      <c r="E616" s="40" t="s">
        <v>679</v>
      </c>
    </row>
    <row r="617" spans="1:5" x14ac:dyDescent="0.6">
      <c r="A617" s="38" t="s">
        <v>681</v>
      </c>
      <c r="B617" s="40">
        <v>24792013.530000001</v>
      </c>
      <c r="C617" s="40">
        <v>11145043.109999999</v>
      </c>
      <c r="D617" s="38">
        <v>2.2200000000000002</v>
      </c>
      <c r="E617" s="40" t="s">
        <v>682</v>
      </c>
    </row>
    <row r="618" spans="1:5" x14ac:dyDescent="0.6">
      <c r="A618" s="38" t="s">
        <v>585</v>
      </c>
      <c r="B618" s="40">
        <v>79474855.195999995</v>
      </c>
      <c r="C618" s="40">
        <v>14114352.220000001</v>
      </c>
      <c r="D618" s="38">
        <v>5.63</v>
      </c>
      <c r="E618" s="40" t="s">
        <v>586</v>
      </c>
    </row>
    <row r="619" spans="1:5" x14ac:dyDescent="0.6">
      <c r="A619" s="38" t="s">
        <v>587</v>
      </c>
      <c r="B619" s="40">
        <v>14577599.630000001</v>
      </c>
      <c r="C619" s="40">
        <v>6264014.3600000003</v>
      </c>
      <c r="D619" s="38">
        <v>2.33</v>
      </c>
      <c r="E619" s="40" t="s">
        <v>588</v>
      </c>
    </row>
    <row r="620" spans="1:5" x14ac:dyDescent="0.6">
      <c r="A620" s="38" t="s">
        <v>589</v>
      </c>
      <c r="B620" s="40">
        <v>48372824.890000001</v>
      </c>
      <c r="C620" s="40">
        <v>16361016.07</v>
      </c>
      <c r="D620" s="38">
        <v>2.96</v>
      </c>
      <c r="E620" s="40" t="s">
        <v>590</v>
      </c>
    </row>
    <row r="621" spans="1:5" x14ac:dyDescent="0.6">
      <c r="A621" s="38" t="s">
        <v>591</v>
      </c>
      <c r="B621" s="40">
        <v>13623355.4</v>
      </c>
      <c r="C621" s="40">
        <v>5578296.5</v>
      </c>
      <c r="D621" s="38">
        <v>2.44</v>
      </c>
      <c r="E621" s="40" t="s">
        <v>592</v>
      </c>
    </row>
    <row r="622" spans="1:5" x14ac:dyDescent="0.6">
      <c r="A622" s="38" t="s">
        <v>593</v>
      </c>
      <c r="B622" s="40">
        <v>30123090.890000001</v>
      </c>
      <c r="C622" s="40">
        <v>59962429.630000003</v>
      </c>
      <c r="D622" s="38">
        <v>0.5</v>
      </c>
      <c r="E622" s="40" t="s">
        <v>594</v>
      </c>
    </row>
    <row r="623" spans="1:5" x14ac:dyDescent="0.6">
      <c r="A623" s="38" t="s">
        <v>595</v>
      </c>
      <c r="B623" s="40">
        <v>44337164.719999999</v>
      </c>
      <c r="C623" s="40">
        <v>15363946.83</v>
      </c>
      <c r="D623" s="38">
        <v>2.89</v>
      </c>
      <c r="E623" s="40" t="s">
        <v>596</v>
      </c>
    </row>
    <row r="624" spans="1:5" x14ac:dyDescent="0.6">
      <c r="A624" s="38" t="s">
        <v>597</v>
      </c>
      <c r="B624" s="40">
        <v>25994361.18</v>
      </c>
      <c r="C624" s="40">
        <v>13755025.539999999</v>
      </c>
      <c r="D624" s="38">
        <v>1.89</v>
      </c>
      <c r="E624" s="40" t="s">
        <v>598</v>
      </c>
    </row>
    <row r="625" spans="1:5" x14ac:dyDescent="0.6">
      <c r="A625" s="38" t="s">
        <v>599</v>
      </c>
      <c r="B625" s="40">
        <v>25728051.789999999</v>
      </c>
      <c r="C625" s="40">
        <v>11150193.4</v>
      </c>
      <c r="D625" s="38">
        <v>2.31</v>
      </c>
      <c r="E625" s="40" t="s">
        <v>600</v>
      </c>
    </row>
    <row r="626" spans="1:5" x14ac:dyDescent="0.6">
      <c r="A626" s="38" t="s">
        <v>601</v>
      </c>
      <c r="B626" s="40">
        <v>31694766.07</v>
      </c>
      <c r="C626" s="40">
        <v>8094373.1399999997</v>
      </c>
      <c r="D626" s="38">
        <v>3.92</v>
      </c>
      <c r="E626" s="40" t="s">
        <v>602</v>
      </c>
    </row>
    <row r="627" spans="1:5" x14ac:dyDescent="0.6">
      <c r="A627" s="38" t="s">
        <v>603</v>
      </c>
      <c r="B627" s="40">
        <v>29786346.300000001</v>
      </c>
      <c r="C627" s="40">
        <v>7056674.0999999996</v>
      </c>
      <c r="D627" s="38">
        <v>4.22</v>
      </c>
      <c r="E627" s="40" t="s">
        <v>604</v>
      </c>
    </row>
    <row r="628" spans="1:5" x14ac:dyDescent="0.6">
      <c r="A628" s="38" t="s">
        <v>605</v>
      </c>
      <c r="B628" s="40">
        <v>17534353.210000001</v>
      </c>
      <c r="C628" s="40">
        <v>17967465.32</v>
      </c>
      <c r="D628" s="38">
        <v>0.98</v>
      </c>
      <c r="E628" s="40" t="s">
        <v>606</v>
      </c>
    </row>
    <row r="629" spans="1:5" x14ac:dyDescent="0.6">
      <c r="A629" s="38" t="s">
        <v>704</v>
      </c>
      <c r="B629" s="40">
        <v>56966584.590000004</v>
      </c>
      <c r="C629" s="40">
        <v>28513771.289999999</v>
      </c>
      <c r="D629" s="38">
        <v>2</v>
      </c>
      <c r="E629" s="40" t="s">
        <v>705</v>
      </c>
    </row>
    <row r="630" spans="1:5" x14ac:dyDescent="0.6">
      <c r="A630" s="38" t="s">
        <v>706</v>
      </c>
      <c r="B630" s="40">
        <v>199541836.88</v>
      </c>
      <c r="C630" s="40">
        <v>35070670.109999999</v>
      </c>
      <c r="D630" s="38">
        <v>5.69</v>
      </c>
      <c r="E630" s="40" t="s">
        <v>707</v>
      </c>
    </row>
    <row r="631" spans="1:5" x14ac:dyDescent="0.6">
      <c r="A631" s="38" t="s">
        <v>708</v>
      </c>
      <c r="B631" s="40">
        <v>110607334.18000001</v>
      </c>
      <c r="C631" s="40">
        <v>28370400.050000001</v>
      </c>
      <c r="D631" s="38">
        <v>3.9</v>
      </c>
      <c r="E631" s="40" t="s">
        <v>709</v>
      </c>
    </row>
    <row r="632" spans="1:5" x14ac:dyDescent="0.6">
      <c r="A632" s="38" t="s">
        <v>710</v>
      </c>
      <c r="B632" s="40">
        <v>128828172.58</v>
      </c>
      <c r="C632" s="40">
        <v>22542590.120000001</v>
      </c>
      <c r="D632" s="38">
        <v>5.71</v>
      </c>
      <c r="E632" s="40" t="s">
        <v>711</v>
      </c>
    </row>
    <row r="633" spans="1:5" x14ac:dyDescent="0.6">
      <c r="A633" s="38" t="s">
        <v>712</v>
      </c>
      <c r="B633" s="40">
        <v>108369941.14</v>
      </c>
      <c r="C633" s="40">
        <v>19710728.329999998</v>
      </c>
      <c r="D633" s="38">
        <v>5.5</v>
      </c>
      <c r="E633" s="40" t="s">
        <v>713</v>
      </c>
    </row>
    <row r="634" spans="1:5" x14ac:dyDescent="0.6">
      <c r="A634" s="38" t="s">
        <v>714</v>
      </c>
      <c r="B634" s="40">
        <v>241664347.96000001</v>
      </c>
      <c r="C634" s="40">
        <v>29491750.57</v>
      </c>
      <c r="D634" s="38">
        <v>8.19</v>
      </c>
      <c r="E634" s="40" t="s">
        <v>715</v>
      </c>
    </row>
    <row r="635" spans="1:5" x14ac:dyDescent="0.6">
      <c r="A635" s="38" t="s">
        <v>716</v>
      </c>
      <c r="B635" s="40">
        <v>131647355.2</v>
      </c>
      <c r="C635" s="40">
        <v>54262901.539999999</v>
      </c>
      <c r="D635" s="38">
        <v>2.4300000000000002</v>
      </c>
      <c r="E635" s="40" t="s">
        <v>717</v>
      </c>
    </row>
    <row r="636" spans="1:5" x14ac:dyDescent="0.6">
      <c r="A636" s="38" t="s">
        <v>718</v>
      </c>
      <c r="B636" s="40">
        <v>63059987.289999999</v>
      </c>
      <c r="C636" s="40">
        <v>13799101.82</v>
      </c>
      <c r="D636" s="38">
        <v>4.57</v>
      </c>
      <c r="E636" s="40" t="s">
        <v>719</v>
      </c>
    </row>
    <row r="637" spans="1:5" x14ac:dyDescent="0.6">
      <c r="A637" s="38" t="s">
        <v>616</v>
      </c>
      <c r="B637" s="40">
        <v>76721317.379999995</v>
      </c>
      <c r="C637" s="40">
        <v>41360027.530000001</v>
      </c>
      <c r="D637" s="38">
        <v>1.86</v>
      </c>
      <c r="E637" s="40" t="s">
        <v>617</v>
      </c>
    </row>
    <row r="638" spans="1:5" x14ac:dyDescent="0.6">
      <c r="A638" s="38" t="s">
        <v>618</v>
      </c>
      <c r="B638" s="40">
        <v>87903134.040000007</v>
      </c>
      <c r="C638" s="40">
        <v>25158152.289999999</v>
      </c>
      <c r="D638" s="38">
        <v>3.49</v>
      </c>
      <c r="E638" s="40" t="s">
        <v>619</v>
      </c>
    </row>
    <row r="639" spans="1:5" x14ac:dyDescent="0.6">
      <c r="A639" s="38" t="s">
        <v>620</v>
      </c>
      <c r="B639" s="40">
        <v>95145376.719999999</v>
      </c>
      <c r="C639" s="40">
        <v>28500842.84</v>
      </c>
      <c r="D639" s="38">
        <v>3.34</v>
      </c>
      <c r="E639" s="40" t="s">
        <v>621</v>
      </c>
    </row>
    <row r="640" spans="1:5" x14ac:dyDescent="0.6">
      <c r="A640" s="38" t="s">
        <v>622</v>
      </c>
      <c r="B640" s="40">
        <v>175791634.40000001</v>
      </c>
      <c r="C640" s="40">
        <v>9955857.3699999992</v>
      </c>
      <c r="D640" s="38">
        <v>17.66</v>
      </c>
      <c r="E640" s="40" t="s">
        <v>623</v>
      </c>
    </row>
    <row r="641" spans="1:5" x14ac:dyDescent="0.6">
      <c r="A641" s="38" t="s">
        <v>624</v>
      </c>
      <c r="B641" s="40">
        <v>130746861.31999999</v>
      </c>
      <c r="C641" s="40">
        <v>17091964.850000001</v>
      </c>
      <c r="D641" s="38">
        <v>7.65</v>
      </c>
      <c r="E641" s="40" t="s">
        <v>625</v>
      </c>
    </row>
    <row r="642" spans="1:5" x14ac:dyDescent="0.6">
      <c r="A642" s="38" t="s">
        <v>626</v>
      </c>
      <c r="B642" s="40">
        <v>59190681.299999997</v>
      </c>
      <c r="C642" s="40">
        <v>87236801.540000007</v>
      </c>
      <c r="D642" s="38">
        <v>0.68</v>
      </c>
      <c r="E642" s="40" t="s">
        <v>627</v>
      </c>
    </row>
    <row r="643" spans="1:5" x14ac:dyDescent="0.6">
      <c r="A643" s="38" t="s">
        <v>628</v>
      </c>
      <c r="B643" s="40">
        <v>133897456.68000001</v>
      </c>
      <c r="C643" s="40">
        <v>9678096.9299999997</v>
      </c>
      <c r="D643" s="38">
        <v>13.84</v>
      </c>
      <c r="E643" s="40" t="s">
        <v>629</v>
      </c>
    </row>
    <row r="644" spans="1:5" x14ac:dyDescent="0.6">
      <c r="A644" s="38" t="s">
        <v>697</v>
      </c>
      <c r="B644" s="40">
        <v>673779165.08000004</v>
      </c>
      <c r="C644" s="40">
        <v>165840861.88</v>
      </c>
      <c r="D644" s="38">
        <v>4.0599999999999996</v>
      </c>
      <c r="E644" s="40" t="s">
        <v>698</v>
      </c>
    </row>
    <row r="645" spans="1:5" x14ac:dyDescent="0.6">
      <c r="A645" s="38" t="s">
        <v>690</v>
      </c>
      <c r="B645" s="40">
        <v>99271582.819999993</v>
      </c>
      <c r="C645" s="40">
        <v>11376130.5</v>
      </c>
      <c r="D645" s="38">
        <v>8.73</v>
      </c>
      <c r="E645" s="40" t="s">
        <v>691</v>
      </c>
    </row>
    <row r="646" spans="1:5" x14ac:dyDescent="0.6">
      <c r="A646" s="38" t="s">
        <v>692</v>
      </c>
      <c r="B646" s="40">
        <v>69122825.849999994</v>
      </c>
      <c r="C646" s="40">
        <v>6743509.2199999997</v>
      </c>
      <c r="D646" s="38">
        <v>10.25</v>
      </c>
      <c r="E646" s="40" t="s">
        <v>693</v>
      </c>
    </row>
    <row r="647" spans="1:5" x14ac:dyDescent="0.6">
      <c r="A647" s="38" t="s">
        <v>651</v>
      </c>
      <c r="B647" s="40">
        <v>140514099.90000001</v>
      </c>
      <c r="C647" s="40">
        <v>16493076.130000001</v>
      </c>
      <c r="D647" s="38">
        <v>8.52</v>
      </c>
      <c r="E647" s="40" t="s">
        <v>652</v>
      </c>
    </row>
    <row r="648" spans="1:5" x14ac:dyDescent="0.6">
      <c r="A648" s="38" t="s">
        <v>653</v>
      </c>
      <c r="B648" s="40">
        <v>82579472.790000007</v>
      </c>
      <c r="C648" s="40">
        <v>8093824.9000000004</v>
      </c>
      <c r="D648" s="38">
        <v>10.199999999999999</v>
      </c>
      <c r="E648" s="40" t="s">
        <v>654</v>
      </c>
    </row>
    <row r="649" spans="1:5" x14ac:dyDescent="0.6">
      <c r="A649" s="38" t="s">
        <v>655</v>
      </c>
      <c r="B649" s="40">
        <v>156389422.88999999</v>
      </c>
      <c r="C649" s="40">
        <v>43618953.780000001</v>
      </c>
      <c r="D649" s="38">
        <v>3.59</v>
      </c>
      <c r="E649" s="40" t="s">
        <v>656</v>
      </c>
    </row>
    <row r="650" spans="1:5" x14ac:dyDescent="0.6">
      <c r="A650" s="38" t="s">
        <v>657</v>
      </c>
      <c r="B650" s="40">
        <v>138859361.91999999</v>
      </c>
      <c r="C650" s="40">
        <v>25511921.050000001</v>
      </c>
      <c r="D650" s="38">
        <v>5.44</v>
      </c>
      <c r="E650" s="40" t="s">
        <v>658</v>
      </c>
    </row>
    <row r="651" spans="1:5" x14ac:dyDescent="0.6">
      <c r="A651" s="38" t="s">
        <v>659</v>
      </c>
      <c r="B651" s="40">
        <v>130624704.39</v>
      </c>
      <c r="C651" s="40">
        <v>14736583.109999999</v>
      </c>
      <c r="D651" s="38">
        <v>8.86</v>
      </c>
      <c r="E651" s="40" t="s">
        <v>660</v>
      </c>
    </row>
    <row r="652" spans="1:5" x14ac:dyDescent="0.6">
      <c r="A652" s="38" t="s">
        <v>661</v>
      </c>
      <c r="B652" s="40">
        <v>108989041.3</v>
      </c>
      <c r="C652" s="40">
        <v>14765454.93</v>
      </c>
      <c r="D652" s="38">
        <v>7.38</v>
      </c>
      <c r="E652" s="40" t="s">
        <v>662</v>
      </c>
    </row>
    <row r="653" spans="1:5" x14ac:dyDescent="0.6">
      <c r="A653" s="38" t="s">
        <v>663</v>
      </c>
      <c r="B653" s="40">
        <v>106702322.68000001</v>
      </c>
      <c r="C653" s="40">
        <v>20021426.75</v>
      </c>
      <c r="D653" s="38">
        <v>5.33</v>
      </c>
      <c r="E653" s="40" t="s">
        <v>664</v>
      </c>
    </row>
    <row r="654" spans="1:5" x14ac:dyDescent="0.6">
      <c r="A654" s="38" t="s">
        <v>635</v>
      </c>
      <c r="B654" s="40">
        <v>66026750.200000003</v>
      </c>
      <c r="C654" s="40">
        <v>11326473.57</v>
      </c>
      <c r="D654" s="38">
        <v>5.83</v>
      </c>
      <c r="E654" s="40" t="s">
        <v>636</v>
      </c>
    </row>
    <row r="655" spans="1:5" x14ac:dyDescent="0.6">
      <c r="A655" s="38" t="s">
        <v>637</v>
      </c>
      <c r="B655" s="40">
        <v>57489092.090000004</v>
      </c>
      <c r="C655" s="40">
        <v>19375508.210000001</v>
      </c>
      <c r="D655" s="38">
        <v>2.97</v>
      </c>
      <c r="E655" s="40" t="s">
        <v>638</v>
      </c>
    </row>
    <row r="656" spans="1:5" x14ac:dyDescent="0.6">
      <c r="A656" s="38" t="s">
        <v>639</v>
      </c>
      <c r="B656" s="40">
        <v>134261602.80000001</v>
      </c>
      <c r="C656" s="40">
        <v>53823541.240000002</v>
      </c>
      <c r="D656" s="38">
        <v>2.4900000000000002</v>
      </c>
      <c r="E656" s="40" t="s">
        <v>2033</v>
      </c>
    </row>
    <row r="657" spans="1:5" x14ac:dyDescent="0.6">
      <c r="A657" s="38" t="s">
        <v>640</v>
      </c>
      <c r="B657" s="40">
        <v>36657715</v>
      </c>
      <c r="C657" s="40">
        <v>16801722.75</v>
      </c>
      <c r="D657" s="38">
        <v>2.1800000000000002</v>
      </c>
      <c r="E657" s="40" t="s">
        <v>641</v>
      </c>
    </row>
    <row r="658" spans="1:5" x14ac:dyDescent="0.6">
      <c r="A658" s="38" t="s">
        <v>642</v>
      </c>
      <c r="B658" s="40">
        <v>134075992.27</v>
      </c>
      <c r="C658" s="40">
        <v>24994580.68</v>
      </c>
      <c r="D658" s="38">
        <v>5.36</v>
      </c>
      <c r="E658" s="40" t="s">
        <v>643</v>
      </c>
    </row>
    <row r="659" spans="1:5" x14ac:dyDescent="0.6">
      <c r="A659" s="38" t="s">
        <v>644</v>
      </c>
      <c r="B659" s="40">
        <v>590598749.60000002</v>
      </c>
      <c r="C659" s="40">
        <v>176227299.00999999</v>
      </c>
      <c r="D659" s="38">
        <v>3.35</v>
      </c>
      <c r="E659" s="40" t="s">
        <v>645</v>
      </c>
    </row>
    <row r="660" spans="1:5" x14ac:dyDescent="0.6">
      <c r="A660" s="38" t="s">
        <v>646</v>
      </c>
      <c r="B660" s="40">
        <v>195553737.58000001</v>
      </c>
      <c r="C660" s="40">
        <v>13382991.66</v>
      </c>
      <c r="D660" s="38">
        <v>14.61</v>
      </c>
      <c r="E660" s="40" t="s">
        <v>647</v>
      </c>
    </row>
    <row r="661" spans="1:5" x14ac:dyDescent="0.6">
      <c r="A661" s="38" t="s">
        <v>1590</v>
      </c>
      <c r="B661" s="40">
        <v>48492312.07</v>
      </c>
      <c r="C661" s="40">
        <v>8346266.6699999999</v>
      </c>
      <c r="D661" s="38">
        <v>5.81</v>
      </c>
      <c r="E661" s="40" t="s">
        <v>1591</v>
      </c>
    </row>
    <row r="662" spans="1:5" x14ac:dyDescent="0.6">
      <c r="A662" s="38" t="s">
        <v>1662</v>
      </c>
      <c r="B662" s="40">
        <v>8878996.7599999998</v>
      </c>
      <c r="C662" s="40">
        <v>6019721.9299999997</v>
      </c>
      <c r="D662" s="38">
        <v>1.48</v>
      </c>
      <c r="E662" s="40" t="s">
        <v>1663</v>
      </c>
    </row>
    <row r="663" spans="1:5" x14ac:dyDescent="0.6">
      <c r="A663" s="38" t="s">
        <v>1592</v>
      </c>
      <c r="B663" s="40">
        <v>45244734.75</v>
      </c>
      <c r="C663" s="40">
        <v>18434950.600000001</v>
      </c>
      <c r="D663" s="38">
        <v>2.4500000000000002</v>
      </c>
      <c r="E663" s="40" t="s">
        <v>1593</v>
      </c>
    </row>
    <row r="664" spans="1:5" x14ac:dyDescent="0.6">
      <c r="A664" s="38" t="s">
        <v>1594</v>
      </c>
      <c r="B664" s="40">
        <v>126436178.25</v>
      </c>
      <c r="C664" s="40">
        <v>20428867.16</v>
      </c>
      <c r="D664" s="38">
        <v>6.19</v>
      </c>
      <c r="E664" s="40" t="s">
        <v>1595</v>
      </c>
    </row>
    <row r="665" spans="1:5" x14ac:dyDescent="0.6">
      <c r="A665" s="38" t="s">
        <v>1596</v>
      </c>
      <c r="B665" s="40">
        <v>42956668.619999997</v>
      </c>
      <c r="C665" s="40">
        <v>9931093.9100000001</v>
      </c>
      <c r="D665" s="38">
        <v>4.33</v>
      </c>
      <c r="E665" s="40" t="s">
        <v>1597</v>
      </c>
    </row>
    <row r="666" spans="1:5" x14ac:dyDescent="0.6">
      <c r="A666" s="38" t="s">
        <v>1598</v>
      </c>
      <c r="B666" s="40">
        <v>7911930.7800000003</v>
      </c>
      <c r="C666" s="40">
        <v>29729768.789999999</v>
      </c>
      <c r="D666" s="38">
        <v>0.27</v>
      </c>
      <c r="E666" s="40" t="s">
        <v>1599</v>
      </c>
    </row>
    <row r="667" spans="1:5" x14ac:dyDescent="0.6">
      <c r="A667" s="38" t="s">
        <v>1600</v>
      </c>
      <c r="B667" s="40">
        <v>62509434.049999997</v>
      </c>
      <c r="C667" s="40">
        <v>21177882.300000001</v>
      </c>
      <c r="D667" s="38">
        <v>2.95</v>
      </c>
      <c r="E667" s="40" t="s">
        <v>1601</v>
      </c>
    </row>
    <row r="668" spans="1:5" x14ac:dyDescent="0.6">
      <c r="A668" s="38" t="s">
        <v>1602</v>
      </c>
      <c r="B668" s="40">
        <v>430446880.75999999</v>
      </c>
      <c r="C668" s="40">
        <v>104954233.43000001</v>
      </c>
      <c r="D668" s="38">
        <v>4.0999999999999996</v>
      </c>
      <c r="E668" s="40" t="s">
        <v>1603</v>
      </c>
    </row>
    <row r="669" spans="1:5" x14ac:dyDescent="0.6">
      <c r="A669" s="38" t="s">
        <v>1604</v>
      </c>
      <c r="B669" s="40">
        <v>407979674.31</v>
      </c>
      <c r="C669" s="40">
        <v>132660016.55</v>
      </c>
      <c r="D669" s="38">
        <v>3.08</v>
      </c>
      <c r="E669" s="40" t="s">
        <v>1605</v>
      </c>
    </row>
    <row r="670" spans="1:5" x14ac:dyDescent="0.6">
      <c r="A670" s="38" t="s">
        <v>1606</v>
      </c>
      <c r="B670" s="40">
        <v>23343568.670000002</v>
      </c>
      <c r="C670" s="40">
        <v>15810334.24</v>
      </c>
      <c r="D670" s="38">
        <v>1.48</v>
      </c>
      <c r="E670" s="40" t="s">
        <v>1607</v>
      </c>
    </row>
    <row r="671" spans="1:5" x14ac:dyDescent="0.6">
      <c r="A671" s="38" t="s">
        <v>1608</v>
      </c>
      <c r="B671" s="40">
        <v>63014424.689999998</v>
      </c>
      <c r="C671" s="40">
        <v>50078531.890000001</v>
      </c>
      <c r="D671" s="38">
        <v>1.26</v>
      </c>
      <c r="E671" s="40" t="s">
        <v>1609</v>
      </c>
    </row>
    <row r="672" spans="1:5" x14ac:dyDescent="0.6">
      <c r="A672" s="38" t="s">
        <v>1610</v>
      </c>
      <c r="B672" s="40">
        <v>83315970.659999996</v>
      </c>
      <c r="C672" s="40">
        <v>27787000.75</v>
      </c>
      <c r="D672" s="38">
        <v>3</v>
      </c>
      <c r="E672" s="40" t="s">
        <v>1611</v>
      </c>
    </row>
    <row r="673" spans="1:5" x14ac:dyDescent="0.6">
      <c r="A673" s="38" t="s">
        <v>1613</v>
      </c>
      <c r="B673" s="40">
        <v>679980335.24000001</v>
      </c>
      <c r="C673" s="40">
        <v>85680650.219999999</v>
      </c>
      <c r="D673" s="38">
        <v>7.94</v>
      </c>
      <c r="E673" s="40" t="s">
        <v>1614</v>
      </c>
    </row>
    <row r="674" spans="1:5" x14ac:dyDescent="0.6">
      <c r="A674" s="38" t="s">
        <v>1615</v>
      </c>
      <c r="B674" s="40">
        <v>31929024.940000001</v>
      </c>
      <c r="C674" s="40">
        <v>15806918.23</v>
      </c>
      <c r="D674" s="38">
        <v>2.02</v>
      </c>
      <c r="E674" s="40" t="s">
        <v>1616</v>
      </c>
    </row>
    <row r="675" spans="1:5" x14ac:dyDescent="0.6">
      <c r="A675" s="38" t="s">
        <v>1617</v>
      </c>
      <c r="B675" s="40">
        <v>79796277.900000006</v>
      </c>
      <c r="C675" s="40">
        <v>13181987.560000001</v>
      </c>
      <c r="D675" s="38">
        <v>6.05</v>
      </c>
      <c r="E675" s="40" t="s">
        <v>1618</v>
      </c>
    </row>
    <row r="676" spans="1:5" x14ac:dyDescent="0.6">
      <c r="A676" s="38" t="s">
        <v>1619</v>
      </c>
      <c r="B676" s="40">
        <v>64456481.5</v>
      </c>
      <c r="C676" s="40">
        <v>19948764.59</v>
      </c>
      <c r="D676" s="38">
        <v>3.23</v>
      </c>
      <c r="E676" s="40" t="s">
        <v>1620</v>
      </c>
    </row>
    <row r="677" spans="1:5" x14ac:dyDescent="0.6">
      <c r="A677" s="38" t="s">
        <v>1621</v>
      </c>
      <c r="B677" s="40">
        <v>18750120.390000001</v>
      </c>
      <c r="C677" s="40">
        <v>15046533.939999999</v>
      </c>
      <c r="D677" s="38">
        <v>1.25</v>
      </c>
      <c r="E677" s="40" t="s">
        <v>1622</v>
      </c>
    </row>
    <row r="678" spans="1:5" x14ac:dyDescent="0.6">
      <c r="A678" s="38" t="s">
        <v>1548</v>
      </c>
      <c r="B678" s="40">
        <v>128765030.5</v>
      </c>
      <c r="C678" s="40">
        <v>25643408.34</v>
      </c>
      <c r="D678" s="38">
        <v>5.0199999999999996</v>
      </c>
      <c r="E678" s="40" t="s">
        <v>1549</v>
      </c>
    </row>
    <row r="679" spans="1:5" x14ac:dyDescent="0.6">
      <c r="A679" s="38" t="s">
        <v>1550</v>
      </c>
      <c r="B679" s="40">
        <v>84300086.819999993</v>
      </c>
      <c r="C679" s="40">
        <v>15126506.609999999</v>
      </c>
      <c r="D679" s="38">
        <v>5.57</v>
      </c>
      <c r="E679" s="40" t="s">
        <v>1551</v>
      </c>
    </row>
    <row r="680" spans="1:5" x14ac:dyDescent="0.6">
      <c r="A680" s="38" t="s">
        <v>1552</v>
      </c>
      <c r="B680" s="40">
        <v>159908666.41999999</v>
      </c>
      <c r="C680" s="40">
        <v>17531608.690000001</v>
      </c>
      <c r="D680" s="38">
        <v>9.1199999999999992</v>
      </c>
      <c r="E680" s="40" t="s">
        <v>1553</v>
      </c>
    </row>
    <row r="681" spans="1:5" x14ac:dyDescent="0.6">
      <c r="A681" s="38" t="s">
        <v>1554</v>
      </c>
      <c r="B681" s="40">
        <v>179099413.56</v>
      </c>
      <c r="C681" s="40">
        <v>35933071.780000001</v>
      </c>
      <c r="D681" s="38">
        <v>4.9800000000000004</v>
      </c>
      <c r="E681" s="40" t="s">
        <v>1555</v>
      </c>
    </row>
    <row r="682" spans="1:5" x14ac:dyDescent="0.6">
      <c r="A682" s="38" t="s">
        <v>1556</v>
      </c>
      <c r="B682" s="40">
        <v>139170677.09</v>
      </c>
      <c r="C682" s="40">
        <v>16068758.529999999</v>
      </c>
      <c r="D682" s="38">
        <v>8.66</v>
      </c>
      <c r="E682" s="40" t="s">
        <v>1557</v>
      </c>
    </row>
    <row r="683" spans="1:5" x14ac:dyDescent="0.6">
      <c r="A683" s="38" t="s">
        <v>1558</v>
      </c>
      <c r="B683" s="40">
        <v>52544864.960000001</v>
      </c>
      <c r="C683" s="40">
        <v>9580688.0999999996</v>
      </c>
      <c r="D683" s="38">
        <v>5.48</v>
      </c>
      <c r="E683" s="40" t="s">
        <v>1559</v>
      </c>
    </row>
    <row r="684" spans="1:5" x14ac:dyDescent="0.6">
      <c r="A684" s="38" t="s">
        <v>1560</v>
      </c>
      <c r="B684" s="40">
        <v>87410232.049999997</v>
      </c>
      <c r="C684" s="40">
        <v>34028440.43</v>
      </c>
      <c r="D684" s="38">
        <v>2.57</v>
      </c>
      <c r="E684" s="40" t="s">
        <v>1561</v>
      </c>
    </row>
    <row r="685" spans="1:5" x14ac:dyDescent="0.6">
      <c r="A685" s="38" t="s">
        <v>1637</v>
      </c>
      <c r="B685" s="40">
        <v>34926032.810000002</v>
      </c>
      <c r="C685" s="40">
        <v>3275352.37</v>
      </c>
      <c r="D685" s="38">
        <v>10.66</v>
      </c>
      <c r="E685" s="40" t="s">
        <v>1638</v>
      </c>
    </row>
    <row r="686" spans="1:5" x14ac:dyDescent="0.6">
      <c r="A686" s="38" t="s">
        <v>1639</v>
      </c>
      <c r="B686" s="40">
        <v>19912595.059999999</v>
      </c>
      <c r="C686" s="40">
        <v>14785069.460000001</v>
      </c>
      <c r="D686" s="38">
        <v>1.35</v>
      </c>
      <c r="E686" s="40" t="s">
        <v>1640</v>
      </c>
    </row>
    <row r="687" spans="1:5" x14ac:dyDescent="0.6">
      <c r="A687" s="38" t="s">
        <v>1641</v>
      </c>
      <c r="B687" s="40">
        <v>37154927.200000003</v>
      </c>
      <c r="C687" s="40">
        <v>17013101.190000001</v>
      </c>
      <c r="D687" s="38">
        <v>2.1800000000000002</v>
      </c>
      <c r="E687" s="40" t="s">
        <v>1642</v>
      </c>
    </row>
    <row r="688" spans="1:5" x14ac:dyDescent="0.6">
      <c r="A688" s="38" t="s">
        <v>1643</v>
      </c>
      <c r="B688" s="40">
        <v>18318991.079999998</v>
      </c>
      <c r="C688" s="40">
        <v>9829292.9100000001</v>
      </c>
      <c r="D688" s="38">
        <v>1.86</v>
      </c>
      <c r="E688" s="40" t="s">
        <v>480</v>
      </c>
    </row>
    <row r="689" spans="1:5" x14ac:dyDescent="0.6">
      <c r="A689" s="38" t="s">
        <v>1644</v>
      </c>
      <c r="B689" s="40">
        <v>48742315.789999999</v>
      </c>
      <c r="C689" s="40">
        <v>20540637.489999998</v>
      </c>
      <c r="D689" s="38">
        <v>2.37</v>
      </c>
      <c r="E689" s="40" t="s">
        <v>1645</v>
      </c>
    </row>
    <row r="690" spans="1:5" x14ac:dyDescent="0.6">
      <c r="A690" s="38" t="s">
        <v>1646</v>
      </c>
      <c r="B690" s="40">
        <v>42405031.119999997</v>
      </c>
      <c r="C690" s="40">
        <v>8288287.7300000004</v>
      </c>
      <c r="D690" s="38">
        <v>5.12</v>
      </c>
      <c r="E690" s="40" t="s">
        <v>1647</v>
      </c>
    </row>
    <row r="691" spans="1:5" x14ac:dyDescent="0.6">
      <c r="A691" s="38" t="s">
        <v>1648</v>
      </c>
      <c r="B691" s="40">
        <v>70358098.209999993</v>
      </c>
      <c r="C691" s="40">
        <v>36643653.399999999</v>
      </c>
      <c r="D691" s="38">
        <v>1.92</v>
      </c>
      <c r="E691" s="40" t="s">
        <v>1649</v>
      </c>
    </row>
    <row r="692" spans="1:5" x14ac:dyDescent="0.6">
      <c r="A692" s="38" t="s">
        <v>1653</v>
      </c>
      <c r="B692" s="40">
        <v>164851546.09999999</v>
      </c>
      <c r="C692" s="40">
        <v>41433162.07</v>
      </c>
      <c r="D692" s="38">
        <v>3.98</v>
      </c>
      <c r="E692" s="40" t="s">
        <v>1654</v>
      </c>
    </row>
    <row r="693" spans="1:5" x14ac:dyDescent="0.6">
      <c r="A693" s="38" t="s">
        <v>1655</v>
      </c>
      <c r="B693" s="40">
        <v>100434281.75</v>
      </c>
      <c r="C693" s="40">
        <v>33126827.120000001</v>
      </c>
      <c r="D693" s="38">
        <v>3.03</v>
      </c>
      <c r="E693" s="40" t="s">
        <v>1656</v>
      </c>
    </row>
    <row r="694" spans="1:5" x14ac:dyDescent="0.6">
      <c r="A694" s="38" t="s">
        <v>1677</v>
      </c>
      <c r="B694" s="40">
        <v>101147866.59</v>
      </c>
      <c r="C694" s="40">
        <v>52878746.829999998</v>
      </c>
      <c r="D694" s="38">
        <v>1.91</v>
      </c>
      <c r="E694" s="40" t="s">
        <v>1678</v>
      </c>
    </row>
    <row r="695" spans="1:5" x14ac:dyDescent="0.6">
      <c r="A695" s="38" t="s">
        <v>1679</v>
      </c>
      <c r="B695" s="40">
        <v>76697867.200000003</v>
      </c>
      <c r="C695" s="40">
        <v>27681529.43</v>
      </c>
      <c r="D695" s="38">
        <v>2.77</v>
      </c>
      <c r="E695" s="40" t="s">
        <v>1680</v>
      </c>
    </row>
    <row r="696" spans="1:5" x14ac:dyDescent="0.6">
      <c r="A696" s="38" t="s">
        <v>1681</v>
      </c>
      <c r="B696" s="40">
        <v>44929361.450000003</v>
      </c>
      <c r="C696" s="40">
        <v>15868840.550000001</v>
      </c>
      <c r="D696" s="38">
        <v>2.83</v>
      </c>
      <c r="E696" s="40" t="s">
        <v>1682</v>
      </c>
    </row>
    <row r="697" spans="1:5" x14ac:dyDescent="0.6">
      <c r="A697" s="38" t="s">
        <v>1683</v>
      </c>
      <c r="B697" s="40">
        <v>71247768.060000002</v>
      </c>
      <c r="C697" s="40">
        <v>34797362.880000003</v>
      </c>
      <c r="D697" s="38">
        <v>2.0499999999999998</v>
      </c>
      <c r="E697" s="40" t="s">
        <v>1684</v>
      </c>
    </row>
    <row r="698" spans="1:5" x14ac:dyDescent="0.6">
      <c r="A698" s="38" t="s">
        <v>1685</v>
      </c>
      <c r="B698" s="40">
        <v>94993299.150000006</v>
      </c>
      <c r="C698" s="40">
        <v>26560238.170000002</v>
      </c>
      <c r="D698" s="38">
        <v>3.58</v>
      </c>
      <c r="E698" s="40" t="s">
        <v>1686</v>
      </c>
    </row>
    <row r="699" spans="1:5" x14ac:dyDescent="0.6">
      <c r="A699" s="38" t="s">
        <v>1687</v>
      </c>
      <c r="B699" s="40">
        <v>27308816.41</v>
      </c>
      <c r="C699" s="40">
        <v>23406635.390000001</v>
      </c>
      <c r="D699" s="38">
        <v>1.17</v>
      </c>
      <c r="E699" s="40" t="s">
        <v>1688</v>
      </c>
    </row>
    <row r="700" spans="1:5" x14ac:dyDescent="0.6">
      <c r="A700" s="38" t="s">
        <v>1689</v>
      </c>
      <c r="B700" s="40">
        <v>15479324.050000001</v>
      </c>
      <c r="C700" s="40">
        <v>13790627.359999999</v>
      </c>
      <c r="D700" s="38">
        <v>1.1200000000000001</v>
      </c>
      <c r="E700" s="40" t="s">
        <v>1690</v>
      </c>
    </row>
    <row r="701" spans="1:5" x14ac:dyDescent="0.6">
      <c r="A701" s="38" t="s">
        <v>1691</v>
      </c>
      <c r="B701" s="40">
        <v>98850563.709999993</v>
      </c>
      <c r="C701" s="40">
        <v>15239082.970000001</v>
      </c>
      <c r="D701" s="38">
        <v>6.49</v>
      </c>
      <c r="E701" s="40" t="s">
        <v>1692</v>
      </c>
    </row>
    <row r="702" spans="1:5" x14ac:dyDescent="0.6">
      <c r="A702" s="38" t="s">
        <v>1693</v>
      </c>
      <c r="B702" s="40">
        <v>40653910.079999998</v>
      </c>
      <c r="C702" s="40">
        <v>20511373.850000001</v>
      </c>
      <c r="D702" s="38">
        <v>1.98</v>
      </c>
      <c r="E702" s="40" t="s">
        <v>1694</v>
      </c>
    </row>
    <row r="703" spans="1:5" x14ac:dyDescent="0.6">
      <c r="A703" s="38" t="s">
        <v>1695</v>
      </c>
      <c r="B703" s="40">
        <v>143790218.62</v>
      </c>
      <c r="C703" s="40">
        <v>38695539.200000003</v>
      </c>
      <c r="D703" s="38">
        <v>3.72</v>
      </c>
      <c r="E703" s="40" t="s">
        <v>1696</v>
      </c>
    </row>
    <row r="704" spans="1:5" x14ac:dyDescent="0.6">
      <c r="A704" s="38" t="s">
        <v>1697</v>
      </c>
      <c r="B704" s="40">
        <v>46092388.560000002</v>
      </c>
      <c r="C704" s="40">
        <v>13520191.949999999</v>
      </c>
      <c r="D704" s="38">
        <v>3.41</v>
      </c>
      <c r="E704" s="40" t="s">
        <v>1698</v>
      </c>
    </row>
    <row r="705" spans="1:5" x14ac:dyDescent="0.6">
      <c r="A705" s="38" t="s">
        <v>1699</v>
      </c>
      <c r="B705" s="40">
        <v>46659896.240000002</v>
      </c>
      <c r="C705" s="40">
        <v>28835495.57</v>
      </c>
      <c r="D705" s="38">
        <v>1.62</v>
      </c>
      <c r="E705" s="40" t="s">
        <v>1700</v>
      </c>
    </row>
    <row r="706" spans="1:5" x14ac:dyDescent="0.6">
      <c r="A706" s="38" t="s">
        <v>1701</v>
      </c>
      <c r="B706" s="40">
        <v>99115648.900000006</v>
      </c>
      <c r="C706" s="40">
        <v>22873612.809999999</v>
      </c>
      <c r="D706" s="38">
        <v>4.33</v>
      </c>
      <c r="E706" s="40" t="s">
        <v>1702</v>
      </c>
    </row>
    <row r="707" spans="1:5" x14ac:dyDescent="0.6">
      <c r="A707" s="38" t="s">
        <v>1703</v>
      </c>
      <c r="B707" s="40">
        <v>160050711.30000001</v>
      </c>
      <c r="C707" s="40">
        <v>25331053.02</v>
      </c>
      <c r="D707" s="38">
        <v>6.32</v>
      </c>
      <c r="E707" s="40" t="s">
        <v>1704</v>
      </c>
    </row>
    <row r="708" spans="1:5" x14ac:dyDescent="0.6">
      <c r="A708" s="38" t="s">
        <v>1705</v>
      </c>
      <c r="B708" s="40">
        <v>42894576.479999997</v>
      </c>
      <c r="C708" s="40">
        <v>20019403.699999999</v>
      </c>
      <c r="D708" s="38">
        <v>2.14</v>
      </c>
      <c r="E708" s="40" t="s">
        <v>1706</v>
      </c>
    </row>
    <row r="709" spans="1:5" x14ac:dyDescent="0.6">
      <c r="A709" s="38" t="s">
        <v>1664</v>
      </c>
      <c r="B709" s="40">
        <v>12877172.689999999</v>
      </c>
      <c r="C709" s="40">
        <v>8420596.5899999999</v>
      </c>
      <c r="D709" s="38">
        <v>1.53</v>
      </c>
      <c r="E709" s="40" t="s">
        <v>1665</v>
      </c>
    </row>
    <row r="710" spans="1:5" x14ac:dyDescent="0.6">
      <c r="A710" s="38" t="s">
        <v>1666</v>
      </c>
      <c r="B710" s="40">
        <v>45673488.390000001</v>
      </c>
      <c r="C710" s="40">
        <v>11614381.869999999</v>
      </c>
      <c r="D710" s="38">
        <v>3.93</v>
      </c>
      <c r="E710" s="40" t="s">
        <v>1667</v>
      </c>
    </row>
    <row r="711" spans="1:5" x14ac:dyDescent="0.6">
      <c r="A711" s="38" t="s">
        <v>1668</v>
      </c>
      <c r="B711" s="40">
        <v>2254031.33</v>
      </c>
      <c r="C711" s="40">
        <v>6063504.1200000001</v>
      </c>
      <c r="D711" s="38">
        <v>0.37</v>
      </c>
      <c r="E711" s="40" t="s">
        <v>1669</v>
      </c>
    </row>
    <row r="712" spans="1:5" x14ac:dyDescent="0.6">
      <c r="A712" s="38" t="s">
        <v>1567</v>
      </c>
      <c r="B712" s="40">
        <v>63031223.789999999</v>
      </c>
      <c r="C712" s="40">
        <v>13054678.5</v>
      </c>
      <c r="D712" s="38">
        <v>4.83</v>
      </c>
      <c r="E712" s="40" t="s">
        <v>1568</v>
      </c>
    </row>
    <row r="713" spans="1:5" x14ac:dyDescent="0.6">
      <c r="A713" s="38" t="s">
        <v>1569</v>
      </c>
      <c r="B713" s="40">
        <v>135549427.97</v>
      </c>
      <c r="C713" s="40">
        <v>79969763.920000002</v>
      </c>
      <c r="D713" s="38">
        <v>1.7</v>
      </c>
      <c r="E713" s="40" t="s">
        <v>1570</v>
      </c>
    </row>
    <row r="714" spans="1:5" x14ac:dyDescent="0.6">
      <c r="A714" s="38" t="s">
        <v>1571</v>
      </c>
      <c r="B714" s="40">
        <v>39773536.899999999</v>
      </c>
      <c r="C714" s="40">
        <v>11131066.369999999</v>
      </c>
      <c r="D714" s="38">
        <v>3.57</v>
      </c>
      <c r="E714" s="40" t="s">
        <v>1572</v>
      </c>
    </row>
    <row r="715" spans="1:5" x14ac:dyDescent="0.6">
      <c r="A715" s="38" t="s">
        <v>1573</v>
      </c>
      <c r="B715" s="40">
        <v>43540518.710000001</v>
      </c>
      <c r="C715" s="40">
        <v>14369239.300000001</v>
      </c>
      <c r="D715" s="38">
        <v>3.03</v>
      </c>
      <c r="E715" s="40" t="s">
        <v>1574</v>
      </c>
    </row>
    <row r="716" spans="1:5" x14ac:dyDescent="0.6">
      <c r="A716" s="38" t="s">
        <v>1575</v>
      </c>
      <c r="B716" s="40">
        <v>93271797.670000002</v>
      </c>
      <c r="C716" s="40">
        <v>87853464.482999995</v>
      </c>
      <c r="D716" s="38">
        <v>1.06</v>
      </c>
      <c r="E716" s="40" t="s">
        <v>1576</v>
      </c>
    </row>
    <row r="717" spans="1:5" x14ac:dyDescent="0.6">
      <c r="A717" s="38" t="s">
        <v>1577</v>
      </c>
      <c r="B717" s="40">
        <v>30518893.530000001</v>
      </c>
      <c r="C717" s="40">
        <v>10056575.43</v>
      </c>
      <c r="D717" s="38">
        <v>3.03</v>
      </c>
      <c r="E717" s="40" t="s">
        <v>1578</v>
      </c>
    </row>
    <row r="718" spans="1:5" x14ac:dyDescent="0.6">
      <c r="A718" s="38" t="s">
        <v>1579</v>
      </c>
      <c r="B718" s="40">
        <v>56449316.109999999</v>
      </c>
      <c r="C718" s="40">
        <v>10879553.1</v>
      </c>
      <c r="D718" s="38">
        <v>5.19</v>
      </c>
      <c r="E718" s="40" t="s">
        <v>1580</v>
      </c>
    </row>
    <row r="719" spans="1:5" x14ac:dyDescent="0.6">
      <c r="A719" s="38" t="s">
        <v>1581</v>
      </c>
      <c r="B719" s="40">
        <v>37006792.270000003</v>
      </c>
      <c r="C719" s="40">
        <v>14857623.07</v>
      </c>
      <c r="D719" s="38">
        <v>2.4900000000000002</v>
      </c>
      <c r="E719" s="40" t="s">
        <v>1582</v>
      </c>
    </row>
    <row r="720" spans="1:5" x14ac:dyDescent="0.6">
      <c r="A720" s="38" t="s">
        <v>1583</v>
      </c>
      <c r="B720" s="40">
        <v>134390082.03</v>
      </c>
      <c r="C720" s="40">
        <v>19744304.800000001</v>
      </c>
      <c r="D720" s="38">
        <v>6.81</v>
      </c>
      <c r="E720" s="40" t="s">
        <v>1584</v>
      </c>
    </row>
    <row r="721" spans="1:5" x14ac:dyDescent="0.6">
      <c r="A721" s="38" t="s">
        <v>1585</v>
      </c>
      <c r="B721" s="40">
        <v>49966305.850000001</v>
      </c>
      <c r="C721" s="40">
        <v>14133125.17</v>
      </c>
      <c r="D721" s="38">
        <v>3.54</v>
      </c>
      <c r="E721" s="40" t="s">
        <v>1586</v>
      </c>
    </row>
    <row r="722" spans="1:5" x14ac:dyDescent="0.6">
      <c r="A722" s="38" t="s">
        <v>1831</v>
      </c>
      <c r="B722" s="40">
        <v>9825729.1400000006</v>
      </c>
      <c r="C722" s="40">
        <v>24791173.870000001</v>
      </c>
      <c r="D722" s="38">
        <v>0.4</v>
      </c>
      <c r="E722" s="40" t="s">
        <v>1832</v>
      </c>
    </row>
    <row r="723" spans="1:5" x14ac:dyDescent="0.6">
      <c r="A723" s="38" t="s">
        <v>1833</v>
      </c>
      <c r="B723" s="40">
        <v>194052539.40000001</v>
      </c>
      <c r="C723" s="40">
        <v>31187090.969999999</v>
      </c>
      <c r="D723" s="38">
        <v>6.22</v>
      </c>
      <c r="E723" s="40" t="s">
        <v>1834</v>
      </c>
    </row>
    <row r="724" spans="1:5" x14ac:dyDescent="0.6">
      <c r="A724" s="38" t="s">
        <v>1835</v>
      </c>
      <c r="B724" s="40">
        <v>159737164.38</v>
      </c>
      <c r="C724" s="40">
        <v>51140990.82</v>
      </c>
      <c r="D724" s="38">
        <v>3.12</v>
      </c>
      <c r="E724" s="40" t="s">
        <v>1836</v>
      </c>
    </row>
    <row r="725" spans="1:5" x14ac:dyDescent="0.6">
      <c r="A725" s="38" t="s">
        <v>1837</v>
      </c>
      <c r="B725" s="40">
        <v>126067932.08</v>
      </c>
      <c r="C725" s="40">
        <v>16822696.489999998</v>
      </c>
      <c r="D725" s="38">
        <v>7.49</v>
      </c>
      <c r="E725" s="40" t="s">
        <v>1838</v>
      </c>
    </row>
    <row r="726" spans="1:5" x14ac:dyDescent="0.6">
      <c r="A726" s="38" t="s">
        <v>1839</v>
      </c>
      <c r="B726" s="40">
        <v>18822532.579999998</v>
      </c>
      <c r="C726" s="40">
        <v>18771637.710000001</v>
      </c>
      <c r="D726" s="38">
        <v>1</v>
      </c>
      <c r="E726" s="40" t="s">
        <v>1840</v>
      </c>
    </row>
    <row r="727" spans="1:5" x14ac:dyDescent="0.6">
      <c r="A727" s="38" t="s">
        <v>1841</v>
      </c>
      <c r="B727" s="40">
        <v>28919129.469999999</v>
      </c>
      <c r="C727" s="40">
        <v>20201448.969999999</v>
      </c>
      <c r="D727" s="38">
        <v>1.43</v>
      </c>
      <c r="E727" s="40" t="s">
        <v>1842</v>
      </c>
    </row>
    <row r="728" spans="1:5" x14ac:dyDescent="0.6">
      <c r="A728" s="38" t="s">
        <v>1843</v>
      </c>
      <c r="B728" s="40">
        <v>7667187.2000000002</v>
      </c>
      <c r="C728" s="40">
        <v>5691100.6399999997</v>
      </c>
      <c r="D728" s="38">
        <v>1.35</v>
      </c>
      <c r="E728" s="40" t="s">
        <v>1844</v>
      </c>
    </row>
    <row r="729" spans="1:5" x14ac:dyDescent="0.6">
      <c r="A729" s="38" t="s">
        <v>1845</v>
      </c>
      <c r="B729" s="40">
        <v>50509411.329999998</v>
      </c>
      <c r="C729" s="40">
        <v>26264553.039999999</v>
      </c>
      <c r="D729" s="38">
        <v>1.92</v>
      </c>
      <c r="E729" s="40" t="s">
        <v>1846</v>
      </c>
    </row>
    <row r="730" spans="1:5" x14ac:dyDescent="0.6">
      <c r="A730" s="38" t="s">
        <v>1847</v>
      </c>
      <c r="B730" s="40">
        <v>149406252.97999999</v>
      </c>
      <c r="C730" s="40">
        <v>25995048.109999999</v>
      </c>
      <c r="D730" s="38">
        <v>5.75</v>
      </c>
      <c r="E730" s="40" t="s">
        <v>1848</v>
      </c>
    </row>
    <row r="731" spans="1:5" x14ac:dyDescent="0.6">
      <c r="A731" s="38" t="s">
        <v>1849</v>
      </c>
      <c r="B731" s="40">
        <v>78462420.140000001</v>
      </c>
      <c r="C731" s="40">
        <v>20872850.059999999</v>
      </c>
      <c r="D731" s="38">
        <v>3.76</v>
      </c>
      <c r="E731" s="40" t="s">
        <v>1850</v>
      </c>
    </row>
    <row r="732" spans="1:5" x14ac:dyDescent="0.6">
      <c r="A732" s="38" t="s">
        <v>1851</v>
      </c>
      <c r="B732" s="40">
        <v>28250129.219999999</v>
      </c>
      <c r="C732" s="40">
        <v>5879739.7300000004</v>
      </c>
      <c r="D732" s="38">
        <v>4.8</v>
      </c>
      <c r="E732" s="40" t="s">
        <v>1852</v>
      </c>
    </row>
    <row r="733" spans="1:5" x14ac:dyDescent="0.6">
      <c r="A733" s="38" t="s">
        <v>1853</v>
      </c>
      <c r="B733" s="40">
        <v>87340537.549999997</v>
      </c>
      <c r="C733" s="40">
        <v>19338466.010000002</v>
      </c>
      <c r="D733" s="38">
        <v>4.5199999999999996</v>
      </c>
      <c r="E733" s="40" t="s">
        <v>1854</v>
      </c>
    </row>
    <row r="734" spans="1:5" x14ac:dyDescent="0.6">
      <c r="A734" s="38" t="s">
        <v>1855</v>
      </c>
      <c r="B734" s="40">
        <v>27154080.309999999</v>
      </c>
      <c r="C734" s="40">
        <v>8472369.3599999994</v>
      </c>
      <c r="D734" s="38">
        <v>3.21</v>
      </c>
      <c r="E734" s="40" t="s">
        <v>1856</v>
      </c>
    </row>
    <row r="735" spans="1:5" x14ac:dyDescent="0.6">
      <c r="A735" s="38" t="s">
        <v>1857</v>
      </c>
      <c r="B735" s="40">
        <v>71028504.420000002</v>
      </c>
      <c r="C735" s="40">
        <v>14216995.68</v>
      </c>
      <c r="D735" s="38">
        <v>5</v>
      </c>
      <c r="E735" s="40" t="s">
        <v>1858</v>
      </c>
    </row>
    <row r="736" spans="1:5" x14ac:dyDescent="0.6">
      <c r="A736" s="38" t="s">
        <v>1859</v>
      </c>
      <c r="B736" s="40">
        <v>13747800.92</v>
      </c>
      <c r="C736" s="40">
        <v>11478918.039999999</v>
      </c>
      <c r="D736" s="38">
        <v>1.2</v>
      </c>
      <c r="E736" s="40" t="s">
        <v>1860</v>
      </c>
    </row>
    <row r="737" spans="1:5" x14ac:dyDescent="0.6">
      <c r="A737" s="38" t="s">
        <v>1864</v>
      </c>
      <c r="B737" s="40">
        <v>77613508.590000004</v>
      </c>
      <c r="C737" s="40">
        <v>10729695.869999999</v>
      </c>
      <c r="D737" s="38">
        <v>7.23</v>
      </c>
      <c r="E737" s="40" t="s">
        <v>1865</v>
      </c>
    </row>
    <row r="738" spans="1:5" x14ac:dyDescent="0.6">
      <c r="A738" s="38" t="s">
        <v>1866</v>
      </c>
      <c r="B738" s="40">
        <v>43502395.600000001</v>
      </c>
      <c r="C738" s="40">
        <v>13127677.460000001</v>
      </c>
      <c r="D738" s="38">
        <v>3.31</v>
      </c>
      <c r="E738" s="40" t="s">
        <v>1867</v>
      </c>
    </row>
    <row r="739" spans="1:5" x14ac:dyDescent="0.6">
      <c r="A739" s="38" t="s">
        <v>1868</v>
      </c>
      <c r="B739" s="40">
        <v>17098527.48</v>
      </c>
      <c r="C739" s="40">
        <v>12148654.800000001</v>
      </c>
      <c r="D739" s="38">
        <v>1.41</v>
      </c>
      <c r="E739" s="40" t="s">
        <v>1869</v>
      </c>
    </row>
    <row r="740" spans="1:5" x14ac:dyDescent="0.6">
      <c r="A740" s="38" t="s">
        <v>1870</v>
      </c>
      <c r="B740" s="40">
        <v>99363233.640000001</v>
      </c>
      <c r="C740" s="40">
        <v>29728546.879999999</v>
      </c>
      <c r="D740" s="38">
        <v>3.34</v>
      </c>
      <c r="E740" s="40" t="s">
        <v>1871</v>
      </c>
    </row>
    <row r="741" spans="1:5" x14ac:dyDescent="0.6">
      <c r="A741" s="38" t="s">
        <v>1872</v>
      </c>
      <c r="B741" s="40">
        <v>18870784.41</v>
      </c>
      <c r="C741" s="40">
        <v>9052440.9499999993</v>
      </c>
      <c r="D741" s="38">
        <v>2.08</v>
      </c>
      <c r="E741" s="40" t="s">
        <v>1873</v>
      </c>
    </row>
    <row r="742" spans="1:5" x14ac:dyDescent="0.6">
      <c r="A742" s="38" t="s">
        <v>1716</v>
      </c>
      <c r="B742" s="40">
        <v>112250271.23</v>
      </c>
      <c r="C742" s="40">
        <v>23957585.370000001</v>
      </c>
      <c r="D742" s="38">
        <v>4.6900000000000004</v>
      </c>
      <c r="E742" s="40" t="s">
        <v>1717</v>
      </c>
    </row>
    <row r="743" spans="1:5" x14ac:dyDescent="0.6">
      <c r="A743" s="38" t="s">
        <v>1718</v>
      </c>
      <c r="B743" s="40">
        <v>90691659.359999999</v>
      </c>
      <c r="C743" s="40">
        <v>29325783.09</v>
      </c>
      <c r="D743" s="38">
        <v>3.09</v>
      </c>
      <c r="E743" s="40" t="s">
        <v>1719</v>
      </c>
    </row>
    <row r="744" spans="1:5" x14ac:dyDescent="0.6">
      <c r="A744" s="38" t="s">
        <v>1720</v>
      </c>
      <c r="B744" s="40">
        <v>20927201.550000001</v>
      </c>
      <c r="C744" s="40">
        <v>20558021.379999999</v>
      </c>
      <c r="D744" s="38">
        <v>1.02</v>
      </c>
      <c r="E744" s="40" t="s">
        <v>1721</v>
      </c>
    </row>
    <row r="745" spans="1:5" x14ac:dyDescent="0.6">
      <c r="A745" s="38" t="s">
        <v>1722</v>
      </c>
      <c r="B745" s="40">
        <v>44075045.18</v>
      </c>
      <c r="C745" s="40">
        <v>18472506.670000002</v>
      </c>
      <c r="D745" s="38">
        <v>2.39</v>
      </c>
      <c r="E745" s="40" t="s">
        <v>1723</v>
      </c>
    </row>
    <row r="746" spans="1:5" x14ac:dyDescent="0.6">
      <c r="A746" s="38" t="s">
        <v>1724</v>
      </c>
      <c r="B746" s="40">
        <v>63262899.960000001</v>
      </c>
      <c r="C746" s="40">
        <v>70705664</v>
      </c>
      <c r="D746" s="38">
        <v>0.89</v>
      </c>
      <c r="E746" s="40" t="s">
        <v>1725</v>
      </c>
    </row>
    <row r="747" spans="1:5" x14ac:dyDescent="0.6">
      <c r="A747" s="38" t="s">
        <v>1726</v>
      </c>
      <c r="B747" s="40">
        <v>28656605.440000001</v>
      </c>
      <c r="C747" s="40">
        <v>15948702.439999999</v>
      </c>
      <c r="D747" s="38">
        <v>1.8</v>
      </c>
      <c r="E747" s="40" t="s">
        <v>1727</v>
      </c>
    </row>
    <row r="748" spans="1:5" x14ac:dyDescent="0.6">
      <c r="A748" s="38" t="s">
        <v>1728</v>
      </c>
      <c r="B748" s="40">
        <v>14165495.699999999</v>
      </c>
      <c r="C748" s="40">
        <v>23467711.850000001</v>
      </c>
      <c r="D748" s="38">
        <v>0.6</v>
      </c>
      <c r="E748" s="40" t="s">
        <v>1729</v>
      </c>
    </row>
    <row r="749" spans="1:5" x14ac:dyDescent="0.6">
      <c r="A749" s="38" t="s">
        <v>1789</v>
      </c>
      <c r="B749" s="40">
        <v>175723601.41</v>
      </c>
      <c r="C749" s="40">
        <v>14595452.300000001</v>
      </c>
      <c r="D749" s="38">
        <v>12.04</v>
      </c>
      <c r="E749" s="40" t="s">
        <v>1790</v>
      </c>
    </row>
    <row r="750" spans="1:5" x14ac:dyDescent="0.6">
      <c r="A750" s="38" t="s">
        <v>1791</v>
      </c>
      <c r="B750" s="40">
        <v>68710387.719999999</v>
      </c>
      <c r="C750" s="40">
        <v>10174889.07</v>
      </c>
      <c r="D750" s="38">
        <v>6.75</v>
      </c>
      <c r="E750" s="40" t="s">
        <v>1792</v>
      </c>
    </row>
    <row r="751" spans="1:5" x14ac:dyDescent="0.6">
      <c r="A751" s="38" t="s">
        <v>1793</v>
      </c>
      <c r="B751" s="40">
        <v>98793648.010000005</v>
      </c>
      <c r="C751" s="40">
        <v>9022803.8000000007</v>
      </c>
      <c r="D751" s="38">
        <v>10.95</v>
      </c>
      <c r="E751" s="40" t="s">
        <v>1794</v>
      </c>
    </row>
    <row r="752" spans="1:5" x14ac:dyDescent="0.6">
      <c r="A752" s="38" t="s">
        <v>1795</v>
      </c>
      <c r="B752" s="40">
        <v>168418631.77000001</v>
      </c>
      <c r="C752" s="40">
        <v>42329503.450000003</v>
      </c>
      <c r="D752" s="38">
        <v>3.98</v>
      </c>
      <c r="E752" s="40" t="s">
        <v>1796</v>
      </c>
    </row>
    <row r="753" spans="1:5" x14ac:dyDescent="0.6">
      <c r="A753" s="38" t="s">
        <v>1797</v>
      </c>
      <c r="B753" s="40">
        <v>81180577.209999993</v>
      </c>
      <c r="C753" s="40">
        <v>13460166.92</v>
      </c>
      <c r="D753" s="38">
        <v>6.03</v>
      </c>
      <c r="E753" s="40" t="s">
        <v>1798</v>
      </c>
    </row>
    <row r="754" spans="1:5" x14ac:dyDescent="0.6">
      <c r="A754" s="38" t="s">
        <v>1799</v>
      </c>
      <c r="B754" s="40">
        <v>52071936.710000001</v>
      </c>
      <c r="C754" s="40">
        <v>7935423.5300000003</v>
      </c>
      <c r="D754" s="38">
        <v>6.56</v>
      </c>
      <c r="E754" s="40" t="s">
        <v>1800</v>
      </c>
    </row>
    <row r="755" spans="1:5" x14ac:dyDescent="0.6">
      <c r="A755" s="38" t="s">
        <v>1801</v>
      </c>
      <c r="B755" s="40">
        <v>62740264.979999997</v>
      </c>
      <c r="C755" s="40">
        <v>12900468.01</v>
      </c>
      <c r="D755" s="38">
        <v>4.8600000000000003</v>
      </c>
      <c r="E755" s="40" t="s">
        <v>1802</v>
      </c>
    </row>
    <row r="756" spans="1:5" x14ac:dyDescent="0.6">
      <c r="A756" s="38" t="s">
        <v>1803</v>
      </c>
      <c r="B756" s="40">
        <v>49826375.539999999</v>
      </c>
      <c r="C756" s="40">
        <v>7612894.5999999996</v>
      </c>
      <c r="D756" s="38">
        <v>6.55</v>
      </c>
      <c r="E756" s="40" t="s">
        <v>1804</v>
      </c>
    </row>
    <row r="757" spans="1:5" x14ac:dyDescent="0.6">
      <c r="A757" s="38" t="s">
        <v>1805</v>
      </c>
      <c r="B757" s="40">
        <v>61714750.560000002</v>
      </c>
      <c r="C757" s="40">
        <v>17325660.129999999</v>
      </c>
      <c r="D757" s="38">
        <v>3.56</v>
      </c>
      <c r="E757" s="40" t="s">
        <v>1806</v>
      </c>
    </row>
    <row r="758" spans="1:5" x14ac:dyDescent="0.6">
      <c r="A758" s="38" t="s">
        <v>1764</v>
      </c>
      <c r="B758" s="40">
        <v>77645256.549999997</v>
      </c>
      <c r="C758" s="40">
        <v>25969736.969999999</v>
      </c>
      <c r="D758" s="38">
        <v>2.99</v>
      </c>
      <c r="E758" s="40" t="s">
        <v>1765</v>
      </c>
    </row>
    <row r="759" spans="1:5" x14ac:dyDescent="0.6">
      <c r="A759" s="38" t="s">
        <v>1766</v>
      </c>
      <c r="B759" s="40">
        <v>139896369.47999999</v>
      </c>
      <c r="C759" s="40">
        <v>17849877.73</v>
      </c>
      <c r="D759" s="38">
        <v>7.84</v>
      </c>
      <c r="E759" s="40" t="s">
        <v>1767</v>
      </c>
    </row>
    <row r="760" spans="1:5" x14ac:dyDescent="0.6">
      <c r="A760" s="38" t="s">
        <v>1768</v>
      </c>
      <c r="B760" s="40">
        <v>55286579.07</v>
      </c>
      <c r="C760" s="40">
        <v>11512466.050000001</v>
      </c>
      <c r="D760" s="38">
        <v>4.8</v>
      </c>
      <c r="E760" s="40" t="s">
        <v>1769</v>
      </c>
    </row>
    <row r="761" spans="1:5" x14ac:dyDescent="0.6">
      <c r="A761" s="38" t="s">
        <v>1770</v>
      </c>
      <c r="B761" s="40">
        <v>62439553.670000002</v>
      </c>
      <c r="C761" s="40">
        <v>17701411.899999999</v>
      </c>
      <c r="D761" s="38">
        <v>3.53</v>
      </c>
      <c r="E761" s="40" t="s">
        <v>1771</v>
      </c>
    </row>
    <row r="762" spans="1:5" x14ac:dyDescent="0.6">
      <c r="A762" s="38" t="s">
        <v>1772</v>
      </c>
      <c r="B762" s="40">
        <v>48799208.210000001</v>
      </c>
      <c r="C762" s="40">
        <v>12330420.029999999</v>
      </c>
      <c r="D762" s="38">
        <v>3.96</v>
      </c>
      <c r="E762" s="40" t="s">
        <v>1773</v>
      </c>
    </row>
    <row r="763" spans="1:5" x14ac:dyDescent="0.6">
      <c r="A763" s="38" t="s">
        <v>1774</v>
      </c>
      <c r="B763" s="40">
        <v>49120195.549999997</v>
      </c>
      <c r="C763" s="40">
        <v>10759686.49</v>
      </c>
      <c r="D763" s="38">
        <v>4.57</v>
      </c>
      <c r="E763" s="40" t="s">
        <v>1775</v>
      </c>
    </row>
    <row r="764" spans="1:5" x14ac:dyDescent="0.6">
      <c r="A764" s="38" t="s">
        <v>1776</v>
      </c>
      <c r="B764" s="40">
        <v>151830702.16999999</v>
      </c>
      <c r="C764" s="40">
        <v>23265060.710000001</v>
      </c>
      <c r="D764" s="38">
        <v>6.53</v>
      </c>
      <c r="E764" s="40" t="s">
        <v>1777</v>
      </c>
    </row>
    <row r="765" spans="1:5" x14ac:dyDescent="0.6">
      <c r="A765" s="38" t="s">
        <v>1778</v>
      </c>
      <c r="B765" s="40">
        <v>80781762.510000005</v>
      </c>
      <c r="C765" s="40">
        <v>15971183.15</v>
      </c>
      <c r="D765" s="38">
        <v>5.0599999999999996</v>
      </c>
      <c r="E765" s="40" t="s">
        <v>1779</v>
      </c>
    </row>
    <row r="766" spans="1:5" x14ac:dyDescent="0.6">
      <c r="A766" s="38" t="s">
        <v>1780</v>
      </c>
      <c r="B766" s="40">
        <v>27593336.579999998</v>
      </c>
      <c r="C766" s="40">
        <v>12806012.92</v>
      </c>
      <c r="D766" s="38">
        <v>2.15</v>
      </c>
      <c r="E766" s="40" t="s">
        <v>1781</v>
      </c>
    </row>
    <row r="767" spans="1:5" x14ac:dyDescent="0.6">
      <c r="A767" s="38" t="s">
        <v>1814</v>
      </c>
      <c r="B767" s="40">
        <v>210469497.63999999</v>
      </c>
      <c r="C767" s="40">
        <v>14926272.439999999</v>
      </c>
      <c r="D767" s="38">
        <v>14.1</v>
      </c>
      <c r="E767" s="40" t="s">
        <v>1815</v>
      </c>
    </row>
    <row r="768" spans="1:5" x14ac:dyDescent="0.6">
      <c r="A768" s="38" t="s">
        <v>1816</v>
      </c>
      <c r="B768" s="40">
        <v>30982228.550000001</v>
      </c>
      <c r="C768" s="40">
        <v>14731214.869999999</v>
      </c>
      <c r="D768" s="38">
        <v>2.1</v>
      </c>
      <c r="E768" s="40" t="s">
        <v>1817</v>
      </c>
    </row>
    <row r="769" spans="1:5" x14ac:dyDescent="0.6">
      <c r="A769" s="38" t="s">
        <v>1818</v>
      </c>
      <c r="B769" s="40">
        <v>210168845.56</v>
      </c>
      <c r="C769" s="40">
        <v>28637478.32</v>
      </c>
      <c r="D769" s="38">
        <v>7.34</v>
      </c>
      <c r="E769" s="40" t="s">
        <v>1819</v>
      </c>
    </row>
    <row r="770" spans="1:5" x14ac:dyDescent="0.6">
      <c r="A770" s="38" t="s">
        <v>1739</v>
      </c>
      <c r="B770" s="40">
        <v>70288558.290000007</v>
      </c>
      <c r="C770" s="40">
        <v>31124120.890000001</v>
      </c>
      <c r="D770" s="38">
        <v>2.2599999999999998</v>
      </c>
      <c r="E770" s="40" t="s">
        <v>1740</v>
      </c>
    </row>
    <row r="771" spans="1:5" x14ac:dyDescent="0.6">
      <c r="A771" s="38" t="s">
        <v>1741</v>
      </c>
      <c r="B771" s="40">
        <v>46610431.880000003</v>
      </c>
      <c r="C771" s="40">
        <v>19303026.050000001</v>
      </c>
      <c r="D771" s="38">
        <v>2.41</v>
      </c>
      <c r="E771" s="40" t="s">
        <v>1742</v>
      </c>
    </row>
    <row r="772" spans="1:5" x14ac:dyDescent="0.6">
      <c r="A772" s="38" t="s">
        <v>1743</v>
      </c>
      <c r="B772" s="40">
        <v>202900153.06</v>
      </c>
      <c r="C772" s="40">
        <v>35322190.030000001</v>
      </c>
      <c r="D772" s="38">
        <v>5.74</v>
      </c>
      <c r="E772" s="40" t="s">
        <v>1744</v>
      </c>
    </row>
    <row r="773" spans="1:5" x14ac:dyDescent="0.6">
      <c r="A773" s="38" t="s">
        <v>1745</v>
      </c>
      <c r="B773" s="40">
        <v>61832718.280000001</v>
      </c>
      <c r="C773" s="40">
        <v>30115674.27</v>
      </c>
      <c r="D773" s="38">
        <v>2.0499999999999998</v>
      </c>
      <c r="E773" s="40" t="s">
        <v>1746</v>
      </c>
    </row>
    <row r="774" spans="1:5" x14ac:dyDescent="0.6">
      <c r="A774" s="38" t="s">
        <v>1747</v>
      </c>
      <c r="B774" s="40">
        <v>29550126.859999999</v>
      </c>
      <c r="C774" s="40">
        <v>21261652.09</v>
      </c>
      <c r="D774" s="38">
        <v>1.39</v>
      </c>
      <c r="E774" s="40" t="s">
        <v>1748</v>
      </c>
    </row>
    <row r="775" spans="1:5" x14ac:dyDescent="0.6">
      <c r="A775" s="38" t="s">
        <v>1749</v>
      </c>
      <c r="B775" s="40">
        <v>19047810.280000001</v>
      </c>
      <c r="C775" s="40">
        <v>20871819.640000001</v>
      </c>
      <c r="D775" s="38">
        <v>0.91</v>
      </c>
      <c r="E775" s="40" t="s">
        <v>1750</v>
      </c>
    </row>
    <row r="776" spans="1:5" x14ac:dyDescent="0.6">
      <c r="A776" s="38" t="s">
        <v>1751</v>
      </c>
      <c r="B776" s="40">
        <v>64368216.740000002</v>
      </c>
      <c r="C776" s="40">
        <v>16355910.98</v>
      </c>
      <c r="D776" s="38">
        <v>3.94</v>
      </c>
      <c r="E776" s="40" t="s">
        <v>1752</v>
      </c>
    </row>
    <row r="777" spans="1:5" x14ac:dyDescent="0.6">
      <c r="A777" s="38" t="s">
        <v>1753</v>
      </c>
      <c r="B777" s="40">
        <v>64642903.700000003</v>
      </c>
      <c r="C777" s="40">
        <v>19961147</v>
      </c>
      <c r="D777" s="38">
        <v>3.24</v>
      </c>
      <c r="E777" s="40" t="s">
        <v>1754</v>
      </c>
    </row>
    <row r="778" spans="1:5" x14ac:dyDescent="0.6">
      <c r="A778" s="38" t="s">
        <v>1531</v>
      </c>
      <c r="B778" s="40">
        <v>157482099.71000001</v>
      </c>
      <c r="C778" s="40">
        <v>103389657.34</v>
      </c>
      <c r="D778" s="38">
        <v>1.52</v>
      </c>
      <c r="E778" s="40" t="s">
        <v>1532</v>
      </c>
    </row>
    <row r="779" spans="1:5" x14ac:dyDescent="0.6">
      <c r="A779" s="38" t="s">
        <v>1430</v>
      </c>
      <c r="B779" s="40">
        <v>56680794.939999998</v>
      </c>
      <c r="C779" s="40">
        <v>65161041.424999997</v>
      </c>
      <c r="D779" s="38">
        <v>0.87</v>
      </c>
      <c r="E779" s="40" t="s">
        <v>1431</v>
      </c>
    </row>
    <row r="780" spans="1:5" x14ac:dyDescent="0.6">
      <c r="A780" s="38" t="s">
        <v>950</v>
      </c>
      <c r="B780" s="40">
        <v>67425181.849999994</v>
      </c>
      <c r="C780" s="40">
        <v>59769972.210000001</v>
      </c>
      <c r="D780" s="38">
        <v>1.1299999999999999</v>
      </c>
      <c r="E780" s="40" t="s">
        <v>951</v>
      </c>
    </row>
    <row r="781" spans="1:5" x14ac:dyDescent="0.6">
      <c r="A781" s="38" t="s">
        <v>1209</v>
      </c>
      <c r="B781" s="40">
        <v>33643334.799999997</v>
      </c>
      <c r="C781" s="40">
        <v>88870008.920000002</v>
      </c>
      <c r="D781" s="38">
        <v>0.38</v>
      </c>
      <c r="E781" s="40" t="s">
        <v>1210</v>
      </c>
    </row>
    <row r="782" spans="1:5" x14ac:dyDescent="0.6">
      <c r="A782" s="38" t="s">
        <v>1097</v>
      </c>
      <c r="B782" s="40">
        <v>29673688.59</v>
      </c>
      <c r="C782" s="40">
        <v>46611747.039999999</v>
      </c>
      <c r="D782" s="38">
        <v>0.64</v>
      </c>
      <c r="E782" s="40" t="s">
        <v>1098</v>
      </c>
    </row>
    <row r="783" spans="1:5" x14ac:dyDescent="0.6">
      <c r="A783" s="38" t="s">
        <v>1149</v>
      </c>
      <c r="B783" s="40">
        <v>61299950.469999999</v>
      </c>
      <c r="C783" s="40">
        <v>212950290.72999999</v>
      </c>
      <c r="D783" s="38">
        <v>0.28999999999999998</v>
      </c>
      <c r="E783" s="40" t="s">
        <v>1150</v>
      </c>
    </row>
    <row r="784" spans="1:5" x14ac:dyDescent="0.6">
      <c r="A784" s="38" t="s">
        <v>901</v>
      </c>
      <c r="B784" s="40">
        <v>96970851.519999996</v>
      </c>
      <c r="C784" s="40">
        <v>59033595.359999999</v>
      </c>
      <c r="D784" s="38">
        <v>1.64</v>
      </c>
      <c r="E784" s="40" t="s">
        <v>902</v>
      </c>
    </row>
    <row r="785" spans="1:5" x14ac:dyDescent="0.6">
      <c r="A785" s="38" t="s">
        <v>1136</v>
      </c>
      <c r="B785" s="40">
        <v>204748854.5</v>
      </c>
      <c r="C785" s="40">
        <v>73435682.269999996</v>
      </c>
      <c r="D785" s="38">
        <v>2.79</v>
      </c>
      <c r="E785" s="40" t="s">
        <v>1137</v>
      </c>
    </row>
    <row r="786" spans="1:5" x14ac:dyDescent="0.6">
      <c r="A786" s="38" t="s">
        <v>1053</v>
      </c>
      <c r="B786" s="40">
        <v>24506835.920000002</v>
      </c>
      <c r="C786" s="40">
        <v>82147776.75</v>
      </c>
      <c r="D786" s="38">
        <v>0.3</v>
      </c>
      <c r="E786" s="40" t="s">
        <v>1054</v>
      </c>
    </row>
    <row r="787" spans="1:5" x14ac:dyDescent="0.6">
      <c r="A787" s="38" t="s">
        <v>156</v>
      </c>
      <c r="B787" s="40">
        <v>9062721.7200000007</v>
      </c>
      <c r="C787" s="40">
        <v>10824148.630000001</v>
      </c>
      <c r="D787" s="38">
        <v>0.84</v>
      </c>
      <c r="E787" s="40" t="s">
        <v>157</v>
      </c>
    </row>
    <row r="788" spans="1:5" x14ac:dyDescent="0.6">
      <c r="A788" s="38" t="s">
        <v>116</v>
      </c>
      <c r="B788" s="40">
        <v>57089432.259999998</v>
      </c>
      <c r="C788" s="40">
        <v>47470545.060000002</v>
      </c>
      <c r="D788" s="38">
        <v>1.2</v>
      </c>
      <c r="E788" s="40" t="s">
        <v>117</v>
      </c>
    </row>
    <row r="789" spans="1:5" x14ac:dyDescent="0.6">
      <c r="A789" s="38" t="s">
        <v>35</v>
      </c>
      <c r="B789" s="40">
        <v>20138873.890000001</v>
      </c>
      <c r="C789" s="40">
        <v>41784056.869999997</v>
      </c>
      <c r="D789" s="38">
        <v>0.48</v>
      </c>
      <c r="E789" s="40" t="s">
        <v>36</v>
      </c>
    </row>
    <row r="790" spans="1:5" x14ac:dyDescent="0.6">
      <c r="A790" s="38" t="s">
        <v>253</v>
      </c>
      <c r="B790" s="40">
        <v>135618918.97</v>
      </c>
      <c r="C790" s="40">
        <v>44374978.810000002</v>
      </c>
      <c r="D790" s="38">
        <v>3.06</v>
      </c>
      <c r="E790" s="40" t="s">
        <v>254</v>
      </c>
    </row>
    <row r="791" spans="1:5" x14ac:dyDescent="0.6">
      <c r="A791" s="38" t="s">
        <v>402</v>
      </c>
      <c r="B791" s="40">
        <v>76704720.200000003</v>
      </c>
      <c r="C791" s="40">
        <v>30604846.899999999</v>
      </c>
      <c r="D791" s="38">
        <v>2.5099999999999998</v>
      </c>
      <c r="E791" s="40" t="s">
        <v>403</v>
      </c>
    </row>
    <row r="792" spans="1:5" x14ac:dyDescent="0.6">
      <c r="A792" s="38" t="s">
        <v>276</v>
      </c>
      <c r="B792" s="40">
        <v>87101202.430000007</v>
      </c>
      <c r="C792" s="40">
        <v>32138715.850000001</v>
      </c>
      <c r="D792" s="38">
        <v>2.71</v>
      </c>
      <c r="E792" s="40" t="s">
        <v>277</v>
      </c>
    </row>
    <row r="793" spans="1:5" x14ac:dyDescent="0.6">
      <c r="A793" s="38" t="s">
        <v>683</v>
      </c>
      <c r="B793" s="40">
        <v>34130530.600000001</v>
      </c>
      <c r="C793" s="40">
        <v>24626250.920000002</v>
      </c>
      <c r="D793" s="38">
        <v>1.39</v>
      </c>
      <c r="E793" s="40" t="s">
        <v>684</v>
      </c>
    </row>
    <row r="794" spans="1:5" x14ac:dyDescent="0.6">
      <c r="A794" s="38" t="s">
        <v>1707</v>
      </c>
      <c r="B794" s="40">
        <v>87654916.400000006</v>
      </c>
      <c r="C794" s="40">
        <v>68798698.719999999</v>
      </c>
      <c r="D794" s="38">
        <v>1.27</v>
      </c>
      <c r="E794" s="40" t="s">
        <v>1708</v>
      </c>
    </row>
    <row r="795" spans="1:5" x14ac:dyDescent="0.6">
      <c r="A795" s="38" t="s">
        <v>1782</v>
      </c>
      <c r="B795" s="40">
        <v>198977789.25</v>
      </c>
      <c r="C795" s="40">
        <v>42520444.200000003</v>
      </c>
      <c r="D795" s="38">
        <v>4.68</v>
      </c>
      <c r="E795" s="40" t="s">
        <v>1783</v>
      </c>
    </row>
    <row r="796" spans="1:5" x14ac:dyDescent="0.6">
      <c r="A796" s="38" t="s">
        <v>1820</v>
      </c>
      <c r="B796" s="40">
        <v>93041477.549999997</v>
      </c>
      <c r="C796" s="40">
        <v>19817006.710000001</v>
      </c>
      <c r="D796" s="38">
        <v>4.7</v>
      </c>
      <c r="E796" s="40" t="s">
        <v>1821</v>
      </c>
    </row>
    <row r="797" spans="1:5" x14ac:dyDescent="0.6">
      <c r="A797" s="38" t="s">
        <v>1784</v>
      </c>
      <c r="B797" s="40">
        <v>65423081.270000003</v>
      </c>
      <c r="C797" s="40">
        <v>13626066.52</v>
      </c>
      <c r="D797" s="38">
        <v>4.8</v>
      </c>
      <c r="E797" s="40" t="s">
        <v>1785</v>
      </c>
    </row>
    <row r="798" spans="1:5" x14ac:dyDescent="0.6">
      <c r="A798" s="38" t="s">
        <v>1298</v>
      </c>
      <c r="B798" s="40">
        <v>11964117.130000001</v>
      </c>
      <c r="C798" s="40">
        <v>8761553.3800000008</v>
      </c>
      <c r="D798" s="38">
        <v>1.37</v>
      </c>
      <c r="E798" s="40" t="s">
        <v>1299</v>
      </c>
    </row>
    <row r="799" spans="1:5" x14ac:dyDescent="0.6">
      <c r="A799" s="38" t="s">
        <v>1300</v>
      </c>
      <c r="B799" s="40">
        <v>6749762.1600000001</v>
      </c>
      <c r="C799" s="40">
        <v>8810577.4600000009</v>
      </c>
      <c r="D799" s="38">
        <v>0.77</v>
      </c>
      <c r="E799" s="40" t="s">
        <v>1301</v>
      </c>
    </row>
    <row r="800" spans="1:5" x14ac:dyDescent="0.6">
      <c r="A800" s="38" t="s">
        <v>1357</v>
      </c>
      <c r="B800" s="40">
        <v>34833935.07</v>
      </c>
      <c r="C800" s="40">
        <v>8524497.8200000003</v>
      </c>
      <c r="D800" s="38">
        <v>4.09</v>
      </c>
      <c r="E800" s="40" t="s">
        <v>1358</v>
      </c>
    </row>
    <row r="801" spans="1:5" x14ac:dyDescent="0.6">
      <c r="A801" s="38" t="s">
        <v>118</v>
      </c>
      <c r="B801" s="40">
        <v>6679953.2000000002</v>
      </c>
      <c r="C801" s="40">
        <v>5265160.1900000004</v>
      </c>
      <c r="D801" s="38">
        <v>1.27</v>
      </c>
      <c r="E801" s="40" t="s">
        <v>119</v>
      </c>
    </row>
    <row r="802" spans="1:5" x14ac:dyDescent="0.6">
      <c r="A802" s="38" t="s">
        <v>404</v>
      </c>
      <c r="B802" s="40">
        <v>49586072.07</v>
      </c>
      <c r="C802" s="40">
        <v>7422578.8399999999</v>
      </c>
      <c r="D802" s="38">
        <v>6.68</v>
      </c>
      <c r="E802" s="40" t="s">
        <v>405</v>
      </c>
    </row>
    <row r="803" spans="1:5" x14ac:dyDescent="0.6">
      <c r="A803" s="38" t="s">
        <v>87</v>
      </c>
      <c r="B803" s="40">
        <v>36159795.049999997</v>
      </c>
      <c r="C803" s="40">
        <v>31988338.41</v>
      </c>
      <c r="D803" s="38">
        <v>1.1299999999999999</v>
      </c>
      <c r="E803" s="40" t="s">
        <v>88</v>
      </c>
    </row>
    <row r="804" spans="1:5" x14ac:dyDescent="0.6">
      <c r="A804" s="38" t="s">
        <v>1709</v>
      </c>
      <c r="B804" s="40">
        <v>20537019.530000001</v>
      </c>
      <c r="C804" s="40">
        <v>2918182.54</v>
      </c>
      <c r="D804" s="38">
        <v>7.04</v>
      </c>
      <c r="E804" s="40" t="s">
        <v>1710</v>
      </c>
    </row>
    <row r="805" spans="1:5" x14ac:dyDescent="0.6">
      <c r="A805" s="38" t="s">
        <v>1623</v>
      </c>
      <c r="B805" s="40">
        <v>21016643.530000001</v>
      </c>
      <c r="C805" s="40">
        <v>16031638.529999999</v>
      </c>
      <c r="D805" s="38">
        <v>1.31</v>
      </c>
      <c r="E805" s="40" t="s">
        <v>1624</v>
      </c>
    </row>
    <row r="806" spans="1:5" x14ac:dyDescent="0.6">
      <c r="A806" s="38" t="s">
        <v>952</v>
      </c>
      <c r="B806" s="40">
        <v>108659064</v>
      </c>
      <c r="C806" s="40">
        <v>41943934.700000003</v>
      </c>
      <c r="D806" s="38">
        <v>2.59</v>
      </c>
      <c r="E806" s="40" t="s">
        <v>953</v>
      </c>
    </row>
    <row r="807" spans="1:5" x14ac:dyDescent="0.6">
      <c r="A807" s="38" t="s">
        <v>764</v>
      </c>
      <c r="B807" s="40">
        <v>21775049.510000002</v>
      </c>
      <c r="C807" s="40">
        <v>8809898.0099999998</v>
      </c>
      <c r="D807" s="38">
        <v>2.4700000000000002</v>
      </c>
      <c r="E807" s="40" t="s">
        <v>765</v>
      </c>
    </row>
    <row r="808" spans="1:5" x14ac:dyDescent="0.6">
      <c r="A808" s="38" t="s">
        <v>1822</v>
      </c>
      <c r="B808" s="40">
        <v>14447779.060000001</v>
      </c>
      <c r="C808" s="40">
        <v>5770434.8200000003</v>
      </c>
      <c r="D808" s="38">
        <v>2.5</v>
      </c>
      <c r="E808" s="40" t="s">
        <v>1823</v>
      </c>
    </row>
    <row r="809" spans="1:5" x14ac:dyDescent="0.6">
      <c r="A809" s="38" t="s">
        <v>806</v>
      </c>
      <c r="B809" s="40">
        <v>16504380.470000001</v>
      </c>
      <c r="C809" s="40">
        <v>3518018.81</v>
      </c>
      <c r="D809" s="38">
        <v>4.6900000000000004</v>
      </c>
      <c r="E809" s="40" t="s">
        <v>807</v>
      </c>
    </row>
    <row r="810" spans="1:5" x14ac:dyDescent="0.6">
      <c r="A810" s="38" t="s">
        <v>868</v>
      </c>
      <c r="B810" s="40">
        <v>53071594.960000001</v>
      </c>
      <c r="C810" s="40">
        <v>10843247.810000001</v>
      </c>
      <c r="D810" s="38">
        <v>4.8899999999999997</v>
      </c>
      <c r="E810" s="40" t="s">
        <v>869</v>
      </c>
    </row>
    <row r="811" spans="1:5" x14ac:dyDescent="0.6">
      <c r="A811" s="38" t="s">
        <v>1755</v>
      </c>
      <c r="B811" s="40">
        <v>6687477.8099999996</v>
      </c>
      <c r="C811" s="40">
        <v>14507707.32</v>
      </c>
      <c r="D811" s="38">
        <v>0.46</v>
      </c>
      <c r="E811" s="40" t="s">
        <v>1756</v>
      </c>
    </row>
    <row r="812" spans="1:5" x14ac:dyDescent="0.6">
      <c r="A812" s="38" t="s">
        <v>630</v>
      </c>
      <c r="B812" s="40">
        <v>101604788.23</v>
      </c>
      <c r="C812" s="40">
        <v>6591999.0099999998</v>
      </c>
      <c r="D812" s="38">
        <v>15.41</v>
      </c>
      <c r="E812" s="40" t="s">
        <v>631</v>
      </c>
    </row>
    <row r="813" spans="1:5" x14ac:dyDescent="0.6">
      <c r="A813" s="38" t="s">
        <v>954</v>
      </c>
      <c r="B813" s="40">
        <v>14669962.84</v>
      </c>
      <c r="C813" s="40">
        <v>13445172.9</v>
      </c>
      <c r="D813" s="38">
        <v>1.0900000000000001</v>
      </c>
      <c r="E813" s="40" t="s">
        <v>955</v>
      </c>
    </row>
    <row r="814" spans="1:5" x14ac:dyDescent="0.6">
      <c r="A814" s="38" t="s">
        <v>1099</v>
      </c>
      <c r="B814" s="40">
        <v>51372173.149999999</v>
      </c>
      <c r="C814" s="40">
        <v>13695955.439999999</v>
      </c>
      <c r="D814" s="38">
        <v>3.75</v>
      </c>
      <c r="E814" s="40" t="s">
        <v>1100</v>
      </c>
    </row>
    <row r="815" spans="1:5" x14ac:dyDescent="0.6">
      <c r="A815" s="38" t="s">
        <v>337</v>
      </c>
      <c r="B815" s="40">
        <v>51715535.640000001</v>
      </c>
      <c r="C815" s="40">
        <v>12618757.869999999</v>
      </c>
      <c r="D815" s="38">
        <v>4.0999999999999996</v>
      </c>
      <c r="E815" s="40" t="s">
        <v>338</v>
      </c>
    </row>
    <row r="816" spans="1:5" x14ac:dyDescent="0.6">
      <c r="A816" s="38" t="s">
        <v>607</v>
      </c>
      <c r="B816" s="40">
        <v>13619461.560000001</v>
      </c>
      <c r="C816" s="40">
        <v>2563237.0499999998</v>
      </c>
      <c r="D816" s="38">
        <v>5.31</v>
      </c>
      <c r="E816" s="40" t="s">
        <v>608</v>
      </c>
    </row>
    <row r="817" spans="1:5" x14ac:dyDescent="0.6">
      <c r="A817" s="38" t="s">
        <v>1711</v>
      </c>
      <c r="B817" s="40">
        <v>87698538</v>
      </c>
      <c r="C817" s="40">
        <v>52151874.100000001</v>
      </c>
      <c r="D817" s="38">
        <v>1.68</v>
      </c>
      <c r="E817" s="40" t="s">
        <v>1712</v>
      </c>
    </row>
    <row r="818" spans="1:5" x14ac:dyDescent="0.6">
      <c r="A818" s="38" t="s">
        <v>1730</v>
      </c>
      <c r="B818" s="40">
        <v>6839399.1900000004</v>
      </c>
      <c r="C818" s="40">
        <v>19267921.420000002</v>
      </c>
      <c r="D818" s="38">
        <v>0.36</v>
      </c>
      <c r="E818" s="40" t="s">
        <v>1731</v>
      </c>
    </row>
    <row r="819" spans="1:5" x14ac:dyDescent="0.6">
      <c r="A819" s="38" t="s">
        <v>1757</v>
      </c>
      <c r="B819" s="40">
        <v>35620492.700000003</v>
      </c>
      <c r="C819" s="40">
        <v>17988056.859999999</v>
      </c>
      <c r="D819" s="38">
        <v>1.98</v>
      </c>
      <c r="E819" s="40" t="s">
        <v>1758</v>
      </c>
    </row>
    <row r="820" spans="1:5" x14ac:dyDescent="0.6">
      <c r="A820" s="38" t="s">
        <v>37</v>
      </c>
      <c r="B820" s="40">
        <v>55250015.93</v>
      </c>
      <c r="C820" s="40">
        <v>13308060.68</v>
      </c>
      <c r="D820" s="38">
        <v>4.1500000000000004</v>
      </c>
      <c r="E820" s="40" t="s">
        <v>38</v>
      </c>
    </row>
    <row r="821" spans="1:5" x14ac:dyDescent="0.6">
      <c r="A821" s="38" t="s">
        <v>1138</v>
      </c>
      <c r="B821" s="40">
        <v>51911767.189999998</v>
      </c>
      <c r="C821" s="40">
        <v>7582150.8300000001</v>
      </c>
      <c r="D821" s="38">
        <v>6.85</v>
      </c>
      <c r="E821" s="40" t="s">
        <v>1139</v>
      </c>
    </row>
    <row r="822" spans="1:5" x14ac:dyDescent="0.6">
      <c r="A822" s="38" t="s">
        <v>1151</v>
      </c>
      <c r="B822" s="40">
        <v>27215839.670000002</v>
      </c>
      <c r="C822" s="40">
        <v>10395460.640000001</v>
      </c>
      <c r="D822" s="38">
        <v>2.62</v>
      </c>
      <c r="E822" s="40" t="s">
        <v>1152</v>
      </c>
    </row>
    <row r="823" spans="1:5" x14ac:dyDescent="0.6">
      <c r="A823" s="38" t="s">
        <v>609</v>
      </c>
      <c r="B823" s="40">
        <v>21926735.859999999</v>
      </c>
      <c r="C823" s="40">
        <v>10325187</v>
      </c>
      <c r="D823" s="38">
        <v>2.12</v>
      </c>
      <c r="E823" s="40" t="s">
        <v>610</v>
      </c>
    </row>
    <row r="824" spans="1:5" x14ac:dyDescent="0.6">
      <c r="A824" s="38" t="s">
        <v>1533</v>
      </c>
      <c r="B824" s="40">
        <v>166628803.00999999</v>
      </c>
      <c r="C824" s="40">
        <v>115664219.31</v>
      </c>
      <c r="D824" s="38">
        <v>1.44</v>
      </c>
      <c r="E824" s="40" t="s">
        <v>1534</v>
      </c>
    </row>
    <row r="825" spans="1:5" x14ac:dyDescent="0.6">
      <c r="A825" s="38" t="s">
        <v>1390</v>
      </c>
      <c r="B825" s="40">
        <v>64351100.18</v>
      </c>
      <c r="C825" s="40">
        <v>9472809.3399999999</v>
      </c>
      <c r="D825" s="38">
        <v>6.79</v>
      </c>
      <c r="E825" s="40" t="s">
        <v>1391</v>
      </c>
    </row>
    <row r="826" spans="1:5" x14ac:dyDescent="0.6">
      <c r="A826" s="38" t="s">
        <v>1304</v>
      </c>
      <c r="B826" s="40">
        <v>35914824.229999997</v>
      </c>
      <c r="C826" s="40">
        <v>13018682.25</v>
      </c>
      <c r="D826" s="38">
        <v>2.76</v>
      </c>
      <c r="E826" s="40" t="s">
        <v>1305</v>
      </c>
    </row>
    <row r="827" spans="1:5" x14ac:dyDescent="0.6">
      <c r="A827" s="38" t="s">
        <v>838</v>
      </c>
      <c r="B827" s="40">
        <v>45511464.93</v>
      </c>
      <c r="C827" s="40">
        <v>13811831.84</v>
      </c>
      <c r="D827" s="38">
        <v>3.3</v>
      </c>
      <c r="E827" s="40" t="s">
        <v>839</v>
      </c>
    </row>
    <row r="828" spans="1:5" x14ac:dyDescent="0.6">
      <c r="A828" s="38" t="s">
        <v>1469</v>
      </c>
      <c r="B828" s="40">
        <v>81883357.489999995</v>
      </c>
      <c r="C828" s="40">
        <v>22151222.489999998</v>
      </c>
      <c r="D828" s="38">
        <v>3.7</v>
      </c>
      <c r="E828" s="40" t="s">
        <v>1470</v>
      </c>
    </row>
    <row r="829" spans="1:5" x14ac:dyDescent="0.6">
      <c r="A829" s="38" t="s">
        <v>1170</v>
      </c>
      <c r="B829" s="40">
        <v>25506806.989999998</v>
      </c>
      <c r="C829" s="40">
        <v>19874363.02</v>
      </c>
      <c r="D829" s="38">
        <v>1.28</v>
      </c>
      <c r="E829" s="40" t="s">
        <v>1171</v>
      </c>
    </row>
    <row r="830" spans="1:5" x14ac:dyDescent="0.6">
      <c r="A830" s="38" t="s">
        <v>1359</v>
      </c>
      <c r="B830" s="40">
        <v>83003971.099999994</v>
      </c>
      <c r="C830" s="40">
        <v>14144804.810000001</v>
      </c>
      <c r="D830" s="38">
        <v>5.87</v>
      </c>
      <c r="E830" s="40" t="s">
        <v>1360</v>
      </c>
    </row>
    <row r="831" spans="1:5" x14ac:dyDescent="0.6">
      <c r="A831" s="38" t="s">
        <v>89</v>
      </c>
      <c r="B831" s="40">
        <v>7389360.4800000004</v>
      </c>
      <c r="C831" s="40">
        <v>13397598.210000001</v>
      </c>
      <c r="D831" s="38">
        <v>0.55000000000000004</v>
      </c>
      <c r="E831" s="40" t="s">
        <v>90</v>
      </c>
    </row>
    <row r="832" spans="1:5" x14ac:dyDescent="0.6">
      <c r="A832" s="38" t="s">
        <v>1759</v>
      </c>
      <c r="B832" s="40">
        <v>67447119.879999995</v>
      </c>
      <c r="C832" s="40">
        <v>19750093.57</v>
      </c>
      <c r="D832" s="38">
        <v>3.42</v>
      </c>
      <c r="E832" s="40" t="s">
        <v>1760</v>
      </c>
    </row>
    <row r="833" spans="1:5" x14ac:dyDescent="0.6">
      <c r="A833" s="38" t="s">
        <v>1306</v>
      </c>
      <c r="B833" s="40">
        <v>161418739.12</v>
      </c>
      <c r="C833" s="40">
        <v>128806473.73</v>
      </c>
      <c r="D833" s="38">
        <v>1.25</v>
      </c>
      <c r="E833" s="40" t="s">
        <v>1307</v>
      </c>
    </row>
    <row r="834" spans="1:5" x14ac:dyDescent="0.6">
      <c r="A834" s="38" t="s">
        <v>840</v>
      </c>
      <c r="B834" s="40">
        <v>146024172.38</v>
      </c>
      <c r="C834" s="40">
        <v>19354927.239999998</v>
      </c>
      <c r="D834" s="38">
        <v>7.54</v>
      </c>
      <c r="E834" s="40" t="s">
        <v>841</v>
      </c>
    </row>
    <row r="835" spans="1:5" x14ac:dyDescent="0.6">
      <c r="A835" s="38" t="s">
        <v>1535</v>
      </c>
      <c r="B835" s="40">
        <v>59416789.93</v>
      </c>
      <c r="C835" s="40">
        <v>23421622.550000001</v>
      </c>
      <c r="D835" s="38">
        <v>2.54</v>
      </c>
      <c r="E835" s="40" t="s">
        <v>1536</v>
      </c>
    </row>
    <row r="836" spans="1:5" x14ac:dyDescent="0.6">
      <c r="A836" s="38" t="s">
        <v>1807</v>
      </c>
      <c r="B836" s="40">
        <v>51726103.289999999</v>
      </c>
      <c r="C836" s="40">
        <v>11772628.93</v>
      </c>
      <c r="D836" s="38">
        <v>4.3899999999999997</v>
      </c>
      <c r="E836" s="40" t="s">
        <v>1808</v>
      </c>
    </row>
    <row r="837" spans="1:5" x14ac:dyDescent="0.6">
      <c r="A837" s="38" t="s">
        <v>1824</v>
      </c>
      <c r="B837" s="40">
        <v>51757328.130000003</v>
      </c>
      <c r="C837" s="40">
        <v>12855827.07</v>
      </c>
      <c r="D837" s="38">
        <v>4.03</v>
      </c>
      <c r="E837" s="40" t="s">
        <v>1825</v>
      </c>
    </row>
    <row r="838" spans="1:5" x14ac:dyDescent="0.6">
      <c r="A838" s="38" t="s">
        <v>1308</v>
      </c>
      <c r="B838" s="40">
        <v>12133841.83</v>
      </c>
      <c r="C838" s="40">
        <v>18948957.48</v>
      </c>
      <c r="D838" s="38">
        <v>0.64</v>
      </c>
      <c r="E838" s="40" t="s">
        <v>1309</v>
      </c>
    </row>
    <row r="839" spans="1:5" x14ac:dyDescent="0.6">
      <c r="A839" s="38" t="s">
        <v>987</v>
      </c>
      <c r="B839" s="40">
        <v>67560451.670000002</v>
      </c>
      <c r="C839" s="40">
        <v>3529491.1</v>
      </c>
      <c r="D839" s="38">
        <v>19.14</v>
      </c>
      <c r="E839" s="40" t="s">
        <v>988</v>
      </c>
    </row>
    <row r="840" spans="1:5" x14ac:dyDescent="0.6">
      <c r="A840" s="38" t="s">
        <v>1537</v>
      </c>
      <c r="B840" s="40">
        <v>37226446.100000001</v>
      </c>
      <c r="C840" s="40">
        <v>16429474.02</v>
      </c>
      <c r="D840" s="38">
        <v>2.27</v>
      </c>
      <c r="E840" s="40" t="s">
        <v>1538</v>
      </c>
    </row>
    <row r="841" spans="1:5" x14ac:dyDescent="0.6">
      <c r="A841" s="38" t="s">
        <v>215</v>
      </c>
      <c r="B841" s="40">
        <v>17880614.140000001</v>
      </c>
      <c r="C841" s="40">
        <v>13805414.130000001</v>
      </c>
      <c r="D841" s="38">
        <v>1.3</v>
      </c>
      <c r="E841" s="40" t="s">
        <v>216</v>
      </c>
    </row>
    <row r="842" spans="1:5" x14ac:dyDescent="0.6">
      <c r="A842" s="38" t="s">
        <v>120</v>
      </c>
      <c r="B842" s="40">
        <v>24065516.07</v>
      </c>
      <c r="C842" s="40">
        <v>15322026.810000001</v>
      </c>
      <c r="D842" s="38">
        <v>1.57</v>
      </c>
      <c r="E842" s="40" t="s">
        <v>121</v>
      </c>
    </row>
    <row r="843" spans="1:5" x14ac:dyDescent="0.6">
      <c r="A843" s="38" t="s">
        <v>1211</v>
      </c>
      <c r="B843" s="40">
        <v>9025303.1400000006</v>
      </c>
      <c r="C843" s="40">
        <v>13714063.9</v>
      </c>
      <c r="D843" s="38">
        <v>0.66</v>
      </c>
      <c r="E843" s="40" t="s">
        <v>1212</v>
      </c>
    </row>
    <row r="844" spans="1:5" x14ac:dyDescent="0.6">
      <c r="A844" s="38" t="s">
        <v>1213</v>
      </c>
      <c r="B844" s="40">
        <v>17882730.66</v>
      </c>
      <c r="C844" s="40">
        <v>11238248.99</v>
      </c>
      <c r="D844" s="38">
        <v>1.59</v>
      </c>
      <c r="E844" s="40" t="s">
        <v>1214</v>
      </c>
    </row>
    <row r="845" spans="1:5" x14ac:dyDescent="0.6">
      <c r="A845" s="38" t="s">
        <v>234</v>
      </c>
      <c r="B845" s="40">
        <v>67159361.859999999</v>
      </c>
      <c r="C845" s="40">
        <v>8704438.8200000003</v>
      </c>
      <c r="D845" s="38">
        <v>7.72</v>
      </c>
      <c r="E845" s="40" t="s">
        <v>235</v>
      </c>
    </row>
    <row r="846" spans="1:5" x14ac:dyDescent="0.6">
      <c r="A846" s="38" t="s">
        <v>1310</v>
      </c>
      <c r="B846" s="40">
        <v>45243643.289999999</v>
      </c>
      <c r="C846" s="40">
        <v>4610730.4400000004</v>
      </c>
      <c r="D846" s="38">
        <v>9.81</v>
      </c>
      <c r="E846" s="40" t="s">
        <v>1311</v>
      </c>
    </row>
    <row r="847" spans="1:5" x14ac:dyDescent="0.6">
      <c r="A847" s="38" t="s">
        <v>1312</v>
      </c>
      <c r="B847" s="40">
        <v>15141638.289999999</v>
      </c>
      <c r="C847" s="40">
        <v>4276955.4000000004</v>
      </c>
      <c r="D847" s="38">
        <v>3.54</v>
      </c>
      <c r="E847" s="40" t="s">
        <v>1313</v>
      </c>
    </row>
    <row r="848" spans="1:5" x14ac:dyDescent="0.6">
      <c r="A848" s="38" t="s">
        <v>1314</v>
      </c>
      <c r="B848" s="40">
        <v>8201254.8099999996</v>
      </c>
      <c r="C848" s="40">
        <v>10877159.539999999</v>
      </c>
      <c r="D848" s="38">
        <v>0.75</v>
      </c>
      <c r="E848" s="40" t="s">
        <v>1315</v>
      </c>
    </row>
    <row r="849" spans="1:5" x14ac:dyDescent="0.6">
      <c r="A849" s="38" t="s">
        <v>1392</v>
      </c>
      <c r="B849" s="40">
        <v>114105163.29000001</v>
      </c>
      <c r="C849" s="40">
        <v>11739068.189999999</v>
      </c>
      <c r="D849" s="38">
        <v>9.7200000000000006</v>
      </c>
      <c r="E849" s="40" t="s">
        <v>1393</v>
      </c>
    </row>
    <row r="850" spans="1:5" x14ac:dyDescent="0.6">
      <c r="A850" s="38" t="s">
        <v>1394</v>
      </c>
      <c r="B850" s="40">
        <v>149832379.47999999</v>
      </c>
      <c r="C850" s="40">
        <v>15065757.98</v>
      </c>
      <c r="D850" s="38">
        <v>9.9499999999999993</v>
      </c>
      <c r="E850" s="40" t="s">
        <v>1395</v>
      </c>
    </row>
    <row r="851" spans="1:5" x14ac:dyDescent="0.6">
      <c r="A851" s="38" t="s">
        <v>1396</v>
      </c>
      <c r="B851" s="40">
        <v>76928768.219999999</v>
      </c>
      <c r="C851" s="40">
        <v>10605909.26</v>
      </c>
      <c r="D851" s="38">
        <v>7.25</v>
      </c>
      <c r="E851" s="40" t="s">
        <v>1397</v>
      </c>
    </row>
    <row r="852" spans="1:5" x14ac:dyDescent="0.6">
      <c r="A852" s="38" t="s">
        <v>1539</v>
      </c>
      <c r="B852" s="40">
        <v>17234185.239999998</v>
      </c>
      <c r="C852" s="40">
        <v>12084379.810000001</v>
      </c>
      <c r="D852" s="38">
        <v>1.43</v>
      </c>
      <c r="E852" s="40" t="s">
        <v>1540</v>
      </c>
    </row>
    <row r="853" spans="1:5" x14ac:dyDescent="0.6">
      <c r="A853" s="38" t="s">
        <v>1541</v>
      </c>
      <c r="B853" s="40">
        <v>59058268.049999997</v>
      </c>
      <c r="C853" s="40">
        <v>6457827.5499999998</v>
      </c>
      <c r="D853" s="38">
        <v>9.15</v>
      </c>
      <c r="E853" s="40" t="s">
        <v>1542</v>
      </c>
    </row>
    <row r="854" spans="1:5" x14ac:dyDescent="0.6">
      <c r="A854" s="38" t="s">
        <v>354</v>
      </c>
      <c r="B854" s="40">
        <v>3783922.85</v>
      </c>
      <c r="C854" s="40">
        <v>6870533.0599999996</v>
      </c>
      <c r="D854" s="38">
        <v>0.55000000000000004</v>
      </c>
      <c r="E854" s="40" t="s">
        <v>355</v>
      </c>
    </row>
    <row r="855" spans="1:5" x14ac:dyDescent="0.6">
      <c r="A855" s="38" t="s">
        <v>356</v>
      </c>
      <c r="B855" s="40">
        <v>18234649.84</v>
      </c>
      <c r="C855" s="40">
        <v>3997338.33</v>
      </c>
      <c r="D855" s="38">
        <v>4.5599999999999996</v>
      </c>
      <c r="E855" s="40" t="s">
        <v>357</v>
      </c>
    </row>
    <row r="856" spans="1:5" x14ac:dyDescent="0.6">
      <c r="A856" s="38" t="s">
        <v>1543</v>
      </c>
      <c r="B856" s="40">
        <v>21969691.899999999</v>
      </c>
      <c r="C856" s="40">
        <v>5571690.3300000001</v>
      </c>
      <c r="D856" s="38">
        <v>3.94</v>
      </c>
      <c r="E856" s="40" t="s">
        <v>1544</v>
      </c>
    </row>
    <row r="857" spans="1:5" x14ac:dyDescent="0.6">
      <c r="A857" s="38" t="s">
        <v>406</v>
      </c>
      <c r="B857" s="40">
        <v>32227170.539999999</v>
      </c>
      <c r="C857" s="40">
        <v>12474277.1</v>
      </c>
      <c r="D857" s="38">
        <v>2.58</v>
      </c>
      <c r="E857" s="40" t="s">
        <v>407</v>
      </c>
    </row>
    <row r="858" spans="1:5" x14ac:dyDescent="0.6">
      <c r="A858" s="38" t="s">
        <v>408</v>
      </c>
      <c r="B858" s="40">
        <v>25639860.789999999</v>
      </c>
      <c r="C858" s="40">
        <v>5810118.7999999998</v>
      </c>
      <c r="D858" s="38">
        <v>4.41</v>
      </c>
      <c r="E858" s="40" t="s">
        <v>409</v>
      </c>
    </row>
    <row r="859" spans="1:5" x14ac:dyDescent="0.6">
      <c r="A859" s="38" t="s">
        <v>410</v>
      </c>
      <c r="B859" s="40">
        <v>23653624.800000001</v>
      </c>
      <c r="C859" s="40">
        <v>6464158.8700000001</v>
      </c>
      <c r="D859" s="38">
        <v>3.66</v>
      </c>
      <c r="E859" s="40" t="s">
        <v>411</v>
      </c>
    </row>
    <row r="860" spans="1:5" x14ac:dyDescent="0.6">
      <c r="A860" s="38" t="s">
        <v>1026</v>
      </c>
      <c r="B860" s="40">
        <v>42459748</v>
      </c>
      <c r="C860" s="40">
        <v>6852047.1100000003</v>
      </c>
      <c r="D860" s="38">
        <v>6.2</v>
      </c>
      <c r="E860" s="40" t="s">
        <v>1027</v>
      </c>
    </row>
    <row r="861" spans="1:5" x14ac:dyDescent="0.6">
      <c r="A861" s="38" t="s">
        <v>1028</v>
      </c>
      <c r="B861" s="40">
        <v>9501423.5199999996</v>
      </c>
      <c r="C861" s="40">
        <v>7901054.5999999996</v>
      </c>
      <c r="D861" s="38">
        <v>1.2</v>
      </c>
      <c r="E861" s="40" t="s">
        <v>1029</v>
      </c>
    </row>
    <row r="862" spans="1:5" x14ac:dyDescent="0.6">
      <c r="A862" s="38" t="s">
        <v>1030</v>
      </c>
      <c r="B862" s="40">
        <v>33809977.909999996</v>
      </c>
      <c r="C862" s="40">
        <v>9969667.3300000001</v>
      </c>
      <c r="D862" s="38">
        <v>3.39</v>
      </c>
      <c r="E862" s="40" t="s">
        <v>1031</v>
      </c>
    </row>
    <row r="863" spans="1:5" x14ac:dyDescent="0.6">
      <c r="A863" s="38" t="s">
        <v>791</v>
      </c>
      <c r="B863" s="40">
        <v>76592511.400000006</v>
      </c>
      <c r="C863" s="40">
        <v>20572577.390000001</v>
      </c>
      <c r="D863" s="38">
        <v>3.72</v>
      </c>
      <c r="E863" s="40" t="s">
        <v>792</v>
      </c>
    </row>
    <row r="864" spans="1:5" x14ac:dyDescent="0.6">
      <c r="A864" s="38" t="s">
        <v>339</v>
      </c>
      <c r="B864" s="40">
        <v>26313731.75</v>
      </c>
      <c r="C864" s="40">
        <v>9082336.4100000001</v>
      </c>
      <c r="D864" s="38">
        <v>2.9</v>
      </c>
      <c r="E864" s="40" t="s">
        <v>340</v>
      </c>
    </row>
    <row r="865" spans="1:5" x14ac:dyDescent="0.6">
      <c r="A865" s="38" t="s">
        <v>1471</v>
      </c>
      <c r="B865" s="40">
        <v>62794808.109999999</v>
      </c>
      <c r="C865" s="40">
        <v>11735462.560000001</v>
      </c>
      <c r="D865" s="38">
        <v>5.35</v>
      </c>
      <c r="E865" s="40" t="s">
        <v>1472</v>
      </c>
    </row>
    <row r="866" spans="1:5" x14ac:dyDescent="0.6">
      <c r="A866" s="38" t="s">
        <v>1473</v>
      </c>
      <c r="B866" s="40">
        <v>23660287.59</v>
      </c>
      <c r="C866" s="40">
        <v>13721043.060000001</v>
      </c>
      <c r="D866" s="38">
        <v>1.72</v>
      </c>
      <c r="E866" s="40" t="s">
        <v>1474</v>
      </c>
    </row>
    <row r="867" spans="1:5" x14ac:dyDescent="0.6">
      <c r="A867" s="38" t="s">
        <v>1475</v>
      </c>
      <c r="B867" s="40">
        <v>27135233.75</v>
      </c>
      <c r="C867" s="40">
        <v>8180354.8399999999</v>
      </c>
      <c r="D867" s="38">
        <v>3.32</v>
      </c>
      <c r="E867" s="40" t="s">
        <v>1476</v>
      </c>
    </row>
    <row r="868" spans="1:5" x14ac:dyDescent="0.6">
      <c r="A868" s="38" t="s">
        <v>903</v>
      </c>
      <c r="B868" s="40">
        <v>20907954.640000001</v>
      </c>
      <c r="C868" s="40">
        <v>16384086.18</v>
      </c>
      <c r="D868" s="38">
        <v>1.28</v>
      </c>
      <c r="E868" s="40" t="s">
        <v>904</v>
      </c>
    </row>
    <row r="869" spans="1:5" x14ac:dyDescent="0.6">
      <c r="A869" s="38" t="s">
        <v>1361</v>
      </c>
      <c r="B869" s="40">
        <v>54818940.380000003</v>
      </c>
      <c r="C869" s="40">
        <v>11357530.6</v>
      </c>
      <c r="D869" s="38">
        <v>4.83</v>
      </c>
      <c r="E869" s="40" t="s">
        <v>1362</v>
      </c>
    </row>
    <row r="870" spans="1:5" x14ac:dyDescent="0.6">
      <c r="A870" s="38" t="s">
        <v>1153</v>
      </c>
      <c r="B870" s="40">
        <v>6641839.6500000004</v>
      </c>
      <c r="C870" s="40">
        <v>15381106.23</v>
      </c>
      <c r="D870" s="38">
        <v>0.43</v>
      </c>
      <c r="E870" s="40" t="s">
        <v>1154</v>
      </c>
    </row>
    <row r="871" spans="1:5" x14ac:dyDescent="0.6">
      <c r="A871" s="38" t="s">
        <v>853</v>
      </c>
      <c r="B871" s="40">
        <v>110946438.38</v>
      </c>
      <c r="C871" s="40">
        <v>37235077.719999999</v>
      </c>
      <c r="D871" s="38">
        <v>2.98</v>
      </c>
      <c r="E871" s="40" t="s">
        <v>854</v>
      </c>
    </row>
    <row r="872" spans="1:5" x14ac:dyDescent="0.6">
      <c r="A872" s="38" t="s">
        <v>1874</v>
      </c>
      <c r="B872" s="40">
        <v>16099302.439999999</v>
      </c>
      <c r="C872" s="40">
        <v>19572643.940000001</v>
      </c>
      <c r="D872" s="38">
        <v>0.82</v>
      </c>
      <c r="E872" s="40" t="s">
        <v>1875</v>
      </c>
    </row>
    <row r="873" spans="1:5" x14ac:dyDescent="0.6">
      <c r="A873" s="38" t="s">
        <v>905</v>
      </c>
      <c r="B873" s="40">
        <v>37655976.530000001</v>
      </c>
      <c r="C873" s="40">
        <v>7641744.1500000004</v>
      </c>
      <c r="D873" s="38">
        <v>4.93</v>
      </c>
      <c r="E873" s="40" t="s">
        <v>906</v>
      </c>
    </row>
    <row r="874" spans="1:5" x14ac:dyDescent="0.6">
      <c r="A874" s="38" t="s">
        <v>907</v>
      </c>
      <c r="B874" s="40">
        <v>22925574.010000002</v>
      </c>
      <c r="C874" s="40">
        <v>9825725.1999999993</v>
      </c>
      <c r="D874" s="38">
        <v>2.33</v>
      </c>
      <c r="E874" s="40" t="s">
        <v>908</v>
      </c>
    </row>
    <row r="875" spans="1:5" x14ac:dyDescent="0.6">
      <c r="A875" s="38" t="s">
        <v>909</v>
      </c>
      <c r="B875" s="40">
        <v>38032998.07</v>
      </c>
      <c r="C875" s="40">
        <v>8628249.3300000001</v>
      </c>
      <c r="D875" s="38">
        <v>4.41</v>
      </c>
      <c r="E875" s="40" t="s">
        <v>910</v>
      </c>
    </row>
    <row r="876" spans="1:5" x14ac:dyDescent="0.6">
      <c r="A876" s="38" t="s">
        <v>1155</v>
      </c>
      <c r="B876" s="40">
        <v>29724660.079999998</v>
      </c>
      <c r="C876" s="40">
        <v>19380276.300000001</v>
      </c>
      <c r="D876" s="38">
        <v>1.53</v>
      </c>
      <c r="E876" s="40" t="s">
        <v>1156</v>
      </c>
    </row>
    <row r="877" spans="1:5" x14ac:dyDescent="0.6">
      <c r="A877" s="38" t="s">
        <v>1157</v>
      </c>
      <c r="B877" s="40">
        <v>12993928.859999999</v>
      </c>
      <c r="C877" s="40">
        <v>8232391.6299999999</v>
      </c>
      <c r="D877" s="38">
        <v>1.58</v>
      </c>
      <c r="E877" s="40" t="s">
        <v>1158</v>
      </c>
    </row>
    <row r="878" spans="1:5" x14ac:dyDescent="0.6">
      <c r="A878" s="38" t="s">
        <v>1732</v>
      </c>
      <c r="B878" s="40">
        <v>10031372.550000001</v>
      </c>
      <c r="C878" s="40">
        <v>15489737.1</v>
      </c>
      <c r="D878" s="38">
        <v>0.65</v>
      </c>
      <c r="E878" s="40" t="s">
        <v>1733</v>
      </c>
    </row>
    <row r="879" spans="1:5" x14ac:dyDescent="0.6">
      <c r="A879" s="38" t="s">
        <v>39</v>
      </c>
      <c r="B879" s="40">
        <v>6909652.4100000001</v>
      </c>
      <c r="C879" s="40">
        <v>9389066.5</v>
      </c>
      <c r="D879" s="38">
        <v>0.74</v>
      </c>
      <c r="E879" s="40" t="s">
        <v>40</v>
      </c>
    </row>
    <row r="880" spans="1:5" x14ac:dyDescent="0.6">
      <c r="A880" s="38" t="s">
        <v>989</v>
      </c>
      <c r="B880" s="40">
        <v>29640072.420000002</v>
      </c>
      <c r="C880" s="40">
        <v>9322822.8599999994</v>
      </c>
      <c r="D880" s="38">
        <v>3.18</v>
      </c>
      <c r="E880" s="40" t="s">
        <v>990</v>
      </c>
    </row>
    <row r="881" spans="1:5" x14ac:dyDescent="0.6">
      <c r="A881" s="38" t="s">
        <v>870</v>
      </c>
      <c r="B881" s="40">
        <v>51083708.450000003</v>
      </c>
      <c r="C881" s="40">
        <v>13289904.630000001</v>
      </c>
      <c r="D881" s="38">
        <v>3.84</v>
      </c>
      <c r="E881" s="40" t="s">
        <v>871</v>
      </c>
    </row>
    <row r="882" spans="1:5" x14ac:dyDescent="0.6">
      <c r="A882" s="38" t="s">
        <v>872</v>
      </c>
      <c r="B882" s="40">
        <v>72358692.450000003</v>
      </c>
      <c r="C882" s="40">
        <v>8581294.0399999991</v>
      </c>
      <c r="D882" s="38">
        <v>8.43</v>
      </c>
      <c r="E882" s="40" t="s">
        <v>873</v>
      </c>
    </row>
    <row r="883" spans="1:5" x14ac:dyDescent="0.6">
      <c r="A883" s="38" t="s">
        <v>685</v>
      </c>
      <c r="B883" s="40">
        <v>22449098.899999999</v>
      </c>
      <c r="C883" s="40">
        <v>7828297.5999999996</v>
      </c>
      <c r="D883" s="38">
        <v>2.87</v>
      </c>
      <c r="E883" s="40" t="s">
        <v>686</v>
      </c>
    </row>
    <row r="884" spans="1:5" x14ac:dyDescent="0.6">
      <c r="A884" s="38" t="s">
        <v>1101</v>
      </c>
      <c r="B884" s="40">
        <v>12479205.470000001</v>
      </c>
      <c r="C884" s="40">
        <v>9537719.0399999991</v>
      </c>
      <c r="D884" s="38">
        <v>1.31</v>
      </c>
      <c r="E884" s="40" t="s">
        <v>1102</v>
      </c>
    </row>
    <row r="885" spans="1:5" x14ac:dyDescent="0.6">
      <c r="A885" s="38" t="s">
        <v>451</v>
      </c>
      <c r="B885" s="40">
        <v>82011879.430000007</v>
      </c>
      <c r="C885" s="40">
        <v>15033728.970000001</v>
      </c>
      <c r="D885" s="38">
        <v>5.46</v>
      </c>
      <c r="E885" s="40" t="s">
        <v>452</v>
      </c>
    </row>
    <row r="886" spans="1:5" x14ac:dyDescent="0.6">
      <c r="A886" s="38" t="s">
        <v>766</v>
      </c>
      <c r="B886" s="40">
        <v>37382535.740000002</v>
      </c>
      <c r="C886" s="40">
        <v>9451799.8300000001</v>
      </c>
      <c r="D886" s="38">
        <v>3.96</v>
      </c>
      <c r="E886" s="40" t="s">
        <v>767</v>
      </c>
    </row>
    <row r="887" spans="1:5" x14ac:dyDescent="0.6">
      <c r="A887" s="38" t="s">
        <v>1625</v>
      </c>
      <c r="B887" s="40">
        <v>20421329.469999999</v>
      </c>
      <c r="C887" s="40">
        <v>10067813.01</v>
      </c>
      <c r="D887" s="38">
        <v>2.0299999999999998</v>
      </c>
      <c r="E887" s="40" t="s">
        <v>1309</v>
      </c>
    </row>
    <row r="888" spans="1:5" x14ac:dyDescent="0.6">
      <c r="A888" s="38" t="s">
        <v>1626</v>
      </c>
      <c r="B888" s="40">
        <v>30408528.460000001</v>
      </c>
      <c r="C888" s="40">
        <v>15830392.32</v>
      </c>
      <c r="D888" s="38">
        <v>1.92</v>
      </c>
      <c r="E888" s="40" t="s">
        <v>1627</v>
      </c>
    </row>
    <row r="889" spans="1:5" x14ac:dyDescent="0.6">
      <c r="A889" s="38" t="s">
        <v>1628</v>
      </c>
      <c r="B889" s="40">
        <v>56634705.259999998</v>
      </c>
      <c r="C889" s="40">
        <v>11917675.57</v>
      </c>
      <c r="D889" s="38">
        <v>4.75</v>
      </c>
      <c r="E889" s="40" t="s">
        <v>1629</v>
      </c>
    </row>
    <row r="890" spans="1:5" x14ac:dyDescent="0.6">
      <c r="A890" s="38" t="s">
        <v>1630</v>
      </c>
      <c r="B890" s="40">
        <v>100300057.59999999</v>
      </c>
      <c r="C890" s="40">
        <v>7680198.5899999999</v>
      </c>
      <c r="D890" s="38">
        <v>13.06</v>
      </c>
      <c r="E890" s="40" t="s">
        <v>1631</v>
      </c>
    </row>
    <row r="891" spans="1:5" x14ac:dyDescent="0.6">
      <c r="A891" s="38" t="s">
        <v>137</v>
      </c>
      <c r="B891" s="40">
        <v>50450977.659999996</v>
      </c>
      <c r="C891" s="40">
        <v>18691491.469999999</v>
      </c>
      <c r="D891" s="38">
        <v>2.7</v>
      </c>
      <c r="E891" s="40" t="s">
        <v>138</v>
      </c>
    </row>
    <row r="892" spans="1:5" x14ac:dyDescent="0.6">
      <c r="A892" s="38" t="s">
        <v>139</v>
      </c>
      <c r="B892" s="40">
        <v>22877077.760000002</v>
      </c>
      <c r="C892" s="40">
        <v>7468210.7599999998</v>
      </c>
      <c r="D892" s="38">
        <v>3.06</v>
      </c>
      <c r="E892" s="40" t="s">
        <v>140</v>
      </c>
    </row>
    <row r="893" spans="1:5" x14ac:dyDescent="0.6">
      <c r="A893" s="38" t="s">
        <v>385</v>
      </c>
      <c r="B893" s="40">
        <v>63741259.890000001</v>
      </c>
      <c r="C893" s="40">
        <v>11099698.74</v>
      </c>
      <c r="D893" s="38">
        <v>5.74</v>
      </c>
      <c r="E893" s="40" t="s">
        <v>386</v>
      </c>
    </row>
    <row r="894" spans="1:5" x14ac:dyDescent="0.6">
      <c r="A894" s="38" t="s">
        <v>1055</v>
      </c>
      <c r="B894" s="40">
        <v>5253791.54</v>
      </c>
      <c r="C894" s="40">
        <v>8894142.4900000002</v>
      </c>
      <c r="D894" s="38">
        <v>0.59</v>
      </c>
      <c r="E894" s="40" t="s">
        <v>1056</v>
      </c>
    </row>
    <row r="895" spans="1:5" x14ac:dyDescent="0.6">
      <c r="A895" s="38" t="s">
        <v>1657</v>
      </c>
      <c r="B895" s="40">
        <v>96521068.180000007</v>
      </c>
      <c r="C895" s="40">
        <v>14454732.15</v>
      </c>
      <c r="D895" s="38">
        <v>6.68</v>
      </c>
      <c r="E895" s="40" t="s">
        <v>1658</v>
      </c>
    </row>
    <row r="896" spans="1:5" x14ac:dyDescent="0.6">
      <c r="A896" s="38" t="s">
        <v>611</v>
      </c>
      <c r="B896" s="40">
        <v>19149526.510000002</v>
      </c>
      <c r="C896" s="40">
        <v>17650420.829999998</v>
      </c>
      <c r="D896" s="38">
        <v>1.08</v>
      </c>
      <c r="E896" s="40" t="s">
        <v>612</v>
      </c>
    </row>
    <row r="897" spans="1:5" x14ac:dyDescent="0.6">
      <c r="A897" s="38" t="s">
        <v>579</v>
      </c>
      <c r="B897" s="40">
        <v>66470711.560000002</v>
      </c>
      <c r="C897" s="40">
        <v>14271859.529999999</v>
      </c>
      <c r="D897" s="38">
        <v>4.66</v>
      </c>
      <c r="E897" s="40" t="s">
        <v>2032</v>
      </c>
    </row>
    <row r="898" spans="1:5" x14ac:dyDescent="0.6">
      <c r="A898" s="38" t="s">
        <v>956</v>
      </c>
      <c r="B898" s="40">
        <v>12925129.35</v>
      </c>
      <c r="C898" s="40">
        <v>4354861.47</v>
      </c>
      <c r="D898" s="38">
        <v>2.97</v>
      </c>
      <c r="E898" s="40" t="s">
        <v>957</v>
      </c>
    </row>
    <row r="899" spans="1:5" x14ac:dyDescent="0.6">
      <c r="A899" s="38" t="s">
        <v>958</v>
      </c>
      <c r="B899" s="40">
        <v>11198020.859999999</v>
      </c>
      <c r="C899" s="40">
        <v>12269854.029999999</v>
      </c>
      <c r="D899" s="38">
        <v>0.91</v>
      </c>
      <c r="E899" s="40" t="s">
        <v>959</v>
      </c>
    </row>
    <row r="900" spans="1:5" x14ac:dyDescent="0.6">
      <c r="A900" s="38" t="s">
        <v>960</v>
      </c>
      <c r="B900" s="40">
        <v>18436674.91</v>
      </c>
      <c r="C900" s="40">
        <v>4562503.96</v>
      </c>
      <c r="D900" s="38">
        <v>4.04</v>
      </c>
      <c r="E900" s="40" t="s">
        <v>961</v>
      </c>
    </row>
    <row r="901" spans="1:5" x14ac:dyDescent="0.6">
      <c r="A901" s="38" t="s">
        <v>962</v>
      </c>
      <c r="B901" s="40">
        <v>20059901.43</v>
      </c>
      <c r="C901" s="40">
        <v>9454527.0500000007</v>
      </c>
      <c r="D901" s="38">
        <v>2.12</v>
      </c>
      <c r="E901" s="40" t="s">
        <v>963</v>
      </c>
    </row>
    <row r="902" spans="1:5" x14ac:dyDescent="0.6">
      <c r="A902" s="38" t="s">
        <v>1562</v>
      </c>
      <c r="B902" s="40">
        <v>43820178.380000003</v>
      </c>
      <c r="C902" s="40">
        <v>2447818.98</v>
      </c>
      <c r="D902" s="38">
        <v>17.899999999999999</v>
      </c>
      <c r="E902" s="40" t="s">
        <v>1563</v>
      </c>
    </row>
  </sheetData>
  <autoFilter ref="A3:E902" xr:uid="{7529A50A-6731-408A-8CBB-C8D0FF8CF1FE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E D A A B Q S w M E F A A C A A g A 2 a 0 7 V x S Q 5 8 C k A A A A 9 g A A A B I A H A B D b 2 5 m a W c v U G F j a 2 F n Z S 5 4 b W w g o h g A K K A U A A A A A A A A A A A A A A A A A A A A A A A A A A A A h Y + x D o I w F E V / h b y d t t T F k E c d X B w k M d E Y 1 6 Z U a I R i a L H 8 m 4 O f 5 C + I U d T N 8 Z 5 7 h n v v 1 x s u h q a O L r p z p r U Z J I R B p K 1 q C 2 P L D H p / j O e w E L i R 6 i R L H Y 2 y d e n g i g w q 7 8 8 p p S E E E m a k 7 U r K G U v o I V 9 v V a U b C R / Z / J d j Y 5 2 X V m k Q u H + N E Z w k n B H O O W F I J 4 i 5 s V + B j 3 u f 7 Q / E Z V / 7 v t P C V / F u h X S K S N 8 f x A N Q S w M E F A A C A A g A 2 a 0 7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m t O 1 d s j j w + y w A A A A o B A A A T A B w A R m 9 y b X V s Y X M v U 2 V j d G l v b j E u b S C i G A A o o B Q A A A A A A A A A A A A A A A A A A A A A A A A A A A A r T k 0 u y c z P U w i G 0 I b W v F y 8 X M U Z i U W p K Q p B m c X Z 5 g q 2 C j m p J b x c C k D w Y G f j g x 2 r H + x Y + m B n x 4 M d 7 Q 9 2 T H + w Y y u Y v f D B j k 1 A l Y 7 J y a n F x X o u i S W J S Y n F q R p u m T m p e s 7 5 e S W p e S X F G k o u V j F G p m Z m Y M L Q M K Y Y q D Q x O T k l S U l T R y H a u S g 1 s S T V L 7 E s M z 0 R 5 J S A o v y C 1 K K S z N R i 2 5 K i 0 t R Y T R 2 I I + J h z s L v m u r o 4 O S M 1 N x E W y U l H c + S 1 F x b J b A + p d j a a J D z Y n m 5 M v O Q D b Q G A F B L A Q I t A B Q A A g A I A N m t O 1 c U k O f A p A A A A P Y A A A A S A A A A A A A A A A A A A A A A A A A A A A B D b 2 5 m a W c v U G F j a 2 F n Z S 5 4 b W x Q S w E C L Q A U A A I A C A D Z r T t X D 8 r p q 6 Q A A A D p A A A A E w A A A A A A A A A A A A A A A A D w A A A A W 0 N v b n R l b n R f V H l w Z X N d L n h t b F B L A Q I t A B Q A A g A I A N m t O 1 d s j j w + y w A A A A o B A A A T A A A A A A A A A A A A A A A A A O E B A A B G b 3 J t d W x h c y 9 T Z W N 0 a W 9 u M S 5 t U E s F B g A A A A A D A A M A w g A A A P k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k V A A A A A A A A p x U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a X N r N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4 L m A 4 L i C 4 L i V J n F 1 b 3 Q 7 L C Z x d W 9 0 O + C 4 i O C 4 s e C 4 h + C 4 q + C 4 p + C 4 s e C 4 l C Z x d W 9 0 O y w m c X V v d D v g u K P g u K v g u L H g u K o m c X V v d D s s J n F 1 b 3 Q 7 4 L i r 4 L i Z 4 L m I 4 L i n 4 L i i 4 L i H 4 L i y 4 L i Z J n F 1 b 3 Q 7 L C Z x d W 9 0 O + C 4 m + C 4 o + C 4 s O C 5 g O C 4 o O C 4 l y Z x d W 9 0 O y w m c X V v d D v g u I f g u K f g u J T g u Y D g u J T g u L f g u K 3 g u J k m c X V v d D s s J n F 1 b 3 Q 7 Q 1 I m c X V v d D s s J n F 1 b 3 Q 7 U V I m c X V v d D s s J n F 1 b 3 Q 7 Q 2 F z a C Z x d W 9 0 O y w m c X V v d D t O V 0 M m c X V v d D s s J n F 1 b 3 Q 7 T k k m c X V v d D s s J n F 1 b 3 Q 7 T G l J J n F 1 b 3 Q 7 L C Z x d W 9 0 O 1 N 0 S S Z x d W 9 0 O y w m c X V v d D t T d U k m c X V v d D s s J n F 1 b 3 Q 7 U m l z a 1 N j c m 9 p b m c m c X V v d D s s J n F 1 b 3 Q 7 R U J J V E R B J n F 1 b 3 Q 7 L C Z x d W 9 0 O + C 5 g O C 4 h + C 4 t O C 4 m e C 4 m u C 4 s + C 4 o + C 4 u O C 4 h + C 4 h O C 4 h + C 5 g O C 4 q + C 4 p e C 4 t + C 4 r e C 4 q u C 4 u O C 4 l + C 4 m O C 4 t C Z x d W 9 0 O 1 0 i I C 8 + P E V u d H J 5 I F R 5 c G U 9 I k Z p b G x D b 2 x 1 b W 5 U e X B l c y I g V m F s d W U 9 I n N E Q V l H Q m d Z R 0 J R V U Z C U V V D Q W d J Q 0 J R V T 0 i I C 8 + P E V u d H J 5 I F R 5 c G U 9 I k Z p b G x M Y X N 0 V X B k Y X R l Z C I g V m F s d W U 9 I m Q y M D I z L T A 5 L T E 1 V D A 2 O j I 3 O j E 1 L j M z O D U 4 N D B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O T A 5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X J 2 Z X I u R G F 0 Y W J h c 2 V c X C 8 y L 0 Z p b G U v Z D p c X F x c M j U 2 N l x c X F w y N T Y 2 M T F c X F x c c 3 N z L m F j Y 2 R i L y 9 S a X N r N y 5 7 4 L m A 4 L i C 4 L i V L D B 9 J n F 1 b 3 Q 7 L C Z x d W 9 0 O 1 N l c n Z l c i 5 E Y X R h Y m F z Z V x c L z I v R m l s Z S 9 k O l x c X F w y N T Y 2 X F x c X D I 1 N j Y x M V x c X F x z c 3 M u Y W N j Z G I v L 1 J p c 2 s 3 L n v g u I j g u L H g u I f g u K v g u K f g u L H g u J Q s M X 0 m c X V v d D s s J n F 1 b 3 Q 7 U 2 V y d m V y L k R h d G F i Y X N l X F w v M i 9 G a W x l L 2 Q 6 X F x c X D I 1 N j Z c X F x c M j U 2 N j E x X F x c X H N z c y 5 h Y 2 N k Y i 8 v U m l z a z c u e + C 4 o + C 4 q + C 4 s e C 4 q i w y f S Z x d W 9 0 O y w m c X V v d D t T Z X J 2 Z X I u R G F 0 Y W J h c 2 V c X C 8 y L 0 Z p b G U v Z D p c X F x c M j U 2 N l x c X F w y N T Y 2 M T F c X F x c c 3 N z L m F j Y 2 R i L y 9 S a X N r N y 5 7 4 L i r 4 L i Z 4 L m I 4 L i n 4 L i i 4 L i H 4 L i y 4 L i Z L D N 9 J n F 1 b 3 Q 7 L C Z x d W 9 0 O 1 N l c n Z l c i 5 E Y X R h Y m F z Z V x c L z I v R m l s Z S 9 k O l x c X F w y N T Y 2 X F x c X D I 1 N j Y x M V x c X F x z c 3 M u Y W N j Z G I v L 1 J p c 2 s 3 L n v g u J v g u K P g u L D g u Y D g u K D g u J c s N H 0 m c X V v d D s s J n F 1 b 3 Q 7 U 2 V y d m V y L k R h d G F i Y X N l X F w v M i 9 G a W x l L 2 Q 6 X F x c X D I 1 N j Z c X F x c M j U 2 N j E x X F x c X H N z c y 5 h Y 2 N k Y i 8 v U m l z a z c u e + C 4 h + C 4 p + C 4 l O C 5 g O C 4 l O C 4 t + C 4 r e C 4 m S w 1 f S Z x d W 9 0 O y w m c X V v d D t T Z X J 2 Z X I u R G F 0 Y W J h c 2 V c X C 8 y L 0 Z p b G U v Z D p c X F x c M j U 2 N l x c X F w y N T Y 2 M T F c X F x c c 3 N z L m F j Y 2 R i L y 9 S a X N r N y 5 7 Q 1 I s N n 0 m c X V v d D s s J n F 1 b 3 Q 7 U 2 V y d m V y L k R h d G F i Y X N l X F w v M i 9 G a W x l L 2 Q 6 X F x c X D I 1 N j Z c X F x c M j U 2 N j E x X F x c X H N z c y 5 h Y 2 N k Y i 8 v U m l z a z c u e 1 F S L D d 9 J n F 1 b 3 Q 7 L C Z x d W 9 0 O 1 N l c n Z l c i 5 E Y X R h Y m F z Z V x c L z I v R m l s Z S 9 k O l x c X F w y N T Y 2 X F x c X D I 1 N j Y x M V x c X F x z c 3 M u Y W N j Z G I v L 1 J p c 2 s 3 L n t D Y X N o L D h 9 J n F 1 b 3 Q 7 L C Z x d W 9 0 O 1 N l c n Z l c i 5 E Y X R h Y m F z Z V x c L z I v R m l s Z S 9 k O l x c X F w y N T Y 2 X F x c X D I 1 N j Y x M V x c X F x z c 3 M u Y W N j Z G I v L 1 J p c 2 s 3 L n t O V 0 M s O X 0 m c X V v d D s s J n F 1 b 3 Q 7 U 2 V y d m V y L k R h d G F i Y X N l X F w v M i 9 G a W x l L 2 Q 6 X F x c X D I 1 N j Z c X F x c M j U 2 N j E x X F x c X H N z c y 5 h Y 2 N k Y i 8 v U m l z a z c u e 0 5 J L D E w f S Z x d W 9 0 O y w m c X V v d D t T Z X J 2 Z X I u R G F 0 Y W J h c 2 V c X C 8 y L 0 Z p b G U v Z D p c X F x c M j U 2 N l x c X F w y N T Y 2 M T F c X F x c c 3 N z L m F j Y 2 R i L y 9 S a X N r N y 5 7 T G l J L D E x f S Z x d W 9 0 O y w m c X V v d D t T Z X J 2 Z X I u R G F 0 Y W J h c 2 V c X C 8 y L 0 Z p b G U v Z D p c X F x c M j U 2 N l x c X F w y N T Y 2 M T F c X F x c c 3 N z L m F j Y 2 R i L y 9 S a X N r N y 5 7 U 3 R J L D E y f S Z x d W 9 0 O y w m c X V v d D t T Z X J 2 Z X I u R G F 0 Y W J h c 2 V c X C 8 y L 0 Z p b G U v Z D p c X F x c M j U 2 N l x c X F w y N T Y 2 M T F c X F x c c 3 N z L m F j Y 2 R i L y 9 S a X N r N y 5 7 U 3 V J L D E z f S Z x d W 9 0 O y w m c X V v d D t T Z X J 2 Z X I u R G F 0 Y W J h c 2 V c X C 8 y L 0 Z p b G U v Z D p c X F x c M j U 2 N l x c X F w y N T Y 2 M T F c X F x c c 3 N z L m F j Y 2 R i L y 9 S a X N r N y 5 7 U m l z a 1 N j c m 9 p b m c s M T R 9 J n F 1 b 3 Q 7 L C Z x d W 9 0 O 1 N l c n Z l c i 5 E Y X R h Y m F z Z V x c L z I v R m l s Z S 9 k O l x c X F w y N T Y 2 X F x c X D I 1 N j Y x M V x c X F x z c 3 M u Y W N j Z G I v L 1 J p c 2 s 3 L n t F Q k l U R E E s M T V 9 J n F 1 b 3 Q 7 L C Z x d W 9 0 O 1 N l c n Z l c i 5 E Y X R h Y m F z Z V x c L z I v R m l s Z S 9 k O l x c X F w y N T Y 2 X F x c X D I 1 N j Y x M V x c X F x z c 3 M u Y W N j Z G I v L 1 J p c 2 s 3 L n v g u Y D g u I f g u L T g u J n g u J r g u L P g u K P g u L j g u I f g u I T g u I f g u Y D g u K v g u K X g u L f g u K 3 g u K r g u L j g u J f g u J j g u L Q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X J 2 Z X I u R G F 0 Y W J h c 2 V c X C 8 y L 0 Z p b G U v Z D p c X F x c M j U 2 N l x c X F w y N T Y 2 M T F c X F x c c 3 N z L m F j Y 2 R i L y 9 S a X N r N y 5 7 4 L m A 4 L i C 4 L i V L D B 9 J n F 1 b 3 Q 7 L C Z x d W 9 0 O 1 N l c n Z l c i 5 E Y X R h Y m F z Z V x c L z I v R m l s Z S 9 k O l x c X F w y N T Y 2 X F x c X D I 1 N j Y x M V x c X F x z c 3 M u Y W N j Z G I v L 1 J p c 2 s 3 L n v g u I j g u L H g u I f g u K v g u K f g u L H g u J Q s M X 0 m c X V v d D s s J n F 1 b 3 Q 7 U 2 V y d m V y L k R h d G F i Y X N l X F w v M i 9 G a W x l L 2 Q 6 X F x c X D I 1 N j Z c X F x c M j U 2 N j E x X F x c X H N z c y 5 h Y 2 N k Y i 8 v U m l z a z c u e + C 4 o + C 4 q + C 4 s e C 4 q i w y f S Z x d W 9 0 O y w m c X V v d D t T Z X J 2 Z X I u R G F 0 Y W J h c 2 V c X C 8 y L 0 Z p b G U v Z D p c X F x c M j U 2 N l x c X F w y N T Y 2 M T F c X F x c c 3 N z L m F j Y 2 R i L y 9 S a X N r N y 5 7 4 L i r 4 L i Z 4 L m I 4 L i n 4 L i i 4 L i H 4 L i y 4 L i Z L D N 9 J n F 1 b 3 Q 7 L C Z x d W 9 0 O 1 N l c n Z l c i 5 E Y X R h Y m F z Z V x c L z I v R m l s Z S 9 k O l x c X F w y N T Y 2 X F x c X D I 1 N j Y x M V x c X F x z c 3 M u Y W N j Z G I v L 1 J p c 2 s 3 L n v g u J v g u K P g u L D g u Y D g u K D g u J c s N H 0 m c X V v d D s s J n F 1 b 3 Q 7 U 2 V y d m V y L k R h d G F i Y X N l X F w v M i 9 G a W x l L 2 Q 6 X F x c X D I 1 N j Z c X F x c M j U 2 N j E x X F x c X H N z c y 5 h Y 2 N k Y i 8 v U m l z a z c u e + C 4 h + C 4 p + C 4 l O C 5 g O C 4 l O C 4 t + C 4 r e C 4 m S w 1 f S Z x d W 9 0 O y w m c X V v d D t T Z X J 2 Z X I u R G F 0 Y W J h c 2 V c X C 8 y L 0 Z p b G U v Z D p c X F x c M j U 2 N l x c X F w y N T Y 2 M T F c X F x c c 3 N z L m F j Y 2 R i L y 9 S a X N r N y 5 7 Q 1 I s N n 0 m c X V v d D s s J n F 1 b 3 Q 7 U 2 V y d m V y L k R h d G F i Y X N l X F w v M i 9 G a W x l L 2 Q 6 X F x c X D I 1 N j Z c X F x c M j U 2 N j E x X F x c X H N z c y 5 h Y 2 N k Y i 8 v U m l z a z c u e 1 F S L D d 9 J n F 1 b 3 Q 7 L C Z x d W 9 0 O 1 N l c n Z l c i 5 E Y X R h Y m F z Z V x c L z I v R m l s Z S 9 k O l x c X F w y N T Y 2 X F x c X D I 1 N j Y x M V x c X F x z c 3 M u Y W N j Z G I v L 1 J p c 2 s 3 L n t D Y X N o L D h 9 J n F 1 b 3 Q 7 L C Z x d W 9 0 O 1 N l c n Z l c i 5 E Y X R h Y m F z Z V x c L z I v R m l s Z S 9 k O l x c X F w y N T Y 2 X F x c X D I 1 N j Y x M V x c X F x z c 3 M u Y W N j Z G I v L 1 J p c 2 s 3 L n t O V 0 M s O X 0 m c X V v d D s s J n F 1 b 3 Q 7 U 2 V y d m V y L k R h d G F i Y X N l X F w v M i 9 G a W x l L 2 Q 6 X F x c X D I 1 N j Z c X F x c M j U 2 N j E x X F x c X H N z c y 5 h Y 2 N k Y i 8 v U m l z a z c u e 0 5 J L D E w f S Z x d W 9 0 O y w m c X V v d D t T Z X J 2 Z X I u R G F 0 Y W J h c 2 V c X C 8 y L 0 Z p b G U v Z D p c X F x c M j U 2 N l x c X F w y N T Y 2 M T F c X F x c c 3 N z L m F j Y 2 R i L y 9 S a X N r N y 5 7 T G l J L D E x f S Z x d W 9 0 O y w m c X V v d D t T Z X J 2 Z X I u R G F 0 Y W J h c 2 V c X C 8 y L 0 Z p b G U v Z D p c X F x c M j U 2 N l x c X F w y N T Y 2 M T F c X F x c c 3 N z L m F j Y 2 R i L y 9 S a X N r N y 5 7 U 3 R J L D E y f S Z x d W 9 0 O y w m c X V v d D t T Z X J 2 Z X I u R G F 0 Y W J h c 2 V c X C 8 y L 0 Z p b G U v Z D p c X F x c M j U 2 N l x c X F w y N T Y 2 M T F c X F x c c 3 N z L m F j Y 2 R i L y 9 S a X N r N y 5 7 U 3 V J L D E z f S Z x d W 9 0 O y w m c X V v d D t T Z X J 2 Z X I u R G F 0 Y W J h c 2 V c X C 8 y L 0 Z p b G U v Z D p c X F x c M j U 2 N l x c X F w y N T Y 2 M T F c X F x c c 3 N z L m F j Y 2 R i L y 9 S a X N r N y 5 7 U m l z a 1 N j c m 9 p b m c s M T R 9 J n F 1 b 3 Q 7 L C Z x d W 9 0 O 1 N l c n Z l c i 5 E Y X R h Y m F z Z V x c L z I v R m l s Z S 9 k O l x c X F w y N T Y 2 X F x c X D I 1 N j Y x M V x c X F x z c 3 M u Y W N j Z G I v L 1 J p c 2 s 3 L n t F Q k l U R E E s M T V 9 J n F 1 b 3 Q 7 L C Z x d W 9 0 O 1 N l c n Z l c i 5 E Y X R h Y m F z Z V x c L z I v R m l s Z S 9 k O l x c X F w y N T Y 2 X F x c X D I 1 N j Y x M V x c X F x z c 3 M u Y W N j Z G I v L 1 J p c 2 s 3 L n v g u Y D g u I f g u L T g u J n g u J r g u L P g u K P g u L j g u I f g u I T g u I f g u Y D g u K v g u K X g u L f g u K 3 g u K r g u L j g u J f g u J j g u L Q s M T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a X N r N y 8 l R T A l Q j k l O D E l R T A l Q j g l Q U I l R T A l Q j g l Q T U l R T A l Q j k l O D g l R T A l Q j g l O D c l R T A l Q j g l O T c l R T A l Q j g l Q j U l R T A l Q j k l O D g l R T A l Q j g l Q T E l R T A l Q j g l Q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a X N r N y 9 f U m l z a z c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I H l v m F f O m U a M D x E R U e q W O Q A A A A A C A A A A A A A Q Z g A A A A E A A C A A A A D N J + 6 P a P H B v F L 3 6 Q M o O 4 4 9 V B v K n m M o e R c V B g B V i H 4 V W Q A A A A A O g A A A A A I A A C A A A A A w 2 Z 3 f I P F 0 3 a k D y E Z n Z I P v 3 g 8 N 0 l U g p z O 8 L r 8 8 g V R N I 1 A A A A B o n e b 8 d i c L k K W Y R Y c c L r m i 1 m i 9 9 C i 0 d n y L k / 5 K v C n 0 8 d O j g c O X S L T / z j R V n + 4 M 9 1 t P R N c m n u D 0 J A 3 m p F J G 7 6 W B N t l h P U 7 7 z 8 3 2 D I 9 K P D C G F 0 A A A A A i n 7 1 a T F L h 4 e 3 B m L z D + v h a O Q p u h V B o l Z K P m k 6 q e a 9 Y + y s 8 Y U a 3 Z U K T L 8 o / r T y t + s j 2 z 7 w q N B R C I o 0 d F x G M D H 3 T < / D a t a M a s h u p > 
</file>

<file path=customXml/itemProps1.xml><?xml version="1.0" encoding="utf-8"?>
<ds:datastoreItem xmlns:ds="http://schemas.openxmlformats.org/officeDocument/2006/customXml" ds:itemID="{5B86BD73-544D-4AF3-A856-6AC95064B04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สรุปวงเงินลงทุน</vt:lpstr>
      <vt:lpstr>คำนวณเงินลงทุนส่วนเกิน</vt:lpstr>
      <vt:lpstr>Risk_สค66เดิม</vt:lpstr>
      <vt:lpstr>ลูกหนี้ค่ารักษาพยาบาล</vt:lpstr>
      <vt:lpstr>Fixed Cost</vt:lpstr>
      <vt:lpstr>รายการลูกหนี้</vt:lpstr>
      <vt:lpstr>ตาราง Cash Ratio</vt:lpstr>
      <vt:lpstr>cash ratio เดิม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VViP</dc:creator>
  <cp:lastModifiedBy>Lenovo</cp:lastModifiedBy>
  <dcterms:created xsi:type="dcterms:W3CDTF">2022-10-11T15:03:12Z</dcterms:created>
  <dcterms:modified xsi:type="dcterms:W3CDTF">2023-10-05T09:39:24Z</dcterms:modified>
</cp:coreProperties>
</file>