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4S4C\4S4C ปี66\ข้อมูลส่งกองเศรษฐกิจฯ 1.66\"/>
    </mc:Choice>
  </mc:AlternateContent>
  <bookViews>
    <workbookView xWindow="0" yWindow="0" windowWidth="17256" windowHeight="5880" firstSheet="6" activeTab="12"/>
  </bookViews>
  <sheets>
    <sheet name="1.นครพนม" sheetId="10" r:id="rId1"/>
    <sheet name="2.บึงกาฬ" sheetId="11" r:id="rId2"/>
    <sheet name="3.เลย" sheetId="12" r:id="rId3"/>
    <sheet name="4.สกลนคร" sheetId="13" r:id="rId4"/>
    <sheet name="5.หนองคาย" sheetId="14" r:id="rId5"/>
    <sheet name="6.หนองบัวลำภู" sheetId="15" r:id="rId6"/>
    <sheet name="7.อุดรธานี" sheetId="16" r:id="rId7"/>
    <sheet name="กราฟ" sheetId="20" r:id="rId8"/>
    <sheet name="สรุป" sheetId="19" r:id="rId9"/>
    <sheet name="รายหมวด และ Grade" sheetId="17" r:id="rId10"/>
    <sheet name="คะแนนรวมทุก รพ." sheetId="18" r:id="rId11"/>
    <sheet name="รายละเอียดประกอบ" sheetId="8" r:id="rId12"/>
    <sheet name="เกณฑ์การประเมิน" sheetId="9" r:id="rId13"/>
  </sheets>
  <definedNames>
    <definedName name="_xlnm.Print_Titles" localSheetId="0">'1.นครพนม'!$1:$6</definedName>
    <definedName name="_xlnm.Print_Titles" localSheetId="1">'2.บึงกาฬ'!$1:$6</definedName>
    <definedName name="_xlnm.Print_Titles" localSheetId="2">'3.เลย'!$1:$6</definedName>
    <definedName name="_xlnm.Print_Titles" localSheetId="3">'4.สกลนคร'!$1:$6</definedName>
    <definedName name="_xlnm.Print_Titles" localSheetId="4">'5.หนองคาย'!$1:$6</definedName>
    <definedName name="_xlnm.Print_Titles" localSheetId="5">'6.หนองบัวลำภู'!$1:$6</definedName>
    <definedName name="_xlnm.Print_Titles" localSheetId="6">'7.อุดรธานี'!$1:$6</definedName>
    <definedName name="_xlnm.Print_Titles" localSheetId="11">รายละเอียดประกอบ!$1:$6</definedName>
    <definedName name="_xlnm.Print_Titles" localSheetId="8">สรุป!$1:$6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7" l="1"/>
  <c r="E25" i="17"/>
  <c r="D25" i="17"/>
  <c r="G19" i="17"/>
  <c r="G25" i="17" s="1"/>
  <c r="G20" i="17"/>
  <c r="G21" i="17"/>
  <c r="G22" i="17"/>
  <c r="G23" i="17"/>
  <c r="G24" i="17"/>
  <c r="G18" i="17"/>
  <c r="K50" i="20" l="1"/>
  <c r="J51" i="20"/>
  <c r="J50" i="20"/>
  <c r="J49" i="20"/>
  <c r="J48" i="20"/>
  <c r="J47" i="20"/>
  <c r="J46" i="20"/>
  <c r="J45" i="20"/>
  <c r="J44" i="20"/>
  <c r="J43" i="20"/>
  <c r="J42" i="20"/>
  <c r="J41" i="20"/>
  <c r="I51" i="20"/>
  <c r="I50" i="20"/>
  <c r="I49" i="20"/>
  <c r="I48" i="20"/>
  <c r="I47" i="20"/>
  <c r="I46" i="20"/>
  <c r="I45" i="20"/>
  <c r="I44" i="20"/>
  <c r="I43" i="20"/>
  <c r="I42" i="20"/>
  <c r="I41" i="20"/>
  <c r="H51" i="20"/>
  <c r="H50" i="20"/>
  <c r="H49" i="20"/>
  <c r="H48" i="20"/>
  <c r="H47" i="20"/>
  <c r="H46" i="20"/>
  <c r="H45" i="20"/>
  <c r="H44" i="20"/>
  <c r="H43" i="20"/>
  <c r="H42" i="20"/>
  <c r="H41" i="20"/>
  <c r="G51" i="20"/>
  <c r="G50" i="20"/>
  <c r="G49" i="20"/>
  <c r="G48" i="20"/>
  <c r="G47" i="20"/>
  <c r="G46" i="20"/>
  <c r="G45" i="20"/>
  <c r="G44" i="20"/>
  <c r="G43" i="20"/>
  <c r="G42" i="20"/>
  <c r="G41" i="20"/>
  <c r="F51" i="20"/>
  <c r="F50" i="20"/>
  <c r="F49" i="20"/>
  <c r="F48" i="20"/>
  <c r="F47" i="20"/>
  <c r="F46" i="20"/>
  <c r="F45" i="20"/>
  <c r="F44" i="20"/>
  <c r="F43" i="20"/>
  <c r="F42" i="20"/>
  <c r="F41" i="20"/>
  <c r="E51" i="20"/>
  <c r="E50" i="20"/>
  <c r="E49" i="20"/>
  <c r="E48" i="20"/>
  <c r="E47" i="20"/>
  <c r="E46" i="20"/>
  <c r="E45" i="20"/>
  <c r="E44" i="20"/>
  <c r="E43" i="20"/>
  <c r="E42" i="20"/>
  <c r="E41" i="20"/>
  <c r="D51" i="20"/>
  <c r="D50" i="20"/>
  <c r="D49" i="20"/>
  <c r="D48" i="20"/>
  <c r="D47" i="20"/>
  <c r="D46" i="20"/>
  <c r="D45" i="20"/>
  <c r="D44" i="20"/>
  <c r="D43" i="20"/>
  <c r="D42" i="20"/>
  <c r="D41" i="20"/>
  <c r="E21" i="20"/>
  <c r="D21" i="20"/>
  <c r="E18" i="20"/>
  <c r="E17" i="20"/>
  <c r="E15" i="20"/>
  <c r="E20" i="20"/>
  <c r="E16" i="20"/>
  <c r="E14" i="20"/>
  <c r="E19" i="20"/>
  <c r="K41" i="20" l="1"/>
  <c r="K51" i="20"/>
  <c r="K49" i="20"/>
  <c r="K48" i="20"/>
  <c r="K47" i="20"/>
  <c r="K46" i="20"/>
  <c r="K45" i="20"/>
  <c r="K44" i="20"/>
  <c r="K43" i="20"/>
  <c r="K42" i="20"/>
  <c r="H94" i="19" l="1"/>
  <c r="G94" i="19"/>
  <c r="F94" i="19"/>
  <c r="E94" i="19"/>
  <c r="D94" i="19"/>
  <c r="C94" i="19"/>
  <c r="B94" i="19"/>
  <c r="H90" i="19"/>
  <c r="G90" i="19"/>
  <c r="F90" i="19"/>
  <c r="E90" i="19"/>
  <c r="D90" i="19"/>
  <c r="C90" i="19"/>
  <c r="B90" i="19"/>
  <c r="I87" i="19"/>
  <c r="J87" i="19"/>
  <c r="I86" i="19"/>
  <c r="J86" i="19" s="1"/>
  <c r="H87" i="19"/>
  <c r="H86" i="19"/>
  <c r="G87" i="19"/>
  <c r="G86" i="19"/>
  <c r="F87" i="19"/>
  <c r="F86" i="19"/>
  <c r="E87" i="19"/>
  <c r="E86" i="19"/>
  <c r="D87" i="19"/>
  <c r="D86" i="19"/>
  <c r="C87" i="19"/>
  <c r="C86" i="19"/>
  <c r="B87" i="19"/>
  <c r="B86" i="19"/>
  <c r="I81" i="19"/>
  <c r="J81" i="19" s="1"/>
  <c r="I82" i="19"/>
  <c r="J82" i="19" s="1"/>
  <c r="I83" i="19"/>
  <c r="J83" i="19" s="1"/>
  <c r="I80" i="19"/>
  <c r="J80" i="19" s="1"/>
  <c r="H81" i="19"/>
  <c r="H82" i="19"/>
  <c r="H83" i="19"/>
  <c r="H80" i="19"/>
  <c r="G81" i="19"/>
  <c r="G82" i="19"/>
  <c r="G83" i="19"/>
  <c r="G80" i="19"/>
  <c r="F81" i="19"/>
  <c r="F82" i="19"/>
  <c r="F83" i="19"/>
  <c r="F80" i="19"/>
  <c r="E81" i="19"/>
  <c r="E82" i="19"/>
  <c r="E83" i="19"/>
  <c r="E80" i="19"/>
  <c r="D81" i="19"/>
  <c r="D82" i="19"/>
  <c r="D83" i="19"/>
  <c r="D80" i="19"/>
  <c r="C81" i="19"/>
  <c r="C82" i="19"/>
  <c r="C83" i="19"/>
  <c r="C80" i="19"/>
  <c r="B81" i="19"/>
  <c r="B82" i="19"/>
  <c r="B83" i="19"/>
  <c r="B80" i="19"/>
  <c r="I75" i="19"/>
  <c r="J75" i="19" s="1"/>
  <c r="I76" i="19"/>
  <c r="J76" i="19" s="1"/>
  <c r="I77" i="19"/>
  <c r="J77" i="19" s="1"/>
  <c r="J74" i="19"/>
  <c r="I74" i="19"/>
  <c r="H75" i="19"/>
  <c r="H76" i="19"/>
  <c r="H77" i="19"/>
  <c r="H74" i="19"/>
  <c r="G75" i="19"/>
  <c r="G76" i="19"/>
  <c r="G77" i="19"/>
  <c r="G74" i="19"/>
  <c r="F75" i="19"/>
  <c r="F76" i="19"/>
  <c r="F77" i="19"/>
  <c r="F74" i="19"/>
  <c r="E75" i="19"/>
  <c r="E76" i="19"/>
  <c r="E77" i="19"/>
  <c r="E74" i="19"/>
  <c r="D75" i="19"/>
  <c r="D76" i="19"/>
  <c r="D77" i="19"/>
  <c r="D74" i="19"/>
  <c r="C75" i="19"/>
  <c r="C76" i="19"/>
  <c r="C77" i="19"/>
  <c r="C74" i="19"/>
  <c r="B75" i="19"/>
  <c r="B76" i="19"/>
  <c r="B77" i="19"/>
  <c r="B74" i="19"/>
  <c r="I69" i="19"/>
  <c r="J69" i="19" s="1"/>
  <c r="I70" i="19"/>
  <c r="J70" i="19"/>
  <c r="J68" i="19"/>
  <c r="I68" i="19"/>
  <c r="H69" i="19"/>
  <c r="H70" i="19"/>
  <c r="H68" i="19"/>
  <c r="G69" i="19"/>
  <c r="G70" i="19"/>
  <c r="G68" i="19"/>
  <c r="F69" i="19"/>
  <c r="F70" i="19"/>
  <c r="F68" i="19"/>
  <c r="E69" i="19"/>
  <c r="E70" i="19"/>
  <c r="E68" i="19"/>
  <c r="D69" i="19"/>
  <c r="D70" i="19"/>
  <c r="D68" i="19"/>
  <c r="C69" i="19"/>
  <c r="C70" i="19"/>
  <c r="C68" i="19"/>
  <c r="B69" i="19"/>
  <c r="B70" i="19"/>
  <c r="B68" i="19"/>
  <c r="I60" i="19"/>
  <c r="J60" i="19" s="1"/>
  <c r="I61" i="19"/>
  <c r="J61" i="19" s="1"/>
  <c r="I62" i="19"/>
  <c r="J62" i="19" s="1"/>
  <c r="I59" i="19"/>
  <c r="J59" i="19" s="1"/>
  <c r="H60" i="19"/>
  <c r="H61" i="19"/>
  <c r="H62" i="19"/>
  <c r="H59" i="19"/>
  <c r="G60" i="19"/>
  <c r="G61" i="19"/>
  <c r="G62" i="19"/>
  <c r="G59" i="19"/>
  <c r="F60" i="19"/>
  <c r="F61" i="19"/>
  <c r="F62" i="19"/>
  <c r="F59" i="19"/>
  <c r="E60" i="19"/>
  <c r="E61" i="19"/>
  <c r="E62" i="19"/>
  <c r="E59" i="19"/>
  <c r="D60" i="19"/>
  <c r="D61" i="19"/>
  <c r="D62" i="19"/>
  <c r="D59" i="19"/>
  <c r="C60" i="19"/>
  <c r="C61" i="19"/>
  <c r="C62" i="19"/>
  <c r="C59" i="19"/>
  <c r="B60" i="19"/>
  <c r="B61" i="19"/>
  <c r="B62" i="19"/>
  <c r="B59" i="19"/>
  <c r="I54" i="19"/>
  <c r="J54" i="19"/>
  <c r="I55" i="19"/>
  <c r="J55" i="19"/>
  <c r="I56" i="19"/>
  <c r="J56" i="19"/>
  <c r="I53" i="19"/>
  <c r="J53" i="19" s="1"/>
  <c r="H54" i="19"/>
  <c r="H55" i="19"/>
  <c r="H56" i="19"/>
  <c r="H53" i="19"/>
  <c r="G54" i="19"/>
  <c r="G55" i="19"/>
  <c r="G56" i="19"/>
  <c r="G53" i="19"/>
  <c r="F54" i="19"/>
  <c r="F55" i="19"/>
  <c r="F56" i="19"/>
  <c r="F53" i="19"/>
  <c r="E54" i="19"/>
  <c r="E55" i="19"/>
  <c r="E56" i="19"/>
  <c r="E53" i="19"/>
  <c r="D54" i="19"/>
  <c r="D55" i="19"/>
  <c r="D56" i="19"/>
  <c r="D53" i="19"/>
  <c r="C54" i="19"/>
  <c r="C55" i="19"/>
  <c r="C56" i="19"/>
  <c r="C53" i="19"/>
  <c r="B54" i="19"/>
  <c r="B55" i="19"/>
  <c r="B56" i="19"/>
  <c r="B53" i="19"/>
  <c r="I48" i="19"/>
  <c r="J48" i="19" s="1"/>
  <c r="I49" i="19"/>
  <c r="J49" i="19" s="1"/>
  <c r="I50" i="19"/>
  <c r="J50" i="19"/>
  <c r="I47" i="19"/>
  <c r="J47" i="19" s="1"/>
  <c r="H48" i="19"/>
  <c r="H49" i="19"/>
  <c r="H50" i="19"/>
  <c r="H47" i="19"/>
  <c r="G48" i="19"/>
  <c r="G49" i="19"/>
  <c r="G50" i="19"/>
  <c r="G47" i="19"/>
  <c r="F48" i="19"/>
  <c r="F49" i="19"/>
  <c r="F50" i="19"/>
  <c r="F47" i="19"/>
  <c r="E48" i="19"/>
  <c r="E49" i="19"/>
  <c r="E50" i="19"/>
  <c r="E47" i="19"/>
  <c r="D48" i="19"/>
  <c r="D49" i="19"/>
  <c r="D50" i="19"/>
  <c r="D47" i="19"/>
  <c r="C48" i="19"/>
  <c r="C49" i="19"/>
  <c r="C50" i="19"/>
  <c r="C47" i="19"/>
  <c r="B48" i="19"/>
  <c r="B49" i="19"/>
  <c r="B50" i="19"/>
  <c r="B47" i="19"/>
  <c r="I36" i="19"/>
  <c r="I43" i="19"/>
  <c r="J43" i="19" s="1"/>
  <c r="I44" i="19"/>
  <c r="J44" i="19"/>
  <c r="I40" i="19"/>
  <c r="J40" i="19" s="1"/>
  <c r="I35" i="19"/>
  <c r="H41" i="19"/>
  <c r="H43" i="19"/>
  <c r="H44" i="19"/>
  <c r="H40" i="19"/>
  <c r="G41" i="19"/>
  <c r="G43" i="19"/>
  <c r="G44" i="19"/>
  <c r="G40" i="19"/>
  <c r="F41" i="19"/>
  <c r="F43" i="19"/>
  <c r="F44" i="19"/>
  <c r="F40" i="19"/>
  <c r="E41" i="19"/>
  <c r="E43" i="19"/>
  <c r="E44" i="19"/>
  <c r="E40" i="19"/>
  <c r="D41" i="19"/>
  <c r="D43" i="19"/>
  <c r="D44" i="19"/>
  <c r="D40" i="19"/>
  <c r="C43" i="19"/>
  <c r="C44" i="19"/>
  <c r="C40" i="19"/>
  <c r="B41" i="19"/>
  <c r="B43" i="19"/>
  <c r="B44" i="19"/>
  <c r="B40" i="19"/>
  <c r="J35" i="19"/>
  <c r="J36" i="19"/>
  <c r="I34" i="19"/>
  <c r="J34" i="19" s="1"/>
  <c r="H35" i="19"/>
  <c r="H36" i="19"/>
  <c r="H34" i="19"/>
  <c r="G35" i="19"/>
  <c r="G36" i="19"/>
  <c r="G34" i="19"/>
  <c r="F35" i="19"/>
  <c r="F36" i="19"/>
  <c r="F34" i="19"/>
  <c r="E35" i="19"/>
  <c r="E36" i="19"/>
  <c r="E34" i="19"/>
  <c r="D35" i="19"/>
  <c r="D36" i="19"/>
  <c r="D34" i="19"/>
  <c r="C35" i="19"/>
  <c r="C36" i="19"/>
  <c r="C34" i="19"/>
  <c r="B35" i="19"/>
  <c r="B36" i="19"/>
  <c r="B34" i="19"/>
  <c r="I27" i="19"/>
  <c r="J27" i="19"/>
  <c r="I28" i="19"/>
  <c r="J28" i="19" s="1"/>
  <c r="I29" i="19"/>
  <c r="J29" i="19" s="1"/>
  <c r="I30" i="19"/>
  <c r="J30" i="19" s="1"/>
  <c r="I31" i="19"/>
  <c r="J31" i="19" s="1"/>
  <c r="I26" i="19"/>
  <c r="J26" i="19" s="1"/>
  <c r="H27" i="19"/>
  <c r="H28" i="19"/>
  <c r="H29" i="19"/>
  <c r="H30" i="19"/>
  <c r="H31" i="19"/>
  <c r="H26" i="19"/>
  <c r="G27" i="19"/>
  <c r="G28" i="19"/>
  <c r="G29" i="19"/>
  <c r="G30" i="19"/>
  <c r="G31" i="19"/>
  <c r="G26" i="19"/>
  <c r="F27" i="19"/>
  <c r="F28" i="19"/>
  <c r="F29" i="19"/>
  <c r="F30" i="19"/>
  <c r="F31" i="19"/>
  <c r="F26" i="19"/>
  <c r="E27" i="19"/>
  <c r="E28" i="19"/>
  <c r="E29" i="19"/>
  <c r="E30" i="19"/>
  <c r="E31" i="19"/>
  <c r="E26" i="19"/>
  <c r="D27" i="19"/>
  <c r="D28" i="19"/>
  <c r="D29" i="19"/>
  <c r="D30" i="19"/>
  <c r="D31" i="19"/>
  <c r="D26" i="19"/>
  <c r="C27" i="19"/>
  <c r="C28" i="19"/>
  <c r="C29" i="19"/>
  <c r="C30" i="19"/>
  <c r="C31" i="19"/>
  <c r="C26" i="19"/>
  <c r="B27" i="19"/>
  <c r="B28" i="19"/>
  <c r="B29" i="19"/>
  <c r="B30" i="19"/>
  <c r="B31" i="19"/>
  <c r="B26" i="19"/>
  <c r="J24" i="19"/>
  <c r="I24" i="19"/>
  <c r="H24" i="19"/>
  <c r="G24" i="19"/>
  <c r="F24" i="19"/>
  <c r="E24" i="19"/>
  <c r="D24" i="19"/>
  <c r="C24" i="19"/>
  <c r="B24" i="19"/>
  <c r="J12" i="19"/>
  <c r="J13" i="19"/>
  <c r="J14" i="19"/>
  <c r="J16" i="19"/>
  <c r="J17" i="19"/>
  <c r="J18" i="19"/>
  <c r="J19" i="19"/>
  <c r="J20" i="19"/>
  <c r="J21" i="19"/>
  <c r="J11" i="19"/>
  <c r="I12" i="19"/>
  <c r="I13" i="19"/>
  <c r="I14" i="19"/>
  <c r="I16" i="19"/>
  <c r="I17" i="19"/>
  <c r="I18" i="19"/>
  <c r="I19" i="19"/>
  <c r="I20" i="19"/>
  <c r="I21" i="19"/>
  <c r="I11" i="19"/>
  <c r="H12" i="19"/>
  <c r="H13" i="19"/>
  <c r="H14" i="19"/>
  <c r="H16" i="19"/>
  <c r="H17" i="19"/>
  <c r="H18" i="19"/>
  <c r="H19" i="19"/>
  <c r="H20" i="19"/>
  <c r="H21" i="19"/>
  <c r="H11" i="19"/>
  <c r="G12" i="19"/>
  <c r="G13" i="19"/>
  <c r="G14" i="19"/>
  <c r="G16" i="19"/>
  <c r="G17" i="19"/>
  <c r="G18" i="19"/>
  <c r="G19" i="19"/>
  <c r="G20" i="19"/>
  <c r="G21" i="19"/>
  <c r="G11" i="19"/>
  <c r="F12" i="19"/>
  <c r="F13" i="19"/>
  <c r="F14" i="19"/>
  <c r="F16" i="19"/>
  <c r="F17" i="19"/>
  <c r="F18" i="19"/>
  <c r="F19" i="19"/>
  <c r="F20" i="19"/>
  <c r="F21" i="19"/>
  <c r="F11" i="19"/>
  <c r="E12" i="19"/>
  <c r="E13" i="19"/>
  <c r="E14" i="19"/>
  <c r="E16" i="19"/>
  <c r="E17" i="19"/>
  <c r="E18" i="19"/>
  <c r="E19" i="19"/>
  <c r="E20" i="19"/>
  <c r="E21" i="19"/>
  <c r="E11" i="19"/>
  <c r="D12" i="19"/>
  <c r="D13" i="19"/>
  <c r="D14" i="19"/>
  <c r="D16" i="19"/>
  <c r="D17" i="19"/>
  <c r="D18" i="19"/>
  <c r="D19" i="19"/>
  <c r="D20" i="19"/>
  <c r="D21" i="19"/>
  <c r="D11" i="19"/>
  <c r="C12" i="19"/>
  <c r="C13" i="19"/>
  <c r="C14" i="19"/>
  <c r="C16" i="19"/>
  <c r="C17" i="19"/>
  <c r="C18" i="19"/>
  <c r="C19" i="19"/>
  <c r="C20" i="19"/>
  <c r="C21" i="19"/>
  <c r="C11" i="19"/>
  <c r="B12" i="19"/>
  <c r="B13" i="19"/>
  <c r="B14" i="19"/>
  <c r="B16" i="19"/>
  <c r="B17" i="19"/>
  <c r="B18" i="19"/>
  <c r="B19" i="19"/>
  <c r="B20" i="19"/>
  <c r="B21" i="19"/>
  <c r="B11" i="19"/>
  <c r="H91" i="19" l="1"/>
  <c r="G91" i="19"/>
  <c r="F91" i="19"/>
  <c r="E91" i="19"/>
  <c r="D91" i="19"/>
  <c r="C91" i="19"/>
  <c r="B91" i="19"/>
  <c r="H88" i="19"/>
  <c r="G88" i="19"/>
  <c r="F88" i="19"/>
  <c r="E88" i="19"/>
  <c r="D88" i="19"/>
  <c r="C88" i="19"/>
  <c r="B88" i="19"/>
  <c r="H84" i="19"/>
  <c r="G84" i="19"/>
  <c r="F84" i="19"/>
  <c r="E84" i="19"/>
  <c r="D84" i="19"/>
  <c r="C84" i="19"/>
  <c r="B84" i="19"/>
  <c r="H78" i="19"/>
  <c r="G78" i="19"/>
  <c r="F78" i="19"/>
  <c r="E78" i="19"/>
  <c r="D78" i="19"/>
  <c r="C78" i="19"/>
  <c r="B78" i="19"/>
  <c r="H71" i="19"/>
  <c r="G71" i="19"/>
  <c r="F71" i="19"/>
  <c r="E71" i="19"/>
  <c r="D71" i="19"/>
  <c r="C71" i="19"/>
  <c r="B71" i="19"/>
  <c r="H63" i="19"/>
  <c r="G63" i="19"/>
  <c r="F63" i="19"/>
  <c r="E63" i="19"/>
  <c r="D63" i="19"/>
  <c r="C63" i="19"/>
  <c r="B63" i="19"/>
  <c r="H57" i="19"/>
  <c r="G57" i="19"/>
  <c r="F57" i="19"/>
  <c r="E57" i="19"/>
  <c r="D57" i="19"/>
  <c r="C57" i="19"/>
  <c r="B57" i="19"/>
  <c r="H51" i="19"/>
  <c r="G51" i="19"/>
  <c r="F51" i="19"/>
  <c r="E51" i="19"/>
  <c r="D51" i="19"/>
  <c r="C51" i="19"/>
  <c r="B51" i="19"/>
  <c r="H45" i="19"/>
  <c r="G45" i="19"/>
  <c r="F45" i="19"/>
  <c r="E45" i="19"/>
  <c r="D45" i="19"/>
  <c r="B45" i="19"/>
  <c r="H38" i="19"/>
  <c r="G38" i="19"/>
  <c r="F38" i="19"/>
  <c r="E38" i="19"/>
  <c r="D38" i="19"/>
  <c r="C38" i="19"/>
  <c r="B38" i="19"/>
  <c r="H22" i="19"/>
  <c r="G22" i="19"/>
  <c r="F22" i="19"/>
  <c r="E22" i="19"/>
  <c r="D22" i="19"/>
  <c r="C22" i="19"/>
  <c r="B22" i="19"/>
  <c r="G91" i="18"/>
  <c r="G70" i="18"/>
  <c r="G64" i="18"/>
  <c r="G55" i="18"/>
  <c r="G37" i="18"/>
  <c r="G23" i="18"/>
  <c r="G15" i="18"/>
  <c r="E64" i="19" l="1"/>
  <c r="E92" i="19"/>
  <c r="G64" i="19"/>
  <c r="C92" i="19"/>
  <c r="F92" i="19"/>
  <c r="D92" i="19"/>
  <c r="B92" i="19"/>
  <c r="G92" i="19"/>
  <c r="H92" i="19"/>
  <c r="F64" i="19"/>
  <c r="H64" i="19"/>
  <c r="B64" i="19"/>
  <c r="D64" i="19"/>
  <c r="I13" i="17"/>
  <c r="H13" i="17"/>
  <c r="G13" i="17"/>
  <c r="F13" i="17"/>
  <c r="E13" i="17"/>
  <c r="D13" i="17"/>
  <c r="I12" i="17"/>
  <c r="H12" i="17"/>
  <c r="G12" i="17"/>
  <c r="F12" i="17"/>
  <c r="E12" i="17"/>
  <c r="D12" i="17"/>
  <c r="I11" i="17"/>
  <c r="H11" i="17"/>
  <c r="G11" i="17"/>
  <c r="F11" i="17"/>
  <c r="E11" i="17"/>
  <c r="D11" i="17"/>
  <c r="I10" i="17"/>
  <c r="H10" i="17"/>
  <c r="G10" i="17"/>
  <c r="F10" i="17"/>
  <c r="E10" i="17"/>
  <c r="D10" i="17"/>
  <c r="I9" i="17"/>
  <c r="H9" i="17"/>
  <c r="G9" i="17"/>
  <c r="F9" i="17"/>
  <c r="E9" i="17"/>
  <c r="D9" i="17"/>
  <c r="I8" i="17"/>
  <c r="H8" i="17"/>
  <c r="G8" i="17"/>
  <c r="E8" i="17"/>
  <c r="D8" i="17"/>
  <c r="I7" i="17"/>
  <c r="H7" i="17"/>
  <c r="G7" i="17"/>
  <c r="F7" i="17"/>
  <c r="E7" i="17"/>
  <c r="D7" i="17"/>
  <c r="X92" i="16"/>
  <c r="I92" i="15"/>
  <c r="L92" i="14"/>
  <c r="U92" i="13"/>
  <c r="Q92" i="12"/>
  <c r="O92" i="10"/>
  <c r="B91" i="10"/>
  <c r="B92" i="10"/>
  <c r="E93" i="19" l="1"/>
  <c r="G93" i="19"/>
  <c r="F93" i="19"/>
  <c r="D93" i="19"/>
  <c r="B93" i="19"/>
  <c r="H93" i="19"/>
  <c r="E14" i="17"/>
  <c r="I14" i="17"/>
  <c r="H14" i="17"/>
  <c r="G14" i="17"/>
  <c r="D14" i="17"/>
  <c r="O89" i="16" l="1"/>
  <c r="P89" i="16"/>
  <c r="Q89" i="16"/>
  <c r="O86" i="16"/>
  <c r="P86" i="16"/>
  <c r="Q86" i="16"/>
  <c r="O82" i="16"/>
  <c r="P82" i="16"/>
  <c r="Q82" i="16"/>
  <c r="Q90" i="16" s="1"/>
  <c r="Q91" i="16" s="1"/>
  <c r="Q92" i="16" s="1"/>
  <c r="O76" i="16"/>
  <c r="P76" i="16"/>
  <c r="Q76" i="16"/>
  <c r="O69" i="16"/>
  <c r="P69" i="16"/>
  <c r="Q69" i="16"/>
  <c r="O61" i="16"/>
  <c r="P61" i="16"/>
  <c r="Q61" i="16"/>
  <c r="O55" i="16"/>
  <c r="P55" i="16"/>
  <c r="Q55" i="16"/>
  <c r="O49" i="16"/>
  <c r="P49" i="16"/>
  <c r="Q49" i="16"/>
  <c r="Q62" i="16" s="1"/>
  <c r="O43" i="16"/>
  <c r="P43" i="16"/>
  <c r="Q43" i="16"/>
  <c r="O36" i="16"/>
  <c r="P36" i="16"/>
  <c r="Q36" i="16"/>
  <c r="O20" i="16"/>
  <c r="P20" i="16"/>
  <c r="Q20" i="16"/>
  <c r="P90" i="16" l="1"/>
  <c r="P91" i="16" s="1"/>
  <c r="P92" i="16" s="1"/>
  <c r="O90" i="16"/>
  <c r="O91" i="16" s="1"/>
  <c r="O92" i="16" s="1"/>
  <c r="O62" i="16"/>
  <c r="P62" i="16"/>
  <c r="W89" i="16" l="1"/>
  <c r="V89" i="16"/>
  <c r="U89" i="16"/>
  <c r="T89" i="16"/>
  <c r="S89" i="16"/>
  <c r="R89" i="16"/>
  <c r="N89" i="16"/>
  <c r="M89" i="16"/>
  <c r="L89" i="16"/>
  <c r="K89" i="16"/>
  <c r="J89" i="16"/>
  <c r="I89" i="16"/>
  <c r="H89" i="16"/>
  <c r="G89" i="16"/>
  <c r="F89" i="16"/>
  <c r="E89" i="16"/>
  <c r="D89" i="16"/>
  <c r="C89" i="16"/>
  <c r="B89" i="16"/>
  <c r="X88" i="16"/>
  <c r="W86" i="16"/>
  <c r="V86" i="16"/>
  <c r="U86" i="16"/>
  <c r="T86" i="16"/>
  <c r="S86" i="16"/>
  <c r="R86" i="16"/>
  <c r="N86" i="16"/>
  <c r="M86" i="16"/>
  <c r="L86" i="16"/>
  <c r="K86" i="16"/>
  <c r="J86" i="16"/>
  <c r="I86" i="16"/>
  <c r="H86" i="16"/>
  <c r="G86" i="16"/>
  <c r="F86" i="16"/>
  <c r="E86" i="16"/>
  <c r="D86" i="16"/>
  <c r="C86" i="16"/>
  <c r="B86" i="16"/>
  <c r="X85" i="16"/>
  <c r="X84" i="16"/>
  <c r="W82" i="16"/>
  <c r="V82" i="16"/>
  <c r="U82" i="16"/>
  <c r="T82" i="16"/>
  <c r="S82" i="16"/>
  <c r="R82" i="16"/>
  <c r="N82" i="16"/>
  <c r="M82" i="16"/>
  <c r="L82" i="16"/>
  <c r="K82" i="16"/>
  <c r="J82" i="16"/>
  <c r="I82" i="16"/>
  <c r="H82" i="16"/>
  <c r="G82" i="16"/>
  <c r="F82" i="16"/>
  <c r="E82" i="16"/>
  <c r="D82" i="16"/>
  <c r="C82" i="16"/>
  <c r="B82" i="16"/>
  <c r="X81" i="16"/>
  <c r="X80" i="16"/>
  <c r="X79" i="16"/>
  <c r="X78" i="16"/>
  <c r="X82" i="16" s="1"/>
  <c r="W76" i="16"/>
  <c r="V76" i="16"/>
  <c r="U76" i="16"/>
  <c r="T76" i="16"/>
  <c r="S76" i="16"/>
  <c r="R76" i="16"/>
  <c r="N76" i="16"/>
  <c r="M76" i="16"/>
  <c r="L76" i="16"/>
  <c r="K76" i="16"/>
  <c r="J76" i="16"/>
  <c r="I76" i="16"/>
  <c r="H76" i="16"/>
  <c r="G76" i="16"/>
  <c r="F76" i="16"/>
  <c r="E76" i="16"/>
  <c r="D76" i="16"/>
  <c r="C76" i="16"/>
  <c r="B76" i="16"/>
  <c r="X75" i="16"/>
  <c r="X74" i="16"/>
  <c r="X73" i="16"/>
  <c r="X72" i="16"/>
  <c r="X76" i="16" s="1"/>
  <c r="W69" i="16"/>
  <c r="V69" i="16"/>
  <c r="U69" i="16"/>
  <c r="T69" i="16"/>
  <c r="S69" i="16"/>
  <c r="R69" i="16"/>
  <c r="N69" i="16"/>
  <c r="M69" i="16"/>
  <c r="L69" i="16"/>
  <c r="K69" i="16"/>
  <c r="J69" i="16"/>
  <c r="I69" i="16"/>
  <c r="H69" i="16"/>
  <c r="G69" i="16"/>
  <c r="F69" i="16"/>
  <c r="E69" i="16"/>
  <c r="D69" i="16"/>
  <c r="Y69" i="16" s="1"/>
  <c r="C69" i="16"/>
  <c r="B69" i="16"/>
  <c r="X68" i="16"/>
  <c r="X67" i="16"/>
  <c r="X66" i="16"/>
  <c r="W61" i="16"/>
  <c r="V61" i="16"/>
  <c r="U61" i="16"/>
  <c r="T61" i="16"/>
  <c r="S61" i="16"/>
  <c r="R61" i="16"/>
  <c r="N61" i="16"/>
  <c r="M61" i="16"/>
  <c r="L61" i="16"/>
  <c r="K61" i="16"/>
  <c r="J61" i="16"/>
  <c r="I61" i="16"/>
  <c r="H61" i="16"/>
  <c r="G61" i="16"/>
  <c r="F61" i="16"/>
  <c r="E61" i="16"/>
  <c r="D61" i="16"/>
  <c r="C61" i="16"/>
  <c r="B61" i="16"/>
  <c r="X60" i="16"/>
  <c r="X59" i="16"/>
  <c r="X58" i="16"/>
  <c r="X57" i="16"/>
  <c r="W55" i="16"/>
  <c r="V55" i="16"/>
  <c r="U55" i="16"/>
  <c r="T55" i="16"/>
  <c r="S55" i="16"/>
  <c r="R55" i="16"/>
  <c r="N55" i="16"/>
  <c r="M55" i="16"/>
  <c r="L55" i="16"/>
  <c r="K55" i="16"/>
  <c r="J55" i="16"/>
  <c r="I55" i="16"/>
  <c r="H55" i="16"/>
  <c r="G55" i="16"/>
  <c r="F55" i="16"/>
  <c r="E55" i="16"/>
  <c r="D55" i="16"/>
  <c r="C55" i="16"/>
  <c r="B55" i="16"/>
  <c r="X54" i="16"/>
  <c r="X53" i="16"/>
  <c r="X52" i="16"/>
  <c r="X51" i="16"/>
  <c r="W49" i="16"/>
  <c r="V49" i="16"/>
  <c r="U49" i="16"/>
  <c r="T49" i="16"/>
  <c r="S49" i="16"/>
  <c r="R49" i="16"/>
  <c r="N49" i="16"/>
  <c r="M49" i="16"/>
  <c r="L49" i="16"/>
  <c r="K49" i="16"/>
  <c r="J49" i="16"/>
  <c r="I49" i="16"/>
  <c r="H49" i="16"/>
  <c r="G49" i="16"/>
  <c r="F49" i="16"/>
  <c r="E49" i="16"/>
  <c r="D49" i="16"/>
  <c r="C49" i="16"/>
  <c r="B49" i="16"/>
  <c r="X48" i="16"/>
  <c r="X47" i="16"/>
  <c r="X46" i="16"/>
  <c r="X45" i="16"/>
  <c r="W43" i="16"/>
  <c r="V43" i="16"/>
  <c r="U43" i="16"/>
  <c r="T43" i="16"/>
  <c r="S43" i="16"/>
  <c r="R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X42" i="16"/>
  <c r="X41" i="16"/>
  <c r="X39" i="16"/>
  <c r="X38" i="16"/>
  <c r="W36" i="16"/>
  <c r="V36" i="16"/>
  <c r="U36" i="16"/>
  <c r="T36" i="16"/>
  <c r="S36" i="16"/>
  <c r="R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X34" i="16"/>
  <c r="X33" i="16"/>
  <c r="X32" i="16"/>
  <c r="X29" i="16"/>
  <c r="X28" i="16"/>
  <c r="X27" i="16"/>
  <c r="X26" i="16"/>
  <c r="X25" i="16"/>
  <c r="X24" i="16"/>
  <c r="X22" i="16"/>
  <c r="W20" i="16"/>
  <c r="V20" i="16"/>
  <c r="U20" i="16"/>
  <c r="T20" i="16"/>
  <c r="S20" i="16"/>
  <c r="R20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  <c r="X19" i="16"/>
  <c r="X18" i="16"/>
  <c r="X17" i="16"/>
  <c r="X16" i="16"/>
  <c r="X15" i="16"/>
  <c r="X14" i="16"/>
  <c r="X12" i="16"/>
  <c r="X11" i="16"/>
  <c r="X10" i="16"/>
  <c r="X9" i="16"/>
  <c r="J36" i="15"/>
  <c r="Y89" i="16" l="1"/>
  <c r="L90" i="16"/>
  <c r="W90" i="16"/>
  <c r="M90" i="16"/>
  <c r="F62" i="16"/>
  <c r="N62" i="16"/>
  <c r="X69" i="16"/>
  <c r="E90" i="16"/>
  <c r="Y55" i="16"/>
  <c r="Y86" i="16"/>
  <c r="G62" i="16"/>
  <c r="R62" i="16"/>
  <c r="Y43" i="16"/>
  <c r="Y49" i="16"/>
  <c r="S62" i="16"/>
  <c r="X55" i="16"/>
  <c r="Y82" i="16"/>
  <c r="Y61" i="16"/>
  <c r="B90" i="16"/>
  <c r="Y76" i="16"/>
  <c r="X89" i="16"/>
  <c r="H62" i="16"/>
  <c r="B62" i="16"/>
  <c r="X43" i="16"/>
  <c r="X86" i="16"/>
  <c r="K90" i="16"/>
  <c r="V90" i="16"/>
  <c r="I90" i="16"/>
  <c r="J90" i="16"/>
  <c r="U90" i="16"/>
  <c r="T90" i="16"/>
  <c r="G90" i="16"/>
  <c r="F90" i="16"/>
  <c r="R90" i="16"/>
  <c r="N90" i="16"/>
  <c r="N91" i="16" s="1"/>
  <c r="N92" i="16" s="1"/>
  <c r="H90" i="16"/>
  <c r="S90" i="16"/>
  <c r="X49" i="16"/>
  <c r="Y36" i="16"/>
  <c r="T62" i="16"/>
  <c r="D62" i="16"/>
  <c r="L62" i="16"/>
  <c r="L91" i="16" s="1"/>
  <c r="L92" i="16" s="1"/>
  <c r="W62" i="16"/>
  <c r="I62" i="16"/>
  <c r="E62" i="16"/>
  <c r="M62" i="16"/>
  <c r="J62" i="16"/>
  <c r="U62" i="16"/>
  <c r="U91" i="16" s="1"/>
  <c r="U92" i="16" s="1"/>
  <c r="C62" i="16"/>
  <c r="K62" i="16"/>
  <c r="K91" i="16" s="1"/>
  <c r="K92" i="16" s="1"/>
  <c r="V62" i="16"/>
  <c r="X36" i="16"/>
  <c r="X20" i="16"/>
  <c r="C90" i="16"/>
  <c r="Y20" i="16"/>
  <c r="D90" i="16"/>
  <c r="X61" i="16"/>
  <c r="J91" i="16" l="1"/>
  <c r="J92" i="16" s="1"/>
  <c r="T91" i="16"/>
  <c r="T92" i="16" s="1"/>
  <c r="X90" i="16"/>
  <c r="W91" i="16"/>
  <c r="W92" i="16" s="1"/>
  <c r="E91" i="16"/>
  <c r="E92" i="16" s="1"/>
  <c r="V91" i="16"/>
  <c r="V92" i="16" s="1"/>
  <c r="F91" i="16"/>
  <c r="F92" i="16" s="1"/>
  <c r="S91" i="16"/>
  <c r="S92" i="16" s="1"/>
  <c r="D91" i="16"/>
  <c r="D92" i="16" s="1"/>
  <c r="R91" i="16"/>
  <c r="R92" i="16" s="1"/>
  <c r="G91" i="16"/>
  <c r="G92" i="16" s="1"/>
  <c r="M91" i="16"/>
  <c r="M92" i="16" s="1"/>
  <c r="B91" i="16"/>
  <c r="B92" i="16" s="1"/>
  <c r="H91" i="16"/>
  <c r="H92" i="16" s="1"/>
  <c r="I91" i="16"/>
  <c r="I92" i="16" s="1"/>
  <c r="C91" i="16"/>
  <c r="C92" i="16" s="1"/>
  <c r="J89" i="14" l="1"/>
  <c r="J86" i="14"/>
  <c r="J82" i="14"/>
  <c r="J76" i="14"/>
  <c r="J69" i="14"/>
  <c r="J61" i="14"/>
  <c r="J55" i="14"/>
  <c r="J49" i="14"/>
  <c r="J43" i="14"/>
  <c r="J36" i="14"/>
  <c r="J20" i="14"/>
  <c r="H89" i="15"/>
  <c r="G89" i="15"/>
  <c r="F89" i="15"/>
  <c r="E89" i="15"/>
  <c r="D89" i="15"/>
  <c r="C89" i="15"/>
  <c r="B89" i="15"/>
  <c r="I88" i="15"/>
  <c r="H86" i="15"/>
  <c r="G86" i="15"/>
  <c r="F86" i="15"/>
  <c r="E86" i="15"/>
  <c r="D86" i="15"/>
  <c r="C86" i="15"/>
  <c r="B86" i="15"/>
  <c r="I85" i="15"/>
  <c r="I84" i="15"/>
  <c r="H82" i="15"/>
  <c r="G82" i="15"/>
  <c r="F82" i="15"/>
  <c r="E82" i="15"/>
  <c r="D82" i="15"/>
  <c r="C82" i="15"/>
  <c r="B82" i="15"/>
  <c r="I81" i="15"/>
  <c r="I80" i="15"/>
  <c r="I79" i="15"/>
  <c r="I78" i="15"/>
  <c r="I82" i="15" s="1"/>
  <c r="H76" i="15"/>
  <c r="G76" i="15"/>
  <c r="F76" i="15"/>
  <c r="E76" i="15"/>
  <c r="D76" i="15"/>
  <c r="C76" i="15"/>
  <c r="J76" i="15" s="1"/>
  <c r="B76" i="15"/>
  <c r="I75" i="15"/>
  <c r="I74" i="15"/>
  <c r="I73" i="15"/>
  <c r="I72" i="15"/>
  <c r="H69" i="15"/>
  <c r="G69" i="15"/>
  <c r="F69" i="15"/>
  <c r="E69" i="15"/>
  <c r="D69" i="15"/>
  <c r="C69" i="15"/>
  <c r="B69" i="15"/>
  <c r="I68" i="15"/>
  <c r="I67" i="15"/>
  <c r="I66" i="15"/>
  <c r="H61" i="15"/>
  <c r="G61" i="15"/>
  <c r="F61" i="15"/>
  <c r="E61" i="15"/>
  <c r="D61" i="15"/>
  <c r="C61" i="15"/>
  <c r="B61" i="15"/>
  <c r="I60" i="15"/>
  <c r="I59" i="15"/>
  <c r="I58" i="15"/>
  <c r="I57" i="15"/>
  <c r="H55" i="15"/>
  <c r="G55" i="15"/>
  <c r="F55" i="15"/>
  <c r="E55" i="15"/>
  <c r="D55" i="15"/>
  <c r="C55" i="15"/>
  <c r="J55" i="15" s="1"/>
  <c r="B55" i="15"/>
  <c r="I54" i="15"/>
  <c r="I53" i="15"/>
  <c r="I52" i="15"/>
  <c r="I51" i="15"/>
  <c r="H49" i="15"/>
  <c r="G49" i="15"/>
  <c r="F49" i="15"/>
  <c r="E49" i="15"/>
  <c r="D49" i="15"/>
  <c r="C49" i="15"/>
  <c r="B49" i="15"/>
  <c r="I48" i="15"/>
  <c r="I47" i="15"/>
  <c r="I46" i="15"/>
  <c r="I45" i="15"/>
  <c r="H43" i="15"/>
  <c r="G43" i="15"/>
  <c r="F43" i="15"/>
  <c r="E43" i="15"/>
  <c r="D43" i="15"/>
  <c r="C43" i="15"/>
  <c r="B43" i="15"/>
  <c r="I42" i="15"/>
  <c r="I41" i="15"/>
  <c r="I39" i="15"/>
  <c r="I38" i="15"/>
  <c r="H36" i="15"/>
  <c r="G36" i="15"/>
  <c r="F36" i="15"/>
  <c r="E36" i="15"/>
  <c r="D36" i="15"/>
  <c r="C36" i="15"/>
  <c r="B36" i="15"/>
  <c r="I34" i="15"/>
  <c r="I33" i="15"/>
  <c r="I32" i="15"/>
  <c r="I29" i="15"/>
  <c r="I28" i="15"/>
  <c r="I27" i="15"/>
  <c r="I26" i="15"/>
  <c r="I36" i="15" s="1"/>
  <c r="I25" i="15"/>
  <c r="I24" i="15"/>
  <c r="I22" i="15"/>
  <c r="H20" i="15"/>
  <c r="G20" i="15"/>
  <c r="F20" i="15"/>
  <c r="E20" i="15"/>
  <c r="D20" i="15"/>
  <c r="C20" i="15"/>
  <c r="B20" i="15"/>
  <c r="I19" i="15"/>
  <c r="I18" i="15"/>
  <c r="I17" i="15"/>
  <c r="I16" i="15"/>
  <c r="I15" i="15"/>
  <c r="I14" i="15"/>
  <c r="I12" i="15"/>
  <c r="I11" i="15"/>
  <c r="I10" i="15"/>
  <c r="I9" i="15"/>
  <c r="K89" i="14"/>
  <c r="I89" i="14"/>
  <c r="H89" i="14"/>
  <c r="G89" i="14"/>
  <c r="F89" i="14"/>
  <c r="E89" i="14"/>
  <c r="D89" i="14"/>
  <c r="C89" i="14"/>
  <c r="B89" i="14"/>
  <c r="L88" i="14"/>
  <c r="K86" i="14"/>
  <c r="I86" i="14"/>
  <c r="H86" i="14"/>
  <c r="G86" i="14"/>
  <c r="F86" i="14"/>
  <c r="E86" i="14"/>
  <c r="D86" i="14"/>
  <c r="C86" i="14"/>
  <c r="B86" i="14"/>
  <c r="L85" i="14"/>
  <c r="L84" i="14"/>
  <c r="K82" i="14"/>
  <c r="I82" i="14"/>
  <c r="H82" i="14"/>
  <c r="G82" i="14"/>
  <c r="F82" i="14"/>
  <c r="E82" i="14"/>
  <c r="D82" i="14"/>
  <c r="C82" i="14"/>
  <c r="B82" i="14"/>
  <c r="L81" i="14"/>
  <c r="L80" i="14"/>
  <c r="L79" i="14"/>
  <c r="L78" i="14"/>
  <c r="K76" i="14"/>
  <c r="I76" i="14"/>
  <c r="H76" i="14"/>
  <c r="G76" i="14"/>
  <c r="F76" i="14"/>
  <c r="E76" i="14"/>
  <c r="D76" i="14"/>
  <c r="C76" i="14"/>
  <c r="B76" i="14"/>
  <c r="L75" i="14"/>
  <c r="L74" i="14"/>
  <c r="L73" i="14"/>
  <c r="L72" i="14"/>
  <c r="K69" i="14"/>
  <c r="I69" i="14"/>
  <c r="H69" i="14"/>
  <c r="G69" i="14"/>
  <c r="F69" i="14"/>
  <c r="E69" i="14"/>
  <c r="D69" i="14"/>
  <c r="C69" i="14"/>
  <c r="B69" i="14"/>
  <c r="L68" i="14"/>
  <c r="L67" i="14"/>
  <c r="L66" i="14"/>
  <c r="K61" i="14"/>
  <c r="I61" i="14"/>
  <c r="H61" i="14"/>
  <c r="G61" i="14"/>
  <c r="F61" i="14"/>
  <c r="E61" i="14"/>
  <c r="D61" i="14"/>
  <c r="C61" i="14"/>
  <c r="B61" i="14"/>
  <c r="L60" i="14"/>
  <c r="L59" i="14"/>
  <c r="L58" i="14"/>
  <c r="L57" i="14"/>
  <c r="K55" i="14"/>
  <c r="I55" i="14"/>
  <c r="H55" i="14"/>
  <c r="G55" i="14"/>
  <c r="F55" i="14"/>
  <c r="E55" i="14"/>
  <c r="D55" i="14"/>
  <c r="C55" i="14"/>
  <c r="B55" i="14"/>
  <c r="L54" i="14"/>
  <c r="L53" i="14"/>
  <c r="L52" i="14"/>
  <c r="L51" i="14"/>
  <c r="K49" i="14"/>
  <c r="I49" i="14"/>
  <c r="H49" i="14"/>
  <c r="G49" i="14"/>
  <c r="F49" i="14"/>
  <c r="E49" i="14"/>
  <c r="D49" i="14"/>
  <c r="C49" i="14"/>
  <c r="B49" i="14"/>
  <c r="L48" i="14"/>
  <c r="L47" i="14"/>
  <c r="L46" i="14"/>
  <c r="L45" i="14"/>
  <c r="K43" i="14"/>
  <c r="I43" i="14"/>
  <c r="H43" i="14"/>
  <c r="G43" i="14"/>
  <c r="F43" i="14"/>
  <c r="E43" i="14"/>
  <c r="D43" i="14"/>
  <c r="C43" i="14"/>
  <c r="B43" i="14"/>
  <c r="L42" i="14"/>
  <c r="L41" i="14"/>
  <c r="L39" i="14"/>
  <c r="L38" i="14"/>
  <c r="K36" i="14"/>
  <c r="I36" i="14"/>
  <c r="H36" i="14"/>
  <c r="G36" i="14"/>
  <c r="F36" i="14"/>
  <c r="E36" i="14"/>
  <c r="D36" i="14"/>
  <c r="C36" i="14"/>
  <c r="B36" i="14"/>
  <c r="L34" i="14"/>
  <c r="L33" i="14"/>
  <c r="L32" i="14"/>
  <c r="L29" i="14"/>
  <c r="L28" i="14"/>
  <c r="L27" i="14"/>
  <c r="L26" i="14"/>
  <c r="L25" i="14"/>
  <c r="L24" i="14"/>
  <c r="L22" i="14"/>
  <c r="K20" i="14"/>
  <c r="I20" i="14"/>
  <c r="H20" i="14"/>
  <c r="G20" i="14"/>
  <c r="F20" i="14"/>
  <c r="E20" i="14"/>
  <c r="D20" i="14"/>
  <c r="C20" i="14"/>
  <c r="B20" i="14"/>
  <c r="L19" i="14"/>
  <c r="L18" i="14"/>
  <c r="L17" i="14"/>
  <c r="L16" i="14"/>
  <c r="L15" i="14"/>
  <c r="L14" i="14"/>
  <c r="L12" i="14"/>
  <c r="L11" i="14"/>
  <c r="L10" i="14"/>
  <c r="L9" i="14"/>
  <c r="I49" i="15" l="1"/>
  <c r="J49" i="15"/>
  <c r="J61" i="15"/>
  <c r="F90" i="15"/>
  <c r="B90" i="15"/>
  <c r="B62" i="15"/>
  <c r="I89" i="15"/>
  <c r="J89" i="15"/>
  <c r="I86" i="15"/>
  <c r="J86" i="15"/>
  <c r="G90" i="15"/>
  <c r="H90" i="15"/>
  <c r="J82" i="15"/>
  <c r="C90" i="15"/>
  <c r="D90" i="15"/>
  <c r="E90" i="15"/>
  <c r="I76" i="15"/>
  <c r="I69" i="15"/>
  <c r="I55" i="15"/>
  <c r="F62" i="15"/>
  <c r="I43" i="15"/>
  <c r="C62" i="15"/>
  <c r="H62" i="15"/>
  <c r="D62" i="15"/>
  <c r="E62" i="15"/>
  <c r="G62" i="15"/>
  <c r="I20" i="15"/>
  <c r="J90" i="14"/>
  <c r="M61" i="14"/>
  <c r="L69" i="14"/>
  <c r="M69" i="14"/>
  <c r="B90" i="14"/>
  <c r="J62" i="14"/>
  <c r="M55" i="14"/>
  <c r="L43" i="14"/>
  <c r="F90" i="14"/>
  <c r="H90" i="14"/>
  <c r="L82" i="14"/>
  <c r="C90" i="14"/>
  <c r="D90" i="14"/>
  <c r="K90" i="14"/>
  <c r="M43" i="14"/>
  <c r="M20" i="14"/>
  <c r="L20" i="14"/>
  <c r="L89" i="14"/>
  <c r="I62" i="14"/>
  <c r="M89" i="14"/>
  <c r="B62" i="14"/>
  <c r="B91" i="14" s="1"/>
  <c r="B92" i="14" s="1"/>
  <c r="K62" i="14"/>
  <c r="K91" i="14" s="1"/>
  <c r="K92" i="14" s="1"/>
  <c r="L55" i="14"/>
  <c r="L76" i="14"/>
  <c r="M82" i="14"/>
  <c r="H62" i="14"/>
  <c r="M49" i="14"/>
  <c r="L86" i="14"/>
  <c r="D62" i="14"/>
  <c r="E62" i="14"/>
  <c r="L49" i="14"/>
  <c r="F62" i="14"/>
  <c r="L36" i="14"/>
  <c r="C62" i="14"/>
  <c r="I90" i="14"/>
  <c r="M76" i="14"/>
  <c r="E90" i="14"/>
  <c r="M86" i="14"/>
  <c r="J20" i="15"/>
  <c r="I61" i="15"/>
  <c r="J69" i="15"/>
  <c r="J43" i="15"/>
  <c r="M36" i="14"/>
  <c r="G90" i="14"/>
  <c r="G62" i="14"/>
  <c r="G91" i="14" s="1"/>
  <c r="G92" i="14" s="1"/>
  <c r="L61" i="14"/>
  <c r="F91" i="15" l="1"/>
  <c r="F92" i="15" s="1"/>
  <c r="I90" i="15"/>
  <c r="B91" i="15"/>
  <c r="B92" i="15" s="1"/>
  <c r="H91" i="15"/>
  <c r="H92" i="15" s="1"/>
  <c r="E91" i="15"/>
  <c r="E92" i="15" s="1"/>
  <c r="D91" i="15"/>
  <c r="D92" i="15" s="1"/>
  <c r="C91" i="15"/>
  <c r="C92" i="15" s="1"/>
  <c r="G91" i="15"/>
  <c r="G92" i="15" s="1"/>
  <c r="J91" i="14"/>
  <c r="J92" i="14" s="1"/>
  <c r="D91" i="14"/>
  <c r="D92" i="14" s="1"/>
  <c r="F91" i="14"/>
  <c r="F92" i="14" s="1"/>
  <c r="L90" i="14"/>
  <c r="H91" i="14"/>
  <c r="H92" i="14" s="1"/>
  <c r="C91" i="14"/>
  <c r="C92" i="14" s="1"/>
  <c r="E91" i="14"/>
  <c r="E92" i="14" s="1"/>
  <c r="I91" i="14"/>
  <c r="I92" i="14" s="1"/>
  <c r="M89" i="13"/>
  <c r="N89" i="13"/>
  <c r="O89" i="13"/>
  <c r="P89" i="13"/>
  <c r="M86" i="13"/>
  <c r="N86" i="13"/>
  <c r="O86" i="13"/>
  <c r="P86" i="13"/>
  <c r="M82" i="13"/>
  <c r="N82" i="13"/>
  <c r="O82" i="13"/>
  <c r="P82" i="13"/>
  <c r="M76" i="13"/>
  <c r="N76" i="13"/>
  <c r="O76" i="13"/>
  <c r="P76" i="13"/>
  <c r="M69" i="13"/>
  <c r="N69" i="13"/>
  <c r="O69" i="13"/>
  <c r="P69" i="13"/>
  <c r="M61" i="13"/>
  <c r="N61" i="13"/>
  <c r="O61" i="13"/>
  <c r="P61" i="13"/>
  <c r="M55" i="13"/>
  <c r="N55" i="13"/>
  <c r="O55" i="13"/>
  <c r="P55" i="13"/>
  <c r="M49" i="13"/>
  <c r="N49" i="13"/>
  <c r="O49" i="13"/>
  <c r="P49" i="13"/>
  <c r="M43" i="13"/>
  <c r="N43" i="13"/>
  <c r="O43" i="13"/>
  <c r="P43" i="13"/>
  <c r="M36" i="13"/>
  <c r="N36" i="13"/>
  <c r="O36" i="13"/>
  <c r="P36" i="13"/>
  <c r="M20" i="13"/>
  <c r="N20" i="13"/>
  <c r="O20" i="13"/>
  <c r="P20" i="13"/>
  <c r="T89" i="13"/>
  <c r="S89" i="13"/>
  <c r="R89" i="13"/>
  <c r="Q89" i="13"/>
  <c r="L89" i="13"/>
  <c r="K89" i="13"/>
  <c r="J89" i="13"/>
  <c r="I89" i="13"/>
  <c r="H89" i="13"/>
  <c r="G89" i="13"/>
  <c r="F89" i="13"/>
  <c r="E89" i="13"/>
  <c r="D89" i="13"/>
  <c r="C89" i="13"/>
  <c r="B89" i="13"/>
  <c r="U88" i="13"/>
  <c r="T86" i="13"/>
  <c r="S86" i="13"/>
  <c r="R86" i="13"/>
  <c r="Q86" i="13"/>
  <c r="L86" i="13"/>
  <c r="K86" i="13"/>
  <c r="J86" i="13"/>
  <c r="I86" i="13"/>
  <c r="H86" i="13"/>
  <c r="G86" i="13"/>
  <c r="F86" i="13"/>
  <c r="E86" i="13"/>
  <c r="D86" i="13"/>
  <c r="C86" i="13"/>
  <c r="B86" i="13"/>
  <c r="U85" i="13"/>
  <c r="U84" i="13"/>
  <c r="T82" i="13"/>
  <c r="S82" i="13"/>
  <c r="R82" i="13"/>
  <c r="Q82" i="13"/>
  <c r="L82" i="13"/>
  <c r="K82" i="13"/>
  <c r="J82" i="13"/>
  <c r="I82" i="13"/>
  <c r="H82" i="13"/>
  <c r="G82" i="13"/>
  <c r="F82" i="13"/>
  <c r="E82" i="13"/>
  <c r="D82" i="13"/>
  <c r="C82" i="13"/>
  <c r="B82" i="13"/>
  <c r="U81" i="13"/>
  <c r="U80" i="13"/>
  <c r="U79" i="13"/>
  <c r="U78" i="13"/>
  <c r="T76" i="13"/>
  <c r="S76" i="13"/>
  <c r="R76" i="13"/>
  <c r="Q76" i="13"/>
  <c r="L76" i="13"/>
  <c r="K76" i="13"/>
  <c r="J76" i="13"/>
  <c r="I76" i="13"/>
  <c r="H76" i="13"/>
  <c r="G76" i="13"/>
  <c r="F76" i="13"/>
  <c r="E76" i="13"/>
  <c r="D76" i="13"/>
  <c r="C76" i="13"/>
  <c r="B76" i="13"/>
  <c r="U75" i="13"/>
  <c r="U74" i="13"/>
  <c r="U73" i="13"/>
  <c r="U72" i="13"/>
  <c r="U76" i="13" s="1"/>
  <c r="T69" i="13"/>
  <c r="S69" i="13"/>
  <c r="R69" i="13"/>
  <c r="Q69" i="13"/>
  <c r="L69" i="13"/>
  <c r="K69" i="13"/>
  <c r="J69" i="13"/>
  <c r="I69" i="13"/>
  <c r="H69" i="13"/>
  <c r="G69" i="13"/>
  <c r="F69" i="13"/>
  <c r="E69" i="13"/>
  <c r="D69" i="13"/>
  <c r="C69" i="13"/>
  <c r="B69" i="13"/>
  <c r="U68" i="13"/>
  <c r="U67" i="13"/>
  <c r="U66" i="13"/>
  <c r="T61" i="13"/>
  <c r="S61" i="13"/>
  <c r="R61" i="13"/>
  <c r="Q61" i="13"/>
  <c r="L61" i="13"/>
  <c r="K61" i="13"/>
  <c r="J61" i="13"/>
  <c r="I61" i="13"/>
  <c r="H61" i="13"/>
  <c r="G61" i="13"/>
  <c r="F61" i="13"/>
  <c r="E61" i="13"/>
  <c r="D61" i="13"/>
  <c r="C61" i="13"/>
  <c r="B61" i="13"/>
  <c r="U60" i="13"/>
  <c r="U59" i="13"/>
  <c r="U58" i="13"/>
  <c r="U57" i="13"/>
  <c r="T55" i="13"/>
  <c r="S55" i="13"/>
  <c r="R55" i="13"/>
  <c r="Q55" i="13"/>
  <c r="L55" i="13"/>
  <c r="K55" i="13"/>
  <c r="J55" i="13"/>
  <c r="I55" i="13"/>
  <c r="H55" i="13"/>
  <c r="G55" i="13"/>
  <c r="F55" i="13"/>
  <c r="E55" i="13"/>
  <c r="D55" i="13"/>
  <c r="C55" i="13"/>
  <c r="B55" i="13"/>
  <c r="U54" i="13"/>
  <c r="U53" i="13"/>
  <c r="U52" i="13"/>
  <c r="U51" i="13"/>
  <c r="T49" i="13"/>
  <c r="S49" i="13"/>
  <c r="R49" i="13"/>
  <c r="Q49" i="13"/>
  <c r="L49" i="13"/>
  <c r="K49" i="13"/>
  <c r="J49" i="13"/>
  <c r="I49" i="13"/>
  <c r="H49" i="13"/>
  <c r="G49" i="13"/>
  <c r="F49" i="13"/>
  <c r="E49" i="13"/>
  <c r="D49" i="13"/>
  <c r="C49" i="13"/>
  <c r="B49" i="13"/>
  <c r="U48" i="13"/>
  <c r="U47" i="13"/>
  <c r="U46" i="13"/>
  <c r="U45" i="13"/>
  <c r="T43" i="13"/>
  <c r="S43" i="13"/>
  <c r="R43" i="13"/>
  <c r="Q43" i="13"/>
  <c r="L43" i="13"/>
  <c r="K43" i="13"/>
  <c r="J43" i="13"/>
  <c r="I43" i="13"/>
  <c r="H43" i="13"/>
  <c r="G43" i="13"/>
  <c r="F43" i="13"/>
  <c r="E43" i="13"/>
  <c r="D43" i="13"/>
  <c r="C43" i="13"/>
  <c r="B43" i="13"/>
  <c r="U42" i="13"/>
  <c r="U41" i="13"/>
  <c r="U39" i="13"/>
  <c r="U38" i="13"/>
  <c r="T36" i="13"/>
  <c r="S36" i="13"/>
  <c r="R36" i="13"/>
  <c r="Q36" i="13"/>
  <c r="L36" i="13"/>
  <c r="K36" i="13"/>
  <c r="J36" i="13"/>
  <c r="I36" i="13"/>
  <c r="H36" i="13"/>
  <c r="G36" i="13"/>
  <c r="F36" i="13"/>
  <c r="E36" i="13"/>
  <c r="D36" i="13"/>
  <c r="C36" i="13"/>
  <c r="B36" i="13"/>
  <c r="U34" i="13"/>
  <c r="U33" i="13"/>
  <c r="U32" i="13"/>
  <c r="U29" i="13"/>
  <c r="U28" i="13"/>
  <c r="U27" i="13"/>
  <c r="U26" i="13"/>
  <c r="U25" i="13"/>
  <c r="U24" i="13"/>
  <c r="U22" i="13"/>
  <c r="T20" i="13"/>
  <c r="S20" i="13"/>
  <c r="R20" i="13"/>
  <c r="Q20" i="13"/>
  <c r="L20" i="13"/>
  <c r="K20" i="13"/>
  <c r="J20" i="13"/>
  <c r="I20" i="13"/>
  <c r="H20" i="13"/>
  <c r="G20" i="13"/>
  <c r="F20" i="13"/>
  <c r="E20" i="13"/>
  <c r="D20" i="13"/>
  <c r="C20" i="13"/>
  <c r="B20" i="13"/>
  <c r="U19" i="13"/>
  <c r="U18" i="13"/>
  <c r="U17" i="13"/>
  <c r="U16" i="13"/>
  <c r="U15" i="13"/>
  <c r="U14" i="13"/>
  <c r="U12" i="13"/>
  <c r="U11" i="13"/>
  <c r="U10" i="13"/>
  <c r="U9" i="13"/>
  <c r="M82" i="12"/>
  <c r="N82" i="12"/>
  <c r="M89" i="12"/>
  <c r="N89" i="12"/>
  <c r="M86" i="12"/>
  <c r="N86" i="12"/>
  <c r="M76" i="12"/>
  <c r="N76" i="12"/>
  <c r="M69" i="12"/>
  <c r="N69" i="12"/>
  <c r="M61" i="12"/>
  <c r="N61" i="12"/>
  <c r="M55" i="12"/>
  <c r="N55" i="12"/>
  <c r="M49" i="12"/>
  <c r="N49" i="12"/>
  <c r="M43" i="12"/>
  <c r="N43" i="12"/>
  <c r="M36" i="12"/>
  <c r="N36" i="12"/>
  <c r="M20" i="12"/>
  <c r="N20" i="12"/>
  <c r="O90" i="13" l="1"/>
  <c r="M90" i="13"/>
  <c r="P90" i="13"/>
  <c r="N90" i="13"/>
  <c r="O62" i="13"/>
  <c r="P62" i="13"/>
  <c r="P91" i="13" s="1"/>
  <c r="P92" i="13" s="1"/>
  <c r="N62" i="13"/>
  <c r="N91" i="13" s="1"/>
  <c r="N92" i="13" s="1"/>
  <c r="M62" i="13"/>
  <c r="M91" i="13" s="1"/>
  <c r="M92" i="13" s="1"/>
  <c r="U89" i="13"/>
  <c r="H90" i="13"/>
  <c r="T90" i="13"/>
  <c r="U82" i="13"/>
  <c r="T62" i="13"/>
  <c r="H62" i="13"/>
  <c r="I62" i="13"/>
  <c r="V20" i="13"/>
  <c r="V61" i="13"/>
  <c r="I90" i="13"/>
  <c r="B62" i="13"/>
  <c r="B90" i="13"/>
  <c r="J90" i="13"/>
  <c r="V86" i="13"/>
  <c r="C62" i="13"/>
  <c r="K62" i="13"/>
  <c r="U43" i="13"/>
  <c r="C90" i="13"/>
  <c r="K90" i="13"/>
  <c r="V82" i="13"/>
  <c r="V89" i="13"/>
  <c r="U55" i="13"/>
  <c r="D62" i="13"/>
  <c r="E62" i="13"/>
  <c r="Q62" i="13"/>
  <c r="E90" i="13"/>
  <c r="Q90" i="13"/>
  <c r="U20" i="13"/>
  <c r="U36" i="13"/>
  <c r="L62" i="13"/>
  <c r="F62" i="13"/>
  <c r="R62" i="13"/>
  <c r="U49" i="13"/>
  <c r="V55" i="13"/>
  <c r="F90" i="13"/>
  <c r="R90" i="13"/>
  <c r="V76" i="13"/>
  <c r="V36" i="13"/>
  <c r="J62" i="13"/>
  <c r="V49" i="13"/>
  <c r="D90" i="13"/>
  <c r="L90" i="13"/>
  <c r="G62" i="13"/>
  <c r="S62" i="13"/>
  <c r="V43" i="13"/>
  <c r="U69" i="13"/>
  <c r="G90" i="13"/>
  <c r="S90" i="13"/>
  <c r="U86" i="13"/>
  <c r="V69" i="13"/>
  <c r="U61" i="13"/>
  <c r="N90" i="12"/>
  <c r="M90" i="12"/>
  <c r="N62" i="12"/>
  <c r="M62" i="12"/>
  <c r="O91" i="13" l="1"/>
  <c r="O92" i="13" s="1"/>
  <c r="H91" i="13"/>
  <c r="H92" i="13" s="1"/>
  <c r="U90" i="13"/>
  <c r="T91" i="13"/>
  <c r="T92" i="13" s="1"/>
  <c r="E91" i="13"/>
  <c r="E92" i="13" s="1"/>
  <c r="C91" i="13"/>
  <c r="C92" i="13" s="1"/>
  <c r="L91" i="13"/>
  <c r="L92" i="13" s="1"/>
  <c r="R91" i="13"/>
  <c r="R92" i="13" s="1"/>
  <c r="K91" i="13"/>
  <c r="K92" i="13" s="1"/>
  <c r="J91" i="13"/>
  <c r="J92" i="13" s="1"/>
  <c r="F91" i="13"/>
  <c r="F92" i="13" s="1"/>
  <c r="D91" i="13"/>
  <c r="D92" i="13" s="1"/>
  <c r="I91" i="13"/>
  <c r="I92" i="13" s="1"/>
  <c r="S91" i="13"/>
  <c r="S92" i="13" s="1"/>
  <c r="G91" i="13"/>
  <c r="G92" i="13" s="1"/>
  <c r="B91" i="13"/>
  <c r="B92" i="13" s="1"/>
  <c r="Q91" i="13"/>
  <c r="Q92" i="13" s="1"/>
  <c r="M91" i="12"/>
  <c r="M92" i="12" s="1"/>
  <c r="N91" i="12"/>
  <c r="N92" i="12" s="1"/>
  <c r="L36" i="11" l="1"/>
  <c r="L20" i="11"/>
  <c r="P89" i="12"/>
  <c r="O89" i="12"/>
  <c r="L89" i="12"/>
  <c r="K89" i="12"/>
  <c r="J89" i="12"/>
  <c r="I89" i="12"/>
  <c r="H89" i="12"/>
  <c r="G89" i="12"/>
  <c r="F89" i="12"/>
  <c r="E89" i="12"/>
  <c r="D89" i="12"/>
  <c r="C89" i="12"/>
  <c r="B89" i="12"/>
  <c r="Q88" i="12"/>
  <c r="P86" i="12"/>
  <c r="O86" i="12"/>
  <c r="L86" i="12"/>
  <c r="K86" i="12"/>
  <c r="J86" i="12"/>
  <c r="I86" i="12"/>
  <c r="H86" i="12"/>
  <c r="G86" i="12"/>
  <c r="F86" i="12"/>
  <c r="E86" i="12"/>
  <c r="D86" i="12"/>
  <c r="C86" i="12"/>
  <c r="B86" i="12"/>
  <c r="Q85" i="12"/>
  <c r="Q84" i="12"/>
  <c r="P82" i="12"/>
  <c r="O82" i="12"/>
  <c r="L82" i="12"/>
  <c r="K82" i="12"/>
  <c r="J82" i="12"/>
  <c r="I82" i="12"/>
  <c r="H82" i="12"/>
  <c r="G82" i="12"/>
  <c r="F82" i="12"/>
  <c r="E82" i="12"/>
  <c r="D82" i="12"/>
  <c r="C82" i="12"/>
  <c r="B82" i="12"/>
  <c r="Q81" i="12"/>
  <c r="Q80" i="12"/>
  <c r="Q79" i="12"/>
  <c r="Q78" i="12"/>
  <c r="P76" i="12"/>
  <c r="O76" i="12"/>
  <c r="L76" i="12"/>
  <c r="K76" i="12"/>
  <c r="J76" i="12"/>
  <c r="I76" i="12"/>
  <c r="H76" i="12"/>
  <c r="G76" i="12"/>
  <c r="F76" i="12"/>
  <c r="E76" i="12"/>
  <c r="D76" i="12"/>
  <c r="C76" i="12"/>
  <c r="R76" i="12" s="1"/>
  <c r="B76" i="12"/>
  <c r="Q75" i="12"/>
  <c r="Q74" i="12"/>
  <c r="Q73" i="12"/>
  <c r="Q72" i="12"/>
  <c r="P69" i="12"/>
  <c r="O69" i="12"/>
  <c r="L69" i="12"/>
  <c r="K69" i="12"/>
  <c r="J69" i="12"/>
  <c r="I69" i="12"/>
  <c r="I90" i="12" s="1"/>
  <c r="H69" i="12"/>
  <c r="G69" i="12"/>
  <c r="F69" i="12"/>
  <c r="E69" i="12"/>
  <c r="D69" i="12"/>
  <c r="C69" i="12"/>
  <c r="B69" i="12"/>
  <c r="Q68" i="12"/>
  <c r="Q67" i="12"/>
  <c r="Q66" i="12"/>
  <c r="P61" i="12"/>
  <c r="O61" i="12"/>
  <c r="L61" i="12"/>
  <c r="K61" i="12"/>
  <c r="J61" i="12"/>
  <c r="I61" i="12"/>
  <c r="H61" i="12"/>
  <c r="G61" i="12"/>
  <c r="F61" i="12"/>
  <c r="E61" i="12"/>
  <c r="D61" i="12"/>
  <c r="C61" i="12"/>
  <c r="B61" i="12"/>
  <c r="Q60" i="12"/>
  <c r="Q59" i="12"/>
  <c r="Q58" i="12"/>
  <c r="Q57" i="12"/>
  <c r="P55" i="12"/>
  <c r="O55" i="12"/>
  <c r="L55" i="12"/>
  <c r="K55" i="12"/>
  <c r="J55" i="12"/>
  <c r="I55" i="12"/>
  <c r="H55" i="12"/>
  <c r="G55" i="12"/>
  <c r="F55" i="12"/>
  <c r="E55" i="12"/>
  <c r="D55" i="12"/>
  <c r="C55" i="12"/>
  <c r="B55" i="12"/>
  <c r="Q54" i="12"/>
  <c r="Q53" i="12"/>
  <c r="Q52" i="12"/>
  <c r="Q51" i="12"/>
  <c r="P49" i="12"/>
  <c r="O49" i="12"/>
  <c r="L49" i="12"/>
  <c r="K49" i="12"/>
  <c r="J49" i="12"/>
  <c r="I49" i="12"/>
  <c r="H49" i="12"/>
  <c r="G49" i="12"/>
  <c r="F49" i="12"/>
  <c r="E49" i="12"/>
  <c r="D49" i="12"/>
  <c r="C49" i="12"/>
  <c r="B49" i="12"/>
  <c r="Q48" i="12"/>
  <c r="Q47" i="12"/>
  <c r="Q46" i="12"/>
  <c r="Q45" i="12"/>
  <c r="Q49" i="12" s="1"/>
  <c r="P43" i="12"/>
  <c r="O43" i="12"/>
  <c r="L43" i="12"/>
  <c r="K43" i="12"/>
  <c r="J43" i="12"/>
  <c r="I43" i="12"/>
  <c r="H43" i="12"/>
  <c r="G43" i="12"/>
  <c r="F43" i="12"/>
  <c r="E43" i="12"/>
  <c r="D43" i="12"/>
  <c r="C43" i="12"/>
  <c r="B43" i="12"/>
  <c r="Q42" i="12"/>
  <c r="Q41" i="12"/>
  <c r="Q39" i="12"/>
  <c r="Q38" i="12"/>
  <c r="P36" i="12"/>
  <c r="O36" i="12"/>
  <c r="L36" i="12"/>
  <c r="K36" i="12"/>
  <c r="J36" i="12"/>
  <c r="I36" i="12"/>
  <c r="H36" i="12"/>
  <c r="G36" i="12"/>
  <c r="F36" i="12"/>
  <c r="E36" i="12"/>
  <c r="D36" i="12"/>
  <c r="C36" i="12"/>
  <c r="B36" i="12"/>
  <c r="Q34" i="12"/>
  <c r="Q33" i="12"/>
  <c r="Q32" i="12"/>
  <c r="Q29" i="12"/>
  <c r="Q28" i="12"/>
  <c r="Q27" i="12"/>
  <c r="Q26" i="12"/>
  <c r="Q25" i="12"/>
  <c r="Q24" i="12"/>
  <c r="Q22" i="12"/>
  <c r="P20" i="12"/>
  <c r="O20" i="12"/>
  <c r="L20" i="12"/>
  <c r="K20" i="12"/>
  <c r="J20" i="12"/>
  <c r="I20" i="12"/>
  <c r="H20" i="12"/>
  <c r="G20" i="12"/>
  <c r="F20" i="12"/>
  <c r="E20" i="12"/>
  <c r="D20" i="12"/>
  <c r="C20" i="12"/>
  <c r="B20" i="12"/>
  <c r="Q19" i="12"/>
  <c r="Q18" i="12"/>
  <c r="Q17" i="12"/>
  <c r="Q16" i="12"/>
  <c r="Q15" i="12"/>
  <c r="Q14" i="12"/>
  <c r="Q12" i="12"/>
  <c r="Q11" i="12"/>
  <c r="Q10" i="12"/>
  <c r="Q9" i="12"/>
  <c r="C43" i="11"/>
  <c r="J89" i="11"/>
  <c r="I89" i="11"/>
  <c r="H89" i="11"/>
  <c r="G89" i="11"/>
  <c r="F89" i="11"/>
  <c r="E89" i="11"/>
  <c r="D89" i="11"/>
  <c r="C89" i="11"/>
  <c r="B89" i="11"/>
  <c r="K88" i="11"/>
  <c r="J86" i="11"/>
  <c r="I86" i="11"/>
  <c r="H86" i="11"/>
  <c r="G86" i="11"/>
  <c r="F86" i="11"/>
  <c r="E86" i="11"/>
  <c r="D86" i="11"/>
  <c r="C86" i="11"/>
  <c r="B86" i="11"/>
  <c r="K85" i="11"/>
  <c r="K84" i="11"/>
  <c r="K86" i="11" s="1"/>
  <c r="J82" i="11"/>
  <c r="I82" i="11"/>
  <c r="H82" i="11"/>
  <c r="G82" i="11"/>
  <c r="F82" i="11"/>
  <c r="E82" i="11"/>
  <c r="D82" i="11"/>
  <c r="C82" i="11"/>
  <c r="B82" i="11"/>
  <c r="K81" i="11"/>
  <c r="K80" i="11"/>
  <c r="K79" i="11"/>
  <c r="K78" i="11"/>
  <c r="J76" i="11"/>
  <c r="I76" i="11"/>
  <c r="H76" i="11"/>
  <c r="G76" i="11"/>
  <c r="F76" i="11"/>
  <c r="E76" i="11"/>
  <c r="D76" i="11"/>
  <c r="C76" i="11"/>
  <c r="B76" i="11"/>
  <c r="K75" i="11"/>
  <c r="K74" i="11"/>
  <c r="K73" i="11"/>
  <c r="K72" i="11"/>
  <c r="J69" i="11"/>
  <c r="I69" i="11"/>
  <c r="H69" i="11"/>
  <c r="G69" i="11"/>
  <c r="F69" i="11"/>
  <c r="E69" i="11"/>
  <c r="D69" i="11"/>
  <c r="C69" i="11"/>
  <c r="B69" i="11"/>
  <c r="K68" i="11"/>
  <c r="K67" i="11"/>
  <c r="K66" i="11"/>
  <c r="J61" i="11"/>
  <c r="I61" i="11"/>
  <c r="H61" i="11"/>
  <c r="G61" i="11"/>
  <c r="F61" i="11"/>
  <c r="E61" i="11"/>
  <c r="D61" i="11"/>
  <c r="C61" i="11"/>
  <c r="B61" i="11"/>
  <c r="K60" i="11"/>
  <c r="K59" i="11"/>
  <c r="K58" i="11"/>
  <c r="K57" i="11"/>
  <c r="J55" i="11"/>
  <c r="I55" i="11"/>
  <c r="H55" i="11"/>
  <c r="G55" i="11"/>
  <c r="F55" i="11"/>
  <c r="E55" i="11"/>
  <c r="D55" i="11"/>
  <c r="C55" i="11"/>
  <c r="B55" i="11"/>
  <c r="K54" i="11"/>
  <c r="K53" i="11"/>
  <c r="K52" i="11"/>
  <c r="K51" i="11"/>
  <c r="J49" i="11"/>
  <c r="I49" i="11"/>
  <c r="H49" i="11"/>
  <c r="G49" i="11"/>
  <c r="F49" i="11"/>
  <c r="E49" i="11"/>
  <c r="D49" i="11"/>
  <c r="C49" i="11"/>
  <c r="B49" i="11"/>
  <c r="K48" i="11"/>
  <c r="K47" i="11"/>
  <c r="K46" i="11"/>
  <c r="K45" i="11"/>
  <c r="J43" i="11"/>
  <c r="I43" i="11"/>
  <c r="H43" i="11"/>
  <c r="G43" i="11"/>
  <c r="F43" i="11"/>
  <c r="E43" i="11"/>
  <c r="D43" i="11"/>
  <c r="B43" i="11"/>
  <c r="K42" i="11"/>
  <c r="K41" i="11"/>
  <c r="K39" i="11"/>
  <c r="C41" i="19" s="1"/>
  <c r="K38" i="11"/>
  <c r="J36" i="11"/>
  <c r="I36" i="11"/>
  <c r="H36" i="11"/>
  <c r="G36" i="11"/>
  <c r="F36" i="11"/>
  <c r="E36" i="11"/>
  <c r="D36" i="11"/>
  <c r="C36" i="11"/>
  <c r="B36" i="11"/>
  <c r="K34" i="11"/>
  <c r="K33" i="11"/>
  <c r="K32" i="11"/>
  <c r="K29" i="11"/>
  <c r="K28" i="11"/>
  <c r="K27" i="11"/>
  <c r="K26" i="11"/>
  <c r="K25" i="11"/>
  <c r="K24" i="11"/>
  <c r="K22" i="11"/>
  <c r="J20" i="11"/>
  <c r="I20" i="11"/>
  <c r="H20" i="11"/>
  <c r="G20" i="11"/>
  <c r="F20" i="11"/>
  <c r="E20" i="11"/>
  <c r="D20" i="11"/>
  <c r="C20" i="11"/>
  <c r="B20" i="11"/>
  <c r="K19" i="11"/>
  <c r="K18" i="11"/>
  <c r="K17" i="11"/>
  <c r="K16" i="11"/>
  <c r="K15" i="11"/>
  <c r="K14" i="11"/>
  <c r="K12" i="11"/>
  <c r="K11" i="11"/>
  <c r="K10" i="11"/>
  <c r="K9" i="11"/>
  <c r="I41" i="19" l="1"/>
  <c r="J41" i="19" s="1"/>
  <c r="C45" i="19"/>
  <c r="C64" i="19" s="1"/>
  <c r="C93" i="19" s="1"/>
  <c r="H90" i="12"/>
  <c r="R43" i="12"/>
  <c r="B62" i="12"/>
  <c r="J62" i="12"/>
  <c r="Q86" i="12"/>
  <c r="B90" i="12"/>
  <c r="Q89" i="12"/>
  <c r="R89" i="12"/>
  <c r="F90" i="12"/>
  <c r="R86" i="12"/>
  <c r="Q82" i="12"/>
  <c r="R82" i="12"/>
  <c r="C90" i="12"/>
  <c r="K90" i="12"/>
  <c r="D90" i="12"/>
  <c r="L90" i="12"/>
  <c r="G90" i="12"/>
  <c r="Q76" i="12"/>
  <c r="P90" i="12"/>
  <c r="J90" i="12"/>
  <c r="J91" i="12" s="1"/>
  <c r="J92" i="12" s="1"/>
  <c r="Q69" i="12"/>
  <c r="R69" i="12"/>
  <c r="E90" i="12"/>
  <c r="O90" i="12"/>
  <c r="R61" i="12"/>
  <c r="Q61" i="12"/>
  <c r="R55" i="12"/>
  <c r="Q55" i="12"/>
  <c r="R49" i="12"/>
  <c r="Q43" i="12"/>
  <c r="G62" i="12"/>
  <c r="D62" i="12"/>
  <c r="L62" i="12"/>
  <c r="F62" i="12"/>
  <c r="P62" i="12"/>
  <c r="Q36" i="12"/>
  <c r="I62" i="12"/>
  <c r="I91" i="12" s="1"/>
  <c r="I92" i="12" s="1"/>
  <c r="E62" i="12"/>
  <c r="O62" i="12"/>
  <c r="R20" i="12"/>
  <c r="Q20" i="12"/>
  <c r="H62" i="12"/>
  <c r="C62" i="12"/>
  <c r="K62" i="12"/>
  <c r="R36" i="12"/>
  <c r="K89" i="11"/>
  <c r="K76" i="11"/>
  <c r="G90" i="11"/>
  <c r="E90" i="11"/>
  <c r="K36" i="11"/>
  <c r="L61" i="11"/>
  <c r="F62" i="11"/>
  <c r="H62" i="11"/>
  <c r="C62" i="11"/>
  <c r="K43" i="11"/>
  <c r="L89" i="11"/>
  <c r="L43" i="11"/>
  <c r="F8" i="17" s="1"/>
  <c r="F14" i="17" s="1"/>
  <c r="K55" i="11"/>
  <c r="D90" i="11"/>
  <c r="B90" i="11"/>
  <c r="J90" i="11"/>
  <c r="C90" i="11"/>
  <c r="I62" i="11"/>
  <c r="L82" i="11"/>
  <c r="G62" i="11"/>
  <c r="G91" i="11" s="1"/>
  <c r="G92" i="11" s="1"/>
  <c r="F90" i="11"/>
  <c r="B62" i="11"/>
  <c r="J62" i="11"/>
  <c r="L49" i="11"/>
  <c r="K49" i="11"/>
  <c r="K69" i="11"/>
  <c r="H90" i="11"/>
  <c r="K82" i="11"/>
  <c r="K20" i="11"/>
  <c r="E62" i="11"/>
  <c r="L55" i="11"/>
  <c r="I90" i="11"/>
  <c r="L86" i="11"/>
  <c r="K61" i="11"/>
  <c r="L69" i="11"/>
  <c r="L76" i="11"/>
  <c r="D62" i="11"/>
  <c r="F90" i="10"/>
  <c r="N90" i="10"/>
  <c r="C89" i="10"/>
  <c r="D89" i="10"/>
  <c r="E89" i="10"/>
  <c r="F89" i="10"/>
  <c r="G89" i="10"/>
  <c r="P89" i="10" s="1"/>
  <c r="H89" i="10"/>
  <c r="I89" i="10"/>
  <c r="J89" i="10"/>
  <c r="K89" i="10"/>
  <c r="L89" i="10"/>
  <c r="M89" i="10"/>
  <c r="N89" i="10"/>
  <c r="O89" i="10"/>
  <c r="O88" i="10"/>
  <c r="O86" i="10"/>
  <c r="O85" i="10"/>
  <c r="O84" i="10"/>
  <c r="C86" i="10"/>
  <c r="D86" i="10"/>
  <c r="E86" i="10"/>
  <c r="P86" i="10" s="1"/>
  <c r="F86" i="10"/>
  <c r="G86" i="10"/>
  <c r="H86" i="10"/>
  <c r="I86" i="10"/>
  <c r="J86" i="10"/>
  <c r="K86" i="10"/>
  <c r="L86" i="10"/>
  <c r="M86" i="10"/>
  <c r="N86" i="10"/>
  <c r="O82" i="10"/>
  <c r="O78" i="10"/>
  <c r="O79" i="10"/>
  <c r="O80" i="10"/>
  <c r="O81" i="10"/>
  <c r="C82" i="10"/>
  <c r="P82" i="10" s="1"/>
  <c r="D82" i="10"/>
  <c r="E82" i="10"/>
  <c r="F82" i="10"/>
  <c r="G82" i="10"/>
  <c r="H82" i="10"/>
  <c r="I82" i="10"/>
  <c r="J82" i="10"/>
  <c r="K82" i="10"/>
  <c r="L82" i="10"/>
  <c r="M82" i="10"/>
  <c r="N82" i="10"/>
  <c r="O73" i="10"/>
  <c r="O76" i="10" s="1"/>
  <c r="O74" i="10"/>
  <c r="O75" i="10"/>
  <c r="O72" i="10"/>
  <c r="P69" i="10"/>
  <c r="C76" i="10"/>
  <c r="D76" i="10"/>
  <c r="E76" i="10"/>
  <c r="F76" i="10"/>
  <c r="G76" i="10"/>
  <c r="H76" i="10"/>
  <c r="I76" i="10"/>
  <c r="J76" i="10"/>
  <c r="K76" i="10"/>
  <c r="L76" i="10"/>
  <c r="M76" i="10"/>
  <c r="N76" i="10"/>
  <c r="O67" i="10"/>
  <c r="O68" i="10"/>
  <c r="O66" i="10"/>
  <c r="O69" i="10" s="1"/>
  <c r="O90" i="10" s="1"/>
  <c r="C69" i="10"/>
  <c r="C90" i="10" s="1"/>
  <c r="D69" i="10"/>
  <c r="D90" i="10" s="1"/>
  <c r="E69" i="10"/>
  <c r="E90" i="10" s="1"/>
  <c r="F69" i="10"/>
  <c r="G69" i="10"/>
  <c r="G90" i="10" s="1"/>
  <c r="H69" i="10"/>
  <c r="H90" i="10" s="1"/>
  <c r="I69" i="10"/>
  <c r="I90" i="10" s="1"/>
  <c r="J69" i="10"/>
  <c r="J90" i="10" s="1"/>
  <c r="K69" i="10"/>
  <c r="K90" i="10" s="1"/>
  <c r="L69" i="10"/>
  <c r="L90" i="10" s="1"/>
  <c r="M69" i="10"/>
  <c r="M90" i="10" s="1"/>
  <c r="N69" i="10"/>
  <c r="C61" i="10"/>
  <c r="P61" i="10" s="1"/>
  <c r="D61" i="10"/>
  <c r="E61" i="10"/>
  <c r="F61" i="10"/>
  <c r="G61" i="10"/>
  <c r="H61" i="10"/>
  <c r="I61" i="10"/>
  <c r="J61" i="10"/>
  <c r="K61" i="10"/>
  <c r="L61" i="10"/>
  <c r="M61" i="10"/>
  <c r="N61" i="10"/>
  <c r="O58" i="10"/>
  <c r="O59" i="10"/>
  <c r="O60" i="10"/>
  <c r="O57" i="10"/>
  <c r="O52" i="10"/>
  <c r="O53" i="10"/>
  <c r="O54" i="10"/>
  <c r="O51" i="10"/>
  <c r="O55" i="10" s="1"/>
  <c r="C55" i="10"/>
  <c r="P55" i="10" s="1"/>
  <c r="D55" i="10"/>
  <c r="E55" i="10"/>
  <c r="F55" i="10"/>
  <c r="G55" i="10"/>
  <c r="H55" i="10"/>
  <c r="I55" i="10"/>
  <c r="J55" i="10"/>
  <c r="K55" i="10"/>
  <c r="L55" i="10"/>
  <c r="M55" i="10"/>
  <c r="N55" i="10"/>
  <c r="O46" i="10"/>
  <c r="O47" i="10"/>
  <c r="O48" i="10"/>
  <c r="O45" i="10"/>
  <c r="O49" i="10" s="1"/>
  <c r="C49" i="10"/>
  <c r="D49" i="10"/>
  <c r="E49" i="10"/>
  <c r="P49" i="10" s="1"/>
  <c r="F49" i="10"/>
  <c r="G49" i="10"/>
  <c r="H49" i="10"/>
  <c r="I49" i="10"/>
  <c r="J49" i="10"/>
  <c r="K49" i="10"/>
  <c r="L49" i="10"/>
  <c r="M49" i="10"/>
  <c r="N49" i="10"/>
  <c r="P43" i="10"/>
  <c r="D43" i="10"/>
  <c r="E43" i="10"/>
  <c r="F43" i="10"/>
  <c r="G43" i="10"/>
  <c r="H43" i="10"/>
  <c r="I43" i="10"/>
  <c r="J43" i="10"/>
  <c r="K43" i="10"/>
  <c r="L43" i="10"/>
  <c r="M43" i="10"/>
  <c r="N43" i="10"/>
  <c r="C43" i="10"/>
  <c r="O42" i="10"/>
  <c r="O41" i="10"/>
  <c r="O39" i="10"/>
  <c r="O38" i="10"/>
  <c r="O43" i="10" s="1"/>
  <c r="B43" i="10"/>
  <c r="C36" i="10"/>
  <c r="P36" i="10" s="1"/>
  <c r="D36" i="10"/>
  <c r="E36" i="10"/>
  <c r="F36" i="10"/>
  <c r="G36" i="10"/>
  <c r="H36" i="10"/>
  <c r="I36" i="10"/>
  <c r="J36" i="10"/>
  <c r="K36" i="10"/>
  <c r="L36" i="10"/>
  <c r="M36" i="10"/>
  <c r="N36" i="10"/>
  <c r="B36" i="10"/>
  <c r="O33" i="10"/>
  <c r="O34" i="10"/>
  <c r="O32" i="10"/>
  <c r="O29" i="10"/>
  <c r="O25" i="10"/>
  <c r="O26" i="10"/>
  <c r="O27" i="10"/>
  <c r="O36" i="10" s="1"/>
  <c r="O28" i="10"/>
  <c r="O24" i="10"/>
  <c r="O22" i="10"/>
  <c r="O14" i="10"/>
  <c r="O15" i="10"/>
  <c r="O16" i="10"/>
  <c r="O17" i="10"/>
  <c r="O18" i="10"/>
  <c r="O19" i="10"/>
  <c r="O10" i="10"/>
  <c r="O11" i="10"/>
  <c r="O12" i="10"/>
  <c r="O9" i="10"/>
  <c r="H91" i="12" l="1"/>
  <c r="H92" i="12" s="1"/>
  <c r="D91" i="12"/>
  <c r="D92" i="12" s="1"/>
  <c r="K91" i="12"/>
  <c r="K92" i="12" s="1"/>
  <c r="B91" i="12"/>
  <c r="B92" i="12" s="1"/>
  <c r="C91" i="12"/>
  <c r="C92" i="12" s="1"/>
  <c r="Q90" i="12"/>
  <c r="P91" i="12"/>
  <c r="P92" i="12" s="1"/>
  <c r="F91" i="12"/>
  <c r="F92" i="12" s="1"/>
  <c r="L91" i="12"/>
  <c r="L92" i="12" s="1"/>
  <c r="G91" i="12"/>
  <c r="G92" i="12" s="1"/>
  <c r="E91" i="12"/>
  <c r="E92" i="12" s="1"/>
  <c r="O91" i="12"/>
  <c r="O92" i="12" s="1"/>
  <c r="O61" i="10"/>
  <c r="P76" i="10"/>
  <c r="E91" i="11"/>
  <c r="E92" i="11" s="1"/>
  <c r="K90" i="11"/>
  <c r="D91" i="11"/>
  <c r="D92" i="11" s="1"/>
  <c r="I91" i="11"/>
  <c r="I92" i="11" s="1"/>
  <c r="H91" i="11"/>
  <c r="H92" i="11" s="1"/>
  <c r="K92" i="11" s="1"/>
  <c r="F91" i="11"/>
  <c r="F92" i="11" s="1"/>
  <c r="C91" i="11"/>
  <c r="C92" i="11" s="1"/>
  <c r="J91" i="11"/>
  <c r="J92" i="11" s="1"/>
  <c r="B91" i="11"/>
  <c r="B92" i="11" s="1"/>
  <c r="C20" i="10"/>
  <c r="D20" i="10"/>
  <c r="D62" i="10" s="1"/>
  <c r="D91" i="10" s="1"/>
  <c r="D92" i="10" s="1"/>
  <c r="E20" i="10"/>
  <c r="E62" i="10" s="1"/>
  <c r="E91" i="10" s="1"/>
  <c r="E92" i="10" s="1"/>
  <c r="F20" i="10"/>
  <c r="F62" i="10" s="1"/>
  <c r="F91" i="10" s="1"/>
  <c r="F92" i="10" s="1"/>
  <c r="G20" i="10"/>
  <c r="G62" i="10" s="1"/>
  <c r="G91" i="10" s="1"/>
  <c r="G92" i="10" s="1"/>
  <c r="H20" i="10"/>
  <c r="H62" i="10" s="1"/>
  <c r="H91" i="10" s="1"/>
  <c r="H92" i="10" s="1"/>
  <c r="I20" i="10"/>
  <c r="I62" i="10" s="1"/>
  <c r="I91" i="10" s="1"/>
  <c r="I92" i="10" s="1"/>
  <c r="J20" i="10"/>
  <c r="J62" i="10" s="1"/>
  <c r="J91" i="10" s="1"/>
  <c r="J92" i="10" s="1"/>
  <c r="K20" i="10"/>
  <c r="K62" i="10" s="1"/>
  <c r="K91" i="10" s="1"/>
  <c r="K92" i="10" s="1"/>
  <c r="L20" i="10"/>
  <c r="L62" i="10" s="1"/>
  <c r="L91" i="10" s="1"/>
  <c r="L92" i="10" s="1"/>
  <c r="M20" i="10"/>
  <c r="M62" i="10" s="1"/>
  <c r="M91" i="10" s="1"/>
  <c r="M92" i="10" s="1"/>
  <c r="N20" i="10"/>
  <c r="N62" i="10" s="1"/>
  <c r="N91" i="10" s="1"/>
  <c r="N92" i="10" s="1"/>
  <c r="O20" i="10"/>
  <c r="B20" i="10"/>
  <c r="P20" i="10" l="1"/>
  <c r="C62" i="10"/>
  <c r="C91" i="10" s="1"/>
  <c r="C92" i="10" s="1"/>
  <c r="B89" i="10" l="1"/>
  <c r="B86" i="10"/>
  <c r="B82" i="10"/>
  <c r="B76" i="10"/>
  <c r="B69" i="10"/>
  <c r="B61" i="10"/>
  <c r="B55" i="10"/>
  <c r="B49" i="10"/>
  <c r="B90" i="10" l="1"/>
  <c r="B62" i="10"/>
</calcChain>
</file>

<file path=xl/sharedStrings.xml><?xml version="1.0" encoding="utf-8"?>
<sst xmlns="http://schemas.openxmlformats.org/spreadsheetml/2006/main" count="1685" uniqueCount="588">
  <si>
    <t>เกณฑ์การประเมิน</t>
  </si>
  <si>
    <t>รวม</t>
  </si>
  <si>
    <t>คะแนน</t>
  </si>
  <si>
    <t>โปรดระบุ จำนวนบุคลากร</t>
  </si>
  <si>
    <t>1.1 มีคำสั่งแต่งตั้งคณะกรรมการจัดเก็บรายได้ค่า รักษาพยาบาล</t>
  </si>
  <si>
    <t>1.2 มีคำสั่ง/มอบหมายหน้าที่ผู้รับผิดชอบศูนย์จัดเก็บรายได้</t>
  </si>
  <si>
    <t>1.3 มี Flow chart ของกระบวนงานเรียกเก็บรายได้ทุกสิทธิ</t>
  </si>
  <si>
    <t>1.4 คณะกรรมการจัดเก็บรายได้ทำการประชุมวิเคราะห์รายได้ค่ารักษาพยาบาลทุกสิทธิ เพื่อเสนอผลการดำเนินงานให้ผู้บริหารทราบ</t>
  </si>
  <si>
    <t xml:space="preserve">2.1 มีการปฏิบัติงานตาม Flow chart </t>
  </si>
  <si>
    <t>2.2 การบันทึกข้อมูลผู้ป่วยนอกและผู้ป่วยในจำแนกตามรายสิทธิ</t>
  </si>
  <si>
    <t xml:space="preserve">    (โปรดระบุชื่อ Software ที่ใช้) </t>
  </si>
  <si>
    <t>2.3 มีการใช้ Software ในการจัดเก็บรายได้</t>
  </si>
  <si>
    <t xml:space="preserve">2.4 มีประสิทธิภาพในการเรียกเก็บทุกกองทุน </t>
  </si>
  <si>
    <t>3.1 มีรายชื่อตาม Flow chart ของกระบวนงานเรียกเก็บรายได้ผู้ป่วยนอกและผู้ป่วยใน ทุกสิทธิ</t>
  </si>
  <si>
    <t>3.2 มีบุคลากรที่ผู้รับผิดชอบศูนย์จัดเก็บรายได้ ตามFlowchartไม่น้อยกว่า. 5 คน ใน รพช. 10 คน ใน รพท. และ 15 คน ใน รพศ.</t>
  </si>
  <si>
    <t>3.3 บุคลากรที่ปฏิบัติหน้าที่ศูนย์จัดเก็บรายได้ได้รับค่าตอบแทนตามสิทธิ</t>
  </si>
  <si>
    <t>3.4 บุคลากรที่ปฏิบัติหน้าที่ศูนย์จัดเก็บรายได้ได้รับการอบรมหรือพัฒนาศักยภาพ</t>
  </si>
  <si>
    <t>4.2 ผู้ป่วยนอก มีการบันทึกข้อมูลการรักษาในผู้รับบริการ เฉพาะกองทุนครบถ้วน</t>
  </si>
  <si>
    <t>4.3 ผู้ป่วยใน มีการบันทึกข้อมูลการรักษาในผู้รับบริการ เฉพาะกองทุนครบถ้วน</t>
  </si>
  <si>
    <t xml:space="preserve">5.1 มีคำสั่ง/มอบหมายหน้าที่ผู้รับผิดชอบในการให้รหัสการรักษาพยาบาล
</t>
  </si>
  <si>
    <t>5.2 มีการตรวจสอบ (Audit) การบันทึกข้อมูลผู้ป่วยนอก และผู้ป่วยใน</t>
  </si>
  <si>
    <t>5.3 มีการบันทึกรหัส การรักษาพยาบาลผู้ป่วยใน ภายใน 30 วัน</t>
  </si>
  <si>
    <t>6.1 มีรายชื่อบุคลากรใน Flow chart ของการเบิกจ่าย (Claim) ในทุกกองทุนย่อย</t>
  </si>
  <si>
    <t xml:space="preserve">6.4 ไม่ได้รับการหัก 5 % เนื่องจากส่งเบิกจ่ายล่าช้า </t>
  </si>
  <si>
    <t xml:space="preserve">4.1 มีคำสั่งมอบหมายหน้าที่ผู้รับผิดชอบกองทุนย่อย ในการบันทึกข้อมูลการรักษาพยาบาล </t>
  </si>
  <si>
    <t>4.4 การส่งข้อมูลการรักษาเพื่อบันทึกบัญชีก่อนวันที่ 10 ของเดือนถัดไป</t>
  </si>
  <si>
    <t>5.4 บุคลากรที่ปฏิบัติหน้าที่บันทึกรหัส การรักษาพยาบาลได้รับการอบรมหรือพัฒนาศักยภาพ อย่างน้อย 1 คน 
ต่อ 1 ครั้งต่อ 1 ปี</t>
  </si>
  <si>
    <t xml:space="preserve">1. มีโครงสร้างศูนย์จัดเก็บรายได้ (Structure) </t>
  </si>
  <si>
    <t xml:space="preserve">2. ระบบงานจัดเก็บในการเรียกเก็บทุกกองทุน (System) </t>
  </si>
  <si>
    <t xml:space="preserve">3. มีระบบบุคลากรในศูนย์จัดเก็บรายได้ (Staff &amp; skill) มีจำนวน และ ทักษะความสามารถของบุคลากรเหมาะสมตามระดับของ รพช. รพท. รพศ. </t>
  </si>
  <si>
    <t xml:space="preserve">4. มีการบันทึกข้อมูลกิจกรรมการรักษา ครบถ้วน (Care) </t>
  </si>
  <si>
    <t xml:space="preserve">5. มีการบันทึกรหัส การรักษาพยาบาล ครบถ้วน และถูกต้อง (Code) </t>
  </si>
  <si>
    <t xml:space="preserve">6.ระบบเบิกจ่าย (Claim) ของแต่ละกองทุน </t>
  </si>
  <si>
    <t>1.1 มีคำสั่งแต่งตั้งคณะกรรมการจัดเก็บรายได้ค่า รักษาพยาบาล สิทธิเบิกจ่ายตรงข้าราชการ (CSMBS)</t>
  </si>
  <si>
    <t xml:space="preserve">3. มีการบันทึกข้อมูลกิจกรรมการรักษา ครบถ้วน (Care) </t>
  </si>
  <si>
    <t xml:space="preserve">4. มีการบันทึกรหัส การรักษาพยาบาล ครบถ้วน และถูกต้อง (Code) </t>
  </si>
  <si>
    <t xml:space="preserve">5.ระบบเบิกจ่าย (Claim) ของแต่ละกองทุน </t>
  </si>
  <si>
    <t xml:space="preserve">5.1 มีการทบทวนและแก้ไขข้อมูลที่ไม่ผ่านการอนุมัติการเบิกจ่าย ภายใน 5 วันทำการ
</t>
  </si>
  <si>
    <t xml:space="preserve">   1) มีผลการตรวจสอบและการยืนยันการเสร็จสิ้นกระบวนการรักษาพยาบาล (ปิด Visit) ของผู้ป่วยนอก</t>
  </si>
  <si>
    <t xml:space="preserve">   2) มีการบันทึกลูกหนี้ผู้ป่วยนอกในใบเสร็จค่าใช้จ่ายของผู้รับบริการของผู้ป่วยใน ครบถ้วน</t>
  </si>
  <si>
    <t xml:space="preserve">   3) มีผลการบันทึกส่วนต่างของค่ารักษาพยาบาลผู้ป่วยนอก</t>
  </si>
  <si>
    <t xml:space="preserve">   4) มีผลการบันทึกส่วนต่างของค่ารักษาพยาบาลผู้ป่วยใน *ครบถ้วนและเป็นปัจจุบัน</t>
  </si>
  <si>
    <t>4.1 มีการตรวจสอบ (Audit) การบันทึกข้อมูลผู้ป่วยนอก และผู้ป่วยใน</t>
  </si>
  <si>
    <t>4.2 มีการบันทึกรหัส การรักษาพยาบาลผู้ป่วยใน ภายใน 30 วัน</t>
  </si>
  <si>
    <t xml:space="preserve">3.4 การส่งข้อมูลการรักษาเพื่อบันทึกบัญชีก่อนวันที่ 10 ของเดือนถัดไป
</t>
  </si>
  <si>
    <t>3.3 ผู้ป่วยใน มีการบันทึกข้อมูลการรักษาในผู้รับบริการ เฉพาะกองทุนครบถ้วน</t>
  </si>
  <si>
    <t>3.2 ผู้ป่วยนอก มีการบันทึกข้อมูลการรักษาในผู้รับบริการ เฉพาะกองทุนครบถ้วน</t>
  </si>
  <si>
    <t xml:space="preserve">3.1 มีคำสั่งมอบหมายหน้าที่ผู้รับผิดชอบกองทุนย่อย ในการบันทึกข้อมูลการรักษาพยาบาล 
</t>
  </si>
  <si>
    <t>ประเด็นประเมิน</t>
  </si>
  <si>
    <t>หัวข้อการประเมิน</t>
  </si>
  <si>
    <t>ผลการประเมิน</t>
  </si>
  <si>
    <t>รายละเอียดประกอบ</t>
  </si>
  <si>
    <t>1. มีโครงสร้างศูนย์จัดเก็บ</t>
  </si>
  <si>
    <t>รายได้ (Structure)</t>
  </si>
  <si>
    <t>1) ตรวจสอบเวชระเบียนทุกสิทธิการรักษา</t>
  </si>
  <si>
    <t>3) ติดตามลูกหนี้ทุกสิทธิการรักษา</t>
  </si>
  <si>
    <t>1) ขั้นตอนการประมวลผลผู้รับบริการ</t>
  </si>
  <si>
    <t>4) ตรวจสอบผลการเบิกจ่าย (Claim)</t>
  </si>
  <si>
    <t>5) มีการบันทึกลูกหนี้ที่เป็นปัจจุบัน</t>
  </si>
  <si>
    <t xml:space="preserve">การเรียกเก็บทุกกองทุน  </t>
  </si>
  <si>
    <t>(System)</t>
  </si>
  <si>
    <t>ผู้ป่วยนอกในแต่ละสิทธิ</t>
  </si>
  <si>
    <t xml:space="preserve">4) ตรวจสอบผลการเบิกจ่าย Claim </t>
  </si>
  <si>
    <t>3. มีระบบบุคลากรในศูนย์</t>
  </si>
  <si>
    <t>จัดเก็บรายได้</t>
  </si>
  <si>
    <t>(Staff &amp; skill)  มีจำนวน</t>
  </si>
  <si>
    <t>และ ทักษะความสามารถ</t>
  </si>
  <si>
    <t>ของบุคลากรเหมาะสมตาม</t>
  </si>
  <si>
    <t>ระดับของ รพช. รพท. รพศ.</t>
  </si>
  <si>
    <t xml:space="preserve">4. มีการบันทึกข้อมูล </t>
  </si>
  <si>
    <t>กิจกรรมการรักษา ครบถ้วน</t>
  </si>
  <si>
    <t>(Care)</t>
  </si>
  <si>
    <t xml:space="preserve">5. มีการบันทึกรหัส </t>
  </si>
  <si>
    <t>การรักษาพยาบาลครบถ้วน</t>
  </si>
  <si>
    <t xml:space="preserve">และถูกต้อง (Code) </t>
  </si>
  <si>
    <t xml:space="preserve">6. ระบบเบิกจ่าย (Claim) </t>
  </si>
  <si>
    <t>ของแต่ละกองทุน</t>
  </si>
  <si>
    <t>(Claim) ในทุกกองทุนย่อย</t>
  </si>
  <si>
    <t>3) มีผลรวมของลูกหนี้สุทธิในทุกเดือน</t>
  </si>
  <si>
    <t xml:space="preserve">2. ระบบงานจัดเก็บในการ </t>
  </si>
  <si>
    <t>(ปิด Visit) ของผู้ป่วยนอก</t>
  </si>
  <si>
    <t>*ครบถ้วนและเป็นปัจจุบัน</t>
  </si>
  <si>
    <t xml:space="preserve">3. มีการบันทึกข้อมูล </t>
  </si>
  <si>
    <t xml:space="preserve">4. มีการบันทึกรหัส การ </t>
  </si>
  <si>
    <t>รักษาพยาบาล ครบถ้วน</t>
  </si>
  <si>
    <t>และถูกต้อง (Code)</t>
  </si>
  <si>
    <t xml:space="preserve">5.ระบบเบิกจ่าย (Claim) </t>
  </si>
  <si>
    <t>1.1 มีคำสั่งแต่งตั้งคณะกรรมการศูนย์จัดเก็บรายได้คุณภาพ</t>
  </si>
  <si>
    <t>2) เรียกเก็บค่ารักษาพยาบาลทุกสิทธิการรักษา</t>
  </si>
  <si>
    <t>1.3 มี Flow chart ระบบจัดเก็บรายได้คุณภาพ</t>
  </si>
  <si>
    <t>3) มีการส่งข้อมูลที่ได้รับการบันทึกเพื่อเบิกจ่าย (Claim)</t>
  </si>
  <si>
    <t>ค่ารักษาพยาบาลทุกสิทธิ เพื่อเสนอผลการดำเนินงานให้ผู้บริหารทราบ</t>
  </si>
  <si>
    <t>17. ระบุชื่อ Software ที่ใช้</t>
  </si>
  <si>
    <t>เกณฑ์ประสิทธิภาพทางการเงิน (7 plus efficiency)</t>
  </si>
  <si>
    <t>มีประสิทธิภาพ ในการเรียกเก็บทุกกองทุน</t>
  </si>
  <si>
    <r>
      <rPr>
        <sz val="15"/>
        <color rgb="FF000000"/>
        <rFont val="TH SarabunPSK"/>
        <family val="2"/>
      </rPr>
      <t>4.</t>
    </r>
    <r>
      <rPr>
        <b/>
        <sz val="15"/>
        <color rgb="FF000000"/>
        <rFont val="TH SarabunPSK"/>
        <family val="2"/>
      </rPr>
      <t xml:space="preserve"> </t>
    </r>
    <r>
      <rPr>
        <sz val="15"/>
        <color rgb="FF000000"/>
        <rFont val="TH SarabunPSK"/>
        <family val="2"/>
      </rPr>
      <t>คำสั่ง/มอบหมายหน้าที่ผู้รับผิดชอบ</t>
    </r>
  </si>
  <si>
    <r>
      <t>2.</t>
    </r>
    <r>
      <rPr>
        <b/>
        <sz val="15"/>
        <color rgb="FF000000"/>
        <rFont val="TH SarabunPSK"/>
        <family val="2"/>
      </rPr>
      <t xml:space="preserve">ระบบงานศูนย์จัดเก็บใน </t>
    </r>
  </si>
  <si>
    <r>
      <t xml:space="preserve">1) UC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60 วัน</t>
    </r>
  </si>
  <si>
    <r>
      <t xml:space="preserve">2) ขรก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60 วัน</t>
    </r>
  </si>
  <si>
    <r>
      <t xml:space="preserve">3) ปกส.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120 วัน</t>
    </r>
  </si>
  <si>
    <t xml:space="preserve"> (โปรดระบุจำนวนบุคลากร)</t>
  </si>
  <si>
    <t xml:space="preserve">3.2 มีบุคลากรที่รับผิดชอบศูนย์จัดเก็บรายได้ </t>
  </si>
  <si>
    <t xml:space="preserve"> 10 คน ใน รพท. และ 15 คน ใน รพศ.  </t>
  </si>
  <si>
    <t>3.4 บุคลากรที่ปฏิบัติหน้าที่ศูนย์จัดเก็บรายได้ ได้รับการอบรม</t>
  </si>
  <si>
    <t>หรือพัฒนาศักยภาพ</t>
  </si>
  <si>
    <t>เฉพาะกองทุนครบถ้วน</t>
  </si>
  <si>
    <t>4.3 ผู้ป่วยใน มีการบันทึกข้อมูลการรักษาผู้รับบริการเฉพาะ</t>
  </si>
  <si>
    <t>กองทุนครบถ้วน</t>
  </si>
  <si>
    <t>5.3 มีการบันทึกรหัสการรักษาพยาบาลผู้ป่วยในภายใน 30 วัน</t>
  </si>
  <si>
    <t>5.4 บุคลากรที่ปฏิบัติหน้าที่บันทึกรหัส การรักษาพยาบาล</t>
  </si>
  <si>
    <t>6.3 การบริหารจัดการข้อมูลติด Deny ของกองทุนสปสช.</t>
  </si>
  <si>
    <t>6.4 ไม่ได้รับการหัก 5 % เนื่องจากส่งเบิกจ่ายล่าช้า</t>
  </si>
  <si>
    <t>6.2 การบริหารจัดการข้อมูลติด C ของกองทุนสปสช.</t>
  </si>
  <si>
    <t>6.1 มีรายชื่อบุคลากรใน Flow chart ของการเบิกจ่าย</t>
  </si>
  <si>
    <t xml:space="preserve"> </t>
  </si>
  <si>
    <t>3.2 ผู้ป่วยนอก มีการบันทึกข้อมูลการรักษา ในผู้รับบริการ</t>
  </si>
  <si>
    <t>3.3 ผู้ป่วยใน มีการบันทึกข้อมูลการรักษา ในผู้รับบริการ</t>
  </si>
  <si>
    <t>5.1 มีการทบทวนและแก้ไขข้อมูลที่ไม่ผ่านการอนุมัติ</t>
  </si>
  <si>
    <t>การเบิกจ่าย ภายใน 5 วันทำการ</t>
  </si>
  <si>
    <t>การสุ่มประเมินหน่วยบริการที่มีศูนย์จัดเก็บรายได้คุณภาพ ในสิทธิเบิกจ่ายตรงกรมบัญชีกลาง
 (On Site Survey)</t>
  </si>
  <si>
    <t>รายละเอียดประกอบการประเมินระบบจัดเก็บรายได้คุณภาพ</t>
  </si>
  <si>
    <t>ของหน่วยงาน องค์ประกอบ ของคณะทำงาน อย่างน้อย 3 องค์ประกอบ</t>
  </si>
  <si>
    <t xml:space="preserve">1) ขั้นตอนการประมวลผลผู้รับบริการ ของผู้ป่วยในและผู้ป่วยนอก </t>
  </si>
  <si>
    <t xml:space="preserve"> ในแต่ละสิทธิ</t>
  </si>
  <si>
    <t>2) การบันทึกลูกหนี้จากใบเสร็จและค่าใช้จ่ายของผู้รับบริการของผู้ป่วยใน</t>
  </si>
  <si>
    <t>3.3 บุคลากรที่ปฏิบัติหน้าที่ศูนย์จัดเก็บรายได้ ได้รับค่าตอบแทนตามสิทธิ</t>
  </si>
  <si>
    <t>25. คำสั่ง/มอบหมายหน้าที่ผู้รับผิดชอบ การเรียกเก็บทุกกองทุนย่อยในโรงพยาบาล</t>
  </si>
  <si>
    <t>4.1 มีคำสั่งมอบหมายหน้าที่ผู้รับผิดชอบกองทุนย่อย ในการบันทึกข้อมูล</t>
  </si>
  <si>
    <t>การรักษาพยาบาล</t>
  </si>
  <si>
    <t xml:space="preserve">4.2 ผู้ป่วยนอก มีการบันทึกข้อมูลการรักษาในผู้รับบริการ </t>
  </si>
  <si>
    <t>5.1 มีคำสั่ง/มอบหมายหน้าที่ผู้รับผิดชอบในการให้รหัสการรักษาพยาบาล</t>
  </si>
  <si>
    <t>ได้รับการอบรมหรือพัฒนาศักยภาพ อย่างน้อย 1 คน ต่อ 1 ครั้งต่อ 1 ปี</t>
  </si>
  <si>
    <t>2) มีผลการตรวจสอบคุณภาพข้อมูลก่อนการเรียกเก็บค่ารักษาพยาบาล</t>
  </si>
  <si>
    <t>ของผู้ป่วยใน ครบถ้วน</t>
  </si>
  <si>
    <t>1) มีผลการตรวจสอบและการยืนยันการเสร็จสิ้นกระบวนการรักษาพยาบาล</t>
  </si>
  <si>
    <t>3.4 การส่งข้อมูลการรักษาเพื่อบันทึกบัญชีก่อนวันที่ 10 ของเดือนถัดไป</t>
  </si>
  <si>
    <r>
      <t xml:space="preserve">4.1 </t>
    </r>
    <r>
      <rPr>
        <sz val="15"/>
        <color rgb="FF000000"/>
        <rFont val="TH SarabunPSK"/>
        <family val="2"/>
      </rPr>
      <t>มีการตรวจสอบ(Audit) การบันทึกข้อมูลผู้ป่วยนอก และผู้ป่วยใน</t>
    </r>
  </si>
  <si>
    <r>
      <t xml:space="preserve">4.2 </t>
    </r>
    <r>
      <rPr>
        <sz val="15"/>
        <color rgb="FF000000"/>
        <rFont val="TH SarabunPSK"/>
        <family val="2"/>
      </rPr>
      <t>มีการบันทึกรหัส การรักษาพยาบาลผู้ป่วยใน ภายใน 30 วัน</t>
    </r>
  </si>
  <si>
    <t>คิดเป็นร้อยละ</t>
  </si>
  <si>
    <t xml:space="preserve">2) การบันทึกลูกหนี้จากใบเสร็จค่าใช้จ่ายของผู้รับบริการ ของผู้ป่วยใน </t>
  </si>
  <si>
    <t xml:space="preserve"> และผู้ป่วยนอก ในแต่ละสิทธิ</t>
  </si>
  <si>
    <t>รายได้ตาม Floe chart ไม่น้อยกว่า 5 คน ใน รพช.</t>
  </si>
  <si>
    <t>เกณฑ์การประเมินศูนย์จัดเก็บ</t>
  </si>
  <si>
    <t>เกณฑ์การประเมินศูนย์จัดเก็บรายได้คุณภาพ ข้อละ 2 คะแนน โดยมีคะแนนเต็ม 100 คะแนน แบ่งเป็น 5 ระดับ ดังนี้</t>
  </si>
  <si>
    <t>1.4 คณะกรรมการจัดเก็บรายได้ทำการประชุมวิเคราะห์รายได้</t>
  </si>
  <si>
    <t>10. รายงานการประชุมที่เกี่ยวข้องกับรายได้ค่ารักษาพยาบาลทุกสิทธิ อย่างน้อย ปีละ 2 ครั้ง</t>
  </si>
  <si>
    <t>3.1 มีรายชื่อตาม Flow chart ของกระบวนงานเรียกเก็บรายได้ผู้ป่วย</t>
  </si>
  <si>
    <t>นอกและผู้ป่วยในทุกสิทธิ</t>
  </si>
  <si>
    <t>24. มีหนังสืออนุมัติให้เข้าร่วมการอบรม/พัฒนา อย่างน้อย 1 คน 1 ครั้งต่อปี</t>
  </si>
  <si>
    <t>8. คำสั่ง/มอบหมายหน้าที่ผู้รับผิดชอบคณะทำงานการตรวจสุขภาพ ในกลุ่มข้าราชการภายในพื้นที่</t>
  </si>
  <si>
    <t xml:space="preserve">12. ผลการตรวจสอบ (Audit) เวชระเบียนผู้ป่วยนอก และผู้ป่วยใน </t>
  </si>
  <si>
    <t>35. รายงานการทบทวนและแก้ไขข้อมูลติด Deny ให้ครบถ้วน ถูกต้อง และเป็นปัจจุบัน</t>
  </si>
  <si>
    <t>34. รายงานการทบทวนและแก้ไขข้อมูลติด C ให้ครบถ้วน ถูกต้อง และเป็นป้จจุบัน</t>
  </si>
  <si>
    <t>33. รายชื่อผู้รับผิดชอบตาม Flow chart การเบิกจ่าย (Claim) ในทุกกองทุนย่อย</t>
  </si>
  <si>
    <t>32. หนังสืออนุมัติให้เข้าร่วมการอบรม/พัฒนา 1 คน 1 ครั้งต่อ 1 ปี</t>
  </si>
  <si>
    <t>22. บุคลากรที่รับผิดชอบศูนย์จัดเก็บรายได้ ตาม Flow chart</t>
  </si>
  <si>
    <t>รวม 4S4C</t>
  </si>
  <si>
    <t xml:space="preserve">รวม สิทธิเบิกจ่ายตรงกรมบัญชีกลาง (On Site Survey)
</t>
  </si>
  <si>
    <t>รวมคะแนนทั้งสิ้น</t>
  </si>
  <si>
    <t>11.ปฏิบัติงานตาม Flow chart ระบบจัดเก็บรายได้คุณภาพ ครบถ้วน และเป็นปัจจุบัน</t>
  </si>
  <si>
    <t>2. รายงานผลการตรวจสอบคุณภาพข้อมูลก่อนการเรียกเก็บค่ารักษาพยาบาล</t>
  </si>
  <si>
    <t>เรียกเก็บทุกกองทุน</t>
  </si>
  <si>
    <t xml:space="preserve"> (System)</t>
  </si>
  <si>
    <t>1.1 มีคำสั่งแต่งตั้งคณะกรรมการจัดเก็บรายได้ค่ารักษาพยาบาล</t>
  </si>
  <si>
    <t>2.1 การบันทึกข้อมูลผู้ป่วยนอกและผู้ป่วยในจำแนกตามรายสิทธิ</t>
  </si>
  <si>
    <t>2) มีการบันทึกลูกหนี้ผู้ป่วยนอก ในใบเสร็จค่าใช้จ่ายของผู้รับบริการ</t>
  </si>
  <si>
    <t>3) มีผลการบันทึกส่วนต่างของค่ารักษาพยาบาลผู้ป่วยนอก</t>
  </si>
  <si>
    <t>4) มีผลการบันทึกส่วนต่างของค่ารักษาพยาบาลผู้ป่วยใน</t>
  </si>
  <si>
    <t>คณะกรรมการจัดเก็บรายได้คุณภาพ มีองค์ประกอบ ของคณะทำงา</t>
  </si>
  <si>
    <t>สิทธิเบิกจ่ายตรงข้าราชการ (CSMBS) ผลการปฏิบัติงานตามคำสั่งแต่งตั้ง</t>
  </si>
  <si>
    <t>1) มีผลการตรวจสอบความถูกต้องของการให้สิทธิ</t>
  </si>
  <si>
    <t>1. คำสั่งตรวจสอบเวชระเบียนในแต่ละสิทธิการรักษา ครบถ้วนอย่างน้อย 7 สิทธิการรักษา</t>
  </si>
  <si>
    <t>2. คำสั่งเรียกเก็บค่ารักษาพยาบาล ครบถ้วนอย่างน้อย 7 สิทธิการรักษา</t>
  </si>
  <si>
    <t>3. คำสั่งติดตามลูกหนี้ทุกสิทธิการรักษา ครบถ้วนอย่างน้อย 7 สิทธิการรักษา</t>
  </si>
  <si>
    <t xml:space="preserve">5. Flow chart ขั้นตอนการประมวลผลผู้รับบริการทั้งผู้ป่วยในและผู้ป่วยนอก ของแต่ละสิทธิ </t>
  </si>
  <si>
    <t xml:space="preserve">6. Flow chart การบันทึกลูกหนี้ ของแต่ละสิทธิ </t>
  </si>
  <si>
    <t xml:space="preserve">7. Flow chart การส่งข้อมูลที่ได้รับการบันทึกเพื่อเบิกจ่าย (Claim)  ของแต่ละสิทธิ </t>
  </si>
  <si>
    <t xml:space="preserve">8. Flow chart ตรวจสอบผลการเบิกจ่าย  ของแต่ละสิทธิ </t>
  </si>
  <si>
    <t>9. Flow chart การบันทึกลูกหนี้ ที่ผ่านการปรับปรุงลูกหนี้ให้เป็นปัจจุบัน</t>
  </si>
  <si>
    <t>12. สังเกตสัมภาษณ์และ ทดลองให้ปฎิบัติจริงตาม Flowchart</t>
  </si>
  <si>
    <t>13. สังเกตสัมภาษณ์และ ทดลองให้ปฎิบัติจริงตาม Flowchart</t>
  </si>
  <si>
    <t>14. สังเกตสัมภาษณ์และ ทดลองให้ปฎิบัติจริงตาม Flowchart</t>
  </si>
  <si>
    <t xml:space="preserve">15. สังเกตสัมภาษณ์และ ทดลองให้ปฎิบัติจริงตาม Flowchart </t>
  </si>
  <si>
    <t>16. สังเกตสัมภาษณ์และ ทดลองให้ปฎิบัติจริงตาม Flowchart</t>
  </si>
  <si>
    <t>23. สัมภาษณ์และประเมินหลักฐานการเบิกจ่ายค่าตอบแทน ได้แก่ ค่าตอบแทน ฉ.11/12 และพตส.</t>
  </si>
  <si>
    <t>28. ประเมินผลการส่งข้อมูลรายละเอียดค่าใช้จ่ายให้หน่วยงานที่บันทึกบัญชี อย่างน้อย 3 เดือนย้อนหลัง</t>
  </si>
  <si>
    <t>29. คำสั่ง/มอบหมายหน้าที่ผู้รับผิดชอบตรวจสอบเวชระเบียนผู้ป่วยนอก และผู้ป่วยใน ใน Flowchart</t>
  </si>
  <si>
    <t xml:space="preserve">30. แสดงผลการตรวจสอบ (Audit) เวชระเบียนผู้ป่วยนอก และผู้ป่วยใน </t>
  </si>
  <si>
    <t>31. สอบทานวันจำหน่ายผู้ป่วยในและวันเบิกจ่ายไม่เกิน 30 วัน อย่างน้อย 10 เวชระเบียน</t>
  </si>
  <si>
    <t xml:space="preserve">36. สอบทานความครบถ้วนการได้รับเงินตาม Statement ที่เบิกจ่ายผู้ป่วยใน </t>
  </si>
  <si>
    <t>1. รายงานผลการตรวจสอบความถูกต้องของการให้สิทธิ รวมทั้งการตรวจสอบสิทธิ</t>
  </si>
  <si>
    <t>4. ตรวจสอบ ประเมินและการยืนยันการเสร็จกระบวนการรักษา (ปิด Visit)</t>
  </si>
  <si>
    <t>3. ประเมินรายงานผลรวมของลูกหนี้สุทธิที่เป็นปัจจุบันของแต่ละเดือน</t>
  </si>
  <si>
    <t>5. ประเมินรูปแบบการบันทึกลูกหนี้ผู้ป่วยนอก ตามหมวดการรักษา</t>
  </si>
  <si>
    <t>7. ผลการบันทึกส่วนต่างของค่ารักษาพยาบาลผู้ป่วยในในแต่ละ REP.</t>
  </si>
  <si>
    <t>6. ผลการบันทึกส่วนต่างของค่ารักษาพยาบาลผู้ป่วยนอกในแต่ละ REP.</t>
  </si>
  <si>
    <t>9. เวชระเบียน และรายละเอียดค่าใช้จ่าย ในระบบผู้ป่วยนอก ไม่เกินขอบเขตของการเบิกจ่าย</t>
  </si>
  <si>
    <t>11. ผลการส่งข้อมูลรายละเอียดค่าใช้จ่ายให้หน่วยงานที่บันทึกบัญชี ภายในวันที่10 อย่างน้อย 3 เดือน</t>
  </si>
  <si>
    <t>13. เปรียบเทียบวันจำหน่ายและวันเคลมไม่เกิน 30 วัน</t>
  </si>
  <si>
    <t>14. รายงานการทบทวนและแก้ไขข้อมูลที่ไม่ผ่านการอนุมัติเบิกจ่ายราย Visit</t>
  </si>
  <si>
    <t>โรงพยาบาล .............................................................................................................. จังหวัด .................................................................... สังกัดสำนักงานปลัดกระทรวงสาธารณสุข</t>
  </si>
  <si>
    <t>อย่างน้อย 5 ขั้นตอน</t>
  </si>
  <si>
    <t xml:space="preserve">21. มีรายชื่อผู้รับผิดชอบตามแผนผังการปฏิบัติงานระบบจัดเก็บรายได้คุณภาพ (Flow chart) </t>
  </si>
  <si>
    <t>26. สุ่มประเมินความครบถ้วนและถูกต้องเวชระเบียน และรายละเอียดค่าใช้จ่ายกองทุนย่อย</t>
  </si>
  <si>
    <t>ของผู้ป่วยนอก เช่น กองทุน Covid-19</t>
  </si>
  <si>
    <t>ของผู้ป่วยใน เช่น กองทุน Covid-19</t>
  </si>
  <si>
    <t>27. สุ่มประเมินความครบถ้วนและถูกต้องเวชระเบียน และรายละเอียดค่าใช้จ่ายกองทุนย่อย</t>
  </si>
  <si>
    <t xml:space="preserve">10. ตรวจสอบ อัตราค่าห้องพิเศษของผู้ป่วยใน ครบถ้วน ถูกต้อง ตามประเภท </t>
  </si>
  <si>
    <t>ห้องพิเศษที่โรงพยาบาลกำหนด</t>
  </si>
  <si>
    <t>3.1 มีคำสั่งมอบหมายหน้าที่ผู้รับผิดชอบกองทุนย่อย ในการบันทึกข้อมูล</t>
  </si>
  <si>
    <t>*ผลงาน 7 plus efficiency ไตรมาสที่ผ่านมา (รอบ 1 Q4/65)</t>
  </si>
  <si>
    <t>(Inspection Guideline) ประเด็นที่ 6 : องค์กรสมรรถนะสูง</t>
  </si>
  <si>
    <r>
      <t xml:space="preserve">18.  ผลงาน 7 plus efficiency ไตรมาส ที่ผ่านมา (รอบ 1 Q4/65) กองทุน UC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60 วัน</t>
    </r>
  </si>
  <si>
    <r>
      <t xml:space="preserve">19.  ผลงาน 7 plus efficiency ไตรมาส ที่ผ่านมา (รอบ 1 Q4/65) กองทุน ขรก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60 วัน</t>
    </r>
  </si>
  <si>
    <r>
      <t xml:space="preserve">20.  ผลงาน 7 plus efficiency ไตรมาส ที่ผ่านมา (รอบ 1 Q4/65) กองทุนปกส.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120 วัน</t>
    </r>
  </si>
  <si>
    <t>1.การประเมินระบบจัดเก็บรายได้คุณภาพ( 4S 4C )</t>
  </si>
  <si>
    <t>แนวทางการตรวจราชการกระทรวงสาธารณสุข ประจำปีงบประมาณ พ.ศ. 2566
(Inspection Guideline)
ประเด็นที่ 6 : องค์กรสมรรถนะสูง</t>
  </si>
  <si>
    <t xml:space="preserve">การสุ่มประเมินหน่วยบริการที่มีศูนย์จัดเก็บรายได้คุณภาพ ในสิทธิเบิกจ่ายตรงกรมบัญชีกลาง
 (On Site Survey)
</t>
  </si>
  <si>
    <r>
      <t xml:space="preserve">1) UC </t>
    </r>
    <r>
      <rPr>
        <u/>
        <sz val="16"/>
        <color theme="1"/>
        <rFont val="TH SarabunPSK"/>
        <family val="2"/>
      </rPr>
      <t>&lt;</t>
    </r>
    <r>
      <rPr>
        <sz val="16"/>
        <color theme="1"/>
        <rFont val="TH SarabunPSK"/>
        <family val="2"/>
      </rPr>
      <t xml:space="preserve"> 60 วัน</t>
    </r>
  </si>
  <si>
    <r>
      <t xml:space="preserve">2) ขรก </t>
    </r>
    <r>
      <rPr>
        <u/>
        <sz val="16"/>
        <color theme="1"/>
        <rFont val="TH SarabunPSK"/>
        <family val="2"/>
      </rPr>
      <t>&lt;</t>
    </r>
    <r>
      <rPr>
        <sz val="16"/>
        <color theme="1"/>
        <rFont val="TH SarabunPSK"/>
        <family val="2"/>
      </rPr>
      <t xml:space="preserve"> 60 วัน</t>
    </r>
  </si>
  <si>
    <t xml:space="preserve"> จังหวัดนครพนม ไตรมาส 1/2566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</si>
  <si>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</si>
  <si>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</si>
  <si>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</si>
  <si>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</si>
  <si>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</si>
  <si>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</si>
  <si>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</si>
  <si>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</si>
  <si>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</si>
  <si>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</si>
  <si>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รพร.ธาตุพนม</t>
  </si>
  <si>
    <t>รพ.วังยาง</t>
  </si>
  <si>
    <t>RCM</t>
  </si>
  <si>
    <t>Data Audit /BMSHosXp</t>
  </si>
  <si>
    <t>-</t>
  </si>
  <si>
    <t>Data Audit</t>
  </si>
  <si>
    <t>RCM, Data Audit</t>
  </si>
  <si>
    <t>18 คน</t>
  </si>
  <si>
    <t>3 คน</t>
  </si>
  <si>
    <t>4 คน</t>
  </si>
  <si>
    <t>5 คน</t>
  </si>
  <si>
    <t>2 คน</t>
  </si>
  <si>
    <t>6 คน</t>
  </si>
  <si>
    <r>
      <t xml:space="preserve">   3) ปกส. </t>
    </r>
    <r>
      <rPr>
        <u/>
        <sz val="16"/>
        <color theme="1"/>
        <rFont val="TH SarabunPSK"/>
        <family val="2"/>
      </rPr>
      <t>&lt;</t>
    </r>
    <r>
      <rPr>
        <sz val="16"/>
        <color theme="1"/>
        <rFont val="TH SarabunPSK"/>
        <family val="2"/>
      </rPr>
      <t xml:space="preserve"> 120 วัน</t>
    </r>
  </si>
  <si>
    <t xml:space="preserve">    1) ตรวจสอบเวชระเบียนทุกสิทธิการรักษา</t>
  </si>
  <si>
    <t xml:space="preserve">    2) เรียกเก็บค่ารักษาพยาบาลทุกสิทธิการรักษา</t>
  </si>
  <si>
    <t xml:space="preserve">    3) ติดตามลูกหนี้ทุกสิทธิการรักษา</t>
  </si>
  <si>
    <t xml:space="preserve">    1) ขั้นตอนการประมวลผลผู้รับบริการของผู้ป่วยในและผู้ป่วยนอก ในแต่ละสิทธิ</t>
  </si>
  <si>
    <t xml:space="preserve">    2) การบันทึกลูกหนี้จากใบเสร็จค่าใช้จ่ายของผู้รับบริการของผู้ป่วยในและผู้ป่วยนอก ในแต่ละสิทธิ</t>
  </si>
  <si>
    <t xml:space="preserve">    3) มีการส่งข้อมูลที่ได้รับการบันทึกเพื่อเบิกจ่าย (Claim)</t>
  </si>
  <si>
    <t xml:space="preserve">    4) ตรวจสอบผลการเบิกจ่าย (Claim) </t>
  </si>
  <si>
    <t xml:space="preserve">    5) มีการบันทึกลูกหนี้ที่เป็นปัจจุบัน</t>
  </si>
  <si>
    <t xml:space="preserve">    1) มีผลการตรวจสอบความถูกต้องของการให้สิทธิ
</t>
  </si>
  <si>
    <t xml:space="preserve">    2) มีผลการตรวจสอบคุณภาพข้อมูลก่อนการเรียกเก็บค่ารักษาพยาบาล</t>
  </si>
  <si>
    <t xml:space="preserve">    3) มีผลรวมของลูกหนี้สุทธิในทุกเดือน
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</si>
  <si>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</si>
  <si>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</si>
  <si>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</si>
  <si>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</si>
  <si>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</si>
  <si>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</si>
  <si>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</si>
  <si>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</si>
  <si>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 xml:space="preserve"> จังหวัดบึงกาฬ ไตรมาส 1/2566</t>
  </si>
  <si>
    <t>RCM/OP Bill</t>
  </si>
  <si>
    <t>14 คน</t>
  </si>
  <si>
    <t>GRADE</t>
  </si>
  <si>
    <t>A</t>
  </si>
  <si>
    <t>B</t>
  </si>
  <si>
    <t>C</t>
  </si>
  <si>
    <t xml:space="preserve"> จังหวัดเลย ไตรมาส 1/2566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</si>
  <si>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</si>
  <si>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</si>
  <si>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</si>
  <si>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</si>
  <si>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</si>
  <si>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</si>
  <si>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</si>
  <si>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</si>
  <si>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</si>
  <si>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</si>
  <si>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</si>
  <si>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</si>
  <si>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รพ.เอราวัณ</t>
  </si>
  <si>
    <t>รพ.หนองหิน</t>
  </si>
  <si>
    <t>JJM</t>
  </si>
  <si>
    <t xml:space="preserve">DATA Audit /RCM </t>
  </si>
  <si>
    <t>KTN</t>
  </si>
  <si>
    <t>CCMS</t>
  </si>
  <si>
    <t>RCM, CCMS</t>
  </si>
  <si>
    <t>RCM/KTN</t>
  </si>
  <si>
    <t xml:space="preserve">    RCM   </t>
  </si>
  <si>
    <t>DATA AUDIT</t>
  </si>
  <si>
    <t>15 คน</t>
  </si>
  <si>
    <t>5  คน</t>
  </si>
  <si>
    <t>6คน</t>
  </si>
  <si>
    <t>7 คน</t>
  </si>
  <si>
    <t xml:space="preserve">    5 คน</t>
  </si>
  <si>
    <t>รพ.สกลนคร</t>
  </si>
  <si>
    <t>รพ.กุสุมาลย์</t>
  </si>
  <si>
    <t>รพ.กุดบาก</t>
  </si>
  <si>
    <t>รพ.พระ อ.ฝั้น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</si>
  <si>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</si>
  <si>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</si>
  <si>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</si>
  <si>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</si>
  <si>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</si>
  <si>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รพ.บ้านม่วง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</si>
  <si>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</si>
  <si>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</si>
  <si>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</si>
  <si>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</si>
  <si>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</si>
  <si>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</si>
  <si>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</si>
  <si>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 xml:space="preserve">รพ.พระ อ.แบน </t>
  </si>
  <si>
    <t>E-Claim,Hos-xp,SSIP09</t>
  </si>
  <si>
    <t>HOSxP</t>
  </si>
  <si>
    <t>BMSHOSxPEClaimExport</t>
  </si>
  <si>
    <t>EMSHOSxPeclaimExport</t>
  </si>
  <si>
    <t>BMS-CHI(SSOP)</t>
  </si>
  <si>
    <t>H-shooter</t>
  </si>
  <si>
    <t>RCM/BMS-CHI(SSOP)</t>
  </si>
  <si>
    <t xml:space="preserve"> RCM/BMS-CHI(SSOP)/SIP09</t>
  </si>
  <si>
    <t>35คน</t>
  </si>
  <si>
    <t xml:space="preserve"> 7 คน</t>
  </si>
  <si>
    <t xml:space="preserve"> 5 คน</t>
  </si>
  <si>
    <t>12 คน</t>
  </si>
  <si>
    <t xml:space="preserve"> 6 คน</t>
  </si>
  <si>
    <t xml:space="preserve"> จังหวัดสกลนคร ไตรมาส 1/2566</t>
  </si>
  <si>
    <t xml:space="preserve"> จังหวัดหนองคาย ไตรมาส 1/2566</t>
  </si>
  <si>
    <t>รพ.หนองคาย</t>
  </si>
  <si>
    <t>รพร.ท่าบ่อ</t>
  </si>
  <si>
    <t>รพ.โพนพิสัย</t>
  </si>
  <si>
    <t>รพ.ศรีเชียงใหม่</t>
  </si>
  <si>
    <t>รพ.สังคม</t>
  </si>
  <si>
    <t>รพ.สระใคร</t>
  </si>
  <si>
    <t>รพ.เฝ้าไร่</t>
  </si>
  <si>
    <t>รพ.รัตนวาปี</t>
  </si>
  <si>
    <t>รพ.โพธิ์ตาก</t>
  </si>
  <si>
    <t>RCM/AAA</t>
  </si>
  <si>
    <t>10 คน</t>
  </si>
  <si>
    <t xml:space="preserve"> จังหวัดหนองบัวลำภู ไตรมาส 1/2566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</si>
  <si>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</si>
  <si>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</si>
  <si>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</si>
  <si>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</si>
  <si>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</si>
  <si>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</t>
  </si>
  <si>
    <t xml:space="preserve"> จังหวัดอุดรธานี ไตรมาส 1/2566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</si>
  <si>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</si>
  <si>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</si>
  <si>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</si>
  <si>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</si>
  <si>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</si>
  <si>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</si>
  <si>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</si>
  <si>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</si>
  <si>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</si>
  <si>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</si>
  <si>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</si>
  <si>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</si>
  <si>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</si>
  <si>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</si>
  <si>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</si>
  <si>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</si>
  <si>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</si>
  <si>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</si>
  <si>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รพ.บ้านดุง</t>
  </si>
  <si>
    <t>รพ.กู่แก้ว</t>
  </si>
  <si>
    <t>รพ.ประจักษ์ฯ</t>
  </si>
  <si>
    <t>จำนวน รพ ผ่านเกณฑ์ทุกข้อรายหมวด</t>
  </si>
  <si>
    <t>จังหวัด</t>
  </si>
  <si>
    <t xml:space="preserve">Structure </t>
  </si>
  <si>
    <t>System</t>
  </si>
  <si>
    <t xml:space="preserve">Staff &amp; Skill </t>
  </si>
  <si>
    <t>Care</t>
  </si>
  <si>
    <t>Code</t>
  </si>
  <si>
    <t>Claim</t>
  </si>
  <si>
    <t>อุดรธานี</t>
  </si>
  <si>
    <t>สกลนคร</t>
  </si>
  <si>
    <t>เลย</t>
  </si>
  <si>
    <t>นครพนม</t>
  </si>
  <si>
    <t>หนองคาย</t>
  </si>
  <si>
    <t>บึงกาฬ</t>
  </si>
  <si>
    <t>จำนวน รพ ผ่านเกณฑ์ทุกข้อรายหมวด Q1Y2566</t>
  </si>
  <si>
    <t>หนองบัวลำภู</t>
  </si>
  <si>
    <t>ID</t>
  </si>
  <si>
    <t>Province</t>
  </si>
  <si>
    <t>OrgID</t>
  </si>
  <si>
    <t>Org</t>
  </si>
  <si>
    <t>10711</t>
  </si>
  <si>
    <t>นครพนม,รพท.</t>
  </si>
  <si>
    <t>11104</t>
  </si>
  <si>
    <t>ปลาปาก,รพช.</t>
  </si>
  <si>
    <t>11105</t>
  </si>
  <si>
    <t>ท่าอุเทน,รพช.</t>
  </si>
  <si>
    <t>11106</t>
  </si>
  <si>
    <t>บ้านแพง,รพช.</t>
  </si>
  <si>
    <t>11107</t>
  </si>
  <si>
    <t>นาทม,รพช.</t>
  </si>
  <si>
    <t>11108</t>
  </si>
  <si>
    <t>เรณูนคร,รพช.</t>
  </si>
  <si>
    <t>11109</t>
  </si>
  <si>
    <t>นาแก,รพช.</t>
  </si>
  <si>
    <t>11110</t>
  </si>
  <si>
    <t>ศรีสงคราม,รพช.</t>
  </si>
  <si>
    <t>11111</t>
  </si>
  <si>
    <t>นาหว้า,รพช.</t>
  </si>
  <si>
    <t>11112</t>
  </si>
  <si>
    <t>โพนสวรรค์,รพช.</t>
  </si>
  <si>
    <t>11451</t>
  </si>
  <si>
    <t>สมเด็จพระยุพราชธาตุพนม,รพช.</t>
  </si>
  <si>
    <t>40840</t>
  </si>
  <si>
    <t>วังยาง,รพช.</t>
  </si>
  <si>
    <t>11040</t>
  </si>
  <si>
    <t>บึงกาฬ,รพท.</t>
  </si>
  <si>
    <t>11041</t>
  </si>
  <si>
    <t>พรเจริญ,รพช.</t>
  </si>
  <si>
    <t>11043</t>
  </si>
  <si>
    <t>โซ่พิสัย,รพช.</t>
  </si>
  <si>
    <t>11046</t>
  </si>
  <si>
    <t>เซกา,รพช.</t>
  </si>
  <si>
    <t>11047</t>
  </si>
  <si>
    <t>ปากคาด,รพช.</t>
  </si>
  <si>
    <t>11048</t>
  </si>
  <si>
    <t>บึงโขงหลง,รพช.</t>
  </si>
  <si>
    <t>11049</t>
  </si>
  <si>
    <t>ศรีวิไล,รพช.</t>
  </si>
  <si>
    <t>11050</t>
  </si>
  <si>
    <t>บุ่งคล้า,รพช.</t>
  </si>
  <si>
    <t>10705</t>
  </si>
  <si>
    <t>เลย,รพท.</t>
  </si>
  <si>
    <t>11030</t>
  </si>
  <si>
    <t>นาด้วง,รพช.</t>
  </si>
  <si>
    <t>11031</t>
  </si>
  <si>
    <t>เชียงคาน,รพช.</t>
  </si>
  <si>
    <t>11032</t>
  </si>
  <si>
    <t>ปากชม,รพช.</t>
  </si>
  <si>
    <t>11033</t>
  </si>
  <si>
    <t>นาแห้ว,รพช.</t>
  </si>
  <si>
    <t>11034</t>
  </si>
  <si>
    <t>ภูเรือ,รพช.</t>
  </si>
  <si>
    <t>11035</t>
  </si>
  <si>
    <t>ท่าลี่,รพช.</t>
  </si>
  <si>
    <t>11036</t>
  </si>
  <si>
    <t>วังสะพุง,รพช.</t>
  </si>
  <si>
    <t>11037</t>
  </si>
  <si>
    <t>ภูกระดึง,รพช.</t>
  </si>
  <si>
    <t>11038</t>
  </si>
  <si>
    <t>ภูหลวง,รพช.</t>
  </si>
  <si>
    <t>11039</t>
  </si>
  <si>
    <t>ผาขาว,รพช.</t>
  </si>
  <si>
    <t>11447</t>
  </si>
  <si>
    <t>สมเด็จพระยุพราชด่านซ้าย,รพช.</t>
  </si>
  <si>
    <t>14133</t>
  </si>
  <si>
    <t>เอราวัณ,รพช.</t>
  </si>
  <si>
    <t>28861</t>
  </si>
  <si>
    <t>หนองหิน,รพช.</t>
  </si>
  <si>
    <t>10710</t>
  </si>
  <si>
    <t>สกลนคร,รพศ.</t>
  </si>
  <si>
    <t>11089</t>
  </si>
  <si>
    <t>กุสุมาลย์,รพช.</t>
  </si>
  <si>
    <t>11090</t>
  </si>
  <si>
    <t>กุดบาก,รพช.</t>
  </si>
  <si>
    <t>11091</t>
  </si>
  <si>
    <t>พระอาจารย์ฝั้นอาจาโร,รพช.</t>
  </si>
  <si>
    <t>11092</t>
  </si>
  <si>
    <t>พังโคน,รพช.</t>
  </si>
  <si>
    <t>11093</t>
  </si>
  <si>
    <t>วาริชภูมิ,รพช.</t>
  </si>
  <si>
    <t>11094</t>
  </si>
  <si>
    <t>นิคมน้ำอูน,รพช.</t>
  </si>
  <si>
    <t>11095</t>
  </si>
  <si>
    <t>วานรนิวาส,รพท.</t>
  </si>
  <si>
    <t>11096</t>
  </si>
  <si>
    <t>คำตากล้า,รพช.</t>
  </si>
  <si>
    <t>11097</t>
  </si>
  <si>
    <t>บ้านม่วง,รพช.</t>
  </si>
  <si>
    <t>11098</t>
  </si>
  <si>
    <t>อากาศอำนวย,รพช.</t>
  </si>
  <si>
    <t>11099</t>
  </si>
  <si>
    <t>ส่องดาว,รพช.</t>
  </si>
  <si>
    <t>11100</t>
  </si>
  <si>
    <t>เต่างอย,รพช.</t>
  </si>
  <si>
    <t>11101</t>
  </si>
  <si>
    <t>โคกศรีสุพรรณ,รพช.</t>
  </si>
  <si>
    <t>11102</t>
  </si>
  <si>
    <t>เจริญศิลป์,รพช.</t>
  </si>
  <si>
    <t>11103</t>
  </si>
  <si>
    <t>โพนนาแก้ว,รพช.</t>
  </si>
  <si>
    <t>11450</t>
  </si>
  <si>
    <t>สมเด็จพระยุพราชสว่างแดนดิน,รพท.</t>
  </si>
  <si>
    <t>21323</t>
  </si>
  <si>
    <t>พระอาจารย์แบน  ธนากโร,รพช.</t>
  </si>
  <si>
    <t>10706</t>
  </si>
  <si>
    <t>หนองคาย,รพท.</t>
  </si>
  <si>
    <t>11042</t>
  </si>
  <si>
    <t>โพนพิสัย,รพช.</t>
  </si>
  <si>
    <t>11044</t>
  </si>
  <si>
    <t>ศรีเชียงใหม่,รพช.</t>
  </si>
  <si>
    <t>11045</t>
  </si>
  <si>
    <t>สังคม,รพช.</t>
  </si>
  <si>
    <t>11448</t>
  </si>
  <si>
    <t>สมเด็จพระยุพราชท่าบ่อ,รพท.</t>
  </si>
  <si>
    <t>21356</t>
  </si>
  <si>
    <t>สระใคร,รพช.</t>
  </si>
  <si>
    <t>28778</t>
  </si>
  <si>
    <t>โพธิ์ตาก,รพช.</t>
  </si>
  <si>
    <t>28811</t>
  </si>
  <si>
    <t>เฝ้าไร่,รพช.</t>
  </si>
  <si>
    <t>28815</t>
  </si>
  <si>
    <t>รัตนวาปี,รพช.</t>
  </si>
  <si>
    <t>10704</t>
  </si>
  <si>
    <t>หนองบัวลำภู,รพท.</t>
  </si>
  <si>
    <t>10991</t>
  </si>
  <si>
    <t>นากลาง,รพช.</t>
  </si>
  <si>
    <t>10992</t>
  </si>
  <si>
    <t>โนนสัง,รพช.</t>
  </si>
  <si>
    <t>10993</t>
  </si>
  <si>
    <t>ศรีบุญเรือง,รพช.</t>
  </si>
  <si>
    <t>10994</t>
  </si>
  <si>
    <t>สุวรรณคูหา,รพช.</t>
  </si>
  <si>
    <t>23367</t>
  </si>
  <si>
    <t>นาวัง เฉลิมพระเกียรติ 80 พรรษา,รพช.</t>
  </si>
  <si>
    <t>10671</t>
  </si>
  <si>
    <t>อุดรธานี,รพศ.</t>
  </si>
  <si>
    <t>11013</t>
  </si>
  <si>
    <t>กุดจับ,รพช.</t>
  </si>
  <si>
    <t>11014</t>
  </si>
  <si>
    <t>หนองวัวซอ,รพช.</t>
  </si>
  <si>
    <t>11015</t>
  </si>
  <si>
    <t>กุมภวาปี,รพท.</t>
  </si>
  <si>
    <t>11016</t>
  </si>
  <si>
    <t>ห้วยเกิ้ง,รพช.</t>
  </si>
  <si>
    <t>11017</t>
  </si>
  <si>
    <t>โนนสะอาด,รพช.</t>
  </si>
  <si>
    <t>11018</t>
  </si>
  <si>
    <t>หนองหาน,รพช.</t>
  </si>
  <si>
    <t>11019</t>
  </si>
  <si>
    <t>ทุ่งฝน,รพช.</t>
  </si>
  <si>
    <t>11020</t>
  </si>
  <si>
    <t>ไชยวาน,รพช.</t>
  </si>
  <si>
    <t>11021</t>
  </si>
  <si>
    <t>ศรีธาตุ,รพช.</t>
  </si>
  <si>
    <t>11022</t>
  </si>
  <si>
    <t>วังสามหมอ,รพช.</t>
  </si>
  <si>
    <t>11023</t>
  </si>
  <si>
    <t>บ้านผือ,รพช.</t>
  </si>
  <si>
    <t>11024</t>
  </si>
  <si>
    <t>น้ำโสม,รพช.</t>
  </si>
  <si>
    <t>11025</t>
  </si>
  <si>
    <t>เพ็ญ,รพช.</t>
  </si>
  <si>
    <t>11026</t>
  </si>
  <si>
    <t>สร้างคอม,รพช.</t>
  </si>
  <si>
    <t>11027</t>
  </si>
  <si>
    <t>หนองแสง,รพช.</t>
  </si>
  <si>
    <t>11028</t>
  </si>
  <si>
    <t>นายูง,รพช.</t>
  </si>
  <si>
    <t>11029</t>
  </si>
  <si>
    <t>พิบูลย์รักษ์,รพช.</t>
  </si>
  <si>
    <t>11446</t>
  </si>
  <si>
    <t>สมเด็จพระยุพราชบ้านดุง,รพช.</t>
  </si>
  <si>
    <t>25058</t>
  </si>
  <si>
    <t>กู่แก้ว,รพช.</t>
  </si>
  <si>
    <t>25059</t>
  </si>
  <si>
    <t>ประจักษ์ศิลปาคม,รพช.</t>
  </si>
  <si>
    <t>คะแนน Q1Y66</t>
  </si>
  <si>
    <t>Grade</t>
  </si>
  <si>
    <t>ค่าเฉลี่ยจังหวัด</t>
  </si>
  <si>
    <t>คะแนนภาพรวมจังหวัด</t>
  </si>
  <si>
    <t>ภาพรวมเขต 8</t>
  </si>
  <si>
    <t>จำนวนหน่วยบริการ</t>
  </si>
  <si>
    <t>ผ่าน</t>
  </si>
  <si>
    <t>ไม่ผ่าน</t>
  </si>
  <si>
    <t>ค่าเฉลี่ยเขต 8</t>
  </si>
  <si>
    <t>Q4Y65</t>
  </si>
  <si>
    <t>Structure (on site surway)</t>
  </si>
  <si>
    <t>System (on site surway)</t>
  </si>
  <si>
    <t>Care (on site surway)</t>
  </si>
  <si>
    <t>Code (on site surway)</t>
  </si>
  <si>
    <t>Claim (on site surway)</t>
  </si>
  <si>
    <t>Q1Y66</t>
  </si>
  <si>
    <t>เขต 8</t>
  </si>
  <si>
    <t>A  (แห่ง)</t>
  </si>
  <si>
    <t>B (แห่ง)</t>
  </si>
  <si>
    <t>C (แห่ง)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</si>
</sst>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7" formatCode="0.00_ ;[Red]\-0.00\ "/>
    <numFmt numFmtId="188" formatCode="_-* #,##0.00_-;\-* #,##0.00_-;_-* &quot;-&quot;??_-;_-@_-"/>
    <numFmt numFmtId="189" formatCode="_-* #,##0_-;\-* #,##0_-;_-* &quot;-&quot;??_-;_-@_-"/>
  </numFmts>
  <fonts count="32" x14ac:knownFonts="1"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  <font>
      <sz val="15"/>
      <color theme="1"/>
      <name val="TH SarabunPSK"/>
      <family val="2"/>
    </font>
    <font>
      <b/>
      <sz val="15"/>
      <color rgb="FFFF0000"/>
      <name val="TH SarabunPSK"/>
      <family val="2"/>
    </font>
    <font>
      <u/>
      <sz val="15"/>
      <color rgb="FF000000"/>
      <name val="TH SarabunPSK"/>
      <family val="2"/>
    </font>
    <font>
      <b/>
      <u val="double"/>
      <sz val="15"/>
      <color rgb="FF000000"/>
      <name val="TH SarabunPSK"/>
      <family val="2"/>
    </font>
    <font>
      <u/>
      <sz val="15"/>
      <color theme="1"/>
      <name val="TH SarabunPSK"/>
      <family val="2"/>
    </font>
    <font>
      <sz val="20"/>
      <color theme="1"/>
      <name val="TH SarabunPSK"/>
      <family val="2"/>
    </font>
    <font>
      <b/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"/>
      <name val="TH SarabunPSK"/>
      <family val="2"/>
    </font>
    <font>
      <i/>
      <sz val="16"/>
      <color theme="1"/>
      <name val="TH SarabunPSK"/>
      <family val="2"/>
    </font>
    <font>
      <u/>
      <sz val="16"/>
      <name val="TH SarabunPSK"/>
      <family val="2"/>
    </font>
    <font>
      <b/>
      <u val="double"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2"/>
      <color rgb="FF00B050"/>
      <name val="TH Niramit AS"/>
    </font>
    <font>
      <b/>
      <sz val="12"/>
      <color theme="1"/>
      <name val="TH Niramit AS"/>
    </font>
    <font>
      <b/>
      <sz val="14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1"/>
      <color theme="1"/>
      <name val="TH Niramit AS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4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0" xfId="0" applyFont="1"/>
    <xf numFmtId="0" fontId="8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 indent="2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4" xfId="0" applyFont="1" applyBorder="1"/>
    <xf numFmtId="0" fontId="8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vertical="center" wrapText="1"/>
    </xf>
    <xf numFmtId="0" fontId="0" fillId="0" borderId="4" xfId="0" applyBorder="1"/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0" fillId="0" borderId="9" xfId="0" applyBorder="1"/>
    <xf numFmtId="0" fontId="6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6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/>
    </xf>
    <xf numFmtId="0" fontId="2" fillId="0" borderId="0" xfId="0" applyFont="1"/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 indent="3"/>
    </xf>
    <xf numFmtId="0" fontId="15" fillId="0" borderId="3" xfId="0" applyFont="1" applyBorder="1" applyAlignment="1">
      <alignment horizontal="left" vertical="center" wrapText="1" indent="2"/>
    </xf>
    <xf numFmtId="0" fontId="20" fillId="0" borderId="3" xfId="0" applyFont="1" applyBorder="1" applyAlignment="1">
      <alignment horizontal="left" vertical="center" wrapText="1" indent="2"/>
    </xf>
    <xf numFmtId="0" fontId="21" fillId="0" borderId="3" xfId="0" applyFont="1" applyBorder="1" applyAlignment="1">
      <alignment horizontal="right" vertical="center" wrapText="1"/>
    </xf>
    <xf numFmtId="0" fontId="17" fillId="0" borderId="3" xfId="0" applyFont="1" applyBorder="1" applyAlignment="1">
      <alignment vertical="center" wrapText="1"/>
    </xf>
    <xf numFmtId="0" fontId="18" fillId="0" borderId="3" xfId="0" applyFont="1" applyBorder="1" applyAlignment="1">
      <alignment vertical="top" wrapText="1"/>
    </xf>
    <xf numFmtId="0" fontId="15" fillId="0" borderId="3" xfId="0" applyFont="1" applyBorder="1"/>
    <xf numFmtId="0" fontId="18" fillId="0" borderId="4" xfId="0" applyFont="1" applyBorder="1" applyAlignment="1">
      <alignment vertical="center" wrapText="1"/>
    </xf>
    <xf numFmtId="0" fontId="22" fillId="4" borderId="0" xfId="0" applyFont="1" applyFill="1" applyAlignment="1">
      <alignment horizontal="left" vertical="top" wrapText="1"/>
    </xf>
    <xf numFmtId="0" fontId="2" fillId="4" borderId="11" xfId="0" applyFont="1" applyFill="1" applyBorder="1" applyAlignment="1">
      <alignment horizontal="center"/>
    </xf>
    <xf numFmtId="0" fontId="18" fillId="0" borderId="3" xfId="0" applyFont="1" applyBorder="1" applyAlignment="1">
      <alignment horizontal="left" vertical="top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15" fillId="4" borderId="1" xfId="0" applyFont="1" applyFill="1" applyBorder="1"/>
    <xf numFmtId="0" fontId="18" fillId="0" borderId="4" xfId="0" applyFont="1" applyBorder="1" applyAlignment="1">
      <alignment horizontal="center"/>
    </xf>
    <xf numFmtId="0" fontId="15" fillId="0" borderId="22" xfId="0" applyFont="1" applyBorder="1"/>
    <xf numFmtId="0" fontId="18" fillId="0" borderId="22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2" fillId="0" borderId="3" xfId="0" applyFont="1" applyBorder="1"/>
    <xf numFmtId="0" fontId="18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 wrapText="1"/>
    </xf>
    <xf numFmtId="0" fontId="15" fillId="0" borderId="26" xfId="0" applyFont="1" applyBorder="1"/>
    <xf numFmtId="0" fontId="15" fillId="0" borderId="2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8" fillId="0" borderId="22" xfId="0" applyFont="1" applyBorder="1" applyAlignment="1">
      <alignment horizontal="center" wrapText="1"/>
    </xf>
    <xf numFmtId="0" fontId="15" fillId="0" borderId="2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8" fillId="5" borderId="19" xfId="0" applyFont="1" applyFill="1" applyBorder="1" applyAlignment="1">
      <alignment horizontal="center"/>
    </xf>
    <xf numFmtId="0" fontId="15" fillId="5" borderId="19" xfId="0" applyFont="1" applyFill="1" applyBorder="1"/>
    <xf numFmtId="0" fontId="15" fillId="5" borderId="2" xfId="0" applyFont="1" applyFill="1" applyBorder="1"/>
    <xf numFmtId="0" fontId="18" fillId="5" borderId="21" xfId="0" applyFont="1" applyFill="1" applyBorder="1" applyAlignment="1">
      <alignment horizontal="center"/>
    </xf>
    <xf numFmtId="0" fontId="15" fillId="5" borderId="21" xfId="0" applyFont="1" applyFill="1" applyBorder="1"/>
    <xf numFmtId="0" fontId="15" fillId="5" borderId="22" xfId="0" applyFont="1" applyFill="1" applyBorder="1"/>
    <xf numFmtId="0" fontId="15" fillId="0" borderId="20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/>
    </xf>
    <xf numFmtId="0" fontId="15" fillId="6" borderId="1" xfId="0" applyFont="1" applyFill="1" applyBorder="1"/>
    <xf numFmtId="0" fontId="17" fillId="6" borderId="1" xfId="0" applyFont="1" applyFill="1" applyBorder="1" applyAlignment="1">
      <alignment horizontal="center" vertical="top" wrapText="1"/>
    </xf>
    <xf numFmtId="0" fontId="22" fillId="7" borderId="1" xfId="0" applyFont="1" applyFill="1" applyBorder="1" applyAlignment="1">
      <alignment horizontal="center"/>
    </xf>
    <xf numFmtId="0" fontId="22" fillId="7" borderId="15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/>
    </xf>
    <xf numFmtId="0" fontId="2" fillId="6" borderId="1" xfId="0" applyFont="1" applyFill="1" applyBorder="1"/>
    <xf numFmtId="0" fontId="18" fillId="0" borderId="20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2" fillId="6" borderId="2" xfId="0" applyFont="1" applyFill="1" applyBorder="1"/>
    <xf numFmtId="0" fontId="2" fillId="4" borderId="4" xfId="0" applyFont="1" applyFill="1" applyBorder="1"/>
    <xf numFmtId="0" fontId="18" fillId="0" borderId="3" xfId="0" applyFont="1" applyBorder="1" applyAlignment="1">
      <alignment horizontal="center" wrapText="1"/>
    </xf>
    <xf numFmtId="0" fontId="18" fillId="5" borderId="0" xfId="0" applyFont="1" applyFill="1" applyAlignment="1">
      <alignment horizontal="center"/>
    </xf>
    <xf numFmtId="0" fontId="18" fillId="5" borderId="22" xfId="0" applyFont="1" applyFill="1" applyBorder="1" applyAlignment="1">
      <alignment horizontal="center"/>
    </xf>
    <xf numFmtId="0" fontId="15" fillId="5" borderId="22" xfId="0" applyFont="1" applyFill="1" applyBorder="1" applyAlignment="1">
      <alignment horizontal="center"/>
    </xf>
    <xf numFmtId="0" fontId="18" fillId="5" borderId="16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5" fillId="5" borderId="4" xfId="0" applyFont="1" applyFill="1" applyBorder="1"/>
    <xf numFmtId="0" fontId="18" fillId="5" borderId="3" xfId="0" applyFont="1" applyFill="1" applyBorder="1" applyAlignment="1">
      <alignment horizontal="center"/>
    </xf>
    <xf numFmtId="0" fontId="15" fillId="5" borderId="3" xfId="0" applyFont="1" applyFill="1" applyBorder="1"/>
    <xf numFmtId="0" fontId="18" fillId="5" borderId="23" xfId="0" applyFont="1" applyFill="1" applyBorder="1" applyAlignment="1">
      <alignment horizontal="center"/>
    </xf>
    <xf numFmtId="0" fontId="15" fillId="5" borderId="23" xfId="0" applyFont="1" applyFill="1" applyBorder="1"/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43" fontId="2" fillId="4" borderId="15" xfId="2" applyFont="1" applyFill="1" applyBorder="1" applyAlignment="1">
      <alignment horizontal="center"/>
    </xf>
    <xf numFmtId="43" fontId="2" fillId="4" borderId="1" xfId="2" applyFont="1" applyFill="1" applyBorder="1" applyAlignment="1">
      <alignment horizontal="center"/>
    </xf>
    <xf numFmtId="2" fontId="2" fillId="4" borderId="15" xfId="3" applyNumberFormat="1" applyFont="1" applyFill="1" applyBorder="1" applyAlignment="1">
      <alignment horizontal="center"/>
    </xf>
    <xf numFmtId="2" fontId="2" fillId="4" borderId="1" xfId="3" applyNumberFormat="1" applyFont="1" applyFill="1" applyBorder="1" applyAlignment="1">
      <alignment horizontal="center"/>
    </xf>
    <xf numFmtId="2" fontId="2" fillId="10" borderId="1" xfId="0" applyNumberFormat="1" applyFont="1" applyFill="1" applyBorder="1" applyAlignment="1">
      <alignment horizontal="center"/>
    </xf>
    <xf numFmtId="0" fontId="15" fillId="0" borderId="1" xfId="0" applyFont="1" applyBorder="1"/>
    <xf numFmtId="0" fontId="15" fillId="7" borderId="1" xfId="0" applyFont="1" applyFill="1" applyBorder="1"/>
    <xf numFmtId="43" fontId="2" fillId="10" borderId="1" xfId="0" applyNumberFormat="1" applyFont="1" applyFill="1" applyBorder="1"/>
    <xf numFmtId="0" fontId="17" fillId="6" borderId="1" xfId="0" applyFont="1" applyFill="1" applyBorder="1" applyAlignment="1">
      <alignment horizontal="center"/>
    </xf>
    <xf numFmtId="43" fontId="2" fillId="10" borderId="1" xfId="0" applyNumberFormat="1" applyFont="1" applyFill="1" applyBorder="1" applyAlignment="1">
      <alignment horizontal="center"/>
    </xf>
    <xf numFmtId="43" fontId="2" fillId="10" borderId="1" xfId="2" applyFont="1" applyFill="1" applyBorder="1"/>
    <xf numFmtId="43" fontId="2" fillId="4" borderId="15" xfId="2" applyFont="1" applyFill="1" applyBorder="1" applyAlignment="1"/>
    <xf numFmtId="43" fontId="2" fillId="10" borderId="1" xfId="2" applyFont="1" applyFill="1" applyBorder="1" applyAlignment="1"/>
    <xf numFmtId="43" fontId="15" fillId="4" borderId="1" xfId="2" applyFont="1" applyFill="1" applyBorder="1"/>
    <xf numFmtId="0" fontId="26" fillId="11" borderId="1" xfId="0" applyFont="1" applyFill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1" fontId="26" fillId="0" borderId="2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/>
    <xf numFmtId="0" fontId="15" fillId="0" borderId="1" xfId="0" applyFont="1" applyBorder="1" applyAlignment="1" applyProtection="1">
      <alignment horizontal="center"/>
      <protection hidden="1"/>
    </xf>
    <xf numFmtId="187" fontId="15" fillId="0" borderId="1" xfId="0" applyNumberFormat="1" applyFont="1" applyBorder="1" applyProtection="1">
      <protection hidden="1"/>
    </xf>
    <xf numFmtId="187" fontId="15" fillId="13" borderId="1" xfId="0" applyNumberFormat="1" applyFont="1" applyFill="1" applyBorder="1" applyAlignment="1" applyProtection="1">
      <alignment horizontal="center"/>
      <protection locked="0"/>
    </xf>
    <xf numFmtId="0" fontId="15" fillId="0" borderId="1" xfId="2" applyNumberFormat="1" applyFont="1" applyBorder="1" applyAlignment="1">
      <alignment horizontal="center"/>
    </xf>
    <xf numFmtId="0" fontId="15" fillId="15" borderId="1" xfId="0" applyFont="1" applyFill="1" applyBorder="1" applyAlignment="1" applyProtection="1">
      <alignment horizontal="center"/>
      <protection hidden="1"/>
    </xf>
    <xf numFmtId="187" fontId="15" fillId="15" borderId="1" xfId="0" applyNumberFormat="1" applyFont="1" applyFill="1" applyBorder="1" applyProtection="1">
      <protection hidden="1"/>
    </xf>
    <xf numFmtId="187" fontId="15" fillId="15" borderId="1" xfId="0" applyNumberFormat="1" applyFont="1" applyFill="1" applyBorder="1" applyAlignment="1" applyProtection="1">
      <alignment horizontal="center"/>
      <protection locked="0"/>
    </xf>
    <xf numFmtId="187" fontId="15" fillId="14" borderId="1" xfId="0" applyNumberFormat="1" applyFont="1" applyFill="1" applyBorder="1" applyProtection="1">
      <protection hidden="1"/>
    </xf>
    <xf numFmtId="0" fontId="28" fillId="0" borderId="0" xfId="0" applyFont="1" applyAlignment="1">
      <alignment horizontal="center"/>
    </xf>
    <xf numFmtId="0" fontId="15" fillId="15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7" fillId="15" borderId="1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8" fillId="5" borderId="20" xfId="0" applyFont="1" applyFill="1" applyBorder="1" applyAlignment="1">
      <alignment horizontal="center"/>
    </xf>
    <xf numFmtId="0" fontId="15" fillId="5" borderId="20" xfId="0" applyFont="1" applyFill="1" applyBorder="1"/>
    <xf numFmtId="0" fontId="15" fillId="0" borderId="9" xfId="0" applyFont="1" applyBorder="1"/>
    <xf numFmtId="0" fontId="2" fillId="16" borderId="1" xfId="0" applyFont="1" applyFill="1" applyBorder="1"/>
    <xf numFmtId="0" fontId="2" fillId="16" borderId="1" xfId="0" applyFont="1" applyFill="1" applyBorder="1" applyAlignment="1">
      <alignment horizontal="center"/>
    </xf>
    <xf numFmtId="2" fontId="2" fillId="16" borderId="1" xfId="0" applyNumberFormat="1" applyFont="1" applyFill="1" applyBorder="1" applyAlignment="1">
      <alignment horizontal="center"/>
    </xf>
    <xf numFmtId="43" fontId="2" fillId="16" borderId="1" xfId="0" applyNumberFormat="1" applyFont="1" applyFill="1" applyBorder="1"/>
    <xf numFmtId="43" fontId="2" fillId="16" borderId="1" xfId="0" applyNumberFormat="1" applyFont="1" applyFill="1" applyBorder="1" applyAlignment="1">
      <alignment horizontal="center"/>
    </xf>
    <xf numFmtId="188" fontId="0" fillId="0" borderId="0" xfId="0" applyNumberFormat="1"/>
    <xf numFmtId="2" fontId="0" fillId="0" borderId="0" xfId="0" applyNumberFormat="1"/>
    <xf numFmtId="2" fontId="0" fillId="10" borderId="0" xfId="0" applyNumberFormat="1" applyFill="1"/>
    <xf numFmtId="188" fontId="0" fillId="10" borderId="0" xfId="0" applyNumberFormat="1" applyFill="1"/>
    <xf numFmtId="43" fontId="23" fillId="0" borderId="0" xfId="2" applyFont="1"/>
    <xf numFmtId="189" fontId="23" fillId="0" borderId="0" xfId="2" applyNumberFormat="1" applyFont="1"/>
    <xf numFmtId="0" fontId="29" fillId="0" borderId="0" xfId="0" applyFont="1"/>
    <xf numFmtId="1" fontId="29" fillId="0" borderId="0" xfId="0" applyNumberFormat="1" applyFont="1"/>
    <xf numFmtId="0" fontId="30" fillId="0" borderId="0" xfId="0" applyFont="1"/>
    <xf numFmtId="0" fontId="26" fillId="0" borderId="0" xfId="0" applyFont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1" fillId="0" borderId="22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wrapText="1"/>
    </xf>
    <xf numFmtId="0" fontId="17" fillId="4" borderId="27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wrapText="1"/>
    </xf>
    <xf numFmtId="0" fontId="17" fillId="4" borderId="14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wrapText="1"/>
    </xf>
    <xf numFmtId="0" fontId="17" fillId="4" borderId="2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27" fillId="16" borderId="1" xfId="0" applyFont="1" applyFill="1" applyBorder="1" applyAlignment="1">
      <alignment horizontal="center"/>
    </xf>
    <xf numFmtId="0" fontId="27" fillId="16" borderId="15" xfId="0" applyFont="1" applyFill="1" applyBorder="1" applyAlignment="1">
      <alignment horizontal="center" vertical="center"/>
    </xf>
    <xf numFmtId="0" fontId="27" fillId="16" borderId="5" xfId="0" applyFont="1" applyFill="1" applyBorder="1" applyAlignment="1">
      <alignment horizontal="center" vertical="center"/>
    </xf>
    <xf numFmtId="0" fontId="27" fillId="16" borderId="2" xfId="0" applyFont="1" applyFill="1" applyBorder="1" applyAlignment="1">
      <alignment horizontal="center" vertical="center"/>
    </xf>
    <xf numFmtId="0" fontId="27" fillId="16" borderId="4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4">
    <cellStyle name="Normal 2 3 2" xfId="1"/>
    <cellStyle name="เครื่องหมายจุลภาค" xfId="2" builtinId="3"/>
    <cellStyle name="เปอร์เซ็นต์" xfId="3" builtinId="5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  <color rgb="FF0069D2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defRPr>
            </a:pPr>
            <a:r>
              <a:rPr lang="th-TH" sz="1800" b="1"/>
              <a:t>ผลการประเมินศูนย์จัดเก็บรายได้ที่มีคุณภาพ ไตรมาสที่ 1 ประจำปีงบประมาณ พ.ศ.</a:t>
            </a:r>
            <a:r>
              <a:rPr lang="en-US" sz="1800" b="1"/>
              <a:t>256</a:t>
            </a:r>
            <a:r>
              <a:rPr lang="th-TH" sz="1800" b="1"/>
              <a:t>6</a:t>
            </a:r>
          </a:p>
        </c:rich>
      </c:tx>
      <c:layout>
        <c:manualLayout>
          <c:xMode val="edge"/>
          <c:yMode val="edge"/>
          <c:x val="0.28484578778431702"/>
          <c:y val="8.5536663110983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974518629981796E-2"/>
          <c:y val="0.18835666375036453"/>
          <c:w val="0.91426917358841819"/>
          <c:h val="0.36288750364537764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กราฟ!$D$13</c:f>
              <c:strCache>
                <c:ptCount val="1"/>
                <c:pt idx="0">
                  <c:v>Q4Y65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  <a:effectLst/>
            <a:sp3d/>
          </c:spPr>
          <c:invertIfNegative val="0"/>
          <c:cat>
            <c:strRef>
              <c:f>กราฟ!$C$14:$C$21</c:f>
              <c:strCache>
                <c:ptCount val="8"/>
                <c:pt idx="0">
                  <c:v>สกลนคร</c:v>
                </c:pt>
                <c:pt idx="1">
                  <c:v>เลย</c:v>
                </c:pt>
                <c:pt idx="2">
                  <c:v>หนองคาย</c:v>
                </c:pt>
                <c:pt idx="3">
                  <c:v>หนองบัวลำภู</c:v>
                </c:pt>
                <c:pt idx="4">
                  <c:v>บึงกาฬ</c:v>
                </c:pt>
                <c:pt idx="5">
                  <c:v>อุดรธานี</c:v>
                </c:pt>
                <c:pt idx="6">
                  <c:v>นครพนม</c:v>
                </c:pt>
                <c:pt idx="7">
                  <c:v>เขต 8</c:v>
                </c:pt>
              </c:strCache>
            </c:strRef>
          </c:cat>
          <c:val>
            <c:numRef>
              <c:f>กราฟ!$D$14:$D$21</c:f>
              <c:numCache>
                <c:formatCode>_-* #,##0.00_-;\-* #,##0.00_-;_-* "-"??_-;_-@_-</c:formatCode>
                <c:ptCount val="8"/>
                <c:pt idx="0">
                  <c:v>92.444444444444443</c:v>
                </c:pt>
                <c:pt idx="1">
                  <c:v>90.444444444444443</c:v>
                </c:pt>
                <c:pt idx="2">
                  <c:v>91.428571428571431</c:v>
                </c:pt>
                <c:pt idx="3">
                  <c:v>93.375</c:v>
                </c:pt>
                <c:pt idx="4">
                  <c:v>89</c:v>
                </c:pt>
                <c:pt idx="5">
                  <c:v>94.666666666666671</c:v>
                </c:pt>
                <c:pt idx="6">
                  <c:v>90</c:v>
                </c:pt>
                <c:pt idx="7" formatCode="0.00">
                  <c:v>91.622732426303855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84-4949-B542-F59FBFAA970E}"/>
            </c:ext>
          </c:extLst>
        </c:ser>
        <c:ser>
          <c:idx val="2"/>
          <c:order val="1"/>
          <c:tx>
            <c:strRef>
              <c:f>กราฟ!$E$13</c:f>
              <c:strCache>
                <c:ptCount val="1"/>
                <c:pt idx="0">
                  <c:v>Q1Y66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cat>
            <c:strRef>
              <c:f>กราฟ!$C$14:$C$21</c:f>
              <c:strCache>
                <c:ptCount val="8"/>
                <c:pt idx="0">
                  <c:v>สกลนคร</c:v>
                </c:pt>
                <c:pt idx="1">
                  <c:v>เลย</c:v>
                </c:pt>
                <c:pt idx="2">
                  <c:v>หนองคาย</c:v>
                </c:pt>
                <c:pt idx="3">
                  <c:v>หนองบัวลำภู</c:v>
                </c:pt>
                <c:pt idx="4">
                  <c:v>บึงกาฬ</c:v>
                </c:pt>
                <c:pt idx="5">
                  <c:v>อุดรธานี</c:v>
                </c:pt>
                <c:pt idx="6">
                  <c:v>นครพนม</c:v>
                </c:pt>
                <c:pt idx="7">
                  <c:v>เขต 8</c:v>
                </c:pt>
              </c:strCache>
            </c:strRef>
          </c:cat>
          <c:val>
            <c:numRef>
              <c:f>กราฟ!$E$14:$E$21</c:f>
              <c:numCache>
                <c:formatCode>0.00</c:formatCode>
                <c:ptCount val="8"/>
                <c:pt idx="0">
                  <c:v>94.444444444444443</c:v>
                </c:pt>
                <c:pt idx="1">
                  <c:v>91.571428571428569</c:v>
                </c:pt>
                <c:pt idx="2">
                  <c:v>91.333333333333329</c:v>
                </c:pt>
                <c:pt idx="3">
                  <c:v>89</c:v>
                </c:pt>
                <c:pt idx="4">
                  <c:v>87.75</c:v>
                </c:pt>
                <c:pt idx="5">
                  <c:v>86.761904761904759</c:v>
                </c:pt>
                <c:pt idx="6">
                  <c:v>85.666666666666671</c:v>
                </c:pt>
                <c:pt idx="7">
                  <c:v>89.503968253968239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84-4949-B542-F59FBFAA9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23005264"/>
        <c:axId val="-823006352"/>
        <c:axId val="0"/>
      </c:bar3DChart>
      <c:catAx>
        <c:axId val="-82300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defRPr>
            </a:pPr>
            <a:endParaRPr lang="th-TH"/>
          </a:p>
        </c:txPr>
        <c:crossAx val="-823006352"/>
        <c:crosses val="autoZero"/>
        <c:auto val="1"/>
        <c:lblAlgn val="ctr"/>
        <c:lblOffset val="100"/>
        <c:noMultiLvlLbl val="0"/>
      </c:catAx>
      <c:valAx>
        <c:axId val="-82300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defRPr>
            </a:pPr>
            <a:endParaRPr lang="th-TH"/>
          </a:p>
        </c:txPr>
        <c:crossAx val="-8230052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IT๙" panose="020B0500040200020003" pitchFamily="34" charset="-34"/>
          <a:cs typeface="TH SarabunIT๙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8974516250193166E-2"/>
          <c:y val="0.12210605100162675"/>
          <c:w val="0.92102548137001816"/>
          <c:h val="0.565590835698383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CC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B6-4A7B-B92A-618D0297165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B6-4A7B-B92A-618D0297165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B6-4A7B-B92A-618D0297165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B6-4A7B-B92A-618D0297165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8B6-4A7B-B92A-618D02971656}"/>
              </c:ext>
            </c:extLst>
          </c:dPt>
          <c:dPt>
            <c:idx val="10"/>
            <c:invertIfNegative val="0"/>
            <c:bubble3D val="0"/>
            <c:spPr>
              <a:solidFill>
                <a:srgbClr val="CC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8B6-4A7B-B92A-618D02971656}"/>
              </c:ext>
            </c:extLst>
          </c:dPt>
          <c:cat>
            <c:strRef>
              <c:f>กราฟ!$C$56:$C$66</c:f>
              <c:strCache>
                <c:ptCount val="11"/>
                <c:pt idx="0">
                  <c:v>Structure </c:v>
                </c:pt>
                <c:pt idx="1">
                  <c:v>System</c:v>
                </c:pt>
                <c:pt idx="2">
                  <c:v>Staff &amp; Skill </c:v>
                </c:pt>
                <c:pt idx="3">
                  <c:v>Care</c:v>
                </c:pt>
                <c:pt idx="4">
                  <c:v>Code</c:v>
                </c:pt>
                <c:pt idx="5">
                  <c:v>Claim</c:v>
                </c:pt>
                <c:pt idx="6">
                  <c:v>Structure (on site surway)</c:v>
                </c:pt>
                <c:pt idx="7">
                  <c:v>System (on site surway)</c:v>
                </c:pt>
                <c:pt idx="8">
                  <c:v>Care (on site surway)</c:v>
                </c:pt>
                <c:pt idx="9">
                  <c:v>Code (on site surway)</c:v>
                </c:pt>
                <c:pt idx="10">
                  <c:v>Claim (on site surway)</c:v>
                </c:pt>
              </c:strCache>
            </c:strRef>
          </c:cat>
          <c:val>
            <c:numRef>
              <c:f>กราฟ!$D$56:$D$66</c:f>
              <c:numCache>
                <c:formatCode>General</c:formatCode>
                <c:ptCount val="11"/>
                <c:pt idx="0">
                  <c:v>61</c:v>
                </c:pt>
                <c:pt idx="1">
                  <c:v>9</c:v>
                </c:pt>
                <c:pt idx="2">
                  <c:v>77</c:v>
                </c:pt>
                <c:pt idx="3">
                  <c:v>50</c:v>
                </c:pt>
                <c:pt idx="4">
                  <c:v>77</c:v>
                </c:pt>
                <c:pt idx="5">
                  <c:v>62</c:v>
                </c:pt>
                <c:pt idx="6">
                  <c:v>66</c:v>
                </c:pt>
                <c:pt idx="7">
                  <c:v>63</c:v>
                </c:pt>
                <c:pt idx="8">
                  <c:v>59</c:v>
                </c:pt>
                <c:pt idx="9">
                  <c:v>70</c:v>
                </c:pt>
                <c:pt idx="10">
                  <c:v>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C8B6-4A7B-B92A-618D02971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23007984"/>
        <c:axId val="-823004176"/>
        <c:axId val="0"/>
      </c:bar3DChart>
      <c:catAx>
        <c:axId val="-82300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-823004176"/>
        <c:crosses val="autoZero"/>
        <c:auto val="1"/>
        <c:lblAlgn val="ctr"/>
        <c:lblOffset val="100"/>
        <c:noMultiLvlLbl val="0"/>
      </c:catAx>
      <c:valAx>
        <c:axId val="-823004176"/>
        <c:scaling>
          <c:orientation val="minMax"/>
          <c:max val="100"/>
        </c:scaling>
        <c:delete val="0"/>
        <c:axPos val="l"/>
        <c:numFmt formatCode="#,##0_ ;[Red]\-#,##0\ 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TH SarabunIT๙" panose="020B0500040200020003" pitchFamily="34" charset="-34"/>
                <a:ea typeface="TH SarabunPSK"/>
                <a:cs typeface="TH SarabunIT๙" panose="020B0500040200020003" pitchFamily="34" charset="-34"/>
              </a:defRPr>
            </a:pPr>
            <a:endParaRPr lang="th-TH"/>
          </a:p>
        </c:txPr>
        <c:crossAx val="-823007984"/>
        <c:crosses val="autoZero"/>
        <c:crossBetween val="between"/>
        <c:majorUnit val="2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 rtl="0">
              <a:defRPr sz="1600" b="1" i="0" u="none" strike="noStrike" baseline="0">
                <a:solidFill>
                  <a:srgbClr val="000000"/>
                </a:solidFill>
                <a:latin typeface="TH SarabunIT๙" panose="020B0500040200020003" pitchFamily="34" charset="-34"/>
                <a:ea typeface="TH SarabunPSK"/>
                <a:cs typeface="TH SarabunIT๙" panose="020B0500040200020003" pitchFamily="34" charset="-34"/>
              </a:defRPr>
            </a:pPr>
            <a:endParaRPr lang="th-TH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300" b="1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640077</xdr:colOff>
      <xdr:row>0</xdr:row>
      <xdr:rowOff>106679</xdr:rowOff>
    </xdr:from>
    <xdr:to>
      <xdr:col>23</xdr:col>
      <xdr:colOff>524933</xdr:colOff>
      <xdr:row>20</xdr:row>
      <xdr:rowOff>76200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xmlns="" id="{16A7677C-0F02-46B6-A27C-61C3B90A0E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28574</xdr:colOff>
      <xdr:row>34</xdr:row>
      <xdr:rowOff>136525</xdr:rowOff>
    </xdr:from>
    <xdr:to>
      <xdr:col>30</xdr:col>
      <xdr:colOff>419100</xdr:colOff>
      <xdr:row>56</xdr:row>
      <xdr:rowOff>19050</xdr:rowOff>
    </xdr:to>
    <xdr:graphicFrame macro="">
      <xdr:nvGraphicFramePr>
        <xdr:cNvPr id="3" name="แผนภูมิ 1">
          <a:extLst>
            <a:ext uri="{FF2B5EF4-FFF2-40B4-BE49-F238E27FC236}">
              <a16:creationId xmlns:a16="http://schemas.microsoft.com/office/drawing/2014/main" xmlns="" id="{D1538EE5-835E-4827-B726-CA41E43EFA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</xdr:colOff>
      <xdr:row>2</xdr:row>
      <xdr:rowOff>164873</xdr:rowOff>
    </xdr:from>
    <xdr:to>
      <xdr:col>14</xdr:col>
      <xdr:colOff>350520</xdr:colOff>
      <xdr:row>29</xdr:row>
      <xdr:rowOff>106680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152106B7-E6F5-4E77-82BF-37C3C3270C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43" t="13014" r="8676" b="9511"/>
        <a:stretch/>
      </xdr:blipFill>
      <xdr:spPr>
        <a:xfrm>
          <a:off x="624839" y="911633"/>
          <a:ext cx="8260081" cy="4948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"/>
  <sheetViews>
    <sheetView topLeftCell="A75" zoomScale="70" zoomScaleNormal="70" workbookViewId="0">
      <selection activeCell="K94" sqref="K94"/>
    </sheetView>
  </sheetViews>
  <sheetFormatPr defaultColWidth="8.8984375" defaultRowHeight="24.6" x14ac:dyDescent="0.7"/>
  <cols>
    <col min="1" max="1" width="104.69921875" style="55" customWidth="1"/>
    <col min="2" max="2" width="8.8984375" style="56" customWidth="1"/>
    <col min="3" max="3" width="7.69921875" style="55" customWidth="1"/>
    <col min="4" max="4" width="9.09765625" style="55" customWidth="1"/>
    <col min="5" max="5" width="10" style="55" customWidth="1"/>
    <col min="6" max="6" width="10.19921875" style="55" customWidth="1"/>
    <col min="7" max="8" width="8.8984375" style="55"/>
    <col min="9" max="9" width="10.19921875" style="55" customWidth="1"/>
    <col min="10" max="16384" width="8.8984375" style="55"/>
  </cols>
  <sheetData>
    <row r="1" spans="1:15" ht="66.599999999999994" customHeight="1" x14ac:dyDescent="0.7">
      <c r="A1" s="202" t="s">
        <v>216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1:15" ht="6.6" customHeight="1" x14ac:dyDescent="0.7"/>
    <row r="3" spans="1:15" x14ac:dyDescent="0.7">
      <c r="A3" s="57" t="s">
        <v>220</v>
      </c>
      <c r="B3" s="52"/>
    </row>
    <row r="4" spans="1:15" ht="6" customHeight="1" x14ac:dyDescent="0.7">
      <c r="B4" s="52"/>
    </row>
    <row r="5" spans="1:15" s="56" customFormat="1" ht="21" customHeight="1" x14ac:dyDescent="0.7">
      <c r="A5" s="58" t="s">
        <v>0</v>
      </c>
      <c r="B5" s="200" t="s">
        <v>2</v>
      </c>
      <c r="C5" s="203" t="s">
        <v>221</v>
      </c>
      <c r="D5" s="203" t="s">
        <v>222</v>
      </c>
      <c r="E5" s="203" t="s">
        <v>223</v>
      </c>
      <c r="F5" s="205" t="s">
        <v>224</v>
      </c>
      <c r="G5" s="198" t="s">
        <v>225</v>
      </c>
      <c r="H5" s="198" t="s">
        <v>226</v>
      </c>
      <c r="I5" s="198" t="s">
        <v>227</v>
      </c>
      <c r="J5" s="198" t="s">
        <v>228</v>
      </c>
      <c r="K5" s="198" t="s">
        <v>229</v>
      </c>
      <c r="L5" s="198" t="s">
        <v>230</v>
      </c>
      <c r="M5" s="198" t="s">
        <v>231</v>
      </c>
      <c r="N5" s="198" t="s">
        <v>232</v>
      </c>
      <c r="O5" s="198" t="s">
        <v>1</v>
      </c>
    </row>
    <row r="6" spans="1:15" ht="18.600000000000001" customHeight="1" x14ac:dyDescent="0.7">
      <c r="A6" s="59" t="s">
        <v>215</v>
      </c>
      <c r="B6" s="201"/>
      <c r="C6" s="204"/>
      <c r="D6" s="204"/>
      <c r="E6" s="204"/>
      <c r="F6" s="206"/>
      <c r="G6" s="199"/>
      <c r="H6" s="199"/>
      <c r="I6" s="199"/>
      <c r="J6" s="199"/>
      <c r="K6" s="199"/>
      <c r="L6" s="199"/>
      <c r="M6" s="199"/>
      <c r="N6" s="199"/>
      <c r="O6" s="198"/>
    </row>
    <row r="7" spans="1:15" x14ac:dyDescent="0.7">
      <c r="A7" s="60" t="s">
        <v>27</v>
      </c>
      <c r="B7" s="124"/>
      <c r="C7" s="100"/>
      <c r="D7" s="100"/>
      <c r="E7" s="100"/>
      <c r="F7" s="100"/>
      <c r="G7" s="101"/>
      <c r="H7" s="101"/>
      <c r="I7" s="101"/>
      <c r="J7" s="101"/>
      <c r="K7" s="102"/>
      <c r="L7" s="102"/>
      <c r="M7" s="101"/>
      <c r="N7" s="101"/>
      <c r="O7" s="101"/>
    </row>
    <row r="8" spans="1:15" x14ac:dyDescent="0.7">
      <c r="A8" s="61" t="s">
        <v>4</v>
      </c>
      <c r="B8" s="124"/>
      <c r="C8" s="103"/>
      <c r="D8" s="103"/>
      <c r="E8" s="103"/>
      <c r="F8" s="103"/>
      <c r="G8" s="104"/>
      <c r="H8" s="104"/>
      <c r="I8" s="104"/>
      <c r="J8" s="104"/>
      <c r="K8" s="105"/>
      <c r="L8" s="105"/>
      <c r="M8" s="104"/>
      <c r="N8" s="104"/>
      <c r="O8" s="104"/>
    </row>
    <row r="9" spans="1:15" x14ac:dyDescent="0.7">
      <c r="A9" s="61" t="s">
        <v>245</v>
      </c>
      <c r="B9" s="76">
        <v>2</v>
      </c>
      <c r="C9" s="62">
        <v>2</v>
      </c>
      <c r="D9" s="62">
        <v>2</v>
      </c>
      <c r="E9" s="81">
        <v>2</v>
      </c>
      <c r="F9" s="81">
        <v>2</v>
      </c>
      <c r="G9" s="92">
        <v>2</v>
      </c>
      <c r="H9" s="92">
        <v>2</v>
      </c>
      <c r="I9" s="92">
        <v>2</v>
      </c>
      <c r="J9" s="92">
        <v>2</v>
      </c>
      <c r="K9" s="92">
        <v>2</v>
      </c>
      <c r="L9" s="92">
        <v>2</v>
      </c>
      <c r="M9" s="92">
        <v>2</v>
      </c>
      <c r="N9" s="92">
        <v>2</v>
      </c>
      <c r="O9" s="92">
        <f>SUM(C9:N9)</f>
        <v>24</v>
      </c>
    </row>
    <row r="10" spans="1:15" x14ac:dyDescent="0.7">
      <c r="A10" s="61" t="s">
        <v>246</v>
      </c>
      <c r="B10" s="76">
        <v>2</v>
      </c>
      <c r="C10" s="81">
        <v>2</v>
      </c>
      <c r="D10" s="81">
        <v>2</v>
      </c>
      <c r="E10" s="81">
        <v>2</v>
      </c>
      <c r="F10" s="81">
        <v>2</v>
      </c>
      <c r="G10" s="92">
        <v>2</v>
      </c>
      <c r="H10" s="92">
        <v>2</v>
      </c>
      <c r="I10" s="92">
        <v>2</v>
      </c>
      <c r="J10" s="92">
        <v>2</v>
      </c>
      <c r="K10" s="92">
        <v>2</v>
      </c>
      <c r="L10" s="92">
        <v>2</v>
      </c>
      <c r="M10" s="92">
        <v>2</v>
      </c>
      <c r="N10" s="92">
        <v>2</v>
      </c>
      <c r="O10" s="92">
        <f t="shared" ref="O10:O19" si="0">SUM(C10:N10)</f>
        <v>24</v>
      </c>
    </row>
    <row r="11" spans="1:15" x14ac:dyDescent="0.7">
      <c r="A11" s="61" t="s">
        <v>247</v>
      </c>
      <c r="B11" s="76">
        <v>2</v>
      </c>
      <c r="C11" s="81">
        <v>2</v>
      </c>
      <c r="D11" s="81">
        <v>2</v>
      </c>
      <c r="E11" s="81">
        <v>2</v>
      </c>
      <c r="F11" s="81">
        <v>2</v>
      </c>
      <c r="G11" s="92">
        <v>2</v>
      </c>
      <c r="H11" s="92">
        <v>2</v>
      </c>
      <c r="I11" s="92">
        <v>2</v>
      </c>
      <c r="J11" s="92">
        <v>2</v>
      </c>
      <c r="K11" s="92">
        <v>2</v>
      </c>
      <c r="L11" s="92">
        <v>2</v>
      </c>
      <c r="M11" s="92">
        <v>2</v>
      </c>
      <c r="N11" s="92">
        <v>2</v>
      </c>
      <c r="O11" s="92">
        <f t="shared" si="0"/>
        <v>24</v>
      </c>
    </row>
    <row r="12" spans="1:15" x14ac:dyDescent="0.7">
      <c r="A12" s="61" t="s">
        <v>5</v>
      </c>
      <c r="B12" s="76">
        <v>2</v>
      </c>
      <c r="C12" s="81">
        <v>2</v>
      </c>
      <c r="D12" s="81">
        <v>2</v>
      </c>
      <c r="E12" s="81">
        <v>2</v>
      </c>
      <c r="F12" s="81">
        <v>2</v>
      </c>
      <c r="G12" s="92">
        <v>2</v>
      </c>
      <c r="H12" s="92">
        <v>2</v>
      </c>
      <c r="I12" s="92">
        <v>2</v>
      </c>
      <c r="J12" s="92">
        <v>2</v>
      </c>
      <c r="K12" s="92">
        <v>2</v>
      </c>
      <c r="L12" s="92">
        <v>2</v>
      </c>
      <c r="M12" s="92">
        <v>2</v>
      </c>
      <c r="N12" s="92">
        <v>2</v>
      </c>
      <c r="O12" s="92">
        <f t="shared" si="0"/>
        <v>24</v>
      </c>
    </row>
    <row r="13" spans="1:15" x14ac:dyDescent="0.7">
      <c r="A13" s="61" t="s">
        <v>6</v>
      </c>
      <c r="B13" s="124"/>
      <c r="C13" s="125"/>
      <c r="D13" s="125"/>
      <c r="E13" s="125"/>
      <c r="F13" s="125"/>
      <c r="G13" s="105"/>
      <c r="H13" s="105"/>
      <c r="I13" s="105"/>
      <c r="J13" s="105"/>
      <c r="K13" s="105"/>
      <c r="L13" s="105"/>
      <c r="M13" s="105"/>
      <c r="N13" s="105"/>
      <c r="O13" s="126"/>
    </row>
    <row r="14" spans="1:15" x14ac:dyDescent="0.7">
      <c r="A14" s="61" t="s">
        <v>248</v>
      </c>
      <c r="B14" s="76">
        <v>2</v>
      </c>
      <c r="C14" s="81">
        <v>2</v>
      </c>
      <c r="D14" s="81">
        <v>2</v>
      </c>
      <c r="E14" s="81">
        <v>2</v>
      </c>
      <c r="F14" s="81">
        <v>2</v>
      </c>
      <c r="G14" s="92">
        <v>2</v>
      </c>
      <c r="H14" s="92">
        <v>2</v>
      </c>
      <c r="I14" s="92">
        <v>2</v>
      </c>
      <c r="J14" s="92">
        <v>2</v>
      </c>
      <c r="K14" s="92">
        <v>2</v>
      </c>
      <c r="L14" s="92">
        <v>2</v>
      </c>
      <c r="M14" s="92">
        <v>2</v>
      </c>
      <c r="N14" s="92">
        <v>2</v>
      </c>
      <c r="O14" s="92">
        <f t="shared" si="0"/>
        <v>24</v>
      </c>
    </row>
    <row r="15" spans="1:15" x14ac:dyDescent="0.7">
      <c r="A15" s="61" t="s">
        <v>249</v>
      </c>
      <c r="B15" s="76">
        <v>2</v>
      </c>
      <c r="C15" s="81">
        <v>2</v>
      </c>
      <c r="D15" s="81">
        <v>2</v>
      </c>
      <c r="E15" s="81">
        <v>2</v>
      </c>
      <c r="F15" s="81">
        <v>2</v>
      </c>
      <c r="G15" s="92">
        <v>2</v>
      </c>
      <c r="H15" s="92">
        <v>2</v>
      </c>
      <c r="I15" s="92">
        <v>2</v>
      </c>
      <c r="J15" s="92">
        <v>2</v>
      </c>
      <c r="K15" s="92">
        <v>2</v>
      </c>
      <c r="L15" s="92">
        <v>2</v>
      </c>
      <c r="M15" s="92">
        <v>2</v>
      </c>
      <c r="N15" s="92">
        <v>2</v>
      </c>
      <c r="O15" s="92">
        <f t="shared" si="0"/>
        <v>24</v>
      </c>
    </row>
    <row r="16" spans="1:15" x14ac:dyDescent="0.7">
      <c r="A16" s="61" t="s">
        <v>250</v>
      </c>
      <c r="B16" s="76">
        <v>2</v>
      </c>
      <c r="C16" s="81">
        <v>2</v>
      </c>
      <c r="D16" s="81">
        <v>2</v>
      </c>
      <c r="E16" s="81">
        <v>2</v>
      </c>
      <c r="F16" s="81">
        <v>2</v>
      </c>
      <c r="G16" s="92">
        <v>2</v>
      </c>
      <c r="H16" s="92">
        <v>2</v>
      </c>
      <c r="I16" s="92">
        <v>2</v>
      </c>
      <c r="J16" s="92">
        <v>2</v>
      </c>
      <c r="K16" s="92">
        <v>2</v>
      </c>
      <c r="L16" s="92">
        <v>2</v>
      </c>
      <c r="M16" s="92">
        <v>2</v>
      </c>
      <c r="N16" s="92">
        <v>2</v>
      </c>
      <c r="O16" s="92">
        <f t="shared" si="0"/>
        <v>24</v>
      </c>
    </row>
    <row r="17" spans="1:16" x14ac:dyDescent="0.7">
      <c r="A17" s="61" t="s">
        <v>251</v>
      </c>
      <c r="B17" s="76">
        <v>2</v>
      </c>
      <c r="C17" s="81">
        <v>2</v>
      </c>
      <c r="D17" s="81">
        <v>2</v>
      </c>
      <c r="E17" s="81">
        <v>2</v>
      </c>
      <c r="F17" s="81">
        <v>2</v>
      </c>
      <c r="G17" s="92">
        <v>2</v>
      </c>
      <c r="H17" s="92">
        <v>2</v>
      </c>
      <c r="I17" s="92">
        <v>2</v>
      </c>
      <c r="J17" s="92">
        <v>2</v>
      </c>
      <c r="K17" s="92">
        <v>2</v>
      </c>
      <c r="L17" s="92">
        <v>2</v>
      </c>
      <c r="M17" s="92">
        <v>2</v>
      </c>
      <c r="N17" s="92">
        <v>2</v>
      </c>
      <c r="O17" s="92">
        <f t="shared" si="0"/>
        <v>24</v>
      </c>
    </row>
    <row r="18" spans="1:16" x14ac:dyDescent="0.7">
      <c r="A18" s="61" t="s">
        <v>252</v>
      </c>
      <c r="B18" s="76">
        <v>2</v>
      </c>
      <c r="C18" s="81">
        <v>2</v>
      </c>
      <c r="D18" s="81">
        <v>2</v>
      </c>
      <c r="E18" s="81">
        <v>0</v>
      </c>
      <c r="F18" s="81">
        <v>2</v>
      </c>
      <c r="G18" s="92">
        <v>0</v>
      </c>
      <c r="H18" s="92">
        <v>2</v>
      </c>
      <c r="I18" s="92">
        <v>2</v>
      </c>
      <c r="J18" s="92">
        <v>0</v>
      </c>
      <c r="K18" s="92">
        <v>0</v>
      </c>
      <c r="L18" s="92">
        <v>2</v>
      </c>
      <c r="M18" s="92">
        <v>0</v>
      </c>
      <c r="N18" s="92">
        <v>0</v>
      </c>
      <c r="O18" s="92">
        <f t="shared" si="0"/>
        <v>12</v>
      </c>
    </row>
    <row r="19" spans="1:16" ht="32.4" customHeight="1" x14ac:dyDescent="0.7">
      <c r="A19" s="61" t="s">
        <v>7</v>
      </c>
      <c r="B19" s="76">
        <v>2</v>
      </c>
      <c r="C19" s="82">
        <v>2</v>
      </c>
      <c r="D19" s="82">
        <v>2</v>
      </c>
      <c r="E19" s="79">
        <v>2</v>
      </c>
      <c r="F19" s="79">
        <v>0</v>
      </c>
      <c r="G19" s="93">
        <v>0</v>
      </c>
      <c r="H19" s="93">
        <v>2</v>
      </c>
      <c r="I19" s="93">
        <v>2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2">
        <f t="shared" si="0"/>
        <v>10</v>
      </c>
    </row>
    <row r="20" spans="1:16" s="63" customFormat="1" ht="22.2" customHeight="1" x14ac:dyDescent="0.7">
      <c r="A20" s="86" t="s">
        <v>1</v>
      </c>
      <c r="B20" s="88">
        <f>SUM(B8:B19)</f>
        <v>20</v>
      </c>
      <c r="C20" s="88">
        <f t="shared" ref="C20:O20" si="1">SUM(C8:C19)</f>
        <v>20</v>
      </c>
      <c r="D20" s="88">
        <f t="shared" si="1"/>
        <v>20</v>
      </c>
      <c r="E20" s="88">
        <f t="shared" si="1"/>
        <v>18</v>
      </c>
      <c r="F20" s="88">
        <f t="shared" si="1"/>
        <v>18</v>
      </c>
      <c r="G20" s="88">
        <f t="shared" si="1"/>
        <v>16</v>
      </c>
      <c r="H20" s="88">
        <f t="shared" si="1"/>
        <v>20</v>
      </c>
      <c r="I20" s="88">
        <f t="shared" si="1"/>
        <v>20</v>
      </c>
      <c r="J20" s="88">
        <f t="shared" si="1"/>
        <v>16</v>
      </c>
      <c r="K20" s="88">
        <f t="shared" si="1"/>
        <v>16</v>
      </c>
      <c r="L20" s="88">
        <f t="shared" si="1"/>
        <v>18</v>
      </c>
      <c r="M20" s="88">
        <f t="shared" si="1"/>
        <v>16</v>
      </c>
      <c r="N20" s="88">
        <f t="shared" si="1"/>
        <v>16</v>
      </c>
      <c r="O20" s="88">
        <f t="shared" si="1"/>
        <v>214</v>
      </c>
      <c r="P20" s="94">
        <f>COUNTIF(C20:N20,20)</f>
        <v>4</v>
      </c>
    </row>
    <row r="21" spans="1:16" x14ac:dyDescent="0.7">
      <c r="A21" s="60" t="s">
        <v>28</v>
      </c>
      <c r="B21" s="127"/>
      <c r="C21" s="128"/>
      <c r="D21" s="100"/>
      <c r="E21" s="100"/>
      <c r="F21" s="100"/>
      <c r="G21" s="101"/>
      <c r="H21" s="101"/>
      <c r="I21" s="101"/>
      <c r="J21" s="101"/>
      <c r="K21" s="101"/>
      <c r="L21" s="101"/>
      <c r="M21" s="101"/>
      <c r="N21" s="101"/>
      <c r="O21" s="101"/>
    </row>
    <row r="22" spans="1:16" x14ac:dyDescent="0.7">
      <c r="A22" s="61" t="s">
        <v>8</v>
      </c>
      <c r="B22" s="76">
        <v>2</v>
      </c>
      <c r="C22" s="81">
        <v>2</v>
      </c>
      <c r="D22" s="81">
        <v>2</v>
      </c>
      <c r="E22" s="81">
        <v>2</v>
      </c>
      <c r="F22" s="81">
        <v>2</v>
      </c>
      <c r="G22" s="92">
        <v>2</v>
      </c>
      <c r="H22" s="92">
        <v>2</v>
      </c>
      <c r="I22" s="92">
        <v>2</v>
      </c>
      <c r="J22" s="92">
        <v>2</v>
      </c>
      <c r="K22" s="92">
        <v>2</v>
      </c>
      <c r="L22" s="92">
        <v>2</v>
      </c>
      <c r="M22" s="92">
        <v>2</v>
      </c>
      <c r="N22" s="92">
        <v>2</v>
      </c>
      <c r="O22" s="92">
        <f t="shared" ref="O22:O28" si="2">SUM(C22:N22)</f>
        <v>24</v>
      </c>
    </row>
    <row r="23" spans="1:16" x14ac:dyDescent="0.7">
      <c r="A23" s="61" t="s">
        <v>9</v>
      </c>
      <c r="B23" s="124"/>
      <c r="C23" s="125"/>
      <c r="D23" s="125"/>
      <c r="E23" s="125"/>
      <c r="F23" s="125"/>
      <c r="G23" s="105"/>
      <c r="H23" s="105"/>
      <c r="I23" s="105"/>
      <c r="J23" s="105"/>
      <c r="K23" s="105"/>
      <c r="L23" s="105"/>
      <c r="M23" s="105"/>
      <c r="N23" s="105"/>
      <c r="O23" s="105"/>
    </row>
    <row r="24" spans="1:16" x14ac:dyDescent="0.7">
      <c r="A24" s="61" t="s">
        <v>248</v>
      </c>
      <c r="B24" s="76">
        <v>2</v>
      </c>
      <c r="C24" s="81">
        <v>2</v>
      </c>
      <c r="D24" s="81">
        <v>2</v>
      </c>
      <c r="E24" s="81">
        <v>2</v>
      </c>
      <c r="F24" s="81">
        <v>2</v>
      </c>
      <c r="G24" s="92">
        <v>2</v>
      </c>
      <c r="H24" s="92">
        <v>2</v>
      </c>
      <c r="I24" s="92">
        <v>2</v>
      </c>
      <c r="J24" s="92">
        <v>2</v>
      </c>
      <c r="K24" s="92">
        <v>2</v>
      </c>
      <c r="L24" s="92">
        <v>2</v>
      </c>
      <c r="M24" s="92">
        <v>2</v>
      </c>
      <c r="N24" s="92">
        <v>2</v>
      </c>
      <c r="O24" s="92">
        <f t="shared" si="2"/>
        <v>24</v>
      </c>
    </row>
    <row r="25" spans="1:16" x14ac:dyDescent="0.7">
      <c r="A25" s="61" t="s">
        <v>249</v>
      </c>
      <c r="B25" s="76">
        <v>2</v>
      </c>
      <c r="C25" s="81">
        <v>2</v>
      </c>
      <c r="D25" s="81">
        <v>2</v>
      </c>
      <c r="E25" s="81">
        <v>2</v>
      </c>
      <c r="F25" s="81">
        <v>2</v>
      </c>
      <c r="G25" s="92">
        <v>2</v>
      </c>
      <c r="H25" s="92">
        <v>2</v>
      </c>
      <c r="I25" s="92">
        <v>2</v>
      </c>
      <c r="J25" s="92">
        <v>2</v>
      </c>
      <c r="K25" s="92">
        <v>2</v>
      </c>
      <c r="L25" s="92">
        <v>2</v>
      </c>
      <c r="M25" s="92">
        <v>2</v>
      </c>
      <c r="N25" s="92">
        <v>2</v>
      </c>
      <c r="O25" s="92">
        <f t="shared" si="2"/>
        <v>24</v>
      </c>
    </row>
    <row r="26" spans="1:16" x14ac:dyDescent="0.7">
      <c r="A26" s="61" t="s">
        <v>250</v>
      </c>
      <c r="B26" s="76">
        <v>2</v>
      </c>
      <c r="C26" s="81">
        <v>2</v>
      </c>
      <c r="D26" s="81">
        <v>2</v>
      </c>
      <c r="E26" s="81">
        <v>2</v>
      </c>
      <c r="F26" s="81">
        <v>2</v>
      </c>
      <c r="G26" s="92">
        <v>2</v>
      </c>
      <c r="H26" s="92">
        <v>2</v>
      </c>
      <c r="I26" s="92">
        <v>2</v>
      </c>
      <c r="J26" s="92">
        <v>2</v>
      </c>
      <c r="K26" s="92">
        <v>2</v>
      </c>
      <c r="L26" s="92">
        <v>2</v>
      </c>
      <c r="M26" s="92">
        <v>2</v>
      </c>
      <c r="N26" s="92">
        <v>2</v>
      </c>
      <c r="O26" s="92">
        <f t="shared" si="2"/>
        <v>24</v>
      </c>
    </row>
    <row r="27" spans="1:16" x14ac:dyDescent="0.7">
      <c r="A27" s="61" t="s">
        <v>251</v>
      </c>
      <c r="B27" s="76">
        <v>2</v>
      </c>
      <c r="C27" s="81">
        <v>2</v>
      </c>
      <c r="D27" s="81">
        <v>2</v>
      </c>
      <c r="E27" s="81">
        <v>2</v>
      </c>
      <c r="F27" s="81">
        <v>2</v>
      </c>
      <c r="G27" s="92">
        <v>2</v>
      </c>
      <c r="H27" s="92">
        <v>2</v>
      </c>
      <c r="I27" s="92">
        <v>2</v>
      </c>
      <c r="J27" s="92">
        <v>2</v>
      </c>
      <c r="K27" s="92">
        <v>2</v>
      </c>
      <c r="L27" s="92">
        <v>2</v>
      </c>
      <c r="M27" s="92">
        <v>2</v>
      </c>
      <c r="N27" s="92">
        <v>2</v>
      </c>
      <c r="O27" s="92">
        <f t="shared" si="2"/>
        <v>24</v>
      </c>
    </row>
    <row r="28" spans="1:16" x14ac:dyDescent="0.7">
      <c r="A28" s="61" t="s">
        <v>252</v>
      </c>
      <c r="B28" s="76">
        <v>2</v>
      </c>
      <c r="C28" s="62">
        <v>2</v>
      </c>
      <c r="D28" s="81">
        <v>2</v>
      </c>
      <c r="E28" s="81">
        <v>0</v>
      </c>
      <c r="F28" s="81">
        <v>2</v>
      </c>
      <c r="G28" s="92">
        <v>2</v>
      </c>
      <c r="H28" s="92">
        <v>2</v>
      </c>
      <c r="I28" s="95">
        <v>2</v>
      </c>
      <c r="J28" s="92">
        <v>0</v>
      </c>
      <c r="K28" s="95">
        <v>0</v>
      </c>
      <c r="L28" s="95">
        <v>0</v>
      </c>
      <c r="M28" s="95">
        <v>2</v>
      </c>
      <c r="N28" s="92">
        <v>0</v>
      </c>
      <c r="O28" s="92">
        <f t="shared" si="2"/>
        <v>14</v>
      </c>
    </row>
    <row r="29" spans="1:16" x14ac:dyDescent="0.7">
      <c r="A29" s="61" t="s">
        <v>11</v>
      </c>
      <c r="B29" s="76">
        <v>2</v>
      </c>
      <c r="C29" s="81">
        <v>2</v>
      </c>
      <c r="D29" s="81">
        <v>2</v>
      </c>
      <c r="E29" s="81">
        <v>2</v>
      </c>
      <c r="F29" s="81">
        <v>2</v>
      </c>
      <c r="G29" s="92">
        <v>2</v>
      </c>
      <c r="H29" s="92">
        <v>0</v>
      </c>
      <c r="I29" s="92">
        <v>2</v>
      </c>
      <c r="J29" s="92">
        <v>2</v>
      </c>
      <c r="K29" s="92">
        <v>2</v>
      </c>
      <c r="L29" s="92">
        <v>2</v>
      </c>
      <c r="M29" s="92">
        <v>2</v>
      </c>
      <c r="N29" s="92">
        <v>2</v>
      </c>
      <c r="O29" s="92">
        <f>SUM(C29:N29)</f>
        <v>22</v>
      </c>
    </row>
    <row r="30" spans="1:16" ht="44.4" customHeight="1" x14ac:dyDescent="0.7">
      <c r="A30" s="61" t="s">
        <v>10</v>
      </c>
      <c r="B30" s="76"/>
      <c r="C30" s="62" t="s">
        <v>233</v>
      </c>
      <c r="D30" s="81" t="s">
        <v>233</v>
      </c>
      <c r="E30" s="96" t="s">
        <v>237</v>
      </c>
      <c r="F30" s="96" t="s">
        <v>233</v>
      </c>
      <c r="G30" s="97" t="s">
        <v>234</v>
      </c>
      <c r="H30" s="92" t="s">
        <v>235</v>
      </c>
      <c r="I30" s="96" t="s">
        <v>237</v>
      </c>
      <c r="J30" s="92" t="s">
        <v>233</v>
      </c>
      <c r="K30" s="92" t="s">
        <v>233</v>
      </c>
      <c r="L30" s="92" t="s">
        <v>233</v>
      </c>
      <c r="M30" s="92" t="s">
        <v>233</v>
      </c>
      <c r="N30" s="97" t="s">
        <v>236</v>
      </c>
      <c r="O30" s="80"/>
    </row>
    <row r="31" spans="1:16" x14ac:dyDescent="0.7">
      <c r="A31" s="64" t="s">
        <v>12</v>
      </c>
      <c r="B31" s="124"/>
      <c r="C31" s="125"/>
      <c r="D31" s="125"/>
      <c r="E31" s="125"/>
      <c r="F31" s="125"/>
      <c r="G31" s="105"/>
      <c r="H31" s="105"/>
      <c r="I31" s="105"/>
      <c r="J31" s="105"/>
      <c r="K31" s="105"/>
      <c r="L31" s="105"/>
      <c r="M31" s="105"/>
      <c r="N31" s="105"/>
      <c r="O31" s="105"/>
    </row>
    <row r="32" spans="1:16" s="63" customFormat="1" x14ac:dyDescent="0.7">
      <c r="A32" s="65" t="s">
        <v>218</v>
      </c>
      <c r="B32" s="76">
        <v>2</v>
      </c>
      <c r="C32" s="62">
        <v>0</v>
      </c>
      <c r="D32" s="81">
        <v>0</v>
      </c>
      <c r="E32" s="62">
        <v>0</v>
      </c>
      <c r="F32" s="81">
        <v>0</v>
      </c>
      <c r="G32" s="98">
        <v>0</v>
      </c>
      <c r="H32" s="95">
        <v>2</v>
      </c>
      <c r="I32" s="95">
        <v>2</v>
      </c>
      <c r="J32" s="92">
        <v>0</v>
      </c>
      <c r="K32" s="95">
        <v>0</v>
      </c>
      <c r="L32" s="95">
        <v>0</v>
      </c>
      <c r="M32" s="95">
        <v>0</v>
      </c>
      <c r="N32" s="95">
        <v>0</v>
      </c>
      <c r="O32" s="92">
        <f>SUM(C32:N32)</f>
        <v>4</v>
      </c>
    </row>
    <row r="33" spans="1:16" ht="21" customHeight="1" x14ac:dyDescent="0.7">
      <c r="A33" s="65" t="s">
        <v>219</v>
      </c>
      <c r="B33" s="76">
        <v>2</v>
      </c>
      <c r="C33" s="81">
        <v>0</v>
      </c>
      <c r="D33" s="81">
        <v>0</v>
      </c>
      <c r="E33" s="81">
        <v>2</v>
      </c>
      <c r="F33" s="81">
        <v>2</v>
      </c>
      <c r="G33" s="92">
        <v>0</v>
      </c>
      <c r="H33" s="92">
        <v>2</v>
      </c>
      <c r="I33" s="92">
        <v>2</v>
      </c>
      <c r="J33" s="92">
        <v>0</v>
      </c>
      <c r="K33" s="92">
        <v>0</v>
      </c>
      <c r="L33" s="92">
        <v>0</v>
      </c>
      <c r="M33" s="99">
        <v>0</v>
      </c>
      <c r="N33" s="99">
        <v>0</v>
      </c>
      <c r="O33" s="92">
        <f t="shared" ref="O33:O34" si="3">SUM(C33:N33)</f>
        <v>8</v>
      </c>
    </row>
    <row r="34" spans="1:16" ht="21" customHeight="1" x14ac:dyDescent="0.7">
      <c r="A34" s="66" t="s">
        <v>244</v>
      </c>
      <c r="B34" s="76">
        <v>2</v>
      </c>
      <c r="C34" s="81">
        <v>0</v>
      </c>
      <c r="D34" s="81">
        <v>0</v>
      </c>
      <c r="E34" s="81">
        <v>0</v>
      </c>
      <c r="F34" s="81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2">
        <v>0</v>
      </c>
      <c r="N34" s="92">
        <v>0</v>
      </c>
      <c r="O34" s="92">
        <f t="shared" si="3"/>
        <v>0</v>
      </c>
    </row>
    <row r="35" spans="1:16" ht="21" customHeight="1" x14ac:dyDescent="0.7">
      <c r="A35" s="67" t="s">
        <v>210</v>
      </c>
      <c r="B35" s="124"/>
      <c r="C35" s="129"/>
      <c r="D35" s="129"/>
      <c r="E35" s="129"/>
      <c r="F35" s="129"/>
      <c r="G35" s="130"/>
      <c r="H35" s="130"/>
      <c r="I35" s="130"/>
      <c r="J35" s="130"/>
      <c r="K35" s="130"/>
      <c r="L35" s="130"/>
      <c r="M35" s="130"/>
      <c r="N35" s="130"/>
      <c r="O35" s="130"/>
    </row>
    <row r="36" spans="1:16" x14ac:dyDescent="0.7">
      <c r="A36" s="86" t="s">
        <v>1</v>
      </c>
      <c r="B36" s="89">
        <f>SUM(B22:B34)</f>
        <v>20</v>
      </c>
      <c r="C36" s="89">
        <f t="shared" ref="C36:O36" si="4">SUM(C22:C34)</f>
        <v>14</v>
      </c>
      <c r="D36" s="89">
        <f t="shared" si="4"/>
        <v>14</v>
      </c>
      <c r="E36" s="89">
        <f t="shared" si="4"/>
        <v>14</v>
      </c>
      <c r="F36" s="89">
        <f t="shared" si="4"/>
        <v>16</v>
      </c>
      <c r="G36" s="89">
        <f t="shared" si="4"/>
        <v>14</v>
      </c>
      <c r="H36" s="89">
        <f t="shared" si="4"/>
        <v>16</v>
      </c>
      <c r="I36" s="89">
        <f t="shared" si="4"/>
        <v>18</v>
      </c>
      <c r="J36" s="89">
        <f t="shared" si="4"/>
        <v>12</v>
      </c>
      <c r="K36" s="89">
        <f t="shared" si="4"/>
        <v>12</v>
      </c>
      <c r="L36" s="89">
        <f t="shared" si="4"/>
        <v>12</v>
      </c>
      <c r="M36" s="89">
        <f t="shared" si="4"/>
        <v>14</v>
      </c>
      <c r="N36" s="89">
        <f t="shared" si="4"/>
        <v>12</v>
      </c>
      <c r="O36" s="89">
        <f t="shared" si="4"/>
        <v>168</v>
      </c>
      <c r="P36" s="94">
        <f>COUNTIF(C36:N36,20)</f>
        <v>0</v>
      </c>
    </row>
    <row r="37" spans="1:16" ht="49.2" x14ac:dyDescent="0.7">
      <c r="A37" s="60" t="s">
        <v>29</v>
      </c>
      <c r="B37" s="124"/>
      <c r="C37" s="100"/>
      <c r="D37" s="100"/>
      <c r="E37" s="100"/>
      <c r="F37" s="100"/>
      <c r="G37" s="101"/>
      <c r="H37" s="101"/>
      <c r="I37" s="101"/>
      <c r="J37" s="101"/>
      <c r="K37" s="101"/>
      <c r="L37" s="101"/>
      <c r="M37" s="101"/>
      <c r="N37" s="101"/>
      <c r="O37" s="101"/>
    </row>
    <row r="38" spans="1:16" ht="26.4" customHeight="1" x14ac:dyDescent="0.7">
      <c r="A38" s="61" t="s">
        <v>13</v>
      </c>
      <c r="B38" s="76">
        <v>2</v>
      </c>
      <c r="C38" s="81">
        <v>2</v>
      </c>
      <c r="D38" s="81">
        <v>2</v>
      </c>
      <c r="E38" s="81">
        <v>2</v>
      </c>
      <c r="F38" s="81">
        <v>2</v>
      </c>
      <c r="G38" s="92">
        <v>2</v>
      </c>
      <c r="H38" s="92">
        <v>2</v>
      </c>
      <c r="I38" s="92">
        <v>2</v>
      </c>
      <c r="J38" s="92">
        <v>2</v>
      </c>
      <c r="K38" s="92">
        <v>2</v>
      </c>
      <c r="L38" s="92">
        <v>2</v>
      </c>
      <c r="M38" s="92">
        <v>2</v>
      </c>
      <c r="N38" s="92">
        <v>2</v>
      </c>
      <c r="O38" s="92">
        <f t="shared" ref="O38:O42" si="5">SUM(C38:N38)</f>
        <v>24</v>
      </c>
    </row>
    <row r="39" spans="1:16" s="63" customFormat="1" x14ac:dyDescent="0.7">
      <c r="A39" s="61" t="s">
        <v>14</v>
      </c>
      <c r="B39" s="76">
        <v>2</v>
      </c>
      <c r="C39" s="81">
        <v>2</v>
      </c>
      <c r="D39" s="81">
        <v>0</v>
      </c>
      <c r="E39" s="81">
        <v>0</v>
      </c>
      <c r="F39" s="81">
        <v>2</v>
      </c>
      <c r="G39" s="92">
        <v>0</v>
      </c>
      <c r="H39" s="92">
        <v>0</v>
      </c>
      <c r="I39" s="92">
        <v>2</v>
      </c>
      <c r="J39" s="92">
        <v>2</v>
      </c>
      <c r="K39" s="92">
        <v>2</v>
      </c>
      <c r="L39" s="92">
        <v>2</v>
      </c>
      <c r="M39" s="92">
        <v>2</v>
      </c>
      <c r="N39" s="92">
        <v>0</v>
      </c>
      <c r="O39" s="92">
        <f t="shared" si="5"/>
        <v>14</v>
      </c>
    </row>
    <row r="40" spans="1:16" s="63" customFormat="1" x14ac:dyDescent="0.7">
      <c r="A40" s="68" t="s">
        <v>3</v>
      </c>
      <c r="B40" s="76"/>
      <c r="C40" s="62" t="s">
        <v>238</v>
      </c>
      <c r="D40" s="62" t="s">
        <v>239</v>
      </c>
      <c r="E40" s="62" t="s">
        <v>240</v>
      </c>
      <c r="F40" s="62" t="s">
        <v>241</v>
      </c>
      <c r="G40" s="92" t="s">
        <v>242</v>
      </c>
      <c r="H40" s="95" t="s">
        <v>242</v>
      </c>
      <c r="I40" s="95" t="s">
        <v>241</v>
      </c>
      <c r="J40" s="95" t="s">
        <v>243</v>
      </c>
      <c r="K40" s="95" t="s">
        <v>241</v>
      </c>
      <c r="L40" s="95" t="s">
        <v>241</v>
      </c>
      <c r="M40" s="92" t="s">
        <v>241</v>
      </c>
      <c r="N40" s="95" t="s">
        <v>242</v>
      </c>
      <c r="O40" s="83"/>
    </row>
    <row r="41" spans="1:16" x14ac:dyDescent="0.7">
      <c r="A41" s="61" t="s">
        <v>15</v>
      </c>
      <c r="B41" s="76">
        <v>2</v>
      </c>
      <c r="C41" s="84">
        <v>2</v>
      </c>
      <c r="D41" s="81">
        <v>2</v>
      </c>
      <c r="E41" s="81">
        <v>2</v>
      </c>
      <c r="F41" s="81">
        <v>2</v>
      </c>
      <c r="G41" s="92">
        <v>2</v>
      </c>
      <c r="H41" s="92">
        <v>2</v>
      </c>
      <c r="I41" s="92">
        <v>2</v>
      </c>
      <c r="J41" s="92">
        <v>2</v>
      </c>
      <c r="K41" s="92">
        <v>2</v>
      </c>
      <c r="L41" s="92">
        <v>2</v>
      </c>
      <c r="M41" s="92">
        <v>2</v>
      </c>
      <c r="N41" s="99">
        <v>2</v>
      </c>
      <c r="O41" s="99">
        <f t="shared" si="5"/>
        <v>24</v>
      </c>
    </row>
    <row r="42" spans="1:16" x14ac:dyDescent="0.7">
      <c r="A42" s="61" t="s">
        <v>16</v>
      </c>
      <c r="B42" s="76">
        <v>2</v>
      </c>
      <c r="C42" s="82">
        <v>2</v>
      </c>
      <c r="D42" s="79">
        <v>2</v>
      </c>
      <c r="E42" s="79">
        <v>2</v>
      </c>
      <c r="F42" s="79">
        <v>2</v>
      </c>
      <c r="G42" s="93">
        <v>2</v>
      </c>
      <c r="H42" s="93">
        <v>2</v>
      </c>
      <c r="I42" s="93">
        <v>0</v>
      </c>
      <c r="J42" s="93">
        <v>2</v>
      </c>
      <c r="K42" s="93">
        <v>2</v>
      </c>
      <c r="L42" s="93">
        <v>2</v>
      </c>
      <c r="M42" s="93">
        <v>2</v>
      </c>
      <c r="N42" s="106">
        <v>2</v>
      </c>
      <c r="O42" s="99">
        <f t="shared" si="5"/>
        <v>22</v>
      </c>
    </row>
    <row r="43" spans="1:16" x14ac:dyDescent="0.7">
      <c r="A43" s="86" t="s">
        <v>1</v>
      </c>
      <c r="B43" s="87">
        <f>SUM(B38:B42)</f>
        <v>8</v>
      </c>
      <c r="C43" s="88">
        <f>SUM(C38:C39,C41:C42)</f>
        <v>8</v>
      </c>
      <c r="D43" s="88">
        <f t="shared" ref="D43:N43" si="6">SUM(D38:D39,D41:D42)</f>
        <v>6</v>
      </c>
      <c r="E43" s="88">
        <f t="shared" si="6"/>
        <v>6</v>
      </c>
      <c r="F43" s="88">
        <f t="shared" si="6"/>
        <v>8</v>
      </c>
      <c r="G43" s="88">
        <f t="shared" si="6"/>
        <v>6</v>
      </c>
      <c r="H43" s="88">
        <f t="shared" si="6"/>
        <v>6</v>
      </c>
      <c r="I43" s="88">
        <f t="shared" si="6"/>
        <v>6</v>
      </c>
      <c r="J43" s="88">
        <f t="shared" si="6"/>
        <v>8</v>
      </c>
      <c r="K43" s="88">
        <f t="shared" si="6"/>
        <v>8</v>
      </c>
      <c r="L43" s="88">
        <f t="shared" si="6"/>
        <v>8</v>
      </c>
      <c r="M43" s="88">
        <f t="shared" si="6"/>
        <v>8</v>
      </c>
      <c r="N43" s="88">
        <f t="shared" si="6"/>
        <v>6</v>
      </c>
      <c r="O43" s="88">
        <f>SUM(O38:O39,O41:O42)</f>
        <v>84</v>
      </c>
      <c r="P43" s="94">
        <f>COUNTIF(C43:N43,8)</f>
        <v>6</v>
      </c>
    </row>
    <row r="44" spans="1:16" x14ac:dyDescent="0.7">
      <c r="A44" s="60" t="s">
        <v>30</v>
      </c>
      <c r="B44" s="127"/>
      <c r="C44" s="128"/>
      <c r="D44" s="128"/>
      <c r="E44" s="128"/>
      <c r="F44" s="128"/>
      <c r="G44" s="102"/>
      <c r="H44" s="102"/>
      <c r="I44" s="102"/>
      <c r="J44" s="102"/>
      <c r="K44" s="102"/>
      <c r="L44" s="102"/>
      <c r="M44" s="102"/>
      <c r="N44" s="102"/>
      <c r="O44" s="101"/>
    </row>
    <row r="45" spans="1:16" ht="26.4" customHeight="1" x14ac:dyDescent="0.7">
      <c r="A45" s="61" t="s">
        <v>24</v>
      </c>
      <c r="B45" s="76">
        <v>2</v>
      </c>
      <c r="C45" s="84">
        <v>2</v>
      </c>
      <c r="D45" s="81">
        <v>2</v>
      </c>
      <c r="E45" s="81">
        <v>2</v>
      </c>
      <c r="F45" s="81">
        <v>2</v>
      </c>
      <c r="G45" s="92">
        <v>2</v>
      </c>
      <c r="H45" s="92">
        <v>2</v>
      </c>
      <c r="I45" s="92">
        <v>2</v>
      </c>
      <c r="J45" s="92">
        <v>2</v>
      </c>
      <c r="K45" s="92">
        <v>2</v>
      </c>
      <c r="L45" s="92">
        <v>2</v>
      </c>
      <c r="M45" s="92">
        <v>2</v>
      </c>
      <c r="N45" s="92">
        <v>2</v>
      </c>
      <c r="O45" s="92">
        <f t="shared" ref="O45:O48" si="7">SUM(C45:N45)</f>
        <v>24</v>
      </c>
    </row>
    <row r="46" spans="1:16" x14ac:dyDescent="0.7">
      <c r="A46" s="61" t="s">
        <v>17</v>
      </c>
      <c r="B46" s="76">
        <v>2</v>
      </c>
      <c r="C46" s="84">
        <v>2</v>
      </c>
      <c r="D46" s="62">
        <v>2</v>
      </c>
      <c r="E46" s="62">
        <v>2</v>
      </c>
      <c r="F46" s="62">
        <v>2</v>
      </c>
      <c r="G46" s="95">
        <v>2</v>
      </c>
      <c r="H46" s="95">
        <v>2</v>
      </c>
      <c r="I46" s="95">
        <v>2</v>
      </c>
      <c r="J46" s="95">
        <v>2</v>
      </c>
      <c r="K46" s="95">
        <v>2</v>
      </c>
      <c r="L46" s="95">
        <v>2</v>
      </c>
      <c r="M46" s="95">
        <v>2</v>
      </c>
      <c r="N46" s="95">
        <v>2</v>
      </c>
      <c r="O46" s="92">
        <f t="shared" si="7"/>
        <v>24</v>
      </c>
    </row>
    <row r="47" spans="1:16" ht="26.4" customHeight="1" x14ac:dyDescent="0.7">
      <c r="A47" s="61" t="s">
        <v>18</v>
      </c>
      <c r="B47" s="76">
        <v>2</v>
      </c>
      <c r="C47" s="85">
        <v>2</v>
      </c>
      <c r="D47" s="81">
        <v>2</v>
      </c>
      <c r="E47" s="81">
        <v>2</v>
      </c>
      <c r="F47" s="81">
        <v>2</v>
      </c>
      <c r="G47" s="92">
        <v>2</v>
      </c>
      <c r="H47" s="92">
        <v>2</v>
      </c>
      <c r="I47" s="92">
        <v>2</v>
      </c>
      <c r="J47" s="92">
        <v>2</v>
      </c>
      <c r="K47" s="92">
        <v>2</v>
      </c>
      <c r="L47" s="92">
        <v>2</v>
      </c>
      <c r="M47" s="92">
        <v>2</v>
      </c>
      <c r="N47" s="107">
        <v>2</v>
      </c>
      <c r="O47" s="92">
        <f t="shared" si="7"/>
        <v>24</v>
      </c>
    </row>
    <row r="48" spans="1:16" ht="24.6" customHeight="1" x14ac:dyDescent="0.7">
      <c r="A48" s="61" t="s">
        <v>25</v>
      </c>
      <c r="B48" s="76">
        <v>2</v>
      </c>
      <c r="C48" s="82">
        <v>2</v>
      </c>
      <c r="D48" s="79">
        <v>2</v>
      </c>
      <c r="E48" s="79">
        <v>0</v>
      </c>
      <c r="F48" s="79">
        <v>2</v>
      </c>
      <c r="G48" s="93">
        <v>2</v>
      </c>
      <c r="H48" s="93">
        <v>2</v>
      </c>
      <c r="I48" s="93">
        <v>2</v>
      </c>
      <c r="J48" s="93">
        <v>0</v>
      </c>
      <c r="K48" s="93">
        <v>0</v>
      </c>
      <c r="L48" s="93">
        <v>0</v>
      </c>
      <c r="M48" s="93">
        <v>2</v>
      </c>
      <c r="N48" s="93">
        <v>0</v>
      </c>
      <c r="O48" s="92">
        <f t="shared" si="7"/>
        <v>14</v>
      </c>
    </row>
    <row r="49" spans="1:16" x14ac:dyDescent="0.7">
      <c r="A49" s="86" t="s">
        <v>1</v>
      </c>
      <c r="B49" s="87">
        <f t="shared" ref="B49:O49" si="8">SUM(B45:B48)</f>
        <v>8</v>
      </c>
      <c r="C49" s="88">
        <f t="shared" si="8"/>
        <v>8</v>
      </c>
      <c r="D49" s="88">
        <f t="shared" si="8"/>
        <v>8</v>
      </c>
      <c r="E49" s="88">
        <f t="shared" si="8"/>
        <v>6</v>
      </c>
      <c r="F49" s="88">
        <f t="shared" si="8"/>
        <v>8</v>
      </c>
      <c r="G49" s="94">
        <f t="shared" si="8"/>
        <v>8</v>
      </c>
      <c r="H49" s="94">
        <f t="shared" si="8"/>
        <v>8</v>
      </c>
      <c r="I49" s="94">
        <f t="shared" si="8"/>
        <v>8</v>
      </c>
      <c r="J49" s="94">
        <f t="shared" si="8"/>
        <v>6</v>
      </c>
      <c r="K49" s="94">
        <f t="shared" si="8"/>
        <v>6</v>
      </c>
      <c r="L49" s="94">
        <f t="shared" si="8"/>
        <v>6</v>
      </c>
      <c r="M49" s="94">
        <f t="shared" si="8"/>
        <v>8</v>
      </c>
      <c r="N49" s="94">
        <f t="shared" si="8"/>
        <v>6</v>
      </c>
      <c r="O49" s="94">
        <f t="shared" si="8"/>
        <v>86</v>
      </c>
      <c r="P49" s="94">
        <f>COUNTIF(C49:N49,8)</f>
        <v>7</v>
      </c>
    </row>
    <row r="50" spans="1:16" x14ac:dyDescent="0.7">
      <c r="A50" s="69" t="s">
        <v>31</v>
      </c>
      <c r="B50" s="124"/>
      <c r="C50" s="128"/>
      <c r="D50" s="128"/>
      <c r="E50" s="128"/>
      <c r="F50" s="128"/>
      <c r="G50" s="102"/>
      <c r="H50" s="102"/>
      <c r="I50" s="102"/>
      <c r="J50" s="102"/>
      <c r="K50" s="102"/>
      <c r="L50" s="101"/>
      <c r="M50" s="101"/>
      <c r="N50" s="102"/>
      <c r="O50" s="101"/>
    </row>
    <row r="51" spans="1:16" ht="24" customHeight="1" x14ac:dyDescent="0.7">
      <c r="A51" s="70" t="s">
        <v>19</v>
      </c>
      <c r="B51" s="76">
        <v>2</v>
      </c>
      <c r="C51" s="84">
        <v>2</v>
      </c>
      <c r="D51" s="81">
        <v>2</v>
      </c>
      <c r="E51" s="81">
        <v>2</v>
      </c>
      <c r="F51" s="81">
        <v>2</v>
      </c>
      <c r="G51" s="92">
        <v>2</v>
      </c>
      <c r="H51" s="92">
        <v>2</v>
      </c>
      <c r="I51" s="92">
        <v>2</v>
      </c>
      <c r="J51" s="92">
        <v>2</v>
      </c>
      <c r="K51" s="92">
        <v>2</v>
      </c>
      <c r="L51" s="92">
        <v>2</v>
      </c>
      <c r="M51" s="92">
        <v>2</v>
      </c>
      <c r="N51" s="99">
        <v>2</v>
      </c>
      <c r="O51" s="92">
        <f t="shared" ref="O51:O54" si="9">SUM(C51:N51)</f>
        <v>24</v>
      </c>
    </row>
    <row r="52" spans="1:16" x14ac:dyDescent="0.7">
      <c r="A52" s="61" t="s">
        <v>20</v>
      </c>
      <c r="B52" s="76">
        <v>2</v>
      </c>
      <c r="C52" s="81">
        <v>2</v>
      </c>
      <c r="D52" s="81">
        <v>2</v>
      </c>
      <c r="E52" s="62">
        <v>2</v>
      </c>
      <c r="F52" s="62">
        <v>2</v>
      </c>
      <c r="G52" s="95">
        <v>2</v>
      </c>
      <c r="H52" s="95">
        <v>2</v>
      </c>
      <c r="I52" s="92">
        <v>2</v>
      </c>
      <c r="J52" s="95">
        <v>2</v>
      </c>
      <c r="K52" s="95">
        <v>2</v>
      </c>
      <c r="L52" s="95">
        <v>2</v>
      </c>
      <c r="M52" s="92">
        <v>2</v>
      </c>
      <c r="N52" s="99">
        <v>2</v>
      </c>
      <c r="O52" s="92">
        <f t="shared" si="9"/>
        <v>24</v>
      </c>
    </row>
    <row r="53" spans="1:16" ht="25.2" customHeight="1" x14ac:dyDescent="0.7">
      <c r="A53" s="61" t="s">
        <v>21</v>
      </c>
      <c r="B53" s="76">
        <v>2</v>
      </c>
      <c r="C53" s="62">
        <v>2</v>
      </c>
      <c r="D53" s="62">
        <v>2</v>
      </c>
      <c r="E53" s="81">
        <v>0</v>
      </c>
      <c r="F53" s="81">
        <v>2</v>
      </c>
      <c r="G53" s="99">
        <v>0</v>
      </c>
      <c r="H53" s="92">
        <v>2</v>
      </c>
      <c r="I53" s="95">
        <v>2</v>
      </c>
      <c r="J53" s="92">
        <v>2</v>
      </c>
      <c r="K53" s="99">
        <v>2</v>
      </c>
      <c r="L53" s="99">
        <v>2</v>
      </c>
      <c r="M53" s="95">
        <v>0</v>
      </c>
      <c r="N53" s="99">
        <v>2</v>
      </c>
      <c r="O53" s="92">
        <f t="shared" si="9"/>
        <v>18</v>
      </c>
    </row>
    <row r="54" spans="1:16" ht="41.4" customHeight="1" x14ac:dyDescent="0.7">
      <c r="A54" s="61" t="s">
        <v>26</v>
      </c>
      <c r="B54" s="76">
        <v>2</v>
      </c>
      <c r="C54" s="82">
        <v>2</v>
      </c>
      <c r="D54" s="82">
        <v>2</v>
      </c>
      <c r="E54" s="82">
        <v>2</v>
      </c>
      <c r="F54" s="79">
        <v>2</v>
      </c>
      <c r="G54" s="106">
        <v>2</v>
      </c>
      <c r="H54" s="106">
        <v>2</v>
      </c>
      <c r="I54" s="106">
        <v>2</v>
      </c>
      <c r="J54" s="93">
        <v>2</v>
      </c>
      <c r="K54" s="106">
        <v>2</v>
      </c>
      <c r="L54" s="106">
        <v>0</v>
      </c>
      <c r="M54" s="106">
        <v>2</v>
      </c>
      <c r="N54" s="106">
        <v>2</v>
      </c>
      <c r="O54" s="95">
        <f t="shared" si="9"/>
        <v>22</v>
      </c>
      <c r="P54" s="91"/>
    </row>
    <row r="55" spans="1:16" x14ac:dyDescent="0.7">
      <c r="A55" s="90" t="s">
        <v>1</v>
      </c>
      <c r="B55" s="87">
        <f t="shared" ref="B55:O55" si="10">SUM(B51:B54)</f>
        <v>8</v>
      </c>
      <c r="C55" s="88">
        <f t="shared" si="10"/>
        <v>8</v>
      </c>
      <c r="D55" s="88">
        <f t="shared" si="10"/>
        <v>8</v>
      </c>
      <c r="E55" s="88">
        <f t="shared" si="10"/>
        <v>6</v>
      </c>
      <c r="F55" s="88">
        <f t="shared" si="10"/>
        <v>8</v>
      </c>
      <c r="G55" s="88">
        <f t="shared" si="10"/>
        <v>6</v>
      </c>
      <c r="H55" s="88">
        <f t="shared" si="10"/>
        <v>8</v>
      </c>
      <c r="I55" s="88">
        <f t="shared" si="10"/>
        <v>8</v>
      </c>
      <c r="J55" s="88">
        <f t="shared" si="10"/>
        <v>8</v>
      </c>
      <c r="K55" s="88">
        <f t="shared" si="10"/>
        <v>8</v>
      </c>
      <c r="L55" s="88">
        <f t="shared" si="10"/>
        <v>6</v>
      </c>
      <c r="M55" s="88">
        <f t="shared" si="10"/>
        <v>6</v>
      </c>
      <c r="N55" s="88">
        <f t="shared" si="10"/>
        <v>8</v>
      </c>
      <c r="O55" s="88">
        <f t="shared" si="10"/>
        <v>88</v>
      </c>
      <c r="P55" s="108">
        <f>COUNTIF(C55:N55,8)</f>
        <v>8</v>
      </c>
    </row>
    <row r="56" spans="1:16" x14ac:dyDescent="0.7">
      <c r="A56" s="60" t="s">
        <v>32</v>
      </c>
      <c r="B56" s="124"/>
      <c r="C56" s="100"/>
      <c r="D56" s="128"/>
      <c r="E56" s="100"/>
      <c r="F56" s="128"/>
      <c r="G56" s="102"/>
      <c r="H56" s="102"/>
      <c r="I56" s="102"/>
      <c r="J56" s="102"/>
      <c r="K56" s="101"/>
      <c r="L56" s="102"/>
      <c r="M56" s="102"/>
      <c r="N56" s="102"/>
      <c r="O56" s="102"/>
    </row>
    <row r="57" spans="1:16" x14ac:dyDescent="0.7">
      <c r="A57" s="61" t="s">
        <v>22</v>
      </c>
      <c r="B57" s="76">
        <v>2</v>
      </c>
      <c r="C57" s="62">
        <v>2</v>
      </c>
      <c r="D57" s="84">
        <v>2</v>
      </c>
      <c r="E57" s="81">
        <v>2</v>
      </c>
      <c r="F57" s="84">
        <v>2</v>
      </c>
      <c r="G57" s="99">
        <v>2</v>
      </c>
      <c r="H57" s="99">
        <v>2</v>
      </c>
      <c r="I57" s="99">
        <v>2</v>
      </c>
      <c r="J57" s="92">
        <v>2</v>
      </c>
      <c r="K57" s="95">
        <v>2</v>
      </c>
      <c r="L57" s="99">
        <v>2</v>
      </c>
      <c r="M57" s="99">
        <v>2</v>
      </c>
      <c r="N57" s="99">
        <v>2</v>
      </c>
      <c r="O57" s="99">
        <f t="shared" ref="O57:O60" si="11">SUM(C57:N57)</f>
        <v>24</v>
      </c>
    </row>
    <row r="58" spans="1:16" x14ac:dyDescent="0.7">
      <c r="A58" s="71" t="s">
        <v>112</v>
      </c>
      <c r="B58" s="76">
        <v>2</v>
      </c>
      <c r="C58" s="84">
        <v>2</v>
      </c>
      <c r="D58" s="84">
        <v>2</v>
      </c>
      <c r="E58" s="62">
        <v>2</v>
      </c>
      <c r="F58" s="81">
        <v>2</v>
      </c>
      <c r="G58" s="99">
        <v>2</v>
      </c>
      <c r="H58" s="99">
        <v>2</v>
      </c>
      <c r="I58" s="99">
        <v>2</v>
      </c>
      <c r="J58" s="95">
        <v>2</v>
      </c>
      <c r="K58" s="99">
        <v>2</v>
      </c>
      <c r="L58" s="99">
        <v>2</v>
      </c>
      <c r="M58" s="99">
        <v>2</v>
      </c>
      <c r="N58" s="99">
        <v>2</v>
      </c>
      <c r="O58" s="99">
        <f t="shared" si="11"/>
        <v>24</v>
      </c>
    </row>
    <row r="59" spans="1:16" x14ac:dyDescent="0.7">
      <c r="A59" s="71" t="s">
        <v>110</v>
      </c>
      <c r="B59" s="76">
        <v>2</v>
      </c>
      <c r="C59" s="84">
        <v>2</v>
      </c>
      <c r="D59" s="84">
        <v>2</v>
      </c>
      <c r="E59" s="84">
        <v>2</v>
      </c>
      <c r="F59" s="62">
        <v>2</v>
      </c>
      <c r="G59" s="99">
        <v>2</v>
      </c>
      <c r="H59" s="92">
        <v>2</v>
      </c>
      <c r="I59" s="92">
        <v>0</v>
      </c>
      <c r="J59" s="99">
        <v>2</v>
      </c>
      <c r="K59" s="99">
        <v>2</v>
      </c>
      <c r="L59" s="92">
        <v>2</v>
      </c>
      <c r="M59" s="99">
        <v>2</v>
      </c>
      <c r="N59" s="99">
        <v>2</v>
      </c>
      <c r="O59" s="99">
        <f t="shared" si="11"/>
        <v>22</v>
      </c>
    </row>
    <row r="60" spans="1:16" x14ac:dyDescent="0.7">
      <c r="A60" s="72" t="s">
        <v>23</v>
      </c>
      <c r="B60" s="76">
        <v>2</v>
      </c>
      <c r="C60" s="82">
        <v>2</v>
      </c>
      <c r="D60" s="82">
        <v>2</v>
      </c>
      <c r="E60" s="82">
        <v>2</v>
      </c>
      <c r="F60" s="82">
        <v>2</v>
      </c>
      <c r="G60" s="106">
        <v>2</v>
      </c>
      <c r="H60" s="93">
        <v>2</v>
      </c>
      <c r="I60" s="93">
        <v>2</v>
      </c>
      <c r="J60" s="106">
        <v>2</v>
      </c>
      <c r="K60" s="106">
        <v>2</v>
      </c>
      <c r="L60" s="93">
        <v>2</v>
      </c>
      <c r="M60" s="106">
        <v>2</v>
      </c>
      <c r="N60" s="106">
        <v>2</v>
      </c>
      <c r="O60" s="99">
        <f t="shared" si="11"/>
        <v>24</v>
      </c>
    </row>
    <row r="61" spans="1:16" x14ac:dyDescent="0.7">
      <c r="A61" s="109" t="s">
        <v>1</v>
      </c>
      <c r="B61" s="87">
        <f t="shared" ref="B61:N61" si="12">SUM(B57:B60)</f>
        <v>8</v>
      </c>
      <c r="C61" s="88">
        <f t="shared" si="12"/>
        <v>8</v>
      </c>
      <c r="D61" s="88">
        <f t="shared" si="12"/>
        <v>8</v>
      </c>
      <c r="E61" s="88">
        <f t="shared" si="12"/>
        <v>8</v>
      </c>
      <c r="F61" s="88">
        <f t="shared" si="12"/>
        <v>8</v>
      </c>
      <c r="G61" s="94">
        <f t="shared" si="12"/>
        <v>8</v>
      </c>
      <c r="H61" s="94">
        <f t="shared" si="12"/>
        <v>8</v>
      </c>
      <c r="I61" s="94">
        <f t="shared" si="12"/>
        <v>6</v>
      </c>
      <c r="J61" s="94">
        <f t="shared" si="12"/>
        <v>8</v>
      </c>
      <c r="K61" s="94">
        <f t="shared" si="12"/>
        <v>8</v>
      </c>
      <c r="L61" s="94">
        <f t="shared" si="12"/>
        <v>8</v>
      </c>
      <c r="M61" s="94">
        <f t="shared" si="12"/>
        <v>8</v>
      </c>
      <c r="N61" s="94">
        <f t="shared" si="12"/>
        <v>8</v>
      </c>
      <c r="O61" s="94">
        <f>SUM(C61:N61)</f>
        <v>94</v>
      </c>
      <c r="P61" s="94">
        <f>COUNTIF(C61:N61,8)</f>
        <v>11</v>
      </c>
    </row>
    <row r="62" spans="1:16" x14ac:dyDescent="0.7">
      <c r="A62" s="110" t="s">
        <v>156</v>
      </c>
      <c r="B62" s="111">
        <f>B20+B36+B43+B49+B55+B61</f>
        <v>72</v>
      </c>
      <c r="C62" s="111">
        <f t="shared" ref="C62:N62" si="13">C20+C36+C43+C49+C55+C61</f>
        <v>66</v>
      </c>
      <c r="D62" s="111">
        <f t="shared" si="13"/>
        <v>64</v>
      </c>
      <c r="E62" s="111">
        <f t="shared" si="13"/>
        <v>58</v>
      </c>
      <c r="F62" s="111">
        <f t="shared" si="13"/>
        <v>66</v>
      </c>
      <c r="G62" s="111">
        <f t="shared" si="13"/>
        <v>58</v>
      </c>
      <c r="H62" s="111">
        <f t="shared" si="13"/>
        <v>66</v>
      </c>
      <c r="I62" s="111">
        <f t="shared" si="13"/>
        <v>66</v>
      </c>
      <c r="J62" s="111">
        <f t="shared" si="13"/>
        <v>58</v>
      </c>
      <c r="K62" s="111">
        <f t="shared" si="13"/>
        <v>58</v>
      </c>
      <c r="L62" s="111">
        <f t="shared" si="13"/>
        <v>58</v>
      </c>
      <c r="M62" s="111">
        <f t="shared" si="13"/>
        <v>60</v>
      </c>
      <c r="N62" s="111">
        <f t="shared" si="13"/>
        <v>56</v>
      </c>
      <c r="O62" s="111"/>
      <c r="P62" s="112"/>
    </row>
    <row r="63" spans="1:16" ht="53.4" customHeight="1" x14ac:dyDescent="0.7">
      <c r="A63" s="73" t="s">
        <v>217</v>
      </c>
      <c r="B63" s="74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</row>
    <row r="64" spans="1:16" x14ac:dyDescent="0.7">
      <c r="A64" s="60" t="s">
        <v>27</v>
      </c>
      <c r="B64" s="124"/>
      <c r="C64" s="100"/>
      <c r="D64" s="100"/>
      <c r="E64" s="100"/>
      <c r="F64" s="100"/>
      <c r="G64" s="101"/>
      <c r="H64" s="101"/>
      <c r="I64" s="101"/>
      <c r="J64" s="101"/>
      <c r="K64" s="101"/>
      <c r="L64" s="101"/>
      <c r="M64" s="101"/>
      <c r="N64" s="101"/>
      <c r="O64" s="101"/>
    </row>
    <row r="65" spans="1:16" x14ac:dyDescent="0.7">
      <c r="A65" s="61" t="s">
        <v>33</v>
      </c>
      <c r="B65" s="124"/>
      <c r="C65" s="125"/>
      <c r="D65" s="131"/>
      <c r="E65" s="125"/>
      <c r="F65" s="125"/>
      <c r="G65" s="105"/>
      <c r="H65" s="105"/>
      <c r="I65" s="105"/>
      <c r="J65" s="105"/>
      <c r="K65" s="105"/>
      <c r="L65" s="105"/>
      <c r="M65" s="105"/>
      <c r="N65" s="105"/>
      <c r="O65" s="132"/>
    </row>
    <row r="66" spans="1:16" ht="24.6" customHeight="1" x14ac:dyDescent="0.7">
      <c r="A66" s="75" t="s">
        <v>253</v>
      </c>
      <c r="B66" s="76">
        <v>2</v>
      </c>
      <c r="C66" s="62">
        <v>2</v>
      </c>
      <c r="D66" s="84">
        <v>2</v>
      </c>
      <c r="E66" s="62">
        <v>2</v>
      </c>
      <c r="F66" s="62">
        <v>2</v>
      </c>
      <c r="G66" s="95">
        <v>2</v>
      </c>
      <c r="H66" s="92">
        <v>2</v>
      </c>
      <c r="I66" s="95">
        <v>2</v>
      </c>
      <c r="J66" s="95">
        <v>2</v>
      </c>
      <c r="K66" s="95">
        <v>2</v>
      </c>
      <c r="L66" s="95">
        <v>2</v>
      </c>
      <c r="M66" s="95">
        <v>2</v>
      </c>
      <c r="N66" s="95">
        <v>0</v>
      </c>
      <c r="O66" s="92">
        <f t="shared" ref="O66:O68" si="14">SUM(C66:N66)</f>
        <v>22</v>
      </c>
    </row>
    <row r="67" spans="1:16" x14ac:dyDescent="0.7">
      <c r="A67" s="61" t="s">
        <v>254</v>
      </c>
      <c r="B67" s="76">
        <v>2</v>
      </c>
      <c r="C67" s="84">
        <v>2</v>
      </c>
      <c r="D67" s="84">
        <v>2</v>
      </c>
      <c r="E67" s="84">
        <v>2</v>
      </c>
      <c r="F67" s="81">
        <v>2</v>
      </c>
      <c r="G67" s="99">
        <v>2</v>
      </c>
      <c r="H67" s="117">
        <v>2</v>
      </c>
      <c r="I67" s="92">
        <v>2</v>
      </c>
      <c r="J67" s="92">
        <v>2</v>
      </c>
      <c r="K67" s="92">
        <v>2</v>
      </c>
      <c r="L67" s="99">
        <v>2</v>
      </c>
      <c r="M67" s="92">
        <v>2</v>
      </c>
      <c r="N67" s="99">
        <v>0</v>
      </c>
      <c r="O67" s="92">
        <f t="shared" si="14"/>
        <v>22</v>
      </c>
    </row>
    <row r="68" spans="1:16" ht="24.6" customHeight="1" x14ac:dyDescent="0.7">
      <c r="A68" s="75" t="s">
        <v>255</v>
      </c>
      <c r="B68" s="76">
        <v>2</v>
      </c>
      <c r="C68" s="82">
        <v>2</v>
      </c>
      <c r="D68" s="82">
        <v>2</v>
      </c>
      <c r="E68" s="82">
        <v>2</v>
      </c>
      <c r="F68" s="82">
        <v>2</v>
      </c>
      <c r="G68" s="106">
        <v>2</v>
      </c>
      <c r="H68" s="93">
        <v>2</v>
      </c>
      <c r="I68" s="93">
        <v>2</v>
      </c>
      <c r="J68" s="93">
        <v>2</v>
      </c>
      <c r="K68" s="106">
        <v>2</v>
      </c>
      <c r="L68" s="106">
        <v>2</v>
      </c>
      <c r="M68" s="106">
        <v>2</v>
      </c>
      <c r="N68" s="106">
        <v>2</v>
      </c>
      <c r="O68" s="92">
        <f t="shared" si="14"/>
        <v>24</v>
      </c>
    </row>
    <row r="69" spans="1:16" x14ac:dyDescent="0.7">
      <c r="A69" s="86" t="s">
        <v>1</v>
      </c>
      <c r="B69" s="87">
        <f>SUM(B65:B68)</f>
        <v>6</v>
      </c>
      <c r="C69" s="88">
        <f t="shared" ref="C69:O69" si="15">SUM(C66:C68)</f>
        <v>6</v>
      </c>
      <c r="D69" s="88">
        <f t="shared" si="15"/>
        <v>6</v>
      </c>
      <c r="E69" s="88">
        <f t="shared" si="15"/>
        <v>6</v>
      </c>
      <c r="F69" s="88">
        <f t="shared" si="15"/>
        <v>6</v>
      </c>
      <c r="G69" s="94">
        <f t="shared" si="15"/>
        <v>6</v>
      </c>
      <c r="H69" s="94">
        <f t="shared" si="15"/>
        <v>6</v>
      </c>
      <c r="I69" s="94">
        <f t="shared" si="15"/>
        <v>6</v>
      </c>
      <c r="J69" s="94">
        <f t="shared" si="15"/>
        <v>6</v>
      </c>
      <c r="K69" s="94">
        <f t="shared" si="15"/>
        <v>6</v>
      </c>
      <c r="L69" s="94">
        <f t="shared" si="15"/>
        <v>6</v>
      </c>
      <c r="M69" s="94">
        <f t="shared" si="15"/>
        <v>6</v>
      </c>
      <c r="N69" s="94">
        <f t="shared" si="15"/>
        <v>2</v>
      </c>
      <c r="O69" s="94">
        <f t="shared" si="15"/>
        <v>68</v>
      </c>
      <c r="P69" s="94">
        <f>COUNTIF(C69:N69,6)</f>
        <v>11</v>
      </c>
    </row>
    <row r="70" spans="1:16" x14ac:dyDescent="0.7">
      <c r="A70" s="60" t="s">
        <v>28</v>
      </c>
      <c r="B70" s="127"/>
      <c r="C70" s="128"/>
      <c r="D70" s="128"/>
      <c r="E70" s="100"/>
      <c r="F70" s="128"/>
      <c r="G70" s="102"/>
      <c r="H70" s="102"/>
      <c r="I70" s="102"/>
      <c r="J70" s="101"/>
      <c r="K70" s="102"/>
      <c r="L70" s="102"/>
      <c r="M70" s="101"/>
      <c r="N70" s="102"/>
      <c r="O70" s="101"/>
    </row>
    <row r="71" spans="1:16" ht="24" customHeight="1" x14ac:dyDescent="0.7">
      <c r="A71" s="61" t="s">
        <v>164</v>
      </c>
      <c r="B71" s="124"/>
      <c r="C71" s="125"/>
      <c r="D71" s="133"/>
      <c r="E71" s="125"/>
      <c r="F71" s="133"/>
      <c r="G71" s="134"/>
      <c r="H71" s="134"/>
      <c r="I71" s="134"/>
      <c r="J71" s="132"/>
      <c r="K71" s="134"/>
      <c r="L71" s="134"/>
      <c r="M71" s="105"/>
      <c r="N71" s="105"/>
      <c r="O71" s="132"/>
    </row>
    <row r="72" spans="1:16" x14ac:dyDescent="0.7">
      <c r="A72" s="61" t="s">
        <v>38</v>
      </c>
      <c r="B72" s="76">
        <v>2</v>
      </c>
      <c r="C72" s="81">
        <v>2</v>
      </c>
      <c r="D72" s="84">
        <v>0</v>
      </c>
      <c r="E72" s="81">
        <v>2</v>
      </c>
      <c r="F72" s="84">
        <v>0</v>
      </c>
      <c r="G72" s="99">
        <v>2</v>
      </c>
      <c r="H72" s="99">
        <v>2</v>
      </c>
      <c r="I72" s="99">
        <v>2</v>
      </c>
      <c r="J72" s="99">
        <v>2</v>
      </c>
      <c r="K72" s="99">
        <v>0</v>
      </c>
      <c r="L72" s="99">
        <v>2</v>
      </c>
      <c r="M72" s="95">
        <v>2</v>
      </c>
      <c r="N72" s="92">
        <v>0</v>
      </c>
      <c r="O72" s="99">
        <f t="shared" ref="O72:O75" si="16">SUM(C72:N72)</f>
        <v>16</v>
      </c>
    </row>
    <row r="73" spans="1:16" x14ac:dyDescent="0.7">
      <c r="A73" s="61" t="s">
        <v>39</v>
      </c>
      <c r="B73" s="76">
        <v>2</v>
      </c>
      <c r="C73" s="62">
        <v>2</v>
      </c>
      <c r="D73" s="81">
        <v>2</v>
      </c>
      <c r="E73" s="62">
        <v>2</v>
      </c>
      <c r="F73" s="81">
        <v>2</v>
      </c>
      <c r="G73" s="99">
        <v>2</v>
      </c>
      <c r="H73" s="92">
        <v>2</v>
      </c>
      <c r="I73" s="92">
        <v>2</v>
      </c>
      <c r="J73" s="92">
        <v>2</v>
      </c>
      <c r="K73" s="92">
        <v>2</v>
      </c>
      <c r="L73" s="92">
        <v>2</v>
      </c>
      <c r="M73" s="92">
        <v>2</v>
      </c>
      <c r="N73" s="92">
        <v>2</v>
      </c>
      <c r="O73" s="99">
        <f t="shared" si="16"/>
        <v>24</v>
      </c>
    </row>
    <row r="74" spans="1:16" x14ac:dyDescent="0.7">
      <c r="A74" s="61" t="s">
        <v>40</v>
      </c>
      <c r="B74" s="76">
        <v>2</v>
      </c>
      <c r="C74" s="81">
        <v>2</v>
      </c>
      <c r="D74" s="81">
        <v>2</v>
      </c>
      <c r="E74" s="81">
        <v>2</v>
      </c>
      <c r="F74" s="81">
        <v>2</v>
      </c>
      <c r="G74" s="92">
        <v>2</v>
      </c>
      <c r="H74" s="117">
        <v>2</v>
      </c>
      <c r="I74" s="95">
        <v>2</v>
      </c>
      <c r="J74" s="92">
        <v>2</v>
      </c>
      <c r="K74" s="92">
        <v>2</v>
      </c>
      <c r="L74" s="95">
        <v>2</v>
      </c>
      <c r="M74" s="92">
        <v>0</v>
      </c>
      <c r="N74" s="95">
        <v>2</v>
      </c>
      <c r="O74" s="99">
        <f t="shared" si="16"/>
        <v>22</v>
      </c>
    </row>
    <row r="75" spans="1:16" x14ac:dyDescent="0.7">
      <c r="A75" s="61" t="s">
        <v>41</v>
      </c>
      <c r="B75" s="76">
        <v>2</v>
      </c>
      <c r="C75" s="79">
        <v>2</v>
      </c>
      <c r="D75" s="79">
        <v>0</v>
      </c>
      <c r="E75" s="79">
        <v>2</v>
      </c>
      <c r="F75" s="82">
        <v>2</v>
      </c>
      <c r="G75" s="93">
        <v>2</v>
      </c>
      <c r="H75" s="93">
        <v>2</v>
      </c>
      <c r="I75" s="106">
        <v>0</v>
      </c>
      <c r="J75" s="93">
        <v>2</v>
      </c>
      <c r="K75" s="93">
        <v>2</v>
      </c>
      <c r="L75" s="106">
        <v>2</v>
      </c>
      <c r="M75" s="106">
        <v>0</v>
      </c>
      <c r="N75" s="106">
        <v>2</v>
      </c>
      <c r="O75" s="99">
        <f t="shared" si="16"/>
        <v>18</v>
      </c>
    </row>
    <row r="76" spans="1:16" x14ac:dyDescent="0.7">
      <c r="A76" s="86" t="s">
        <v>1</v>
      </c>
      <c r="B76" s="89">
        <f>SUM(B71:B75)</f>
        <v>8</v>
      </c>
      <c r="C76" s="89">
        <f t="shared" ref="C76:O76" si="17">SUM(C71:C75)</f>
        <v>8</v>
      </c>
      <c r="D76" s="89">
        <f t="shared" si="17"/>
        <v>4</v>
      </c>
      <c r="E76" s="89">
        <f t="shared" si="17"/>
        <v>8</v>
      </c>
      <c r="F76" s="89">
        <f t="shared" si="17"/>
        <v>6</v>
      </c>
      <c r="G76" s="89">
        <f t="shared" si="17"/>
        <v>8</v>
      </c>
      <c r="H76" s="89">
        <f t="shared" si="17"/>
        <v>8</v>
      </c>
      <c r="I76" s="89">
        <f t="shared" si="17"/>
        <v>6</v>
      </c>
      <c r="J76" s="89">
        <f t="shared" si="17"/>
        <v>8</v>
      </c>
      <c r="K76" s="89">
        <f t="shared" si="17"/>
        <v>6</v>
      </c>
      <c r="L76" s="89">
        <f t="shared" si="17"/>
        <v>8</v>
      </c>
      <c r="M76" s="89">
        <f t="shared" si="17"/>
        <v>4</v>
      </c>
      <c r="N76" s="89">
        <f t="shared" si="17"/>
        <v>6</v>
      </c>
      <c r="O76" s="89">
        <f t="shared" si="17"/>
        <v>80</v>
      </c>
      <c r="P76" s="94">
        <f>COUNTIF(C76:N76,8)</f>
        <v>6</v>
      </c>
    </row>
    <row r="77" spans="1:16" x14ac:dyDescent="0.7">
      <c r="A77" s="69" t="s">
        <v>34</v>
      </c>
      <c r="B77" s="124"/>
      <c r="C77" s="128"/>
      <c r="D77" s="128"/>
      <c r="E77" s="128"/>
      <c r="F77" s="128"/>
      <c r="G77" s="102"/>
      <c r="H77" s="101"/>
      <c r="I77" s="101"/>
      <c r="J77" s="101"/>
      <c r="K77" s="101"/>
      <c r="L77" s="101"/>
      <c r="M77" s="101"/>
      <c r="N77" s="101"/>
      <c r="O77" s="101"/>
    </row>
    <row r="78" spans="1:16" ht="22.8" customHeight="1" x14ac:dyDescent="0.7">
      <c r="A78" s="70" t="s">
        <v>47</v>
      </c>
      <c r="B78" s="76">
        <v>2</v>
      </c>
      <c r="C78" s="84">
        <v>2</v>
      </c>
      <c r="D78" s="81">
        <v>2</v>
      </c>
      <c r="E78" s="81">
        <v>2</v>
      </c>
      <c r="F78" s="81">
        <v>2</v>
      </c>
      <c r="G78" s="92">
        <v>2</v>
      </c>
      <c r="H78" s="92">
        <v>2</v>
      </c>
      <c r="I78" s="92">
        <v>2</v>
      </c>
      <c r="J78" s="92">
        <v>2</v>
      </c>
      <c r="K78" s="92">
        <v>2</v>
      </c>
      <c r="L78" s="92">
        <v>2</v>
      </c>
      <c r="M78" s="92">
        <v>2</v>
      </c>
      <c r="N78" s="92">
        <v>2</v>
      </c>
      <c r="O78" s="92">
        <f t="shared" ref="O78:O81" si="18">SUM(C78:N78)</f>
        <v>24</v>
      </c>
    </row>
    <row r="79" spans="1:16" ht="24.6" customHeight="1" x14ac:dyDescent="0.7">
      <c r="A79" s="61" t="s">
        <v>46</v>
      </c>
      <c r="B79" s="76">
        <v>2</v>
      </c>
      <c r="C79" s="84">
        <v>2</v>
      </c>
      <c r="D79" s="81">
        <v>2</v>
      </c>
      <c r="E79" s="81">
        <v>2</v>
      </c>
      <c r="F79" s="81">
        <v>2</v>
      </c>
      <c r="G79" s="92">
        <v>2</v>
      </c>
      <c r="H79" s="92">
        <v>2</v>
      </c>
      <c r="I79" s="92">
        <v>2</v>
      </c>
      <c r="J79" s="92">
        <v>2</v>
      </c>
      <c r="K79" s="92">
        <v>2</v>
      </c>
      <c r="L79" s="92">
        <v>2</v>
      </c>
      <c r="M79" s="92">
        <v>2</v>
      </c>
      <c r="N79" s="92">
        <v>2</v>
      </c>
      <c r="O79" s="92">
        <f t="shared" si="18"/>
        <v>24</v>
      </c>
    </row>
    <row r="80" spans="1:16" ht="24.6" customHeight="1" x14ac:dyDescent="0.7">
      <c r="A80" s="70" t="s">
        <v>45</v>
      </c>
      <c r="B80" s="77">
        <v>2</v>
      </c>
      <c r="C80" s="84">
        <v>2</v>
      </c>
      <c r="D80" s="81">
        <v>2</v>
      </c>
      <c r="E80" s="81">
        <v>2</v>
      </c>
      <c r="F80" s="81">
        <v>2</v>
      </c>
      <c r="G80" s="92">
        <v>2</v>
      </c>
      <c r="H80" s="92">
        <v>2</v>
      </c>
      <c r="I80" s="92">
        <v>2</v>
      </c>
      <c r="J80" s="92">
        <v>2</v>
      </c>
      <c r="K80" s="92">
        <v>2</v>
      </c>
      <c r="L80" s="92">
        <v>2</v>
      </c>
      <c r="M80" s="92">
        <v>2</v>
      </c>
      <c r="N80" s="92">
        <v>2</v>
      </c>
      <c r="O80" s="92">
        <f t="shared" si="18"/>
        <v>24</v>
      </c>
    </row>
    <row r="81" spans="1:16" ht="22.8" customHeight="1" x14ac:dyDescent="0.7">
      <c r="A81" s="70" t="s">
        <v>44</v>
      </c>
      <c r="B81" s="76">
        <v>2</v>
      </c>
      <c r="C81" s="82">
        <v>2</v>
      </c>
      <c r="D81" s="79">
        <v>2</v>
      </c>
      <c r="E81" s="79">
        <v>2</v>
      </c>
      <c r="F81" s="79">
        <v>2</v>
      </c>
      <c r="G81" s="93">
        <v>2</v>
      </c>
      <c r="H81" s="93">
        <v>2</v>
      </c>
      <c r="I81" s="93">
        <v>2</v>
      </c>
      <c r="J81" s="93">
        <v>2</v>
      </c>
      <c r="K81" s="93">
        <v>2</v>
      </c>
      <c r="L81" s="93">
        <v>2</v>
      </c>
      <c r="M81" s="93">
        <v>2</v>
      </c>
      <c r="N81" s="93">
        <v>2</v>
      </c>
      <c r="O81" s="92">
        <f t="shared" si="18"/>
        <v>24</v>
      </c>
    </row>
    <row r="82" spans="1:16" x14ac:dyDescent="0.7">
      <c r="A82" s="86" t="s">
        <v>1</v>
      </c>
      <c r="B82" s="87">
        <f t="shared" ref="B82:O82" si="19">SUM(B78:B81)</f>
        <v>8</v>
      </c>
      <c r="C82" s="88">
        <f t="shared" si="19"/>
        <v>8</v>
      </c>
      <c r="D82" s="88">
        <f t="shared" si="19"/>
        <v>8</v>
      </c>
      <c r="E82" s="88">
        <f t="shared" si="19"/>
        <v>8</v>
      </c>
      <c r="F82" s="88">
        <f t="shared" si="19"/>
        <v>8</v>
      </c>
      <c r="G82" s="94">
        <f t="shared" si="19"/>
        <v>8</v>
      </c>
      <c r="H82" s="94">
        <f t="shared" si="19"/>
        <v>8</v>
      </c>
      <c r="I82" s="94">
        <f t="shared" si="19"/>
        <v>8</v>
      </c>
      <c r="J82" s="94">
        <f t="shared" si="19"/>
        <v>8</v>
      </c>
      <c r="K82" s="94">
        <f t="shared" si="19"/>
        <v>8</v>
      </c>
      <c r="L82" s="94">
        <f t="shared" si="19"/>
        <v>8</v>
      </c>
      <c r="M82" s="94">
        <f t="shared" si="19"/>
        <v>8</v>
      </c>
      <c r="N82" s="94">
        <f t="shared" si="19"/>
        <v>8</v>
      </c>
      <c r="O82" s="94">
        <f t="shared" si="19"/>
        <v>96</v>
      </c>
      <c r="P82" s="94">
        <f>COUNTIF(C82:N82,8)</f>
        <v>12</v>
      </c>
    </row>
    <row r="83" spans="1:16" x14ac:dyDescent="0.7">
      <c r="A83" s="69" t="s">
        <v>35</v>
      </c>
      <c r="B83" s="124"/>
      <c r="C83" s="128"/>
      <c r="D83" s="100"/>
      <c r="E83" s="100"/>
      <c r="F83" s="100"/>
      <c r="G83" s="101"/>
      <c r="H83" s="101"/>
      <c r="I83" s="101"/>
      <c r="J83" s="101"/>
      <c r="K83" s="101"/>
      <c r="L83" s="101"/>
      <c r="M83" s="101"/>
      <c r="N83" s="101"/>
      <c r="O83" s="101"/>
    </row>
    <row r="84" spans="1:16" ht="21.6" customHeight="1" x14ac:dyDescent="0.7">
      <c r="A84" s="70" t="s">
        <v>42</v>
      </c>
      <c r="B84" s="77">
        <v>2</v>
      </c>
      <c r="C84" s="84">
        <v>2</v>
      </c>
      <c r="D84" s="81">
        <v>2</v>
      </c>
      <c r="E84" s="81">
        <v>2</v>
      </c>
      <c r="F84" s="81">
        <v>2</v>
      </c>
      <c r="G84" s="92">
        <v>0</v>
      </c>
      <c r="H84" s="92">
        <v>2</v>
      </c>
      <c r="I84" s="92">
        <v>2</v>
      </c>
      <c r="J84" s="92">
        <v>2</v>
      </c>
      <c r="K84" s="92">
        <v>2</v>
      </c>
      <c r="L84" s="92">
        <v>2</v>
      </c>
      <c r="M84" s="92">
        <v>2</v>
      </c>
      <c r="N84" s="92">
        <v>2</v>
      </c>
      <c r="O84" s="95">
        <f t="shared" ref="O84:O85" si="20">SUM(C84:N84)</f>
        <v>22</v>
      </c>
    </row>
    <row r="85" spans="1:16" x14ac:dyDescent="0.7">
      <c r="A85" s="61" t="s">
        <v>43</v>
      </c>
      <c r="B85" s="76">
        <v>2</v>
      </c>
      <c r="C85" s="82">
        <v>2</v>
      </c>
      <c r="D85" s="79">
        <v>2</v>
      </c>
      <c r="E85" s="79">
        <v>2</v>
      </c>
      <c r="F85" s="79">
        <v>0</v>
      </c>
      <c r="G85" s="93">
        <v>0</v>
      </c>
      <c r="H85" s="93">
        <v>2</v>
      </c>
      <c r="I85" s="93">
        <v>2</v>
      </c>
      <c r="J85" s="93">
        <v>2</v>
      </c>
      <c r="K85" s="93">
        <v>2</v>
      </c>
      <c r="L85" s="93">
        <v>2</v>
      </c>
      <c r="M85" s="93">
        <v>0</v>
      </c>
      <c r="N85" s="93">
        <v>2</v>
      </c>
      <c r="O85" s="95">
        <f t="shared" si="20"/>
        <v>18</v>
      </c>
    </row>
    <row r="86" spans="1:16" x14ac:dyDescent="0.7">
      <c r="A86" s="86" t="s">
        <v>1</v>
      </c>
      <c r="B86" s="87">
        <f t="shared" ref="B86:O86" si="21">SUM(B84:B85)</f>
        <v>4</v>
      </c>
      <c r="C86" s="88">
        <f t="shared" si="21"/>
        <v>4</v>
      </c>
      <c r="D86" s="88">
        <f t="shared" si="21"/>
        <v>4</v>
      </c>
      <c r="E86" s="88">
        <f t="shared" si="21"/>
        <v>4</v>
      </c>
      <c r="F86" s="88">
        <f t="shared" si="21"/>
        <v>2</v>
      </c>
      <c r="G86" s="94">
        <f t="shared" si="21"/>
        <v>0</v>
      </c>
      <c r="H86" s="94">
        <f t="shared" si="21"/>
        <v>4</v>
      </c>
      <c r="I86" s="94">
        <f t="shared" si="21"/>
        <v>4</v>
      </c>
      <c r="J86" s="94">
        <f t="shared" si="21"/>
        <v>4</v>
      </c>
      <c r="K86" s="94">
        <f t="shared" si="21"/>
        <v>4</v>
      </c>
      <c r="L86" s="94">
        <f t="shared" si="21"/>
        <v>4</v>
      </c>
      <c r="M86" s="94">
        <f t="shared" si="21"/>
        <v>2</v>
      </c>
      <c r="N86" s="94">
        <f t="shared" si="21"/>
        <v>4</v>
      </c>
      <c r="O86" s="94">
        <f t="shared" si="21"/>
        <v>40</v>
      </c>
      <c r="P86" s="94">
        <f>COUNTIF(C86:N86,4)</f>
        <v>9</v>
      </c>
    </row>
    <row r="87" spans="1:16" x14ac:dyDescent="0.7">
      <c r="A87" s="69" t="s">
        <v>36</v>
      </c>
      <c r="B87" s="124"/>
      <c r="C87" s="128"/>
      <c r="D87" s="128"/>
      <c r="E87" s="100"/>
      <c r="F87" s="100"/>
      <c r="G87" s="102"/>
      <c r="H87" s="102"/>
      <c r="I87" s="101"/>
      <c r="J87" s="102"/>
      <c r="K87" s="102"/>
      <c r="L87" s="101"/>
      <c r="M87" s="102"/>
      <c r="N87" s="102"/>
      <c r="O87" s="102"/>
    </row>
    <row r="88" spans="1:16" ht="26.4" customHeight="1" x14ac:dyDescent="0.7">
      <c r="A88" s="75" t="s">
        <v>37</v>
      </c>
      <c r="B88" s="77">
        <v>2</v>
      </c>
      <c r="C88" s="119">
        <v>2</v>
      </c>
      <c r="D88" s="119">
        <v>0</v>
      </c>
      <c r="E88" s="120">
        <v>2</v>
      </c>
      <c r="F88" s="120">
        <v>2</v>
      </c>
      <c r="G88" s="106">
        <v>2</v>
      </c>
      <c r="H88" s="106">
        <v>0</v>
      </c>
      <c r="I88" s="93">
        <v>0</v>
      </c>
      <c r="J88" s="106">
        <v>2</v>
      </c>
      <c r="K88" s="106">
        <v>0</v>
      </c>
      <c r="L88" s="93">
        <v>0</v>
      </c>
      <c r="M88" s="106">
        <v>0</v>
      </c>
      <c r="N88" s="106">
        <v>0</v>
      </c>
      <c r="O88" s="106">
        <f>SUM(C88:N88)</f>
        <v>10</v>
      </c>
    </row>
    <row r="89" spans="1:16" x14ac:dyDescent="0.7">
      <c r="A89" s="86" t="s">
        <v>1</v>
      </c>
      <c r="B89" s="87">
        <f>SUM(B88:B88)</f>
        <v>2</v>
      </c>
      <c r="C89" s="88">
        <f t="shared" ref="C89:N89" si="22">SUM(C88)</f>
        <v>2</v>
      </c>
      <c r="D89" s="88">
        <f t="shared" si="22"/>
        <v>0</v>
      </c>
      <c r="E89" s="88">
        <f t="shared" si="22"/>
        <v>2</v>
      </c>
      <c r="F89" s="88">
        <f t="shared" si="22"/>
        <v>2</v>
      </c>
      <c r="G89" s="94">
        <f t="shared" si="22"/>
        <v>2</v>
      </c>
      <c r="H89" s="94">
        <f t="shared" si="22"/>
        <v>0</v>
      </c>
      <c r="I89" s="94">
        <f t="shared" si="22"/>
        <v>0</v>
      </c>
      <c r="J89" s="94">
        <f t="shared" si="22"/>
        <v>2</v>
      </c>
      <c r="K89" s="94">
        <f t="shared" si="22"/>
        <v>0</v>
      </c>
      <c r="L89" s="94">
        <f t="shared" si="22"/>
        <v>0</v>
      </c>
      <c r="M89" s="94">
        <f t="shared" si="22"/>
        <v>0</v>
      </c>
      <c r="N89" s="94">
        <f t="shared" si="22"/>
        <v>0</v>
      </c>
      <c r="O89" s="94">
        <f>SUM(C89:N89)</f>
        <v>10</v>
      </c>
      <c r="P89" s="94">
        <f>COUNTIF(C89:N89,2)</f>
        <v>5</v>
      </c>
    </row>
    <row r="90" spans="1:16" ht="26.4" customHeight="1" x14ac:dyDescent="0.7">
      <c r="A90" s="113" t="s">
        <v>157</v>
      </c>
      <c r="B90" s="111">
        <f>B69+B76+B82+B86+B89</f>
        <v>28</v>
      </c>
      <c r="C90" s="111">
        <f t="shared" ref="C90:O90" si="23">C69+C76+C82+C86+C89</f>
        <v>28</v>
      </c>
      <c r="D90" s="111">
        <f t="shared" si="23"/>
        <v>22</v>
      </c>
      <c r="E90" s="111">
        <f t="shared" si="23"/>
        <v>28</v>
      </c>
      <c r="F90" s="111">
        <f t="shared" si="23"/>
        <v>24</v>
      </c>
      <c r="G90" s="111">
        <f t="shared" si="23"/>
        <v>24</v>
      </c>
      <c r="H90" s="111">
        <f t="shared" si="23"/>
        <v>26</v>
      </c>
      <c r="I90" s="111">
        <f t="shared" si="23"/>
        <v>24</v>
      </c>
      <c r="J90" s="111">
        <f t="shared" si="23"/>
        <v>28</v>
      </c>
      <c r="K90" s="111">
        <f t="shared" si="23"/>
        <v>24</v>
      </c>
      <c r="L90" s="111">
        <f t="shared" si="23"/>
        <v>26</v>
      </c>
      <c r="M90" s="111">
        <f t="shared" si="23"/>
        <v>20</v>
      </c>
      <c r="N90" s="111">
        <f t="shared" si="23"/>
        <v>20</v>
      </c>
      <c r="O90" s="111">
        <f t="shared" si="23"/>
        <v>294</v>
      </c>
      <c r="P90" s="118"/>
    </row>
    <row r="91" spans="1:16" ht="25.95" customHeight="1" x14ac:dyDescent="0.7">
      <c r="A91" s="114" t="s">
        <v>158</v>
      </c>
      <c r="B91" s="115">
        <f>B62+B90</f>
        <v>100</v>
      </c>
      <c r="C91" s="115">
        <f t="shared" ref="C91:M91" si="24">C62+C90</f>
        <v>94</v>
      </c>
      <c r="D91" s="115">
        <f t="shared" si="24"/>
        <v>86</v>
      </c>
      <c r="E91" s="115">
        <f t="shared" si="24"/>
        <v>86</v>
      </c>
      <c r="F91" s="115">
        <f t="shared" si="24"/>
        <v>90</v>
      </c>
      <c r="G91" s="115">
        <f t="shared" si="24"/>
        <v>82</v>
      </c>
      <c r="H91" s="115">
        <f t="shared" si="24"/>
        <v>92</v>
      </c>
      <c r="I91" s="115">
        <f t="shared" si="24"/>
        <v>90</v>
      </c>
      <c r="J91" s="115">
        <f t="shared" si="24"/>
        <v>86</v>
      </c>
      <c r="K91" s="115">
        <f t="shared" si="24"/>
        <v>82</v>
      </c>
      <c r="L91" s="115">
        <f t="shared" si="24"/>
        <v>84</v>
      </c>
      <c r="M91" s="115">
        <f t="shared" si="24"/>
        <v>80</v>
      </c>
      <c r="N91" s="114">
        <f>N62+N90</f>
        <v>76</v>
      </c>
      <c r="O91" s="144"/>
      <c r="P91" s="144"/>
    </row>
    <row r="92" spans="1:16" x14ac:dyDescent="0.7">
      <c r="A92" s="116" t="s">
        <v>138</v>
      </c>
      <c r="B92" s="140">
        <f>B63+B91</f>
        <v>100</v>
      </c>
      <c r="C92" s="140">
        <f t="shared" ref="C92" si="25">C63+C91</f>
        <v>94</v>
      </c>
      <c r="D92" s="140">
        <f t="shared" ref="D92" si="26">D63+D91</f>
        <v>86</v>
      </c>
      <c r="E92" s="140">
        <f t="shared" ref="E92" si="27">E63+E91</f>
        <v>86</v>
      </c>
      <c r="F92" s="140">
        <f t="shared" ref="F92" si="28">F63+F91</f>
        <v>90</v>
      </c>
      <c r="G92" s="140">
        <f t="shared" ref="G92" si="29">G63+G91</f>
        <v>82</v>
      </c>
      <c r="H92" s="140">
        <f t="shared" ref="H92" si="30">H63+H91</f>
        <v>92</v>
      </c>
      <c r="I92" s="140">
        <f t="shared" ref="I92" si="31">I63+I91</f>
        <v>90</v>
      </c>
      <c r="J92" s="140">
        <f t="shared" ref="J92" si="32">J63+J91</f>
        <v>86</v>
      </c>
      <c r="K92" s="140">
        <f t="shared" ref="K92" si="33">K63+K91</f>
        <v>82</v>
      </c>
      <c r="L92" s="140">
        <f t="shared" ref="L92" si="34">L63+L91</f>
        <v>84</v>
      </c>
      <c r="M92" s="140">
        <f t="shared" ref="M92" si="35">M63+M91</f>
        <v>80</v>
      </c>
      <c r="N92" s="141">
        <f>N63+N91</f>
        <v>76</v>
      </c>
      <c r="O92" s="142">
        <f>AVERAGE(C92:N92)</f>
        <v>85.666666666666671</v>
      </c>
      <c r="P92" s="78"/>
    </row>
    <row r="93" spans="1:16" x14ac:dyDescent="0.7">
      <c r="A93" s="135" t="s">
        <v>267</v>
      </c>
      <c r="B93" s="135"/>
      <c r="C93" s="136" t="s">
        <v>268</v>
      </c>
      <c r="D93" s="135" t="s">
        <v>269</v>
      </c>
      <c r="E93" s="135" t="s">
        <v>269</v>
      </c>
      <c r="F93" s="135" t="s">
        <v>269</v>
      </c>
      <c r="G93" s="135" t="s">
        <v>269</v>
      </c>
      <c r="H93" s="136" t="s">
        <v>268</v>
      </c>
      <c r="I93" s="135" t="s">
        <v>269</v>
      </c>
      <c r="J93" s="135" t="s">
        <v>269</v>
      </c>
      <c r="K93" s="135" t="s">
        <v>269</v>
      </c>
      <c r="L93" s="135" t="s">
        <v>269</v>
      </c>
      <c r="M93" s="137" t="s">
        <v>270</v>
      </c>
      <c r="N93" s="137" t="s">
        <v>270</v>
      </c>
    </row>
  </sheetData>
  <mergeCells count="15">
    <mergeCell ref="N5:N6"/>
    <mergeCell ref="O5:O6"/>
    <mergeCell ref="B5:B6"/>
    <mergeCell ref="A1:O1"/>
    <mergeCell ref="H5:H6"/>
    <mergeCell ref="I5:I6"/>
    <mergeCell ref="J5:J6"/>
    <mergeCell ref="K5:K6"/>
    <mergeCell ref="L5:L6"/>
    <mergeCell ref="M5:M6"/>
    <mergeCell ref="C5:C6"/>
    <mergeCell ref="D5:D6"/>
    <mergeCell ref="E5:E6"/>
    <mergeCell ref="F5:F6"/>
    <mergeCell ref="G5:G6"/>
  </mergeCells>
  <pageMargins left="0.19685039370078741" right="0.17" top="0.41" bottom="0.41" header="0.43" footer="0.2"/>
  <pageSetup paperSize="9" scale="9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3:I26"/>
  <sheetViews>
    <sheetView topLeftCell="A4" workbookViewId="0">
      <selection activeCell="N19" sqref="N19"/>
    </sheetView>
  </sheetViews>
  <sheetFormatPr defaultRowHeight="13.8" x14ac:dyDescent="0.25"/>
  <sheetData>
    <row r="3" spans="3:9" x14ac:dyDescent="0.25">
      <c r="E3" t="s">
        <v>372</v>
      </c>
    </row>
    <row r="5" spans="3:9" ht="18.600000000000001" x14ac:dyDescent="0.55000000000000004">
      <c r="C5" s="228" t="s">
        <v>386</v>
      </c>
      <c r="D5" s="228"/>
      <c r="E5" s="228"/>
      <c r="F5" s="228"/>
      <c r="G5" s="228"/>
      <c r="H5" s="228"/>
      <c r="I5" s="228"/>
    </row>
    <row r="6" spans="3:9" ht="18.600000000000001" x14ac:dyDescent="0.55000000000000004">
      <c r="C6" s="152" t="s">
        <v>373</v>
      </c>
      <c r="D6" s="152" t="s">
        <v>374</v>
      </c>
      <c r="E6" s="152" t="s">
        <v>375</v>
      </c>
      <c r="F6" s="152" t="s">
        <v>376</v>
      </c>
      <c r="G6" s="152" t="s">
        <v>377</v>
      </c>
      <c r="H6" s="152" t="s">
        <v>378</v>
      </c>
      <c r="I6" s="152" t="s">
        <v>379</v>
      </c>
    </row>
    <row r="7" spans="3:9" ht="18.600000000000001" x14ac:dyDescent="0.55000000000000004">
      <c r="C7" s="154" t="s">
        <v>383</v>
      </c>
      <c r="D7" s="154">
        <f>+'1.นครพนม'!P20</f>
        <v>4</v>
      </c>
      <c r="E7" s="154">
        <f>+'1.นครพนม'!P36</f>
        <v>0</v>
      </c>
      <c r="F7" s="154">
        <f>+'1.นครพนม'!P43</f>
        <v>6</v>
      </c>
      <c r="G7" s="154">
        <f>+'1.นครพนม'!P49</f>
        <v>7</v>
      </c>
      <c r="H7" s="154">
        <f>+'1.นครพนม'!P55</f>
        <v>8</v>
      </c>
      <c r="I7" s="154">
        <f>+'1.นครพนม'!P61</f>
        <v>11</v>
      </c>
    </row>
    <row r="8" spans="3:9" ht="18.600000000000001" x14ac:dyDescent="0.55000000000000004">
      <c r="C8" s="154" t="s">
        <v>385</v>
      </c>
      <c r="D8" s="154">
        <f>+'2.บึงกาฬ'!L20</f>
        <v>2</v>
      </c>
      <c r="E8" s="154">
        <f>+'2.บึงกาฬ'!L36</f>
        <v>1</v>
      </c>
      <c r="F8" s="154">
        <f>+'2.บึงกาฬ'!L43</f>
        <v>6</v>
      </c>
      <c r="G8" s="154">
        <f>+'2.บึงกาฬ'!L49</f>
        <v>6</v>
      </c>
      <c r="H8" s="154">
        <f>+'2.บึงกาฬ'!L55</f>
        <v>5</v>
      </c>
      <c r="I8" s="154">
        <f>+'2.บึงกาฬ'!L61</f>
        <v>5</v>
      </c>
    </row>
    <row r="9" spans="3:9" ht="18.600000000000001" x14ac:dyDescent="0.55000000000000004">
      <c r="C9" s="154" t="s">
        <v>382</v>
      </c>
      <c r="D9" s="154">
        <f>+'3.เลย'!R20</f>
        <v>5</v>
      </c>
      <c r="E9" s="154">
        <f>+'3.เลย'!R36</f>
        <v>2</v>
      </c>
      <c r="F9" s="154">
        <f>+'3.เลย'!R43</f>
        <v>14</v>
      </c>
      <c r="G9" s="154">
        <f>+'3.เลย'!R49</f>
        <v>6</v>
      </c>
      <c r="H9" s="154">
        <f>+'3.เลย'!R55</f>
        <v>14</v>
      </c>
      <c r="I9" s="154">
        <f>+'3.เลย'!R61</f>
        <v>11</v>
      </c>
    </row>
    <row r="10" spans="3:9" ht="18.600000000000001" x14ac:dyDescent="0.55000000000000004">
      <c r="C10" s="154" t="s">
        <v>381</v>
      </c>
      <c r="D10" s="155">
        <f>+'4.สกลนคร'!V20</f>
        <v>18</v>
      </c>
      <c r="E10" s="155">
        <f>+'4.สกลนคร'!V36</f>
        <v>3</v>
      </c>
      <c r="F10" s="155">
        <f>+'4.สกลนคร'!V43</f>
        <v>15</v>
      </c>
      <c r="G10" s="155">
        <f>+'4.สกลนคร'!V49</f>
        <v>17</v>
      </c>
      <c r="H10" s="155">
        <f>+'4.สกลนคร'!V55</f>
        <v>18</v>
      </c>
      <c r="I10" s="155">
        <f>+'4.สกลนคร'!V61</f>
        <v>15</v>
      </c>
    </row>
    <row r="11" spans="3:9" ht="18.600000000000001" x14ac:dyDescent="0.55000000000000004">
      <c r="C11" s="154" t="s">
        <v>384</v>
      </c>
      <c r="D11" s="154">
        <f>+'5.หนองคาย'!M20</f>
        <v>8</v>
      </c>
      <c r="E11" s="154">
        <f>+'5.หนองคาย'!M36</f>
        <v>0</v>
      </c>
      <c r="F11" s="154">
        <f>+'5.หนองคาย'!M43</f>
        <v>9</v>
      </c>
      <c r="G11" s="154">
        <f>+'5.หนองคาย'!M49</f>
        <v>8</v>
      </c>
      <c r="H11" s="154">
        <f>+'5.หนองคาย'!M55</f>
        <v>9</v>
      </c>
      <c r="I11" s="154">
        <f>+'6.หนองบัวลำภู'!J61</f>
        <v>5</v>
      </c>
    </row>
    <row r="12" spans="3:9" ht="18.600000000000001" x14ac:dyDescent="0.55000000000000004">
      <c r="C12" s="154" t="s">
        <v>387</v>
      </c>
      <c r="D12" s="154">
        <f>+'6.หนองบัวลำภู'!J20</f>
        <v>6</v>
      </c>
      <c r="E12" s="154">
        <f>+'6.หนองบัวลำภู'!J36</f>
        <v>0</v>
      </c>
      <c r="F12" s="154">
        <f>+'6.หนองบัวลำภู'!J43</f>
        <v>6</v>
      </c>
      <c r="G12" s="154">
        <f>+'6.หนองบัวลำภู'!J49</f>
        <v>5</v>
      </c>
      <c r="H12" s="154">
        <f>+'6.หนองบัวลำภู'!J55</f>
        <v>2</v>
      </c>
      <c r="I12" s="154">
        <f>+'6.หนองบัวลำภู'!J61</f>
        <v>5</v>
      </c>
    </row>
    <row r="13" spans="3:9" ht="18.600000000000001" x14ac:dyDescent="0.55000000000000004">
      <c r="C13" s="153" t="s">
        <v>380</v>
      </c>
      <c r="D13" s="153">
        <f>+'7.อุดรธานี'!Y20</f>
        <v>18</v>
      </c>
      <c r="E13" s="153">
        <f>+'7.อุดรธานี'!Y36</f>
        <v>3</v>
      </c>
      <c r="F13" s="153">
        <f>+'7.อุดรธานี'!Y43</f>
        <v>21</v>
      </c>
      <c r="G13" s="153">
        <f>+'7.อุดรธานี'!Y49</f>
        <v>1</v>
      </c>
      <c r="H13" s="153">
        <f>+'7.อุดรธานี'!Y55</f>
        <v>21</v>
      </c>
      <c r="I13" s="153">
        <f>+'7.อุดรธานี'!Y61</f>
        <v>6</v>
      </c>
    </row>
    <row r="14" spans="3:9" ht="18.600000000000001" x14ac:dyDescent="0.55000000000000004">
      <c r="C14" s="152" t="s">
        <v>1</v>
      </c>
      <c r="D14" s="152">
        <f t="shared" ref="D14:I14" si="0">SUM(D8:D13)</f>
        <v>57</v>
      </c>
      <c r="E14" s="152">
        <f t="shared" si="0"/>
        <v>9</v>
      </c>
      <c r="F14" s="152">
        <f t="shared" si="0"/>
        <v>71</v>
      </c>
      <c r="G14" s="152">
        <f t="shared" si="0"/>
        <v>43</v>
      </c>
      <c r="H14" s="152">
        <f t="shared" si="0"/>
        <v>69</v>
      </c>
      <c r="I14" s="152">
        <f t="shared" si="0"/>
        <v>47</v>
      </c>
    </row>
    <row r="17" spans="3:8" ht="18.600000000000001" x14ac:dyDescent="0.55000000000000004">
      <c r="C17" s="152" t="s">
        <v>373</v>
      </c>
      <c r="D17" s="152" t="s">
        <v>585</v>
      </c>
      <c r="E17" s="152" t="s">
        <v>586</v>
      </c>
      <c r="F17" s="152" t="s">
        <v>587</v>
      </c>
      <c r="G17" s="152" t="s">
        <v>1</v>
      </c>
    </row>
    <row r="18" spans="3:8" ht="18.600000000000001" x14ac:dyDescent="0.55000000000000004">
      <c r="C18" s="154" t="s">
        <v>383</v>
      </c>
      <c r="D18" s="154">
        <v>2</v>
      </c>
      <c r="E18" s="154">
        <v>8</v>
      </c>
      <c r="F18" s="191">
        <v>2</v>
      </c>
      <c r="G18" s="192">
        <f>+D18+E18+F18</f>
        <v>12</v>
      </c>
    </row>
    <row r="19" spans="3:8" ht="18.600000000000001" x14ac:dyDescent="0.55000000000000004">
      <c r="C19" s="154" t="s">
        <v>385</v>
      </c>
      <c r="D19" s="154">
        <v>2</v>
      </c>
      <c r="E19" s="154">
        <v>6</v>
      </c>
      <c r="F19" s="197">
        <v>0</v>
      </c>
      <c r="G19" s="195">
        <f t="shared" ref="G19:G24" si="1">+D19+E19+F19</f>
        <v>8</v>
      </c>
      <c r="H19" s="156"/>
    </row>
    <row r="20" spans="3:8" ht="21" customHeight="1" x14ac:dyDescent="0.55000000000000004">
      <c r="C20" s="154" t="s">
        <v>382</v>
      </c>
      <c r="D20" s="154">
        <v>10</v>
      </c>
      <c r="E20" s="154">
        <v>4</v>
      </c>
      <c r="F20" s="189">
        <v>0</v>
      </c>
      <c r="G20" s="195">
        <f t="shared" si="1"/>
        <v>14</v>
      </c>
    </row>
    <row r="21" spans="3:8" ht="21" customHeight="1" x14ac:dyDescent="0.55000000000000004">
      <c r="C21" s="154" t="s">
        <v>381</v>
      </c>
      <c r="D21" s="155">
        <v>18</v>
      </c>
      <c r="E21" s="155">
        <v>0</v>
      </c>
      <c r="F21" s="155">
        <v>0</v>
      </c>
      <c r="G21" s="193">
        <f t="shared" si="1"/>
        <v>18</v>
      </c>
    </row>
    <row r="22" spans="3:8" ht="18.600000000000001" x14ac:dyDescent="0.55000000000000004">
      <c r="C22" s="154" t="s">
        <v>384</v>
      </c>
      <c r="D22" s="154">
        <v>5</v>
      </c>
      <c r="E22" s="154">
        <v>4</v>
      </c>
      <c r="F22" s="191">
        <v>0</v>
      </c>
      <c r="G22" s="194">
        <f t="shared" si="1"/>
        <v>9</v>
      </c>
    </row>
    <row r="23" spans="3:8" ht="21" customHeight="1" x14ac:dyDescent="0.55000000000000004">
      <c r="C23" s="189" t="s">
        <v>387</v>
      </c>
      <c r="D23" s="154">
        <v>2</v>
      </c>
      <c r="E23" s="189">
        <v>4</v>
      </c>
      <c r="F23" s="197">
        <v>0</v>
      </c>
      <c r="G23" s="194">
        <f t="shared" si="1"/>
        <v>6</v>
      </c>
    </row>
    <row r="24" spans="3:8" ht="18.600000000000001" x14ac:dyDescent="0.55000000000000004">
      <c r="C24" s="190" t="s">
        <v>380</v>
      </c>
      <c r="D24" s="191">
        <v>1</v>
      </c>
      <c r="E24" s="190">
        <v>20</v>
      </c>
      <c r="F24" s="190">
        <v>0</v>
      </c>
      <c r="G24" s="196">
        <f t="shared" si="1"/>
        <v>21</v>
      </c>
    </row>
    <row r="25" spans="3:8" ht="18.600000000000001" x14ac:dyDescent="0.55000000000000004">
      <c r="C25" s="152" t="s">
        <v>1</v>
      </c>
      <c r="D25" s="152">
        <f>SUM(D18:D24)</f>
        <v>40</v>
      </c>
      <c r="E25" s="152">
        <f>SUM(E18:E24)</f>
        <v>46</v>
      </c>
      <c r="F25" s="152">
        <f>SUM(F18:F24)</f>
        <v>2</v>
      </c>
      <c r="G25" s="152">
        <f>SUM(G18:G24)</f>
        <v>88</v>
      </c>
    </row>
    <row r="26" spans="3:8" ht="21" customHeight="1" x14ac:dyDescent="0.25">
      <c r="D26" s="156"/>
    </row>
  </sheetData>
  <mergeCells count="1">
    <mergeCell ref="C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91"/>
  <sheetViews>
    <sheetView zoomScaleNormal="100" workbookViewId="0">
      <selection activeCell="S4" sqref="S4"/>
    </sheetView>
  </sheetViews>
  <sheetFormatPr defaultRowHeight="24.6" x14ac:dyDescent="0.7"/>
  <cols>
    <col min="1" max="1" width="4.59765625" style="157" customWidth="1"/>
    <col min="2" max="2" width="10.8984375" style="157" customWidth="1"/>
    <col min="3" max="3" width="6.69921875" style="166" customWidth="1"/>
    <col min="4" max="4" width="28.3984375" style="157" customWidth="1"/>
    <col min="5" max="5" width="8.796875" style="157" customWidth="1"/>
    <col min="6" max="6" width="8.296875" style="55" customWidth="1"/>
    <col min="7" max="7" width="8.3984375" style="157" customWidth="1"/>
    <col min="8" max="16384" width="8.796875" style="157"/>
  </cols>
  <sheetData>
    <row r="1" spans="1:7" ht="13.8" customHeight="1" x14ac:dyDescent="0.35">
      <c r="A1" s="232" t="s">
        <v>388</v>
      </c>
      <c r="B1" s="235" t="s">
        <v>389</v>
      </c>
      <c r="C1" s="232" t="s">
        <v>390</v>
      </c>
      <c r="D1" s="235" t="s">
        <v>391</v>
      </c>
      <c r="E1" s="229" t="s">
        <v>568</v>
      </c>
      <c r="F1" s="229" t="s">
        <v>569</v>
      </c>
      <c r="G1" s="229" t="s">
        <v>570</v>
      </c>
    </row>
    <row r="2" spans="1:7" ht="13.8" customHeight="1" x14ac:dyDescent="0.35">
      <c r="A2" s="233"/>
      <c r="B2" s="236"/>
      <c r="C2" s="233"/>
      <c r="D2" s="236"/>
      <c r="E2" s="230"/>
      <c r="F2" s="230"/>
      <c r="G2" s="230"/>
    </row>
    <row r="3" spans="1:7" ht="22.8" customHeight="1" x14ac:dyDescent="0.35">
      <c r="A3" s="234"/>
      <c r="B3" s="237"/>
      <c r="C3" s="234"/>
      <c r="D3" s="237"/>
      <c r="E3" s="231"/>
      <c r="F3" s="231"/>
      <c r="G3" s="231"/>
    </row>
    <row r="4" spans="1:7" x14ac:dyDescent="0.7">
      <c r="A4" s="158">
        <v>1</v>
      </c>
      <c r="B4" s="159" t="s">
        <v>383</v>
      </c>
      <c r="C4" s="160" t="s">
        <v>392</v>
      </c>
      <c r="D4" s="159" t="s">
        <v>393</v>
      </c>
      <c r="E4" s="161">
        <v>94</v>
      </c>
      <c r="F4" s="136" t="s">
        <v>268</v>
      </c>
      <c r="G4" s="143"/>
    </row>
    <row r="5" spans="1:7" x14ac:dyDescent="0.7">
      <c r="A5" s="158">
        <v>2</v>
      </c>
      <c r="B5" s="159" t="s">
        <v>383</v>
      </c>
      <c r="C5" s="160" t="s">
        <v>394</v>
      </c>
      <c r="D5" s="159" t="s">
        <v>395</v>
      </c>
      <c r="E5" s="161">
        <v>86</v>
      </c>
      <c r="F5" s="135" t="s">
        <v>269</v>
      </c>
      <c r="G5" s="143"/>
    </row>
    <row r="6" spans="1:7" x14ac:dyDescent="0.7">
      <c r="A6" s="158">
        <v>3</v>
      </c>
      <c r="B6" s="159" t="s">
        <v>383</v>
      </c>
      <c r="C6" s="160" t="s">
        <v>396</v>
      </c>
      <c r="D6" s="159" t="s">
        <v>397</v>
      </c>
      <c r="E6" s="161">
        <v>86</v>
      </c>
      <c r="F6" s="135" t="s">
        <v>269</v>
      </c>
      <c r="G6" s="143"/>
    </row>
    <row r="7" spans="1:7" x14ac:dyDescent="0.7">
      <c r="A7" s="158">
        <v>4</v>
      </c>
      <c r="B7" s="159" t="s">
        <v>383</v>
      </c>
      <c r="C7" s="160" t="s">
        <v>398</v>
      </c>
      <c r="D7" s="159" t="s">
        <v>399</v>
      </c>
      <c r="E7" s="161">
        <v>90</v>
      </c>
      <c r="F7" s="135" t="s">
        <v>269</v>
      </c>
      <c r="G7" s="143"/>
    </row>
    <row r="8" spans="1:7" x14ac:dyDescent="0.7">
      <c r="A8" s="158">
        <v>5</v>
      </c>
      <c r="B8" s="159" t="s">
        <v>383</v>
      </c>
      <c r="C8" s="160" t="s">
        <v>400</v>
      </c>
      <c r="D8" s="159" t="s">
        <v>401</v>
      </c>
      <c r="E8" s="161">
        <v>82</v>
      </c>
      <c r="F8" s="135" t="s">
        <v>269</v>
      </c>
      <c r="G8" s="143"/>
    </row>
    <row r="9" spans="1:7" x14ac:dyDescent="0.7">
      <c r="A9" s="158">
        <v>6</v>
      </c>
      <c r="B9" s="159" t="s">
        <v>383</v>
      </c>
      <c r="C9" s="160" t="s">
        <v>402</v>
      </c>
      <c r="D9" s="159" t="s">
        <v>403</v>
      </c>
      <c r="E9" s="161">
        <v>92</v>
      </c>
      <c r="F9" s="136" t="s">
        <v>268</v>
      </c>
      <c r="G9" s="143"/>
    </row>
    <row r="10" spans="1:7" x14ac:dyDescent="0.7">
      <c r="A10" s="158">
        <v>7</v>
      </c>
      <c r="B10" s="159" t="s">
        <v>383</v>
      </c>
      <c r="C10" s="160" t="s">
        <v>404</v>
      </c>
      <c r="D10" s="159" t="s">
        <v>405</v>
      </c>
      <c r="E10" s="161">
        <v>90</v>
      </c>
      <c r="F10" s="135" t="s">
        <v>269</v>
      </c>
      <c r="G10" s="143"/>
    </row>
    <row r="11" spans="1:7" x14ac:dyDescent="0.7">
      <c r="A11" s="158">
        <v>8</v>
      </c>
      <c r="B11" s="159" t="s">
        <v>383</v>
      </c>
      <c r="C11" s="160" t="s">
        <v>406</v>
      </c>
      <c r="D11" s="159" t="s">
        <v>407</v>
      </c>
      <c r="E11" s="161">
        <v>86</v>
      </c>
      <c r="F11" s="135" t="s">
        <v>269</v>
      </c>
      <c r="G11" s="143"/>
    </row>
    <row r="12" spans="1:7" x14ac:dyDescent="0.7">
      <c r="A12" s="158">
        <v>9</v>
      </c>
      <c r="B12" s="159" t="s">
        <v>383</v>
      </c>
      <c r="C12" s="160" t="s">
        <v>408</v>
      </c>
      <c r="D12" s="159" t="s">
        <v>409</v>
      </c>
      <c r="E12" s="161">
        <v>82</v>
      </c>
      <c r="F12" s="135" t="s">
        <v>269</v>
      </c>
      <c r="G12" s="143"/>
    </row>
    <row r="13" spans="1:7" x14ac:dyDescent="0.7">
      <c r="A13" s="158">
        <v>10</v>
      </c>
      <c r="B13" s="159" t="s">
        <v>383</v>
      </c>
      <c r="C13" s="160" t="s">
        <v>410</v>
      </c>
      <c r="D13" s="159" t="s">
        <v>411</v>
      </c>
      <c r="E13" s="161">
        <v>84</v>
      </c>
      <c r="F13" s="135" t="s">
        <v>269</v>
      </c>
      <c r="G13" s="143"/>
    </row>
    <row r="14" spans="1:7" x14ac:dyDescent="0.7">
      <c r="A14" s="158">
        <v>11</v>
      </c>
      <c r="B14" s="159" t="s">
        <v>383</v>
      </c>
      <c r="C14" s="160" t="s">
        <v>412</v>
      </c>
      <c r="D14" s="159" t="s">
        <v>413</v>
      </c>
      <c r="E14" s="161">
        <v>80</v>
      </c>
      <c r="F14" s="137" t="s">
        <v>270</v>
      </c>
      <c r="G14" s="143"/>
    </row>
    <row r="15" spans="1:7" x14ac:dyDescent="0.7">
      <c r="A15" s="158">
        <v>12</v>
      </c>
      <c r="B15" s="159" t="s">
        <v>383</v>
      </c>
      <c r="C15" s="160" t="s">
        <v>414</v>
      </c>
      <c r="D15" s="159" t="s">
        <v>415</v>
      </c>
      <c r="E15" s="161">
        <v>76</v>
      </c>
      <c r="F15" s="137" t="s">
        <v>270</v>
      </c>
      <c r="G15" s="142">
        <f>AVERAGE(E4:E15)</f>
        <v>85.666666666666671</v>
      </c>
    </row>
    <row r="16" spans="1:7" x14ac:dyDescent="0.7">
      <c r="A16" s="162">
        <v>13</v>
      </c>
      <c r="B16" s="163" t="s">
        <v>385</v>
      </c>
      <c r="C16" s="164" t="s">
        <v>416</v>
      </c>
      <c r="D16" s="163" t="s">
        <v>417</v>
      </c>
      <c r="E16" s="167">
        <v>82</v>
      </c>
      <c r="F16" s="135" t="s">
        <v>269</v>
      </c>
      <c r="G16" s="143"/>
    </row>
    <row r="17" spans="1:7" x14ac:dyDescent="0.7">
      <c r="A17" s="158">
        <v>14</v>
      </c>
      <c r="B17" s="159" t="s">
        <v>385</v>
      </c>
      <c r="C17" s="160" t="s">
        <v>418</v>
      </c>
      <c r="D17" s="165" t="s">
        <v>419</v>
      </c>
      <c r="E17" s="168">
        <v>88</v>
      </c>
      <c r="F17" s="135" t="s">
        <v>269</v>
      </c>
      <c r="G17" s="143"/>
    </row>
    <row r="18" spans="1:7" x14ac:dyDescent="0.7">
      <c r="A18" s="158">
        <v>15</v>
      </c>
      <c r="B18" s="159" t="s">
        <v>385</v>
      </c>
      <c r="C18" s="160" t="s">
        <v>420</v>
      </c>
      <c r="D18" s="165" t="s">
        <v>421</v>
      </c>
      <c r="E18" s="168">
        <v>90</v>
      </c>
      <c r="F18" s="135" t="s">
        <v>269</v>
      </c>
      <c r="G18" s="143"/>
    </row>
    <row r="19" spans="1:7" x14ac:dyDescent="0.7">
      <c r="A19" s="158">
        <v>16</v>
      </c>
      <c r="B19" s="159" t="s">
        <v>385</v>
      </c>
      <c r="C19" s="160" t="s">
        <v>422</v>
      </c>
      <c r="D19" s="165" t="s">
        <v>423</v>
      </c>
      <c r="E19" s="168">
        <v>82</v>
      </c>
      <c r="F19" s="135" t="s">
        <v>269</v>
      </c>
      <c r="G19" s="143"/>
    </row>
    <row r="20" spans="1:7" x14ac:dyDescent="0.7">
      <c r="A20" s="158">
        <v>17</v>
      </c>
      <c r="B20" s="159" t="s">
        <v>385</v>
      </c>
      <c r="C20" s="160" t="s">
        <v>424</v>
      </c>
      <c r="D20" s="165" t="s">
        <v>425</v>
      </c>
      <c r="E20" s="168">
        <v>90</v>
      </c>
      <c r="F20" s="135" t="s">
        <v>269</v>
      </c>
      <c r="G20" s="143"/>
    </row>
    <row r="21" spans="1:7" x14ac:dyDescent="0.7">
      <c r="A21" s="158">
        <v>18</v>
      </c>
      <c r="B21" s="159" t="s">
        <v>385</v>
      </c>
      <c r="C21" s="160" t="s">
        <v>426</v>
      </c>
      <c r="D21" s="165" t="s">
        <v>427</v>
      </c>
      <c r="E21" s="168">
        <v>93</v>
      </c>
      <c r="F21" s="136" t="s">
        <v>268</v>
      </c>
      <c r="G21" s="143"/>
    </row>
    <row r="22" spans="1:7" x14ac:dyDescent="0.7">
      <c r="A22" s="158">
        <v>19</v>
      </c>
      <c r="B22" s="159" t="s">
        <v>385</v>
      </c>
      <c r="C22" s="160" t="s">
        <v>428</v>
      </c>
      <c r="D22" s="165" t="s">
        <v>429</v>
      </c>
      <c r="E22" s="168">
        <v>88</v>
      </c>
      <c r="F22" s="135" t="s">
        <v>269</v>
      </c>
      <c r="G22" s="143"/>
    </row>
    <row r="23" spans="1:7" x14ac:dyDescent="0.7">
      <c r="A23" s="158">
        <v>20</v>
      </c>
      <c r="B23" s="159" t="s">
        <v>385</v>
      </c>
      <c r="C23" s="160" t="s">
        <v>430</v>
      </c>
      <c r="D23" s="165" t="s">
        <v>431</v>
      </c>
      <c r="E23" s="168">
        <v>92</v>
      </c>
      <c r="F23" s="136" t="s">
        <v>268</v>
      </c>
      <c r="G23" s="142">
        <f>AVERAGE(E16:E23)</f>
        <v>88.125</v>
      </c>
    </row>
    <row r="24" spans="1:7" x14ac:dyDescent="0.7">
      <c r="A24" s="162">
        <v>21</v>
      </c>
      <c r="B24" s="163" t="s">
        <v>382</v>
      </c>
      <c r="C24" s="164" t="s">
        <v>432</v>
      </c>
      <c r="D24" s="163" t="s">
        <v>433</v>
      </c>
      <c r="E24" s="167">
        <v>88</v>
      </c>
      <c r="F24" s="135" t="s">
        <v>269</v>
      </c>
      <c r="G24" s="143"/>
    </row>
    <row r="25" spans="1:7" x14ac:dyDescent="0.7">
      <c r="A25" s="158">
        <v>22</v>
      </c>
      <c r="B25" s="159" t="s">
        <v>382</v>
      </c>
      <c r="C25" s="160" t="s">
        <v>434</v>
      </c>
      <c r="D25" s="165" t="s">
        <v>435</v>
      </c>
      <c r="E25" s="168">
        <v>94</v>
      </c>
      <c r="F25" s="136" t="s">
        <v>268</v>
      </c>
      <c r="G25" s="143"/>
    </row>
    <row r="26" spans="1:7" x14ac:dyDescent="0.7">
      <c r="A26" s="158">
        <v>23</v>
      </c>
      <c r="B26" s="159" t="s">
        <v>382</v>
      </c>
      <c r="C26" s="160" t="s">
        <v>436</v>
      </c>
      <c r="D26" s="165" t="s">
        <v>437</v>
      </c>
      <c r="E26" s="168">
        <v>94</v>
      </c>
      <c r="F26" s="136" t="s">
        <v>268</v>
      </c>
      <c r="G26" s="143"/>
    </row>
    <row r="27" spans="1:7" x14ac:dyDescent="0.7">
      <c r="A27" s="158">
        <v>24</v>
      </c>
      <c r="B27" s="159" t="s">
        <v>382</v>
      </c>
      <c r="C27" s="160" t="s">
        <v>438</v>
      </c>
      <c r="D27" s="165" t="s">
        <v>439</v>
      </c>
      <c r="E27" s="168">
        <v>92</v>
      </c>
      <c r="F27" s="136" t="s">
        <v>268</v>
      </c>
      <c r="G27" s="143"/>
    </row>
    <row r="28" spans="1:7" x14ac:dyDescent="0.7">
      <c r="A28" s="158">
        <v>25</v>
      </c>
      <c r="B28" s="159" t="s">
        <v>382</v>
      </c>
      <c r="C28" s="160" t="s">
        <v>440</v>
      </c>
      <c r="D28" s="165" t="s">
        <v>441</v>
      </c>
      <c r="E28" s="168">
        <v>92</v>
      </c>
      <c r="F28" s="136" t="s">
        <v>268</v>
      </c>
      <c r="G28" s="143"/>
    </row>
    <row r="29" spans="1:7" x14ac:dyDescent="0.7">
      <c r="A29" s="158">
        <v>26</v>
      </c>
      <c r="B29" s="159" t="s">
        <v>382</v>
      </c>
      <c r="C29" s="160" t="s">
        <v>442</v>
      </c>
      <c r="D29" s="165" t="s">
        <v>443</v>
      </c>
      <c r="E29" s="168">
        <v>92</v>
      </c>
      <c r="F29" s="136" t="s">
        <v>268</v>
      </c>
      <c r="G29" s="143"/>
    </row>
    <row r="30" spans="1:7" x14ac:dyDescent="0.7">
      <c r="A30" s="158">
        <v>27</v>
      </c>
      <c r="B30" s="159" t="s">
        <v>382</v>
      </c>
      <c r="C30" s="160" t="s">
        <v>444</v>
      </c>
      <c r="D30" s="165" t="s">
        <v>445</v>
      </c>
      <c r="E30" s="168">
        <v>86</v>
      </c>
      <c r="F30" s="135" t="s">
        <v>269</v>
      </c>
      <c r="G30" s="143"/>
    </row>
    <row r="31" spans="1:7" x14ac:dyDescent="0.7">
      <c r="A31" s="158">
        <v>28</v>
      </c>
      <c r="B31" s="159" t="s">
        <v>382</v>
      </c>
      <c r="C31" s="160" t="s">
        <v>446</v>
      </c>
      <c r="D31" s="165" t="s">
        <v>447</v>
      </c>
      <c r="E31" s="168">
        <v>92</v>
      </c>
      <c r="F31" s="136" t="s">
        <v>268</v>
      </c>
      <c r="G31" s="143"/>
    </row>
    <row r="32" spans="1:7" x14ac:dyDescent="0.7">
      <c r="A32" s="158">
        <v>29</v>
      </c>
      <c r="B32" s="159" t="s">
        <v>382</v>
      </c>
      <c r="C32" s="160" t="s">
        <v>448</v>
      </c>
      <c r="D32" s="165" t="s">
        <v>449</v>
      </c>
      <c r="E32" s="168">
        <v>96</v>
      </c>
      <c r="F32" s="136" t="s">
        <v>268</v>
      </c>
      <c r="G32" s="143"/>
    </row>
    <row r="33" spans="1:7" x14ac:dyDescent="0.7">
      <c r="A33" s="158">
        <v>30</v>
      </c>
      <c r="B33" s="159" t="s">
        <v>382</v>
      </c>
      <c r="C33" s="160" t="s">
        <v>450</v>
      </c>
      <c r="D33" s="165" t="s">
        <v>451</v>
      </c>
      <c r="E33" s="168">
        <v>92</v>
      </c>
      <c r="F33" s="136" t="s">
        <v>268</v>
      </c>
      <c r="G33" s="143"/>
    </row>
    <row r="34" spans="1:7" x14ac:dyDescent="0.7">
      <c r="A34" s="158">
        <v>31</v>
      </c>
      <c r="B34" s="159" t="s">
        <v>382</v>
      </c>
      <c r="C34" s="160" t="s">
        <v>452</v>
      </c>
      <c r="D34" s="165" t="s">
        <v>453</v>
      </c>
      <c r="E34" s="168">
        <v>94</v>
      </c>
      <c r="F34" s="136" t="s">
        <v>268</v>
      </c>
      <c r="G34" s="143"/>
    </row>
    <row r="35" spans="1:7" x14ac:dyDescent="0.7">
      <c r="A35" s="158">
        <v>32</v>
      </c>
      <c r="B35" s="159" t="s">
        <v>382</v>
      </c>
      <c r="C35" s="160" t="s">
        <v>454</v>
      </c>
      <c r="D35" s="165" t="s">
        <v>455</v>
      </c>
      <c r="E35" s="168">
        <v>88</v>
      </c>
      <c r="F35" s="135" t="s">
        <v>269</v>
      </c>
      <c r="G35" s="143"/>
    </row>
    <row r="36" spans="1:7" x14ac:dyDescent="0.7">
      <c r="A36" s="158">
        <v>33</v>
      </c>
      <c r="B36" s="159" t="s">
        <v>382</v>
      </c>
      <c r="C36" s="160" t="s">
        <v>456</v>
      </c>
      <c r="D36" s="165" t="s">
        <v>457</v>
      </c>
      <c r="E36" s="168">
        <v>90</v>
      </c>
      <c r="F36" s="135" t="s">
        <v>269</v>
      </c>
      <c r="G36" s="143"/>
    </row>
    <row r="37" spans="1:7" x14ac:dyDescent="0.7">
      <c r="A37" s="158">
        <v>34</v>
      </c>
      <c r="B37" s="159" t="s">
        <v>382</v>
      </c>
      <c r="C37" s="160" t="s">
        <v>458</v>
      </c>
      <c r="D37" s="165" t="s">
        <v>459</v>
      </c>
      <c r="E37" s="168">
        <v>92</v>
      </c>
      <c r="F37" s="136" t="s">
        <v>268</v>
      </c>
      <c r="G37" s="142">
        <f>AVERAGE(E24:E37)</f>
        <v>91.571428571428569</v>
      </c>
    </row>
    <row r="38" spans="1:7" x14ac:dyDescent="0.7">
      <c r="A38" s="162">
        <v>35</v>
      </c>
      <c r="B38" s="163" t="s">
        <v>381</v>
      </c>
      <c r="C38" s="164" t="s">
        <v>460</v>
      </c>
      <c r="D38" s="163" t="s">
        <v>461</v>
      </c>
      <c r="E38" s="167">
        <v>96</v>
      </c>
      <c r="F38" s="136" t="s">
        <v>268</v>
      </c>
      <c r="G38" s="143"/>
    </row>
    <row r="39" spans="1:7" x14ac:dyDescent="0.7">
      <c r="A39" s="158">
        <v>36</v>
      </c>
      <c r="B39" s="159" t="s">
        <v>381</v>
      </c>
      <c r="C39" s="160" t="s">
        <v>462</v>
      </c>
      <c r="D39" s="159" t="s">
        <v>463</v>
      </c>
      <c r="E39" s="168">
        <v>94</v>
      </c>
      <c r="F39" s="136" t="s">
        <v>268</v>
      </c>
      <c r="G39" s="143"/>
    </row>
    <row r="40" spans="1:7" x14ac:dyDescent="0.7">
      <c r="A40" s="158">
        <v>37</v>
      </c>
      <c r="B40" s="159" t="s">
        <v>381</v>
      </c>
      <c r="C40" s="160" t="s">
        <v>464</v>
      </c>
      <c r="D40" s="159" t="s">
        <v>465</v>
      </c>
      <c r="E40" s="168">
        <v>96</v>
      </c>
      <c r="F40" s="136" t="s">
        <v>268</v>
      </c>
      <c r="G40" s="143"/>
    </row>
    <row r="41" spans="1:7" x14ac:dyDescent="0.7">
      <c r="A41" s="158">
        <v>38</v>
      </c>
      <c r="B41" s="159" t="s">
        <v>381</v>
      </c>
      <c r="C41" s="160" t="s">
        <v>466</v>
      </c>
      <c r="D41" s="159" t="s">
        <v>467</v>
      </c>
      <c r="E41" s="168">
        <v>92</v>
      </c>
      <c r="F41" s="136" t="s">
        <v>268</v>
      </c>
      <c r="G41" s="143"/>
    </row>
    <row r="42" spans="1:7" x14ac:dyDescent="0.7">
      <c r="A42" s="158">
        <v>39</v>
      </c>
      <c r="B42" s="159" t="s">
        <v>381</v>
      </c>
      <c r="C42" s="160" t="s">
        <v>468</v>
      </c>
      <c r="D42" s="159" t="s">
        <v>469</v>
      </c>
      <c r="E42" s="168">
        <v>94</v>
      </c>
      <c r="F42" s="136" t="s">
        <v>268</v>
      </c>
      <c r="G42" s="143"/>
    </row>
    <row r="43" spans="1:7" x14ac:dyDescent="0.7">
      <c r="A43" s="158">
        <v>40</v>
      </c>
      <c r="B43" s="159" t="s">
        <v>381</v>
      </c>
      <c r="C43" s="160" t="s">
        <v>470</v>
      </c>
      <c r="D43" s="159" t="s">
        <v>471</v>
      </c>
      <c r="E43" s="168">
        <v>94</v>
      </c>
      <c r="F43" s="136" t="s">
        <v>268</v>
      </c>
      <c r="G43" s="143"/>
    </row>
    <row r="44" spans="1:7" x14ac:dyDescent="0.7">
      <c r="A44" s="158">
        <v>41</v>
      </c>
      <c r="B44" s="159" t="s">
        <v>381</v>
      </c>
      <c r="C44" s="160" t="s">
        <v>472</v>
      </c>
      <c r="D44" s="159" t="s">
        <v>473</v>
      </c>
      <c r="E44" s="168">
        <v>92</v>
      </c>
      <c r="F44" s="136" t="s">
        <v>268</v>
      </c>
      <c r="G44" s="143"/>
    </row>
    <row r="45" spans="1:7" x14ac:dyDescent="0.7">
      <c r="A45" s="158">
        <v>42</v>
      </c>
      <c r="B45" s="159" t="s">
        <v>381</v>
      </c>
      <c r="C45" s="160" t="s">
        <v>474</v>
      </c>
      <c r="D45" s="159" t="s">
        <v>475</v>
      </c>
      <c r="E45" s="168">
        <v>92</v>
      </c>
      <c r="F45" s="136" t="s">
        <v>268</v>
      </c>
      <c r="G45" s="143"/>
    </row>
    <row r="46" spans="1:7" x14ac:dyDescent="0.7">
      <c r="A46" s="158">
        <v>43</v>
      </c>
      <c r="B46" s="159" t="s">
        <v>381</v>
      </c>
      <c r="C46" s="160" t="s">
        <v>476</v>
      </c>
      <c r="D46" s="159" t="s">
        <v>477</v>
      </c>
      <c r="E46" s="168">
        <v>96</v>
      </c>
      <c r="F46" s="136" t="s">
        <v>268</v>
      </c>
      <c r="G46" s="143"/>
    </row>
    <row r="47" spans="1:7" x14ac:dyDescent="0.7">
      <c r="A47" s="158">
        <v>44</v>
      </c>
      <c r="B47" s="159" t="s">
        <v>381</v>
      </c>
      <c r="C47" s="160" t="s">
        <v>478</v>
      </c>
      <c r="D47" s="159" t="s">
        <v>479</v>
      </c>
      <c r="E47" s="168">
        <v>100</v>
      </c>
      <c r="F47" s="136" t="s">
        <v>268</v>
      </c>
      <c r="G47" s="143"/>
    </row>
    <row r="48" spans="1:7" x14ac:dyDescent="0.7">
      <c r="A48" s="158">
        <v>45</v>
      </c>
      <c r="B48" s="159" t="s">
        <v>381</v>
      </c>
      <c r="C48" s="160" t="s">
        <v>480</v>
      </c>
      <c r="D48" s="159" t="s">
        <v>481</v>
      </c>
      <c r="E48" s="168">
        <v>98</v>
      </c>
      <c r="F48" s="136" t="s">
        <v>268</v>
      </c>
      <c r="G48" s="143"/>
    </row>
    <row r="49" spans="1:7" x14ac:dyDescent="0.7">
      <c r="A49" s="158">
        <v>46</v>
      </c>
      <c r="B49" s="159" t="s">
        <v>381</v>
      </c>
      <c r="C49" s="160" t="s">
        <v>482</v>
      </c>
      <c r="D49" s="159" t="s">
        <v>483</v>
      </c>
      <c r="E49" s="168">
        <v>94</v>
      </c>
      <c r="F49" s="136" t="s">
        <v>268</v>
      </c>
      <c r="G49" s="143"/>
    </row>
    <row r="50" spans="1:7" x14ac:dyDescent="0.7">
      <c r="A50" s="158">
        <v>47</v>
      </c>
      <c r="B50" s="159" t="s">
        <v>381</v>
      </c>
      <c r="C50" s="160" t="s">
        <v>484</v>
      </c>
      <c r="D50" s="159" t="s">
        <v>485</v>
      </c>
      <c r="E50" s="168">
        <v>92</v>
      </c>
      <c r="F50" s="136" t="s">
        <v>268</v>
      </c>
      <c r="G50" s="143"/>
    </row>
    <row r="51" spans="1:7" x14ac:dyDescent="0.7">
      <c r="A51" s="158">
        <v>48</v>
      </c>
      <c r="B51" s="159" t="s">
        <v>381</v>
      </c>
      <c r="C51" s="160" t="s">
        <v>486</v>
      </c>
      <c r="D51" s="159" t="s">
        <v>487</v>
      </c>
      <c r="E51" s="168">
        <v>92</v>
      </c>
      <c r="F51" s="136" t="s">
        <v>268</v>
      </c>
      <c r="G51" s="143"/>
    </row>
    <row r="52" spans="1:7" x14ac:dyDescent="0.7">
      <c r="A52" s="158">
        <v>49</v>
      </c>
      <c r="B52" s="159" t="s">
        <v>381</v>
      </c>
      <c r="C52" s="160" t="s">
        <v>488</v>
      </c>
      <c r="D52" s="159" t="s">
        <v>489</v>
      </c>
      <c r="E52" s="168">
        <v>98</v>
      </c>
      <c r="F52" s="136" t="s">
        <v>268</v>
      </c>
      <c r="G52" s="143"/>
    </row>
    <row r="53" spans="1:7" x14ac:dyDescent="0.7">
      <c r="A53" s="158">
        <v>50</v>
      </c>
      <c r="B53" s="159" t="s">
        <v>381</v>
      </c>
      <c r="C53" s="160" t="s">
        <v>490</v>
      </c>
      <c r="D53" s="159" t="s">
        <v>491</v>
      </c>
      <c r="E53" s="168">
        <v>94</v>
      </c>
      <c r="F53" s="136" t="s">
        <v>268</v>
      </c>
      <c r="G53" s="143"/>
    </row>
    <row r="54" spans="1:7" x14ac:dyDescent="0.7">
      <c r="A54" s="158">
        <v>51</v>
      </c>
      <c r="B54" s="159" t="s">
        <v>381</v>
      </c>
      <c r="C54" s="160" t="s">
        <v>492</v>
      </c>
      <c r="D54" s="159" t="s">
        <v>493</v>
      </c>
      <c r="E54" s="168">
        <v>92</v>
      </c>
      <c r="F54" s="136" t="s">
        <v>268</v>
      </c>
      <c r="G54" s="143"/>
    </row>
    <row r="55" spans="1:7" x14ac:dyDescent="0.7">
      <c r="A55" s="158">
        <v>52</v>
      </c>
      <c r="B55" s="159" t="s">
        <v>381</v>
      </c>
      <c r="C55" s="160" t="s">
        <v>494</v>
      </c>
      <c r="D55" s="159" t="s">
        <v>495</v>
      </c>
      <c r="E55" s="168">
        <v>94</v>
      </c>
      <c r="F55" s="136" t="s">
        <v>268</v>
      </c>
      <c r="G55" s="142">
        <f>AVERAGE(E38:E55)</f>
        <v>94.444444444444443</v>
      </c>
    </row>
    <row r="56" spans="1:7" x14ac:dyDescent="0.7">
      <c r="A56" s="162">
        <v>53</v>
      </c>
      <c r="B56" s="163" t="s">
        <v>384</v>
      </c>
      <c r="C56" s="164" t="s">
        <v>496</v>
      </c>
      <c r="D56" s="163" t="s">
        <v>497</v>
      </c>
      <c r="E56" s="167">
        <v>94</v>
      </c>
      <c r="F56" s="136" t="s">
        <v>268</v>
      </c>
      <c r="G56" s="143"/>
    </row>
    <row r="57" spans="1:7" x14ac:dyDescent="0.7">
      <c r="A57" s="158">
        <v>54</v>
      </c>
      <c r="B57" s="159" t="s">
        <v>384</v>
      </c>
      <c r="C57" s="160" t="s">
        <v>498</v>
      </c>
      <c r="D57" s="159" t="s">
        <v>499</v>
      </c>
      <c r="E57" s="168">
        <v>94</v>
      </c>
      <c r="F57" s="136" t="s">
        <v>268</v>
      </c>
      <c r="G57" s="143"/>
    </row>
    <row r="58" spans="1:7" x14ac:dyDescent="0.7">
      <c r="A58" s="158">
        <v>55</v>
      </c>
      <c r="B58" s="159" t="s">
        <v>384</v>
      </c>
      <c r="C58" s="160" t="s">
        <v>500</v>
      </c>
      <c r="D58" s="159" t="s">
        <v>501</v>
      </c>
      <c r="E58" s="168">
        <v>94</v>
      </c>
      <c r="F58" s="136" t="s">
        <v>268</v>
      </c>
      <c r="G58" s="143"/>
    </row>
    <row r="59" spans="1:7" x14ac:dyDescent="0.7">
      <c r="A59" s="158">
        <v>56</v>
      </c>
      <c r="B59" s="159" t="s">
        <v>384</v>
      </c>
      <c r="C59" s="160" t="s">
        <v>502</v>
      </c>
      <c r="D59" s="159" t="s">
        <v>503</v>
      </c>
      <c r="E59" s="168">
        <v>94</v>
      </c>
      <c r="F59" s="136" t="s">
        <v>268</v>
      </c>
      <c r="G59" s="143"/>
    </row>
    <row r="60" spans="1:7" x14ac:dyDescent="0.7">
      <c r="A60" s="158">
        <v>57</v>
      </c>
      <c r="B60" s="159" t="s">
        <v>384</v>
      </c>
      <c r="C60" s="160" t="s">
        <v>504</v>
      </c>
      <c r="D60" s="159" t="s">
        <v>505</v>
      </c>
      <c r="E60" s="168">
        <v>94</v>
      </c>
      <c r="F60" s="136" t="s">
        <v>268</v>
      </c>
      <c r="G60" s="143"/>
    </row>
    <row r="61" spans="1:7" x14ac:dyDescent="0.7">
      <c r="A61" s="158">
        <v>58</v>
      </c>
      <c r="B61" s="159" t="s">
        <v>384</v>
      </c>
      <c r="C61" s="160" t="s">
        <v>506</v>
      </c>
      <c r="D61" s="159" t="s">
        <v>507</v>
      </c>
      <c r="E61" s="168">
        <v>90</v>
      </c>
      <c r="F61" s="135" t="s">
        <v>269</v>
      </c>
      <c r="G61" s="143"/>
    </row>
    <row r="62" spans="1:7" x14ac:dyDescent="0.7">
      <c r="A62" s="158">
        <v>59</v>
      </c>
      <c r="B62" s="159" t="s">
        <v>384</v>
      </c>
      <c r="C62" s="160" t="s">
        <v>508</v>
      </c>
      <c r="D62" s="159" t="s">
        <v>509</v>
      </c>
      <c r="E62" s="168">
        <v>90</v>
      </c>
      <c r="F62" s="135" t="s">
        <v>269</v>
      </c>
      <c r="G62" s="143"/>
    </row>
    <row r="63" spans="1:7" x14ac:dyDescent="0.7">
      <c r="A63" s="158">
        <v>60</v>
      </c>
      <c r="B63" s="159" t="s">
        <v>384</v>
      </c>
      <c r="C63" s="160" t="s">
        <v>510</v>
      </c>
      <c r="D63" s="159" t="s">
        <v>511</v>
      </c>
      <c r="E63" s="168">
        <v>90</v>
      </c>
      <c r="F63" s="135" t="s">
        <v>269</v>
      </c>
      <c r="G63" s="143"/>
    </row>
    <row r="64" spans="1:7" x14ac:dyDescent="0.7">
      <c r="A64" s="158">
        <v>61</v>
      </c>
      <c r="B64" s="159" t="s">
        <v>384</v>
      </c>
      <c r="C64" s="160" t="s">
        <v>512</v>
      </c>
      <c r="D64" s="159" t="s">
        <v>513</v>
      </c>
      <c r="E64" s="168">
        <v>82</v>
      </c>
      <c r="F64" s="135" t="s">
        <v>269</v>
      </c>
      <c r="G64" s="142">
        <f>AVERAGE(E56:E64)</f>
        <v>91.333333333333329</v>
      </c>
    </row>
    <row r="65" spans="1:7" x14ac:dyDescent="0.7">
      <c r="A65" s="162">
        <v>62</v>
      </c>
      <c r="B65" s="163" t="s">
        <v>387</v>
      </c>
      <c r="C65" s="164" t="s">
        <v>514</v>
      </c>
      <c r="D65" s="163" t="s">
        <v>515</v>
      </c>
      <c r="E65" s="167">
        <v>92</v>
      </c>
      <c r="F65" s="136" t="s">
        <v>268</v>
      </c>
      <c r="G65" s="143"/>
    </row>
    <row r="66" spans="1:7" x14ac:dyDescent="0.7">
      <c r="A66" s="158">
        <v>63</v>
      </c>
      <c r="B66" s="159" t="s">
        <v>387</v>
      </c>
      <c r="C66" s="160" t="s">
        <v>516</v>
      </c>
      <c r="D66" s="159" t="s">
        <v>517</v>
      </c>
      <c r="E66" s="168">
        <v>92</v>
      </c>
      <c r="F66" s="136" t="s">
        <v>268</v>
      </c>
      <c r="G66" s="143"/>
    </row>
    <row r="67" spans="1:7" x14ac:dyDescent="0.7">
      <c r="A67" s="158">
        <v>64</v>
      </c>
      <c r="B67" s="159" t="s">
        <v>387</v>
      </c>
      <c r="C67" s="160" t="s">
        <v>518</v>
      </c>
      <c r="D67" s="159" t="s">
        <v>519</v>
      </c>
      <c r="E67" s="168">
        <v>86</v>
      </c>
      <c r="F67" s="135" t="s">
        <v>269</v>
      </c>
      <c r="G67" s="143"/>
    </row>
    <row r="68" spans="1:7" x14ac:dyDescent="0.7">
      <c r="A68" s="158">
        <v>65</v>
      </c>
      <c r="B68" s="159" t="s">
        <v>387</v>
      </c>
      <c r="C68" s="160" t="s">
        <v>520</v>
      </c>
      <c r="D68" s="159" t="s">
        <v>521</v>
      </c>
      <c r="E68" s="168">
        <v>90</v>
      </c>
      <c r="F68" s="135" t="s">
        <v>269</v>
      </c>
      <c r="G68" s="143"/>
    </row>
    <row r="69" spans="1:7" x14ac:dyDescent="0.7">
      <c r="A69" s="158">
        <v>66</v>
      </c>
      <c r="B69" s="159" t="s">
        <v>387</v>
      </c>
      <c r="C69" s="160" t="s">
        <v>522</v>
      </c>
      <c r="D69" s="159" t="s">
        <v>523</v>
      </c>
      <c r="E69" s="168">
        <v>88</v>
      </c>
      <c r="F69" s="135" t="s">
        <v>269</v>
      </c>
      <c r="G69" s="143"/>
    </row>
    <row r="70" spans="1:7" x14ac:dyDescent="0.7">
      <c r="A70" s="158">
        <v>67</v>
      </c>
      <c r="B70" s="159" t="s">
        <v>387</v>
      </c>
      <c r="C70" s="160" t="s">
        <v>524</v>
      </c>
      <c r="D70" s="159" t="s">
        <v>525</v>
      </c>
      <c r="E70" s="168">
        <v>86</v>
      </c>
      <c r="F70" s="135" t="s">
        <v>269</v>
      </c>
      <c r="G70" s="142">
        <f>AVERAGE(E65:E70)</f>
        <v>89</v>
      </c>
    </row>
    <row r="71" spans="1:7" x14ac:dyDescent="0.7">
      <c r="A71" s="162">
        <v>68</v>
      </c>
      <c r="B71" s="163" t="s">
        <v>380</v>
      </c>
      <c r="C71" s="164" t="s">
        <v>526</v>
      </c>
      <c r="D71" s="163" t="s">
        <v>527</v>
      </c>
      <c r="E71" s="167">
        <v>88</v>
      </c>
      <c r="F71" s="135" t="s">
        <v>269</v>
      </c>
      <c r="G71" s="143"/>
    </row>
    <row r="72" spans="1:7" x14ac:dyDescent="0.7">
      <c r="A72" s="158">
        <v>69</v>
      </c>
      <c r="B72" s="159" t="s">
        <v>380</v>
      </c>
      <c r="C72" s="160" t="s">
        <v>528</v>
      </c>
      <c r="D72" s="159" t="s">
        <v>529</v>
      </c>
      <c r="E72" s="168">
        <v>92</v>
      </c>
      <c r="F72" s="136" t="s">
        <v>268</v>
      </c>
      <c r="G72" s="143"/>
    </row>
    <row r="73" spans="1:7" x14ac:dyDescent="0.7">
      <c r="A73" s="158">
        <v>70</v>
      </c>
      <c r="B73" s="159" t="s">
        <v>380</v>
      </c>
      <c r="C73" s="160" t="s">
        <v>530</v>
      </c>
      <c r="D73" s="159" t="s">
        <v>531</v>
      </c>
      <c r="E73" s="168">
        <v>84</v>
      </c>
      <c r="F73" s="135" t="s">
        <v>269</v>
      </c>
      <c r="G73" s="143"/>
    </row>
    <row r="74" spans="1:7" x14ac:dyDescent="0.7">
      <c r="A74" s="158">
        <v>71</v>
      </c>
      <c r="B74" s="159" t="s">
        <v>380</v>
      </c>
      <c r="C74" s="160" t="s">
        <v>532</v>
      </c>
      <c r="D74" s="159" t="s">
        <v>533</v>
      </c>
      <c r="E74" s="168">
        <v>86</v>
      </c>
      <c r="F74" s="135" t="s">
        <v>269</v>
      </c>
      <c r="G74" s="143"/>
    </row>
    <row r="75" spans="1:7" x14ac:dyDescent="0.7">
      <c r="A75" s="158">
        <v>72</v>
      </c>
      <c r="B75" s="159" t="s">
        <v>380</v>
      </c>
      <c r="C75" s="160" t="s">
        <v>534</v>
      </c>
      <c r="D75" s="159" t="s">
        <v>535</v>
      </c>
      <c r="E75" s="168">
        <v>82</v>
      </c>
      <c r="F75" s="135" t="s">
        <v>269</v>
      </c>
      <c r="G75" s="143"/>
    </row>
    <row r="76" spans="1:7" x14ac:dyDescent="0.7">
      <c r="A76" s="158">
        <v>73</v>
      </c>
      <c r="B76" s="159" t="s">
        <v>380</v>
      </c>
      <c r="C76" s="160" t="s">
        <v>536</v>
      </c>
      <c r="D76" s="159" t="s">
        <v>537</v>
      </c>
      <c r="E76" s="168">
        <v>84</v>
      </c>
      <c r="F76" s="135" t="s">
        <v>269</v>
      </c>
      <c r="G76" s="143"/>
    </row>
    <row r="77" spans="1:7" x14ac:dyDescent="0.7">
      <c r="A77" s="158">
        <v>74</v>
      </c>
      <c r="B77" s="159" t="s">
        <v>380</v>
      </c>
      <c r="C77" s="160" t="s">
        <v>538</v>
      </c>
      <c r="D77" s="159" t="s">
        <v>539</v>
      </c>
      <c r="E77" s="168">
        <v>82</v>
      </c>
      <c r="F77" s="135" t="s">
        <v>269</v>
      </c>
      <c r="G77" s="143"/>
    </row>
    <row r="78" spans="1:7" x14ac:dyDescent="0.7">
      <c r="A78" s="158">
        <v>75</v>
      </c>
      <c r="B78" s="159" t="s">
        <v>380</v>
      </c>
      <c r="C78" s="160" t="s">
        <v>540</v>
      </c>
      <c r="D78" s="159" t="s">
        <v>541</v>
      </c>
      <c r="E78" s="168">
        <v>86</v>
      </c>
      <c r="F78" s="135" t="s">
        <v>269</v>
      </c>
      <c r="G78" s="143"/>
    </row>
    <row r="79" spans="1:7" x14ac:dyDescent="0.7">
      <c r="A79" s="158">
        <v>76</v>
      </c>
      <c r="B79" s="159" t="s">
        <v>380</v>
      </c>
      <c r="C79" s="160" t="s">
        <v>542</v>
      </c>
      <c r="D79" s="159" t="s">
        <v>543</v>
      </c>
      <c r="E79" s="168">
        <v>84</v>
      </c>
      <c r="F79" s="135" t="s">
        <v>269</v>
      </c>
      <c r="G79" s="143"/>
    </row>
    <row r="80" spans="1:7" x14ac:dyDescent="0.7">
      <c r="A80" s="158">
        <v>77</v>
      </c>
      <c r="B80" s="159" t="s">
        <v>380</v>
      </c>
      <c r="C80" s="160" t="s">
        <v>544</v>
      </c>
      <c r="D80" s="159" t="s">
        <v>545</v>
      </c>
      <c r="E80" s="168">
        <v>88</v>
      </c>
      <c r="F80" s="135" t="s">
        <v>269</v>
      </c>
      <c r="G80" s="143"/>
    </row>
    <row r="81" spans="1:7" x14ac:dyDescent="0.7">
      <c r="A81" s="158">
        <v>78</v>
      </c>
      <c r="B81" s="159" t="s">
        <v>380</v>
      </c>
      <c r="C81" s="160" t="s">
        <v>546</v>
      </c>
      <c r="D81" s="159" t="s">
        <v>547</v>
      </c>
      <c r="E81" s="168">
        <v>84</v>
      </c>
      <c r="F81" s="135" t="s">
        <v>269</v>
      </c>
      <c r="G81" s="143"/>
    </row>
    <row r="82" spans="1:7" x14ac:dyDescent="0.7">
      <c r="A82" s="158">
        <v>79</v>
      </c>
      <c r="B82" s="159" t="s">
        <v>380</v>
      </c>
      <c r="C82" s="160" t="s">
        <v>548</v>
      </c>
      <c r="D82" s="159" t="s">
        <v>549</v>
      </c>
      <c r="E82" s="168">
        <v>88</v>
      </c>
      <c r="F82" s="135" t="s">
        <v>269</v>
      </c>
      <c r="G82" s="143"/>
    </row>
    <row r="83" spans="1:7" x14ac:dyDescent="0.7">
      <c r="A83" s="158">
        <v>80</v>
      </c>
      <c r="B83" s="159" t="s">
        <v>380</v>
      </c>
      <c r="C83" s="160" t="s">
        <v>550</v>
      </c>
      <c r="D83" s="159" t="s">
        <v>551</v>
      </c>
      <c r="E83" s="168">
        <v>84</v>
      </c>
      <c r="F83" s="135" t="s">
        <v>269</v>
      </c>
      <c r="G83" s="143"/>
    </row>
    <row r="84" spans="1:7" x14ac:dyDescent="0.7">
      <c r="A84" s="158">
        <v>81</v>
      </c>
      <c r="B84" s="159" t="s">
        <v>380</v>
      </c>
      <c r="C84" s="160" t="s">
        <v>552</v>
      </c>
      <c r="D84" s="159" t="s">
        <v>553</v>
      </c>
      <c r="E84" s="168">
        <v>90</v>
      </c>
      <c r="F84" s="135" t="s">
        <v>269</v>
      </c>
      <c r="G84" s="143"/>
    </row>
    <row r="85" spans="1:7" x14ac:dyDescent="0.7">
      <c r="A85" s="158">
        <v>82</v>
      </c>
      <c r="B85" s="159" t="s">
        <v>380</v>
      </c>
      <c r="C85" s="160" t="s">
        <v>554</v>
      </c>
      <c r="D85" s="159" t="s">
        <v>555</v>
      </c>
      <c r="E85" s="168">
        <v>90</v>
      </c>
      <c r="F85" s="135" t="s">
        <v>269</v>
      </c>
      <c r="G85" s="143"/>
    </row>
    <row r="86" spans="1:7" x14ac:dyDescent="0.7">
      <c r="A86" s="158">
        <v>83</v>
      </c>
      <c r="B86" s="159" t="s">
        <v>380</v>
      </c>
      <c r="C86" s="160" t="s">
        <v>556</v>
      </c>
      <c r="D86" s="159" t="s">
        <v>557</v>
      </c>
      <c r="E86" s="168">
        <v>90</v>
      </c>
      <c r="F86" s="135" t="s">
        <v>269</v>
      </c>
      <c r="G86" s="143"/>
    </row>
    <row r="87" spans="1:7" x14ac:dyDescent="0.7">
      <c r="A87" s="158">
        <v>84</v>
      </c>
      <c r="B87" s="159" t="s">
        <v>380</v>
      </c>
      <c r="C87" s="160" t="s">
        <v>558</v>
      </c>
      <c r="D87" s="159" t="s">
        <v>559</v>
      </c>
      <c r="E87" s="168">
        <v>90</v>
      </c>
      <c r="F87" s="135" t="s">
        <v>269</v>
      </c>
      <c r="G87" s="143"/>
    </row>
    <row r="88" spans="1:7" x14ac:dyDescent="0.7">
      <c r="A88" s="158">
        <v>85</v>
      </c>
      <c r="B88" s="159" t="s">
        <v>380</v>
      </c>
      <c r="C88" s="160" t="s">
        <v>560</v>
      </c>
      <c r="D88" s="159" t="s">
        <v>561</v>
      </c>
      <c r="E88" s="168">
        <v>90</v>
      </c>
      <c r="F88" s="135" t="s">
        <v>269</v>
      </c>
      <c r="G88" s="143"/>
    </row>
    <row r="89" spans="1:7" x14ac:dyDescent="0.7">
      <c r="A89" s="158">
        <v>86</v>
      </c>
      <c r="B89" s="159" t="s">
        <v>380</v>
      </c>
      <c r="C89" s="160" t="s">
        <v>562</v>
      </c>
      <c r="D89" s="159" t="s">
        <v>563</v>
      </c>
      <c r="E89" s="168">
        <v>90</v>
      </c>
      <c r="F89" s="135" t="s">
        <v>269</v>
      </c>
      <c r="G89" s="143"/>
    </row>
    <row r="90" spans="1:7" x14ac:dyDescent="0.7">
      <c r="A90" s="158">
        <v>87</v>
      </c>
      <c r="B90" s="159" t="s">
        <v>380</v>
      </c>
      <c r="C90" s="160" t="s">
        <v>564</v>
      </c>
      <c r="D90" s="159" t="s">
        <v>565</v>
      </c>
      <c r="E90" s="168">
        <v>82</v>
      </c>
      <c r="F90" s="135" t="s">
        <v>269</v>
      </c>
      <c r="G90" s="143"/>
    </row>
    <row r="91" spans="1:7" x14ac:dyDescent="0.7">
      <c r="A91" s="158">
        <v>88</v>
      </c>
      <c r="B91" s="159" t="s">
        <v>380</v>
      </c>
      <c r="C91" s="160" t="s">
        <v>566</v>
      </c>
      <c r="D91" s="159" t="s">
        <v>567</v>
      </c>
      <c r="E91" s="168">
        <v>88</v>
      </c>
      <c r="F91" s="135" t="s">
        <v>269</v>
      </c>
      <c r="G91" s="142">
        <f>AVERAGE(E71:E91)</f>
        <v>86.761904761904759</v>
      </c>
    </row>
  </sheetData>
  <mergeCells count="7">
    <mergeCell ref="G1:G3"/>
    <mergeCell ref="F1:F3"/>
    <mergeCell ref="A1:A3"/>
    <mergeCell ref="B1:B3"/>
    <mergeCell ref="C1:C3"/>
    <mergeCell ref="D1:D3"/>
    <mergeCell ref="E1:E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95"/>
  <sheetViews>
    <sheetView topLeftCell="A79" zoomScale="90" zoomScaleNormal="90" workbookViewId="0">
      <selection activeCell="E95" sqref="E95"/>
    </sheetView>
  </sheetViews>
  <sheetFormatPr defaultRowHeight="13.8" x14ac:dyDescent="0.25"/>
  <cols>
    <col min="1" max="1" width="23.3984375" customWidth="1"/>
    <col min="2" max="2" width="57.19921875" customWidth="1"/>
    <col min="3" max="3" width="9.296875" hidden="1" customWidth="1"/>
    <col min="4" max="4" width="9.8984375" hidden="1" customWidth="1"/>
    <col min="5" max="5" width="75.296875" customWidth="1"/>
  </cols>
  <sheetData>
    <row r="1" spans="1:5" ht="24.6" x14ac:dyDescent="0.25">
      <c r="A1" s="240" t="s">
        <v>120</v>
      </c>
      <c r="B1" s="240"/>
      <c r="C1" s="240"/>
      <c r="D1" s="240"/>
      <c r="E1" s="240"/>
    </row>
    <row r="2" spans="1:5" ht="24.6" x14ac:dyDescent="0.7">
      <c r="A2" s="241" t="s">
        <v>211</v>
      </c>
      <c r="B2" s="241"/>
      <c r="C2" s="241"/>
      <c r="D2" s="241"/>
      <c r="E2" s="241"/>
    </row>
    <row r="3" spans="1:5" ht="24.6" x14ac:dyDescent="0.7">
      <c r="A3" s="241" t="s">
        <v>200</v>
      </c>
      <c r="B3" s="241"/>
      <c r="C3" s="241"/>
      <c r="D3" s="241"/>
      <c r="E3" s="241"/>
    </row>
    <row r="5" spans="1:5" ht="24.6" x14ac:dyDescent="0.25">
      <c r="A5" s="242" t="s">
        <v>48</v>
      </c>
      <c r="B5" s="244" t="s">
        <v>49</v>
      </c>
      <c r="C5" s="244" t="s">
        <v>50</v>
      </c>
      <c r="D5" s="244"/>
      <c r="E5" s="244" t="s">
        <v>51</v>
      </c>
    </row>
    <row r="6" spans="1:5" ht="24.6" x14ac:dyDescent="0.25">
      <c r="A6" s="243"/>
      <c r="B6" s="244"/>
      <c r="C6" s="1">
        <v>0</v>
      </c>
      <c r="D6" s="1">
        <v>2</v>
      </c>
      <c r="E6" s="244"/>
    </row>
    <row r="7" spans="1:5" ht="22.8" x14ac:dyDescent="0.25">
      <c r="A7" s="18" t="s">
        <v>52</v>
      </c>
      <c r="B7" s="18" t="s">
        <v>87</v>
      </c>
      <c r="C7" s="23"/>
      <c r="D7" s="23"/>
      <c r="E7" s="24"/>
    </row>
    <row r="8" spans="1:5" ht="22.8" x14ac:dyDescent="0.25">
      <c r="A8" s="11" t="s">
        <v>53</v>
      </c>
      <c r="B8" s="21" t="s">
        <v>121</v>
      </c>
      <c r="C8" s="17"/>
      <c r="D8" s="17"/>
      <c r="E8" s="22"/>
    </row>
    <row r="9" spans="1:5" ht="22.8" x14ac:dyDescent="0.25">
      <c r="A9" s="19"/>
      <c r="B9" s="16" t="s">
        <v>54</v>
      </c>
      <c r="C9" s="4"/>
      <c r="D9" s="4"/>
      <c r="E9" s="4" t="s">
        <v>171</v>
      </c>
    </row>
    <row r="10" spans="1:5" ht="22.8" x14ac:dyDescent="0.25">
      <c r="A10" s="19"/>
      <c r="B10" s="16" t="s">
        <v>88</v>
      </c>
      <c r="C10" s="4"/>
      <c r="D10" s="4"/>
      <c r="E10" s="4" t="s">
        <v>172</v>
      </c>
    </row>
    <row r="11" spans="1:5" ht="22.8" x14ac:dyDescent="0.25">
      <c r="A11" s="19"/>
      <c r="B11" s="16" t="s">
        <v>55</v>
      </c>
      <c r="C11" s="4"/>
      <c r="D11" s="4"/>
      <c r="E11" s="4" t="s">
        <v>173</v>
      </c>
    </row>
    <row r="12" spans="1:5" ht="22.8" x14ac:dyDescent="0.25">
      <c r="A12" s="19"/>
      <c r="B12" s="14" t="s">
        <v>5</v>
      </c>
      <c r="C12" s="8"/>
      <c r="D12" s="8"/>
      <c r="E12" s="2" t="s">
        <v>95</v>
      </c>
    </row>
    <row r="13" spans="1:5" ht="22.8" x14ac:dyDescent="0.25">
      <c r="A13" s="19"/>
      <c r="B13" s="14" t="s">
        <v>89</v>
      </c>
      <c r="C13" s="8"/>
      <c r="D13" s="8"/>
      <c r="E13" s="6"/>
    </row>
    <row r="14" spans="1:5" ht="22.8" x14ac:dyDescent="0.25">
      <c r="A14" s="19"/>
      <c r="B14" s="16" t="s">
        <v>56</v>
      </c>
      <c r="C14" s="8"/>
      <c r="D14" s="8"/>
      <c r="E14" s="4" t="s">
        <v>174</v>
      </c>
    </row>
    <row r="15" spans="1:5" ht="22.8" x14ac:dyDescent="0.25">
      <c r="A15" s="19"/>
      <c r="B15" s="26" t="s">
        <v>139</v>
      </c>
      <c r="C15" s="23"/>
      <c r="D15" s="23"/>
      <c r="E15" s="26" t="s">
        <v>175</v>
      </c>
    </row>
    <row r="16" spans="1:5" ht="22.8" x14ac:dyDescent="0.25">
      <c r="A16" s="19"/>
      <c r="B16" s="21" t="s">
        <v>140</v>
      </c>
      <c r="C16" s="17"/>
      <c r="D16" s="17"/>
      <c r="E16" s="25"/>
    </row>
    <row r="17" spans="1:5" ht="22.8" x14ac:dyDescent="0.25">
      <c r="A17" s="19"/>
      <c r="B17" s="15" t="s">
        <v>90</v>
      </c>
      <c r="C17" s="8"/>
      <c r="D17" s="8"/>
      <c r="E17" s="3" t="s">
        <v>176</v>
      </c>
    </row>
    <row r="18" spans="1:5" ht="22.8" x14ac:dyDescent="0.25">
      <c r="A18" s="19"/>
      <c r="B18" s="16" t="s">
        <v>57</v>
      </c>
      <c r="C18" s="8"/>
      <c r="D18" s="8"/>
      <c r="E18" s="3" t="s">
        <v>177</v>
      </c>
    </row>
    <row r="19" spans="1:5" ht="22.8" x14ac:dyDescent="0.25">
      <c r="A19" s="19"/>
      <c r="B19" s="15" t="s">
        <v>58</v>
      </c>
      <c r="C19" s="8"/>
      <c r="D19" s="8"/>
      <c r="E19" s="3" t="s">
        <v>178</v>
      </c>
    </row>
    <row r="20" spans="1:5" ht="22.8" x14ac:dyDescent="0.25">
      <c r="A20" s="19"/>
      <c r="B20" s="14" t="s">
        <v>144</v>
      </c>
      <c r="C20" s="8"/>
      <c r="D20" s="8"/>
      <c r="E20" s="3" t="s">
        <v>145</v>
      </c>
    </row>
    <row r="21" spans="1:5" ht="22.8" x14ac:dyDescent="0.25">
      <c r="A21" s="19"/>
      <c r="B21" s="14" t="s">
        <v>91</v>
      </c>
      <c r="C21" s="8"/>
      <c r="D21" s="8"/>
      <c r="E21" s="3" t="s">
        <v>114</v>
      </c>
    </row>
    <row r="22" spans="1:5" ht="22.8" x14ac:dyDescent="0.25">
      <c r="A22" s="23" t="s">
        <v>96</v>
      </c>
      <c r="B22" s="14" t="s">
        <v>8</v>
      </c>
      <c r="C22" s="8"/>
      <c r="D22" s="8"/>
      <c r="E22" s="3" t="s">
        <v>159</v>
      </c>
    </row>
    <row r="23" spans="1:5" ht="22.8" x14ac:dyDescent="0.25">
      <c r="A23" s="34" t="s">
        <v>59</v>
      </c>
      <c r="B23" s="14" t="s">
        <v>9</v>
      </c>
      <c r="C23" s="8"/>
      <c r="D23" s="8"/>
      <c r="E23" s="3"/>
    </row>
    <row r="24" spans="1:5" ht="22.8" x14ac:dyDescent="0.25">
      <c r="A24" s="34" t="s">
        <v>60</v>
      </c>
      <c r="B24" s="46" t="s">
        <v>122</v>
      </c>
      <c r="C24" s="23"/>
      <c r="D24" s="23"/>
      <c r="E24" s="28" t="s">
        <v>179</v>
      </c>
    </row>
    <row r="25" spans="1:5" ht="22.8" x14ac:dyDescent="0.25">
      <c r="A25" s="19"/>
      <c r="B25" s="21" t="s">
        <v>123</v>
      </c>
      <c r="C25" s="17"/>
      <c r="D25" s="17"/>
      <c r="E25" s="25"/>
    </row>
    <row r="26" spans="1:5" ht="22.8" x14ac:dyDescent="0.25">
      <c r="A26" s="19"/>
      <c r="B26" s="46" t="s">
        <v>124</v>
      </c>
      <c r="C26" s="23"/>
      <c r="D26" s="23"/>
      <c r="E26" s="29" t="s">
        <v>180</v>
      </c>
    </row>
    <row r="27" spans="1:5" ht="22.8" x14ac:dyDescent="0.25">
      <c r="A27" s="19"/>
      <c r="B27" s="21" t="s">
        <v>61</v>
      </c>
      <c r="C27" s="17"/>
      <c r="D27" s="17"/>
      <c r="E27" s="20"/>
    </row>
    <row r="28" spans="1:5" ht="22.8" x14ac:dyDescent="0.25">
      <c r="A28" s="19"/>
      <c r="B28" s="15" t="s">
        <v>90</v>
      </c>
      <c r="C28" s="8"/>
      <c r="D28" s="8"/>
      <c r="E28" s="4" t="s">
        <v>181</v>
      </c>
    </row>
    <row r="29" spans="1:5" ht="22.8" x14ac:dyDescent="0.25">
      <c r="A29" s="19"/>
      <c r="B29" s="15" t="s">
        <v>62</v>
      </c>
      <c r="C29" s="8"/>
      <c r="D29" s="8"/>
      <c r="E29" s="13" t="s">
        <v>182</v>
      </c>
    </row>
    <row r="30" spans="1:5" ht="22.8" x14ac:dyDescent="0.25">
      <c r="A30" s="19"/>
      <c r="B30" s="15" t="s">
        <v>58</v>
      </c>
      <c r="C30" s="8"/>
      <c r="D30" s="8"/>
      <c r="E30" s="13" t="s">
        <v>183</v>
      </c>
    </row>
    <row r="31" spans="1:5" ht="22.8" x14ac:dyDescent="0.25">
      <c r="A31" s="19"/>
      <c r="B31" s="14" t="s">
        <v>11</v>
      </c>
      <c r="C31" s="8"/>
      <c r="D31" s="8"/>
      <c r="E31" s="13" t="s">
        <v>92</v>
      </c>
    </row>
    <row r="32" spans="1:5" ht="22.8" x14ac:dyDescent="0.25">
      <c r="A32" s="20"/>
      <c r="B32" s="14" t="s">
        <v>12</v>
      </c>
      <c r="C32" s="8"/>
      <c r="D32" s="8"/>
      <c r="E32" s="7"/>
    </row>
    <row r="33" spans="1:6" ht="22.8" x14ac:dyDescent="0.25">
      <c r="A33" s="19"/>
      <c r="B33" s="53" t="s">
        <v>93</v>
      </c>
      <c r="C33" s="11"/>
      <c r="D33" s="11"/>
      <c r="E33" s="54"/>
      <c r="F33" t="s">
        <v>114</v>
      </c>
    </row>
    <row r="34" spans="1:6" ht="22.8" x14ac:dyDescent="0.65">
      <c r="A34" s="19"/>
      <c r="B34" s="21" t="s">
        <v>94</v>
      </c>
      <c r="C34" s="17"/>
      <c r="D34" s="17"/>
      <c r="E34" s="30"/>
    </row>
    <row r="35" spans="1:6" ht="22.8" x14ac:dyDescent="0.25">
      <c r="A35" s="19"/>
      <c r="B35" s="15" t="s">
        <v>97</v>
      </c>
      <c r="C35" s="8"/>
      <c r="D35" s="8"/>
      <c r="E35" s="4" t="s">
        <v>212</v>
      </c>
    </row>
    <row r="36" spans="1:6" ht="22.8" x14ac:dyDescent="0.25">
      <c r="A36" s="19"/>
      <c r="B36" s="15" t="s">
        <v>98</v>
      </c>
      <c r="C36" s="8"/>
      <c r="D36" s="8"/>
      <c r="E36" s="4" t="s">
        <v>213</v>
      </c>
    </row>
    <row r="37" spans="1:6" ht="22.8" x14ac:dyDescent="0.25">
      <c r="A37" s="20"/>
      <c r="B37" s="15" t="s">
        <v>99</v>
      </c>
      <c r="C37" s="8"/>
      <c r="D37" s="8"/>
      <c r="E37" s="4" t="s">
        <v>214</v>
      </c>
    </row>
    <row r="38" spans="1:6" ht="22.8" x14ac:dyDescent="0.25">
      <c r="A38" s="34" t="s">
        <v>63</v>
      </c>
      <c r="B38" s="39" t="s">
        <v>146</v>
      </c>
      <c r="C38" s="23"/>
      <c r="D38" s="23"/>
      <c r="E38" s="31" t="s">
        <v>202</v>
      </c>
    </row>
    <row r="39" spans="1:6" ht="22.8" x14ac:dyDescent="0.25">
      <c r="A39" s="34" t="s">
        <v>64</v>
      </c>
      <c r="B39" s="40" t="s">
        <v>147</v>
      </c>
      <c r="C39" s="17"/>
      <c r="D39" s="17"/>
      <c r="E39" s="33" t="s">
        <v>201</v>
      </c>
    </row>
    <row r="40" spans="1:6" ht="22.8" x14ac:dyDescent="0.25">
      <c r="A40" s="34" t="s">
        <v>65</v>
      </c>
      <c r="B40" s="39" t="s">
        <v>101</v>
      </c>
      <c r="C40" s="23"/>
      <c r="D40" s="23"/>
      <c r="E40" s="31" t="s">
        <v>155</v>
      </c>
    </row>
    <row r="41" spans="1:6" ht="22.8" x14ac:dyDescent="0.25">
      <c r="A41" s="34" t="s">
        <v>66</v>
      </c>
      <c r="B41" s="45" t="s">
        <v>141</v>
      </c>
      <c r="C41" s="11"/>
      <c r="D41" s="11"/>
      <c r="E41" s="35" t="s">
        <v>100</v>
      </c>
    </row>
    <row r="42" spans="1:6" ht="22.8" x14ac:dyDescent="0.25">
      <c r="A42" s="34" t="s">
        <v>67</v>
      </c>
      <c r="B42" s="40" t="s">
        <v>102</v>
      </c>
      <c r="C42" s="17"/>
      <c r="D42" s="17"/>
      <c r="E42" s="36"/>
    </row>
    <row r="43" spans="1:6" ht="22.8" x14ac:dyDescent="0.25">
      <c r="A43" s="34" t="s">
        <v>68</v>
      </c>
      <c r="B43" s="14" t="s">
        <v>125</v>
      </c>
      <c r="C43" s="8"/>
      <c r="D43" s="8"/>
      <c r="E43" s="13" t="s">
        <v>184</v>
      </c>
    </row>
    <row r="44" spans="1:6" ht="22.8" x14ac:dyDescent="0.25">
      <c r="A44" s="19"/>
      <c r="B44" s="39" t="s">
        <v>103</v>
      </c>
      <c r="C44" s="23"/>
      <c r="D44" s="23"/>
      <c r="E44" s="31" t="s">
        <v>148</v>
      </c>
    </row>
    <row r="45" spans="1:6" ht="22.8" x14ac:dyDescent="0.25">
      <c r="A45" s="20"/>
      <c r="B45" s="40" t="s">
        <v>104</v>
      </c>
      <c r="C45" s="17"/>
      <c r="D45" s="17"/>
      <c r="E45" s="32"/>
    </row>
    <row r="46" spans="1:6" ht="22.8" x14ac:dyDescent="0.25">
      <c r="A46" s="34" t="s">
        <v>69</v>
      </c>
      <c r="B46" s="39" t="s">
        <v>127</v>
      </c>
      <c r="C46" s="23"/>
      <c r="D46" s="37"/>
      <c r="E46" s="31" t="s">
        <v>126</v>
      </c>
    </row>
    <row r="47" spans="1:6" ht="22.8" x14ac:dyDescent="0.25">
      <c r="A47" s="34" t="s">
        <v>70</v>
      </c>
      <c r="B47" s="40" t="s">
        <v>128</v>
      </c>
      <c r="C47" s="17"/>
      <c r="D47" s="17"/>
      <c r="E47" s="33"/>
    </row>
    <row r="48" spans="1:6" ht="22.8" x14ac:dyDescent="0.25">
      <c r="A48" s="34" t="s">
        <v>71</v>
      </c>
      <c r="B48" s="39" t="s">
        <v>129</v>
      </c>
      <c r="C48" s="23"/>
      <c r="D48" s="23"/>
      <c r="E48" s="31" t="s">
        <v>203</v>
      </c>
    </row>
    <row r="49" spans="1:5" ht="22.8" x14ac:dyDescent="0.25">
      <c r="A49" s="19"/>
      <c r="B49" s="40" t="s">
        <v>105</v>
      </c>
      <c r="C49" s="17"/>
      <c r="D49" s="17"/>
      <c r="E49" s="33" t="s">
        <v>204</v>
      </c>
    </row>
    <row r="50" spans="1:5" ht="22.8" x14ac:dyDescent="0.25">
      <c r="A50" s="19"/>
      <c r="B50" s="39" t="s">
        <v>106</v>
      </c>
      <c r="C50" s="23"/>
      <c r="D50" s="23"/>
      <c r="E50" s="31" t="s">
        <v>206</v>
      </c>
    </row>
    <row r="51" spans="1:5" ht="22.8" x14ac:dyDescent="0.25">
      <c r="A51" s="19"/>
      <c r="B51" s="40" t="s">
        <v>107</v>
      </c>
      <c r="C51" s="38"/>
      <c r="D51" s="38"/>
      <c r="E51" s="33" t="s">
        <v>205</v>
      </c>
    </row>
    <row r="52" spans="1:5" ht="22.8" x14ac:dyDescent="0.25">
      <c r="A52" s="20"/>
      <c r="B52" s="14" t="s">
        <v>25</v>
      </c>
      <c r="C52" s="8"/>
      <c r="D52" s="8"/>
      <c r="E52" s="13" t="s">
        <v>185</v>
      </c>
    </row>
    <row r="53" spans="1:5" ht="22.8" x14ac:dyDescent="0.25">
      <c r="A53" s="34" t="s">
        <v>72</v>
      </c>
      <c r="B53" s="14" t="s">
        <v>130</v>
      </c>
      <c r="C53" s="8"/>
      <c r="D53" s="8"/>
      <c r="E53" s="13" t="s">
        <v>186</v>
      </c>
    </row>
    <row r="54" spans="1:5" ht="22.8" x14ac:dyDescent="0.25">
      <c r="A54" s="43" t="s">
        <v>73</v>
      </c>
      <c r="B54" s="14" t="s">
        <v>20</v>
      </c>
      <c r="C54" s="8"/>
      <c r="D54" s="8"/>
      <c r="E54" s="13" t="s">
        <v>187</v>
      </c>
    </row>
    <row r="55" spans="1:5" ht="22.8" x14ac:dyDescent="0.25">
      <c r="A55" s="43" t="s">
        <v>74</v>
      </c>
      <c r="B55" s="14" t="s">
        <v>108</v>
      </c>
      <c r="C55" s="8"/>
      <c r="D55" s="8"/>
      <c r="E55" s="13" t="s">
        <v>188</v>
      </c>
    </row>
    <row r="56" spans="1:5" ht="22.8" x14ac:dyDescent="0.25">
      <c r="A56" s="44"/>
      <c r="B56" s="42" t="s">
        <v>109</v>
      </c>
      <c r="C56" s="23"/>
      <c r="D56" s="23"/>
      <c r="E56" s="31" t="s">
        <v>154</v>
      </c>
    </row>
    <row r="57" spans="1:5" ht="22.8" x14ac:dyDescent="0.25">
      <c r="A57" s="27"/>
      <c r="B57" s="40" t="s">
        <v>131</v>
      </c>
      <c r="C57" s="17"/>
      <c r="D57" s="17"/>
      <c r="E57" s="32"/>
    </row>
    <row r="58" spans="1:5" ht="22.8" x14ac:dyDescent="0.25">
      <c r="A58" s="2" t="s">
        <v>75</v>
      </c>
      <c r="B58" s="14" t="s">
        <v>113</v>
      </c>
      <c r="C58" s="8"/>
      <c r="D58" s="8"/>
      <c r="E58" s="13" t="s">
        <v>153</v>
      </c>
    </row>
    <row r="59" spans="1:5" ht="22.8" x14ac:dyDescent="0.25">
      <c r="A59" s="34" t="s">
        <v>76</v>
      </c>
      <c r="B59" s="40" t="s">
        <v>77</v>
      </c>
      <c r="C59" s="17"/>
      <c r="D59" s="17"/>
      <c r="E59" s="32"/>
    </row>
    <row r="60" spans="1:5" ht="22.8" x14ac:dyDescent="0.25">
      <c r="A60" s="19"/>
      <c r="B60" s="14" t="s">
        <v>112</v>
      </c>
      <c r="C60" s="8"/>
      <c r="D60" s="8"/>
      <c r="E60" s="13" t="s">
        <v>152</v>
      </c>
    </row>
    <row r="61" spans="1:5" ht="22.8" x14ac:dyDescent="0.25">
      <c r="A61" s="19"/>
      <c r="B61" s="14" t="s">
        <v>110</v>
      </c>
      <c r="C61" s="8"/>
      <c r="D61" s="8"/>
      <c r="E61" s="13" t="s">
        <v>151</v>
      </c>
    </row>
    <row r="62" spans="1:5" ht="22.8" x14ac:dyDescent="0.25">
      <c r="A62" s="19"/>
      <c r="B62" s="39" t="s">
        <v>111</v>
      </c>
      <c r="C62" s="23"/>
      <c r="D62" s="23"/>
      <c r="E62" s="31" t="s">
        <v>189</v>
      </c>
    </row>
    <row r="63" spans="1:5" ht="22.8" x14ac:dyDescent="0.25">
      <c r="A63" s="20"/>
      <c r="B63" s="41"/>
      <c r="C63" s="17"/>
      <c r="D63" s="17"/>
      <c r="E63" s="36"/>
    </row>
    <row r="64" spans="1:5" ht="45" customHeight="1" x14ac:dyDescent="0.25">
      <c r="A64" s="238" t="s">
        <v>119</v>
      </c>
      <c r="B64" s="239"/>
      <c r="C64" s="9"/>
      <c r="D64" s="9"/>
      <c r="E64" s="10"/>
    </row>
    <row r="65" spans="1:6" ht="22.8" x14ac:dyDescent="0.25">
      <c r="A65" s="23" t="s">
        <v>52</v>
      </c>
      <c r="B65" s="23" t="s">
        <v>163</v>
      </c>
      <c r="C65" s="23"/>
      <c r="D65" s="23"/>
      <c r="E65" s="37"/>
    </row>
    <row r="66" spans="1:6" ht="22.8" x14ac:dyDescent="0.25">
      <c r="A66" s="11" t="s">
        <v>53</v>
      </c>
      <c r="B66" s="11" t="s">
        <v>169</v>
      </c>
      <c r="C66" s="11"/>
      <c r="D66" s="11"/>
      <c r="E66" s="47"/>
    </row>
    <row r="67" spans="1:6" ht="22.8" x14ac:dyDescent="0.25">
      <c r="A67" s="11"/>
      <c r="B67" s="51" t="s">
        <v>168</v>
      </c>
      <c r="C67" s="11"/>
      <c r="D67" s="11"/>
      <c r="E67" s="47"/>
    </row>
    <row r="68" spans="1:6" ht="22.8" x14ac:dyDescent="0.25">
      <c r="A68" s="19"/>
      <c r="B68" s="41" t="s">
        <v>170</v>
      </c>
      <c r="C68" s="17"/>
      <c r="D68" s="17"/>
      <c r="E68" s="20" t="s">
        <v>190</v>
      </c>
    </row>
    <row r="69" spans="1:6" ht="22.8" x14ac:dyDescent="0.25">
      <c r="A69" s="19"/>
      <c r="B69" s="16" t="s">
        <v>132</v>
      </c>
      <c r="C69" s="8"/>
      <c r="D69" s="8"/>
      <c r="E69" s="4" t="s">
        <v>160</v>
      </c>
    </row>
    <row r="70" spans="1:6" ht="22.8" x14ac:dyDescent="0.25">
      <c r="A70" s="19"/>
      <c r="B70" s="16" t="s">
        <v>78</v>
      </c>
      <c r="C70" s="8"/>
      <c r="D70" s="8"/>
      <c r="E70" s="4" t="s">
        <v>192</v>
      </c>
    </row>
    <row r="71" spans="1:6" ht="22.8" x14ac:dyDescent="0.25">
      <c r="A71" s="23" t="s">
        <v>79</v>
      </c>
      <c r="B71" s="23" t="s">
        <v>164</v>
      </c>
      <c r="C71" s="23"/>
      <c r="D71" s="49"/>
      <c r="E71" s="50"/>
      <c r="F71" s="50"/>
    </row>
    <row r="72" spans="1:6" ht="26.4" customHeight="1" x14ac:dyDescent="0.25">
      <c r="A72" s="11" t="s">
        <v>161</v>
      </c>
      <c r="B72" s="19" t="s">
        <v>134</v>
      </c>
      <c r="C72" s="11"/>
      <c r="D72" s="11"/>
      <c r="E72" s="19" t="s">
        <v>191</v>
      </c>
    </row>
    <row r="73" spans="1:6" ht="22.8" x14ac:dyDescent="0.25">
      <c r="A73" s="11" t="s">
        <v>162</v>
      </c>
      <c r="B73" s="41" t="s">
        <v>80</v>
      </c>
      <c r="C73" s="17"/>
      <c r="D73" s="17"/>
      <c r="E73" s="20"/>
    </row>
    <row r="74" spans="1:6" ht="22.8" x14ac:dyDescent="0.25">
      <c r="A74" s="19"/>
      <c r="B74" s="19" t="s">
        <v>165</v>
      </c>
      <c r="C74" s="11"/>
      <c r="D74" s="11"/>
      <c r="E74" s="19" t="s">
        <v>193</v>
      </c>
    </row>
    <row r="75" spans="1:6" ht="22.8" x14ac:dyDescent="0.25">
      <c r="A75" s="19"/>
      <c r="B75" s="41" t="s">
        <v>133</v>
      </c>
      <c r="C75" s="17"/>
      <c r="D75" s="17"/>
      <c r="E75" s="20"/>
    </row>
    <row r="76" spans="1:6" ht="22.8" x14ac:dyDescent="0.25">
      <c r="A76" s="19"/>
      <c r="B76" s="16" t="s">
        <v>166</v>
      </c>
      <c r="C76" s="8"/>
      <c r="D76" s="8"/>
      <c r="E76" s="4" t="s">
        <v>195</v>
      </c>
    </row>
    <row r="77" spans="1:6" ht="22.8" x14ac:dyDescent="0.25">
      <c r="A77" s="19"/>
      <c r="B77" s="28" t="s">
        <v>167</v>
      </c>
      <c r="C77" s="23"/>
      <c r="D77" s="23"/>
      <c r="E77" s="28" t="s">
        <v>194</v>
      </c>
    </row>
    <row r="78" spans="1:6" ht="22.8" x14ac:dyDescent="0.25">
      <c r="A78" s="19"/>
      <c r="B78" s="41" t="s">
        <v>81</v>
      </c>
      <c r="C78" s="17"/>
      <c r="D78" s="17"/>
      <c r="E78" s="25"/>
    </row>
    <row r="79" spans="1:6" ht="22.8" x14ac:dyDescent="0.25">
      <c r="A79" s="23" t="s">
        <v>82</v>
      </c>
      <c r="B79" s="28" t="s">
        <v>209</v>
      </c>
      <c r="C79" s="23"/>
      <c r="D79" s="23"/>
      <c r="E79" s="28" t="s">
        <v>149</v>
      </c>
    </row>
    <row r="80" spans="1:6" ht="22.8" x14ac:dyDescent="0.25">
      <c r="A80" s="11" t="s">
        <v>70</v>
      </c>
      <c r="B80" s="41" t="s">
        <v>128</v>
      </c>
      <c r="C80" s="17"/>
      <c r="D80" s="17"/>
      <c r="E80" s="20"/>
    </row>
    <row r="81" spans="1:5" ht="22.8" x14ac:dyDescent="0.25">
      <c r="A81" s="11" t="s">
        <v>71</v>
      </c>
      <c r="B81" s="28" t="s">
        <v>115</v>
      </c>
      <c r="C81" s="23"/>
      <c r="D81" s="23"/>
      <c r="E81" s="28" t="s">
        <v>196</v>
      </c>
    </row>
    <row r="82" spans="1:5" ht="22.8" x14ac:dyDescent="0.25">
      <c r="A82" s="20"/>
      <c r="B82" s="41" t="s">
        <v>105</v>
      </c>
      <c r="C82" s="17"/>
      <c r="D82" s="17"/>
      <c r="E82" s="20"/>
    </row>
    <row r="83" spans="1:5" ht="24.6" customHeight="1" x14ac:dyDescent="0.25">
      <c r="A83" s="19"/>
      <c r="B83" s="19" t="s">
        <v>116</v>
      </c>
      <c r="C83" s="11"/>
      <c r="D83" s="11"/>
      <c r="E83" s="19" t="s">
        <v>207</v>
      </c>
    </row>
    <row r="84" spans="1:5" ht="22.8" x14ac:dyDescent="0.25">
      <c r="A84" s="19"/>
      <c r="B84" s="41" t="s">
        <v>105</v>
      </c>
      <c r="C84" s="17"/>
      <c r="D84" s="17"/>
      <c r="E84" s="20" t="s">
        <v>208</v>
      </c>
    </row>
    <row r="85" spans="1:5" ht="22.8" x14ac:dyDescent="0.25">
      <c r="A85" s="19"/>
      <c r="B85" s="16" t="s">
        <v>135</v>
      </c>
      <c r="C85" s="8"/>
      <c r="D85" s="8"/>
      <c r="E85" s="13" t="s">
        <v>197</v>
      </c>
    </row>
    <row r="86" spans="1:5" ht="22.8" x14ac:dyDescent="0.25">
      <c r="A86" s="23" t="s">
        <v>83</v>
      </c>
      <c r="B86" s="16" t="s">
        <v>136</v>
      </c>
      <c r="C86" s="8"/>
      <c r="D86" s="8"/>
      <c r="E86" s="13" t="s">
        <v>150</v>
      </c>
    </row>
    <row r="87" spans="1:5" ht="22.8" x14ac:dyDescent="0.25">
      <c r="A87" s="11" t="s">
        <v>84</v>
      </c>
      <c r="B87" s="28" t="s">
        <v>137</v>
      </c>
      <c r="C87" s="23"/>
      <c r="D87" s="23"/>
      <c r="E87" s="31" t="s">
        <v>198</v>
      </c>
    </row>
    <row r="88" spans="1:5" ht="22.8" x14ac:dyDescent="0.25">
      <c r="A88" s="11" t="s">
        <v>85</v>
      </c>
      <c r="B88" s="21"/>
      <c r="C88" s="17"/>
      <c r="D88" s="17"/>
      <c r="E88" s="25"/>
    </row>
    <row r="89" spans="1:5" ht="22.8" x14ac:dyDescent="0.25">
      <c r="A89" s="23" t="s">
        <v>86</v>
      </c>
      <c r="B89" s="48" t="s">
        <v>117</v>
      </c>
      <c r="C89" s="23"/>
      <c r="D89" s="23"/>
      <c r="E89" s="28" t="s">
        <v>199</v>
      </c>
    </row>
    <row r="90" spans="1:5" ht="22.8" x14ac:dyDescent="0.25">
      <c r="A90" s="17" t="s">
        <v>76</v>
      </c>
      <c r="B90" s="41" t="s">
        <v>118</v>
      </c>
      <c r="C90" s="17"/>
      <c r="D90" s="17"/>
      <c r="E90" s="25"/>
    </row>
    <row r="91" spans="1:5" ht="22.8" x14ac:dyDescent="0.25">
      <c r="A91" s="17"/>
      <c r="B91" s="4"/>
      <c r="C91" s="8"/>
      <c r="D91" s="8"/>
      <c r="E91" s="5"/>
    </row>
    <row r="92" spans="1:5" ht="22.8" x14ac:dyDescent="0.65">
      <c r="D92" s="12"/>
      <c r="E92" s="12"/>
    </row>
    <row r="93" spans="1:5" ht="22.8" x14ac:dyDescent="0.65">
      <c r="D93" s="12"/>
      <c r="E93" s="12"/>
    </row>
    <row r="94" spans="1:5" ht="22.8" x14ac:dyDescent="0.65">
      <c r="D94" s="12"/>
      <c r="E94" s="12"/>
    </row>
    <row r="95" spans="1:5" ht="22.8" x14ac:dyDescent="0.65">
      <c r="D95" s="12"/>
      <c r="E95" s="12"/>
    </row>
  </sheetData>
  <mergeCells count="8">
    <mergeCell ref="A64:B64"/>
    <mergeCell ref="A1:E1"/>
    <mergeCell ref="A2:E2"/>
    <mergeCell ref="A3:E3"/>
    <mergeCell ref="A5:A6"/>
    <mergeCell ref="B5:B6"/>
    <mergeCell ref="C5:D5"/>
    <mergeCell ref="E5:E6"/>
  </mergeCells>
  <conditionalFormatting sqref="A11:E12">
    <cfRule type="duplicateValues" dxfId="0" priority="1"/>
  </conditionalFormatting>
  <pageMargins left="0.5" right="0.17" top="0.2" bottom="0.41" header="0.17" footer="0.3"/>
  <pageSetup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O3"/>
  <sheetViews>
    <sheetView tabSelected="1" topLeftCell="A13" zoomScaleNormal="100" workbookViewId="0">
      <selection activeCell="S22" sqref="S22"/>
    </sheetView>
  </sheetViews>
  <sheetFormatPr defaultRowHeight="13.8" x14ac:dyDescent="0.25"/>
  <sheetData>
    <row r="1" spans="2:15" ht="38.4" x14ac:dyDescent="0.25">
      <c r="B1" s="245" t="s">
        <v>142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2:15" ht="30" x14ac:dyDescent="0.25">
      <c r="B2" s="246" t="s">
        <v>143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2:15" ht="22.8" x14ac:dyDescent="0.65">
      <c r="B3" s="12"/>
      <c r="C3" s="12"/>
      <c r="D3" s="12"/>
    </row>
  </sheetData>
  <mergeCells count="2">
    <mergeCell ref="B1:N1"/>
    <mergeCell ref="B2:O2"/>
  </mergeCells>
  <pageMargins left="0.7" right="0.7" top="0.75" bottom="0.75" header="0.3" footer="0.3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3"/>
  <sheetViews>
    <sheetView topLeftCell="A73" zoomScale="70" zoomScaleNormal="70" workbookViewId="0">
      <selection activeCell="M40" sqref="M40"/>
    </sheetView>
  </sheetViews>
  <sheetFormatPr defaultColWidth="8.8984375" defaultRowHeight="24.6" x14ac:dyDescent="0.7"/>
  <cols>
    <col min="1" max="1" width="104.69921875" style="55" customWidth="1"/>
    <col min="2" max="2" width="8.8984375" style="56" customWidth="1"/>
    <col min="3" max="3" width="8.796875" style="55" customWidth="1"/>
    <col min="4" max="4" width="9.09765625" style="55" customWidth="1"/>
    <col min="5" max="5" width="10" style="55" customWidth="1"/>
    <col min="6" max="6" width="10.19921875" style="55" customWidth="1"/>
    <col min="7" max="8" width="8.8984375" style="55"/>
    <col min="9" max="9" width="10.19921875" style="55" customWidth="1"/>
    <col min="10" max="16384" width="8.8984375" style="55"/>
  </cols>
  <sheetData>
    <row r="1" spans="1:11" ht="66.599999999999994" customHeight="1" x14ac:dyDescent="0.7">
      <c r="A1" s="202" t="s">
        <v>216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6.6" customHeight="1" x14ac:dyDescent="0.7"/>
    <row r="3" spans="1:11" x14ac:dyDescent="0.7">
      <c r="A3" s="57" t="s">
        <v>264</v>
      </c>
      <c r="B3" s="52"/>
    </row>
    <row r="4" spans="1:11" ht="6" customHeight="1" x14ac:dyDescent="0.7">
      <c r="B4" s="52"/>
    </row>
    <row r="5" spans="1:11" s="56" customFormat="1" ht="21" customHeight="1" x14ac:dyDescent="0.7">
      <c r="A5" s="58" t="s">
        <v>0</v>
      </c>
      <c r="B5" s="200" t="s">
        <v>2</v>
      </c>
      <c r="C5" s="203" t="s">
        <v>256</v>
      </c>
      <c r="D5" s="203" t="s">
        <v>257</v>
      </c>
      <c r="E5" s="203" t="s">
        <v>258</v>
      </c>
      <c r="F5" s="205" t="s">
        <v>259</v>
      </c>
      <c r="G5" s="198" t="s">
        <v>260</v>
      </c>
      <c r="H5" s="198" t="s">
        <v>261</v>
      </c>
      <c r="I5" s="198" t="s">
        <v>262</v>
      </c>
      <c r="J5" s="198" t="s">
        <v>263</v>
      </c>
      <c r="K5" s="198" t="s">
        <v>1</v>
      </c>
    </row>
    <row r="6" spans="1:11" ht="18.600000000000001" customHeight="1" x14ac:dyDescent="0.7">
      <c r="A6" s="59" t="s">
        <v>215</v>
      </c>
      <c r="B6" s="201"/>
      <c r="C6" s="204"/>
      <c r="D6" s="204"/>
      <c r="E6" s="204"/>
      <c r="F6" s="206"/>
      <c r="G6" s="199"/>
      <c r="H6" s="199"/>
      <c r="I6" s="199"/>
      <c r="J6" s="199"/>
      <c r="K6" s="198"/>
    </row>
    <row r="7" spans="1:11" x14ac:dyDescent="0.7">
      <c r="A7" s="60" t="s">
        <v>27</v>
      </c>
      <c r="B7" s="124"/>
      <c r="C7" s="100"/>
      <c r="D7" s="100"/>
      <c r="E7" s="100"/>
      <c r="F7" s="100"/>
      <c r="G7" s="101"/>
      <c r="H7" s="101"/>
      <c r="I7" s="101"/>
      <c r="J7" s="101"/>
      <c r="K7" s="101"/>
    </row>
    <row r="8" spans="1:11" x14ac:dyDescent="0.7">
      <c r="A8" s="61" t="s">
        <v>4</v>
      </c>
      <c r="B8" s="124"/>
      <c r="C8" s="103"/>
      <c r="D8" s="103"/>
      <c r="E8" s="103"/>
      <c r="F8" s="103"/>
      <c r="G8" s="104"/>
      <c r="H8" s="104"/>
      <c r="I8" s="104"/>
      <c r="J8" s="104"/>
      <c r="K8" s="104"/>
    </row>
    <row r="9" spans="1:11" x14ac:dyDescent="0.7">
      <c r="A9" s="61" t="s">
        <v>245</v>
      </c>
      <c r="B9" s="76">
        <v>2</v>
      </c>
      <c r="C9" s="62">
        <v>2</v>
      </c>
      <c r="D9" s="62">
        <v>2</v>
      </c>
      <c r="E9" s="81">
        <v>2</v>
      </c>
      <c r="F9" s="81">
        <v>2</v>
      </c>
      <c r="G9" s="92">
        <v>2</v>
      </c>
      <c r="H9" s="92">
        <v>2</v>
      </c>
      <c r="I9" s="92">
        <v>2</v>
      </c>
      <c r="J9" s="92">
        <v>2</v>
      </c>
      <c r="K9" s="92">
        <f>SUM(C9:J9)</f>
        <v>16</v>
      </c>
    </row>
    <row r="10" spans="1:11" x14ac:dyDescent="0.7">
      <c r="A10" s="61" t="s">
        <v>246</v>
      </c>
      <c r="B10" s="76">
        <v>2</v>
      </c>
      <c r="C10" s="81">
        <v>2</v>
      </c>
      <c r="D10" s="81">
        <v>2</v>
      </c>
      <c r="E10" s="81">
        <v>2</v>
      </c>
      <c r="F10" s="81">
        <v>2</v>
      </c>
      <c r="G10" s="92">
        <v>2</v>
      </c>
      <c r="H10" s="92">
        <v>2</v>
      </c>
      <c r="I10" s="92">
        <v>2</v>
      </c>
      <c r="J10" s="92">
        <v>2</v>
      </c>
      <c r="K10" s="92">
        <f>SUM(C10:J10)</f>
        <v>16</v>
      </c>
    </row>
    <row r="11" spans="1:11" x14ac:dyDescent="0.7">
      <c r="A11" s="61" t="s">
        <v>247</v>
      </c>
      <c r="B11" s="76">
        <v>2</v>
      </c>
      <c r="C11" s="81">
        <v>2</v>
      </c>
      <c r="D11" s="81">
        <v>2</v>
      </c>
      <c r="E11" s="81">
        <v>2</v>
      </c>
      <c r="F11" s="81">
        <v>2</v>
      </c>
      <c r="G11" s="92">
        <v>2</v>
      </c>
      <c r="H11" s="92">
        <v>2</v>
      </c>
      <c r="I11" s="92">
        <v>2</v>
      </c>
      <c r="J11" s="92">
        <v>2</v>
      </c>
      <c r="K11" s="92">
        <f>SUM(C11:J11)</f>
        <v>16</v>
      </c>
    </row>
    <row r="12" spans="1:11" x14ac:dyDescent="0.7">
      <c r="A12" s="61" t="s">
        <v>5</v>
      </c>
      <c r="B12" s="76">
        <v>2</v>
      </c>
      <c r="C12" s="81">
        <v>2</v>
      </c>
      <c r="D12" s="81">
        <v>2</v>
      </c>
      <c r="E12" s="81">
        <v>2</v>
      </c>
      <c r="F12" s="81">
        <v>2</v>
      </c>
      <c r="G12" s="92">
        <v>2</v>
      </c>
      <c r="H12" s="92">
        <v>2</v>
      </c>
      <c r="I12" s="92">
        <v>2</v>
      </c>
      <c r="J12" s="92">
        <v>2</v>
      </c>
      <c r="K12" s="92">
        <f>SUM(C12:J12)</f>
        <v>16</v>
      </c>
    </row>
    <row r="13" spans="1:11" x14ac:dyDescent="0.7">
      <c r="A13" s="61" t="s">
        <v>6</v>
      </c>
      <c r="B13" s="124"/>
      <c r="C13" s="125"/>
      <c r="D13" s="125"/>
      <c r="E13" s="125"/>
      <c r="F13" s="125"/>
      <c r="G13" s="105"/>
      <c r="H13" s="105"/>
      <c r="I13" s="105"/>
      <c r="J13" s="105"/>
      <c r="K13" s="126"/>
    </row>
    <row r="14" spans="1:11" x14ac:dyDescent="0.7">
      <c r="A14" s="61" t="s">
        <v>248</v>
      </c>
      <c r="B14" s="76">
        <v>2</v>
      </c>
      <c r="C14" s="81">
        <v>2</v>
      </c>
      <c r="D14" s="81">
        <v>2</v>
      </c>
      <c r="E14" s="81">
        <v>2</v>
      </c>
      <c r="F14" s="81">
        <v>2</v>
      </c>
      <c r="G14" s="92">
        <v>2</v>
      </c>
      <c r="H14" s="92">
        <v>2</v>
      </c>
      <c r="I14" s="92">
        <v>2</v>
      </c>
      <c r="J14" s="92">
        <v>2</v>
      </c>
      <c r="K14" s="92">
        <f t="shared" ref="K14:K19" si="0">SUM(C14:J14)</f>
        <v>16</v>
      </c>
    </row>
    <row r="15" spans="1:11" x14ac:dyDescent="0.7">
      <c r="A15" s="61" t="s">
        <v>249</v>
      </c>
      <c r="B15" s="76">
        <v>2</v>
      </c>
      <c r="C15" s="81">
        <v>2</v>
      </c>
      <c r="D15" s="81">
        <v>2</v>
      </c>
      <c r="E15" s="81">
        <v>2</v>
      </c>
      <c r="F15" s="81">
        <v>2</v>
      </c>
      <c r="G15" s="92">
        <v>2</v>
      </c>
      <c r="H15" s="92">
        <v>2</v>
      </c>
      <c r="I15" s="92">
        <v>2</v>
      </c>
      <c r="J15" s="92">
        <v>2</v>
      </c>
      <c r="K15" s="92">
        <f t="shared" si="0"/>
        <v>16</v>
      </c>
    </row>
    <row r="16" spans="1:11" x14ac:dyDescent="0.7">
      <c r="A16" s="61" t="s">
        <v>250</v>
      </c>
      <c r="B16" s="76">
        <v>2</v>
      </c>
      <c r="C16" s="81">
        <v>2</v>
      </c>
      <c r="D16" s="81">
        <v>2</v>
      </c>
      <c r="E16" s="81">
        <v>2</v>
      </c>
      <c r="F16" s="81">
        <v>2</v>
      </c>
      <c r="G16" s="92">
        <v>2</v>
      </c>
      <c r="H16" s="92">
        <v>2</v>
      </c>
      <c r="I16" s="92">
        <v>2</v>
      </c>
      <c r="J16" s="92">
        <v>2</v>
      </c>
      <c r="K16" s="92">
        <f t="shared" si="0"/>
        <v>16</v>
      </c>
    </row>
    <row r="17" spans="1:12" x14ac:dyDescent="0.7">
      <c r="A17" s="61" t="s">
        <v>251</v>
      </c>
      <c r="B17" s="76">
        <v>2</v>
      </c>
      <c r="C17" s="81">
        <v>2</v>
      </c>
      <c r="D17" s="81">
        <v>2</v>
      </c>
      <c r="E17" s="81">
        <v>2</v>
      </c>
      <c r="F17" s="81">
        <v>2</v>
      </c>
      <c r="G17" s="92">
        <v>2</v>
      </c>
      <c r="H17" s="92">
        <v>2</v>
      </c>
      <c r="I17" s="92">
        <v>2</v>
      </c>
      <c r="J17" s="92">
        <v>2</v>
      </c>
      <c r="K17" s="92">
        <f t="shared" si="0"/>
        <v>16</v>
      </c>
    </row>
    <row r="18" spans="1:12" x14ac:dyDescent="0.7">
      <c r="A18" s="61" t="s">
        <v>252</v>
      </c>
      <c r="B18" s="76">
        <v>2</v>
      </c>
      <c r="C18" s="81">
        <v>2</v>
      </c>
      <c r="D18" s="81">
        <v>0</v>
      </c>
      <c r="E18" s="81">
        <v>2</v>
      </c>
      <c r="F18" s="81">
        <v>2</v>
      </c>
      <c r="G18" s="92">
        <v>2</v>
      </c>
      <c r="H18" s="92">
        <v>2</v>
      </c>
      <c r="I18" s="92">
        <v>2</v>
      </c>
      <c r="J18" s="92">
        <v>2</v>
      </c>
      <c r="K18" s="92">
        <f t="shared" si="0"/>
        <v>14</v>
      </c>
    </row>
    <row r="19" spans="1:12" ht="32.4" customHeight="1" x14ac:dyDescent="0.7">
      <c r="A19" s="61" t="s">
        <v>7</v>
      </c>
      <c r="B19" s="76">
        <v>2</v>
      </c>
      <c r="C19" s="82">
        <v>2</v>
      </c>
      <c r="D19" s="82">
        <v>2</v>
      </c>
      <c r="E19" s="79">
        <v>0</v>
      </c>
      <c r="F19" s="79">
        <v>0</v>
      </c>
      <c r="G19" s="93">
        <v>0</v>
      </c>
      <c r="H19" s="93">
        <v>0</v>
      </c>
      <c r="I19" s="93">
        <v>0</v>
      </c>
      <c r="J19" s="93">
        <v>2</v>
      </c>
      <c r="K19" s="92">
        <f t="shared" si="0"/>
        <v>6</v>
      </c>
    </row>
    <row r="20" spans="1:12" s="63" customFormat="1" ht="22.2" customHeight="1" x14ac:dyDescent="0.7">
      <c r="A20" s="86" t="s">
        <v>1</v>
      </c>
      <c r="B20" s="88">
        <f>SUM(B8:B19)</f>
        <v>20</v>
      </c>
      <c r="C20" s="88">
        <f t="shared" ref="C20:K20" si="1">SUM(C8:C19)</f>
        <v>20</v>
      </c>
      <c r="D20" s="88">
        <f t="shared" si="1"/>
        <v>18</v>
      </c>
      <c r="E20" s="88">
        <f t="shared" si="1"/>
        <v>18</v>
      </c>
      <c r="F20" s="88">
        <f t="shared" si="1"/>
        <v>18</v>
      </c>
      <c r="G20" s="88">
        <f t="shared" si="1"/>
        <v>18</v>
      </c>
      <c r="H20" s="88">
        <f t="shared" si="1"/>
        <v>18</v>
      </c>
      <c r="I20" s="88">
        <f t="shared" si="1"/>
        <v>18</v>
      </c>
      <c r="J20" s="88">
        <f t="shared" si="1"/>
        <v>20</v>
      </c>
      <c r="K20" s="88">
        <f t="shared" si="1"/>
        <v>148</v>
      </c>
      <c r="L20" s="94">
        <f>COUNTIF(C20:J20,20)</f>
        <v>2</v>
      </c>
    </row>
    <row r="21" spans="1:12" x14ac:dyDescent="0.7">
      <c r="A21" s="60" t="s">
        <v>28</v>
      </c>
      <c r="B21" s="127"/>
      <c r="C21" s="128"/>
      <c r="D21" s="100"/>
      <c r="E21" s="100"/>
      <c r="F21" s="100"/>
      <c r="G21" s="101"/>
      <c r="H21" s="101"/>
      <c r="I21" s="101"/>
      <c r="J21" s="101"/>
      <c r="K21" s="101"/>
    </row>
    <row r="22" spans="1:12" x14ac:dyDescent="0.7">
      <c r="A22" s="61" t="s">
        <v>8</v>
      </c>
      <c r="B22" s="76">
        <v>2</v>
      </c>
      <c r="C22" s="81">
        <v>2</v>
      </c>
      <c r="D22" s="81">
        <v>2</v>
      </c>
      <c r="E22" s="81">
        <v>2</v>
      </c>
      <c r="F22" s="81">
        <v>2</v>
      </c>
      <c r="G22" s="92">
        <v>2</v>
      </c>
      <c r="H22" s="92">
        <v>2</v>
      </c>
      <c r="I22" s="92">
        <v>2</v>
      </c>
      <c r="J22" s="92">
        <v>2</v>
      </c>
      <c r="K22" s="92">
        <f>SUM(C22:J22)</f>
        <v>16</v>
      </c>
    </row>
    <row r="23" spans="1:12" x14ac:dyDescent="0.7">
      <c r="A23" s="61" t="s">
        <v>9</v>
      </c>
      <c r="B23" s="124"/>
      <c r="C23" s="125"/>
      <c r="D23" s="125"/>
      <c r="E23" s="125"/>
      <c r="F23" s="125"/>
      <c r="G23" s="105"/>
      <c r="H23" s="105"/>
      <c r="I23" s="105"/>
      <c r="J23" s="105"/>
      <c r="K23" s="105"/>
    </row>
    <row r="24" spans="1:12" x14ac:dyDescent="0.7">
      <c r="A24" s="61" t="s">
        <v>248</v>
      </c>
      <c r="B24" s="76">
        <v>2</v>
      </c>
      <c r="C24" s="81">
        <v>2</v>
      </c>
      <c r="D24" s="81">
        <v>2</v>
      </c>
      <c r="E24" s="81">
        <v>2</v>
      </c>
      <c r="F24" s="81">
        <v>2</v>
      </c>
      <c r="G24" s="92">
        <v>2</v>
      </c>
      <c r="H24" s="92">
        <v>2</v>
      </c>
      <c r="I24" s="92">
        <v>2</v>
      </c>
      <c r="J24" s="92">
        <v>2</v>
      </c>
      <c r="K24" s="92">
        <f t="shared" ref="K24:K29" si="2">SUM(C24:J24)</f>
        <v>16</v>
      </c>
    </row>
    <row r="25" spans="1:12" x14ac:dyDescent="0.7">
      <c r="A25" s="61" t="s">
        <v>249</v>
      </c>
      <c r="B25" s="76">
        <v>2</v>
      </c>
      <c r="C25" s="81">
        <v>2</v>
      </c>
      <c r="D25" s="81">
        <v>2</v>
      </c>
      <c r="E25" s="81">
        <v>2</v>
      </c>
      <c r="F25" s="81">
        <v>2</v>
      </c>
      <c r="G25" s="92">
        <v>2</v>
      </c>
      <c r="H25" s="92">
        <v>2</v>
      </c>
      <c r="I25" s="92">
        <v>2</v>
      </c>
      <c r="J25" s="92">
        <v>2</v>
      </c>
      <c r="K25" s="92">
        <f t="shared" si="2"/>
        <v>16</v>
      </c>
    </row>
    <row r="26" spans="1:12" x14ac:dyDescent="0.7">
      <c r="A26" s="61" t="s">
        <v>250</v>
      </c>
      <c r="B26" s="76">
        <v>2</v>
      </c>
      <c r="C26" s="81">
        <v>2</v>
      </c>
      <c r="D26" s="81">
        <v>2</v>
      </c>
      <c r="E26" s="81">
        <v>2</v>
      </c>
      <c r="F26" s="81">
        <v>2</v>
      </c>
      <c r="G26" s="92">
        <v>2</v>
      </c>
      <c r="H26" s="92">
        <v>2</v>
      </c>
      <c r="I26" s="92">
        <v>2</v>
      </c>
      <c r="J26" s="92">
        <v>2</v>
      </c>
      <c r="K26" s="92">
        <f t="shared" si="2"/>
        <v>16</v>
      </c>
    </row>
    <row r="27" spans="1:12" x14ac:dyDescent="0.7">
      <c r="A27" s="61" t="s">
        <v>251</v>
      </c>
      <c r="B27" s="76">
        <v>2</v>
      </c>
      <c r="C27" s="81">
        <v>2</v>
      </c>
      <c r="D27" s="81">
        <v>2</v>
      </c>
      <c r="E27" s="81">
        <v>2</v>
      </c>
      <c r="F27" s="81">
        <v>2</v>
      </c>
      <c r="G27" s="92">
        <v>2</v>
      </c>
      <c r="H27" s="92">
        <v>2</v>
      </c>
      <c r="I27" s="92">
        <v>2</v>
      </c>
      <c r="J27" s="92">
        <v>2</v>
      </c>
      <c r="K27" s="92">
        <f t="shared" si="2"/>
        <v>16</v>
      </c>
    </row>
    <row r="28" spans="1:12" x14ac:dyDescent="0.7">
      <c r="A28" s="61" t="s">
        <v>252</v>
      </c>
      <c r="B28" s="76">
        <v>2</v>
      </c>
      <c r="C28" s="62">
        <v>2</v>
      </c>
      <c r="D28" s="81">
        <v>2</v>
      </c>
      <c r="E28" s="81">
        <v>2</v>
      </c>
      <c r="F28" s="81">
        <v>2</v>
      </c>
      <c r="G28" s="92">
        <v>2</v>
      </c>
      <c r="H28" s="92">
        <v>2</v>
      </c>
      <c r="I28" s="95">
        <v>2</v>
      </c>
      <c r="J28" s="92">
        <v>2</v>
      </c>
      <c r="K28" s="92">
        <f t="shared" si="2"/>
        <v>16</v>
      </c>
    </row>
    <row r="29" spans="1:12" x14ac:dyDescent="0.7">
      <c r="A29" s="61" t="s">
        <v>11</v>
      </c>
      <c r="B29" s="76">
        <v>2</v>
      </c>
      <c r="C29" s="81">
        <v>2</v>
      </c>
      <c r="D29" s="81">
        <v>2</v>
      </c>
      <c r="E29" s="81">
        <v>2</v>
      </c>
      <c r="F29" s="81">
        <v>2</v>
      </c>
      <c r="G29" s="92">
        <v>2</v>
      </c>
      <c r="H29" s="92">
        <v>2</v>
      </c>
      <c r="I29" s="92">
        <v>2</v>
      </c>
      <c r="J29" s="92">
        <v>2</v>
      </c>
      <c r="K29" s="92">
        <f t="shared" si="2"/>
        <v>16</v>
      </c>
    </row>
    <row r="30" spans="1:12" ht="44.4" customHeight="1" x14ac:dyDescent="0.7">
      <c r="A30" s="61" t="s">
        <v>10</v>
      </c>
      <c r="B30" s="76"/>
      <c r="C30" s="123" t="s">
        <v>233</v>
      </c>
      <c r="D30" s="81" t="s">
        <v>233</v>
      </c>
      <c r="E30" s="96" t="s">
        <v>265</v>
      </c>
      <c r="F30" s="96" t="s">
        <v>233</v>
      </c>
      <c r="G30" s="97" t="s">
        <v>233</v>
      </c>
      <c r="H30" s="123" t="s">
        <v>233</v>
      </c>
      <c r="I30" s="96" t="s">
        <v>233</v>
      </c>
      <c r="J30" s="96" t="s">
        <v>233</v>
      </c>
      <c r="K30" s="80"/>
    </row>
    <row r="31" spans="1:12" x14ac:dyDescent="0.7">
      <c r="A31" s="64" t="s">
        <v>12</v>
      </c>
      <c r="B31" s="124"/>
      <c r="C31" s="125"/>
      <c r="D31" s="125"/>
      <c r="E31" s="125"/>
      <c r="F31" s="125"/>
      <c r="G31" s="105"/>
      <c r="H31" s="105"/>
      <c r="I31" s="105"/>
      <c r="J31" s="105"/>
      <c r="K31" s="105"/>
    </row>
    <row r="32" spans="1:12" s="63" customFormat="1" x14ac:dyDescent="0.7">
      <c r="A32" s="65" t="s">
        <v>218</v>
      </c>
      <c r="B32" s="76">
        <v>2</v>
      </c>
      <c r="C32" s="62">
        <v>2</v>
      </c>
      <c r="D32" s="81">
        <v>2</v>
      </c>
      <c r="E32" s="62">
        <v>2</v>
      </c>
      <c r="F32" s="81">
        <v>0</v>
      </c>
      <c r="G32" s="98">
        <v>0</v>
      </c>
      <c r="H32" s="95">
        <v>2</v>
      </c>
      <c r="I32" s="95">
        <v>0</v>
      </c>
      <c r="J32" s="92">
        <v>0</v>
      </c>
      <c r="K32" s="92">
        <f>SUM(C32:J32)</f>
        <v>8</v>
      </c>
    </row>
    <row r="33" spans="1:12" ht="21" customHeight="1" x14ac:dyDescent="0.7">
      <c r="A33" s="65" t="s">
        <v>219</v>
      </c>
      <c r="B33" s="76">
        <v>2</v>
      </c>
      <c r="C33" s="81">
        <v>0</v>
      </c>
      <c r="D33" s="81">
        <v>0</v>
      </c>
      <c r="E33" s="81">
        <v>2</v>
      </c>
      <c r="F33" s="81">
        <v>2</v>
      </c>
      <c r="G33" s="92">
        <v>0</v>
      </c>
      <c r="H33" s="92">
        <v>0</v>
      </c>
      <c r="I33" s="92">
        <v>0</v>
      </c>
      <c r="J33" s="92">
        <v>0</v>
      </c>
      <c r="K33" s="92">
        <f>SUM(C33:J33)</f>
        <v>4</v>
      </c>
    </row>
    <row r="34" spans="1:12" ht="21" customHeight="1" x14ac:dyDescent="0.7">
      <c r="A34" s="66" t="s">
        <v>244</v>
      </c>
      <c r="B34" s="76">
        <v>2</v>
      </c>
      <c r="C34" s="81">
        <v>2</v>
      </c>
      <c r="D34" s="81">
        <v>2</v>
      </c>
      <c r="E34" s="81">
        <v>2</v>
      </c>
      <c r="F34" s="81">
        <v>2</v>
      </c>
      <c r="G34" s="92">
        <v>2</v>
      </c>
      <c r="H34" s="92">
        <v>2</v>
      </c>
      <c r="I34" s="92">
        <v>2</v>
      </c>
      <c r="J34" s="92">
        <v>0</v>
      </c>
      <c r="K34" s="92">
        <f>SUM(C34:J34)</f>
        <v>14</v>
      </c>
    </row>
    <row r="35" spans="1:12" ht="21" customHeight="1" x14ac:dyDescent="0.7">
      <c r="A35" s="67" t="s">
        <v>210</v>
      </c>
      <c r="B35" s="124"/>
      <c r="C35" s="129"/>
      <c r="D35" s="129"/>
      <c r="E35" s="129"/>
      <c r="F35" s="129"/>
      <c r="G35" s="130"/>
      <c r="H35" s="130"/>
      <c r="I35" s="130"/>
      <c r="J35" s="130"/>
      <c r="K35" s="130"/>
    </row>
    <row r="36" spans="1:12" x14ac:dyDescent="0.7">
      <c r="A36" s="86" t="s">
        <v>1</v>
      </c>
      <c r="B36" s="89">
        <f>SUM(B22:B34)</f>
        <v>20</v>
      </c>
      <c r="C36" s="89">
        <f t="shared" ref="C36:K36" si="3">SUM(C22:C34)</f>
        <v>18</v>
      </c>
      <c r="D36" s="89">
        <f t="shared" si="3"/>
        <v>18</v>
      </c>
      <c r="E36" s="89">
        <f t="shared" si="3"/>
        <v>20</v>
      </c>
      <c r="F36" s="89">
        <f t="shared" si="3"/>
        <v>18</v>
      </c>
      <c r="G36" s="89">
        <f t="shared" si="3"/>
        <v>16</v>
      </c>
      <c r="H36" s="89">
        <f t="shared" si="3"/>
        <v>18</v>
      </c>
      <c r="I36" s="89">
        <f t="shared" si="3"/>
        <v>16</v>
      </c>
      <c r="J36" s="89">
        <f t="shared" si="3"/>
        <v>14</v>
      </c>
      <c r="K36" s="89">
        <f t="shared" si="3"/>
        <v>138</v>
      </c>
      <c r="L36" s="94">
        <f>COUNTIF(C36:J36,20)</f>
        <v>1</v>
      </c>
    </row>
    <row r="37" spans="1:12" ht="49.2" x14ac:dyDescent="0.7">
      <c r="A37" s="60" t="s">
        <v>29</v>
      </c>
      <c r="B37" s="124"/>
      <c r="C37" s="100"/>
      <c r="D37" s="100"/>
      <c r="E37" s="100"/>
      <c r="F37" s="100"/>
      <c r="G37" s="101"/>
      <c r="H37" s="101"/>
      <c r="I37" s="101"/>
      <c r="J37" s="101"/>
      <c r="K37" s="101"/>
    </row>
    <row r="38" spans="1:12" ht="26.4" customHeight="1" x14ac:dyDescent="0.7">
      <c r="A38" s="61" t="s">
        <v>13</v>
      </c>
      <c r="B38" s="76">
        <v>2</v>
      </c>
      <c r="C38" s="81">
        <v>2</v>
      </c>
      <c r="D38" s="81">
        <v>2</v>
      </c>
      <c r="E38" s="81">
        <v>2</v>
      </c>
      <c r="F38" s="81">
        <v>2</v>
      </c>
      <c r="G38" s="92">
        <v>2</v>
      </c>
      <c r="H38" s="92">
        <v>2</v>
      </c>
      <c r="I38" s="92">
        <v>2</v>
      </c>
      <c r="J38" s="92">
        <v>2</v>
      </c>
      <c r="K38" s="92">
        <f>SUM(C38:J38)</f>
        <v>16</v>
      </c>
    </row>
    <row r="39" spans="1:12" s="63" customFormat="1" x14ac:dyDescent="0.7">
      <c r="A39" s="61" t="s">
        <v>14</v>
      </c>
      <c r="B39" s="76">
        <v>2</v>
      </c>
      <c r="C39" s="81">
        <v>2</v>
      </c>
      <c r="D39" s="81">
        <v>2</v>
      </c>
      <c r="E39" s="81">
        <v>2</v>
      </c>
      <c r="F39" s="81">
        <v>2</v>
      </c>
      <c r="G39" s="92">
        <v>2</v>
      </c>
      <c r="H39" s="92">
        <v>2</v>
      </c>
      <c r="I39" s="92">
        <v>2</v>
      </c>
      <c r="J39" s="92">
        <v>0</v>
      </c>
      <c r="K39" s="92">
        <f>SUM(C39:J39)</f>
        <v>14</v>
      </c>
    </row>
    <row r="40" spans="1:12" s="63" customFormat="1" x14ac:dyDescent="0.7">
      <c r="A40" s="68" t="s">
        <v>3</v>
      </c>
      <c r="B40" s="76"/>
      <c r="C40" s="62" t="s">
        <v>266</v>
      </c>
      <c r="D40" s="62" t="s">
        <v>241</v>
      </c>
      <c r="E40" s="62" t="s">
        <v>241</v>
      </c>
      <c r="F40" s="62" t="s">
        <v>243</v>
      </c>
      <c r="G40" s="92" t="s">
        <v>241</v>
      </c>
      <c r="H40" s="95" t="s">
        <v>241</v>
      </c>
      <c r="I40" s="95" t="s">
        <v>241</v>
      </c>
      <c r="J40" s="95" t="s">
        <v>239</v>
      </c>
      <c r="K40" s="83"/>
    </row>
    <row r="41" spans="1:12" x14ac:dyDescent="0.7">
      <c r="A41" s="61" t="s">
        <v>15</v>
      </c>
      <c r="B41" s="76">
        <v>2</v>
      </c>
      <c r="C41" s="84">
        <v>2</v>
      </c>
      <c r="D41" s="81">
        <v>2</v>
      </c>
      <c r="E41" s="81">
        <v>2</v>
      </c>
      <c r="F41" s="81">
        <v>2</v>
      </c>
      <c r="G41" s="92">
        <v>2</v>
      </c>
      <c r="H41" s="92">
        <v>2</v>
      </c>
      <c r="I41" s="92">
        <v>2</v>
      </c>
      <c r="J41" s="92">
        <v>2</v>
      </c>
      <c r="K41" s="99">
        <f>SUM(C41:J41)</f>
        <v>16</v>
      </c>
    </row>
    <row r="42" spans="1:12" x14ac:dyDescent="0.7">
      <c r="A42" s="61" t="s">
        <v>16</v>
      </c>
      <c r="B42" s="76">
        <v>2</v>
      </c>
      <c r="C42" s="82">
        <v>2</v>
      </c>
      <c r="D42" s="79">
        <v>0</v>
      </c>
      <c r="E42" s="79">
        <v>2</v>
      </c>
      <c r="F42" s="79">
        <v>2</v>
      </c>
      <c r="G42" s="93">
        <v>2</v>
      </c>
      <c r="H42" s="93">
        <v>2</v>
      </c>
      <c r="I42" s="93">
        <v>2</v>
      </c>
      <c r="J42" s="93">
        <v>2</v>
      </c>
      <c r="K42" s="99">
        <f>SUM(C42:J42)</f>
        <v>14</v>
      </c>
    </row>
    <row r="43" spans="1:12" x14ac:dyDescent="0.7">
      <c r="A43" s="86" t="s">
        <v>1</v>
      </c>
      <c r="B43" s="87">
        <f>SUM(B38:B42)</f>
        <v>8</v>
      </c>
      <c r="C43" s="88">
        <f>SUM(C38:C39,C41:C42)</f>
        <v>8</v>
      </c>
      <c r="D43" s="88">
        <f t="shared" ref="D43:J43" si="4">SUM(D38:D39,D41:D42)</f>
        <v>6</v>
      </c>
      <c r="E43" s="88">
        <f t="shared" si="4"/>
        <v>8</v>
      </c>
      <c r="F43" s="88">
        <f t="shared" si="4"/>
        <v>8</v>
      </c>
      <c r="G43" s="88">
        <f t="shared" si="4"/>
        <v>8</v>
      </c>
      <c r="H43" s="88">
        <f t="shared" si="4"/>
        <v>8</v>
      </c>
      <c r="I43" s="88">
        <f t="shared" si="4"/>
        <v>8</v>
      </c>
      <c r="J43" s="88">
        <f t="shared" si="4"/>
        <v>6</v>
      </c>
      <c r="K43" s="88">
        <f>SUM(K38:K39,K41:K42)</f>
        <v>60</v>
      </c>
      <c r="L43" s="94">
        <f>COUNTIF(C43:J43,8)</f>
        <v>6</v>
      </c>
    </row>
    <row r="44" spans="1:12" x14ac:dyDescent="0.7">
      <c r="A44" s="60" t="s">
        <v>30</v>
      </c>
      <c r="B44" s="127"/>
      <c r="C44" s="128"/>
      <c r="D44" s="128"/>
      <c r="E44" s="128"/>
      <c r="F44" s="128"/>
      <c r="G44" s="102"/>
      <c r="H44" s="102"/>
      <c r="I44" s="102"/>
      <c r="J44" s="102"/>
      <c r="K44" s="101"/>
    </row>
    <row r="45" spans="1:12" ht="26.4" customHeight="1" x14ac:dyDescent="0.7">
      <c r="A45" s="61" t="s">
        <v>24</v>
      </c>
      <c r="B45" s="76">
        <v>2</v>
      </c>
      <c r="C45" s="84">
        <v>2</v>
      </c>
      <c r="D45" s="81">
        <v>2</v>
      </c>
      <c r="E45" s="81">
        <v>2</v>
      </c>
      <c r="F45" s="81">
        <v>2</v>
      </c>
      <c r="G45" s="92">
        <v>2</v>
      </c>
      <c r="H45" s="92">
        <v>2</v>
      </c>
      <c r="I45" s="92">
        <v>2</v>
      </c>
      <c r="J45" s="92">
        <v>2</v>
      </c>
      <c r="K45" s="92">
        <f>SUM(C45:J45)</f>
        <v>16</v>
      </c>
    </row>
    <row r="46" spans="1:12" x14ac:dyDescent="0.7">
      <c r="A46" s="61" t="s">
        <v>17</v>
      </c>
      <c r="B46" s="76">
        <v>2</v>
      </c>
      <c r="C46" s="84">
        <v>0</v>
      </c>
      <c r="D46" s="62">
        <v>2</v>
      </c>
      <c r="E46" s="62">
        <v>2</v>
      </c>
      <c r="F46" s="62">
        <v>2</v>
      </c>
      <c r="G46" s="95">
        <v>2</v>
      </c>
      <c r="H46" s="95">
        <v>2</v>
      </c>
      <c r="I46" s="95">
        <v>2</v>
      </c>
      <c r="J46" s="95">
        <v>2</v>
      </c>
      <c r="K46" s="92">
        <f>SUM(C46:J46)</f>
        <v>14</v>
      </c>
    </row>
    <row r="47" spans="1:12" ht="26.4" customHeight="1" x14ac:dyDescent="0.7">
      <c r="A47" s="61" t="s">
        <v>18</v>
      </c>
      <c r="B47" s="76">
        <v>2</v>
      </c>
      <c r="C47" s="85">
        <v>0</v>
      </c>
      <c r="D47" s="81">
        <v>2</v>
      </c>
      <c r="E47" s="81">
        <v>2</v>
      </c>
      <c r="F47" s="81">
        <v>2</v>
      </c>
      <c r="G47" s="92">
        <v>2</v>
      </c>
      <c r="H47" s="92">
        <v>2</v>
      </c>
      <c r="I47" s="92">
        <v>2</v>
      </c>
      <c r="J47" s="92">
        <v>2</v>
      </c>
      <c r="K47" s="92">
        <f>SUM(C47:J47)</f>
        <v>14</v>
      </c>
    </row>
    <row r="48" spans="1:12" ht="24.6" customHeight="1" x14ac:dyDescent="0.7">
      <c r="A48" s="61" t="s">
        <v>25</v>
      </c>
      <c r="B48" s="76">
        <v>2</v>
      </c>
      <c r="C48" s="82">
        <v>2</v>
      </c>
      <c r="D48" s="79">
        <v>2</v>
      </c>
      <c r="E48" s="79">
        <v>2</v>
      </c>
      <c r="F48" s="79">
        <v>0</v>
      </c>
      <c r="G48" s="93">
        <v>2</v>
      </c>
      <c r="H48" s="93">
        <v>2</v>
      </c>
      <c r="I48" s="93">
        <v>2</v>
      </c>
      <c r="J48" s="93">
        <v>2</v>
      </c>
      <c r="K48" s="92">
        <f>SUM(C48:J48)</f>
        <v>14</v>
      </c>
    </row>
    <row r="49" spans="1:12" x14ac:dyDescent="0.7">
      <c r="A49" s="86" t="s">
        <v>1</v>
      </c>
      <c r="B49" s="87">
        <f t="shared" ref="B49:K49" si="5">SUM(B45:B48)</f>
        <v>8</v>
      </c>
      <c r="C49" s="88">
        <f t="shared" si="5"/>
        <v>4</v>
      </c>
      <c r="D49" s="88">
        <f t="shared" si="5"/>
        <v>8</v>
      </c>
      <c r="E49" s="88">
        <f t="shared" si="5"/>
        <v>8</v>
      </c>
      <c r="F49" s="88">
        <f t="shared" si="5"/>
        <v>6</v>
      </c>
      <c r="G49" s="94">
        <f t="shared" si="5"/>
        <v>8</v>
      </c>
      <c r="H49" s="94">
        <f t="shared" si="5"/>
        <v>8</v>
      </c>
      <c r="I49" s="94">
        <f t="shared" si="5"/>
        <v>8</v>
      </c>
      <c r="J49" s="94">
        <f t="shared" si="5"/>
        <v>8</v>
      </c>
      <c r="K49" s="94">
        <f t="shared" si="5"/>
        <v>58</v>
      </c>
      <c r="L49" s="94">
        <f>COUNTIF(C49:J49,8)</f>
        <v>6</v>
      </c>
    </row>
    <row r="50" spans="1:12" x14ac:dyDescent="0.7">
      <c r="A50" s="69" t="s">
        <v>31</v>
      </c>
      <c r="B50" s="124"/>
      <c r="C50" s="128"/>
      <c r="D50" s="128"/>
      <c r="E50" s="128"/>
      <c r="F50" s="128"/>
      <c r="G50" s="102"/>
      <c r="H50" s="102"/>
      <c r="I50" s="102"/>
      <c r="J50" s="102"/>
      <c r="K50" s="101"/>
    </row>
    <row r="51" spans="1:12" ht="24" customHeight="1" x14ac:dyDescent="0.7">
      <c r="A51" s="70" t="s">
        <v>19</v>
      </c>
      <c r="B51" s="76">
        <v>2</v>
      </c>
      <c r="C51" s="84">
        <v>2</v>
      </c>
      <c r="D51" s="81">
        <v>2</v>
      </c>
      <c r="E51" s="81">
        <v>2</v>
      </c>
      <c r="F51" s="81">
        <v>2</v>
      </c>
      <c r="G51" s="92">
        <v>2</v>
      </c>
      <c r="H51" s="92">
        <v>2</v>
      </c>
      <c r="I51" s="92">
        <v>2</v>
      </c>
      <c r="J51" s="92">
        <v>2</v>
      </c>
      <c r="K51" s="92">
        <f>SUM(C51:J51)</f>
        <v>16</v>
      </c>
    </row>
    <row r="52" spans="1:12" x14ac:dyDescent="0.7">
      <c r="A52" s="61" t="s">
        <v>20</v>
      </c>
      <c r="B52" s="76">
        <v>2</v>
      </c>
      <c r="C52" s="81">
        <v>2</v>
      </c>
      <c r="D52" s="81">
        <v>2</v>
      </c>
      <c r="E52" s="62">
        <v>2</v>
      </c>
      <c r="F52" s="62">
        <v>2</v>
      </c>
      <c r="G52" s="95">
        <v>2</v>
      </c>
      <c r="H52" s="95">
        <v>2</v>
      </c>
      <c r="I52" s="92">
        <v>2</v>
      </c>
      <c r="J52" s="95">
        <v>2</v>
      </c>
      <c r="K52" s="92">
        <f>SUM(C52:J52)</f>
        <v>16</v>
      </c>
    </row>
    <row r="53" spans="1:12" ht="25.2" customHeight="1" x14ac:dyDescent="0.7">
      <c r="A53" s="61" t="s">
        <v>21</v>
      </c>
      <c r="B53" s="76">
        <v>2</v>
      </c>
      <c r="C53" s="62">
        <v>2</v>
      </c>
      <c r="D53" s="62">
        <v>2</v>
      </c>
      <c r="E53" s="81">
        <v>2</v>
      </c>
      <c r="F53" s="81">
        <v>0</v>
      </c>
      <c r="G53" s="99">
        <v>2</v>
      </c>
      <c r="H53" s="92">
        <v>0</v>
      </c>
      <c r="I53" s="95">
        <v>2</v>
      </c>
      <c r="J53" s="92">
        <v>2</v>
      </c>
      <c r="K53" s="92">
        <f>SUM(C53:J53)</f>
        <v>12</v>
      </c>
    </row>
    <row r="54" spans="1:12" ht="41.4" customHeight="1" x14ac:dyDescent="0.7">
      <c r="A54" s="61" t="s">
        <v>26</v>
      </c>
      <c r="B54" s="76">
        <v>2</v>
      </c>
      <c r="C54" s="82">
        <v>2</v>
      </c>
      <c r="D54" s="82">
        <v>0</v>
      </c>
      <c r="E54" s="82">
        <v>2</v>
      </c>
      <c r="F54" s="79">
        <v>2</v>
      </c>
      <c r="G54" s="106">
        <v>2</v>
      </c>
      <c r="H54" s="106">
        <v>2</v>
      </c>
      <c r="I54" s="106">
        <v>2</v>
      </c>
      <c r="J54" s="93">
        <v>2</v>
      </c>
      <c r="K54" s="95">
        <f>SUM(C54:J54)</f>
        <v>14</v>
      </c>
      <c r="L54" s="91"/>
    </row>
    <row r="55" spans="1:12" x14ac:dyDescent="0.7">
      <c r="A55" s="90" t="s">
        <v>1</v>
      </c>
      <c r="B55" s="87">
        <f t="shared" ref="B55:K55" si="6">SUM(B51:B54)</f>
        <v>8</v>
      </c>
      <c r="C55" s="88">
        <f t="shared" si="6"/>
        <v>8</v>
      </c>
      <c r="D55" s="88">
        <f t="shared" si="6"/>
        <v>6</v>
      </c>
      <c r="E55" s="88">
        <f t="shared" si="6"/>
        <v>8</v>
      </c>
      <c r="F55" s="88">
        <f t="shared" si="6"/>
        <v>6</v>
      </c>
      <c r="G55" s="88">
        <f t="shared" si="6"/>
        <v>8</v>
      </c>
      <c r="H55" s="88">
        <f t="shared" si="6"/>
        <v>6</v>
      </c>
      <c r="I55" s="88">
        <f t="shared" si="6"/>
        <v>8</v>
      </c>
      <c r="J55" s="88">
        <f t="shared" si="6"/>
        <v>8</v>
      </c>
      <c r="K55" s="88">
        <f t="shared" si="6"/>
        <v>58</v>
      </c>
      <c r="L55" s="108">
        <f>COUNTIF(C55:J55,8)</f>
        <v>5</v>
      </c>
    </row>
    <row r="56" spans="1:12" x14ac:dyDescent="0.7">
      <c r="A56" s="60" t="s">
        <v>32</v>
      </c>
      <c r="B56" s="124"/>
      <c r="C56" s="100"/>
      <c r="D56" s="128"/>
      <c r="E56" s="100"/>
      <c r="F56" s="128"/>
      <c r="G56" s="102"/>
      <c r="H56" s="102"/>
      <c r="I56" s="102"/>
      <c r="J56" s="102"/>
      <c r="K56" s="102"/>
    </row>
    <row r="57" spans="1:12" x14ac:dyDescent="0.7">
      <c r="A57" s="61" t="s">
        <v>22</v>
      </c>
      <c r="B57" s="76">
        <v>2</v>
      </c>
      <c r="C57" s="62">
        <v>0</v>
      </c>
      <c r="D57" s="84">
        <v>2</v>
      </c>
      <c r="E57" s="81">
        <v>2</v>
      </c>
      <c r="F57" s="84">
        <v>2</v>
      </c>
      <c r="G57" s="99">
        <v>2</v>
      </c>
      <c r="H57" s="99">
        <v>2</v>
      </c>
      <c r="I57" s="99">
        <v>2</v>
      </c>
      <c r="J57" s="92">
        <v>2</v>
      </c>
      <c r="K57" s="99">
        <f>SUM(C57:J57)</f>
        <v>14</v>
      </c>
    </row>
    <row r="58" spans="1:12" x14ac:dyDescent="0.7">
      <c r="A58" s="71" t="s">
        <v>112</v>
      </c>
      <c r="B58" s="76">
        <v>2</v>
      </c>
      <c r="C58" s="84">
        <v>2</v>
      </c>
      <c r="D58" s="84">
        <v>2</v>
      </c>
      <c r="E58" s="62">
        <v>2</v>
      </c>
      <c r="F58" s="81">
        <v>0</v>
      </c>
      <c r="G58" s="99">
        <v>2</v>
      </c>
      <c r="H58" s="99">
        <v>0</v>
      </c>
      <c r="I58" s="99">
        <v>2</v>
      </c>
      <c r="J58" s="95">
        <v>2</v>
      </c>
      <c r="K58" s="99">
        <f>SUM(C58:J58)</f>
        <v>12</v>
      </c>
    </row>
    <row r="59" spans="1:12" x14ac:dyDescent="0.7">
      <c r="A59" s="71" t="s">
        <v>110</v>
      </c>
      <c r="B59" s="76">
        <v>2</v>
      </c>
      <c r="C59" s="84">
        <v>2</v>
      </c>
      <c r="D59" s="84">
        <v>2</v>
      </c>
      <c r="E59" s="84">
        <v>2</v>
      </c>
      <c r="F59" s="62">
        <v>0</v>
      </c>
      <c r="G59" s="99">
        <v>2</v>
      </c>
      <c r="H59" s="92">
        <v>2</v>
      </c>
      <c r="I59" s="92">
        <v>2</v>
      </c>
      <c r="J59" s="99">
        <v>2</v>
      </c>
      <c r="K59" s="99">
        <f>SUM(C59:J59)</f>
        <v>14</v>
      </c>
    </row>
    <row r="60" spans="1:12" x14ac:dyDescent="0.7">
      <c r="A60" s="72" t="s">
        <v>23</v>
      </c>
      <c r="B60" s="76">
        <v>2</v>
      </c>
      <c r="C60" s="82">
        <v>2</v>
      </c>
      <c r="D60" s="82">
        <v>2</v>
      </c>
      <c r="E60" s="82">
        <v>2</v>
      </c>
      <c r="F60" s="82">
        <v>0</v>
      </c>
      <c r="G60" s="106">
        <v>2</v>
      </c>
      <c r="H60" s="93">
        <v>2</v>
      </c>
      <c r="I60" s="93">
        <v>2</v>
      </c>
      <c r="J60" s="106">
        <v>2</v>
      </c>
      <c r="K60" s="99">
        <f>SUM(C60:J60)</f>
        <v>14</v>
      </c>
    </row>
    <row r="61" spans="1:12" x14ac:dyDescent="0.7">
      <c r="A61" s="109" t="s">
        <v>1</v>
      </c>
      <c r="B61" s="87">
        <f t="shared" ref="B61:J61" si="7">SUM(B57:B60)</f>
        <v>8</v>
      </c>
      <c r="C61" s="88">
        <f t="shared" si="7"/>
        <v>6</v>
      </c>
      <c r="D61" s="88">
        <f t="shared" si="7"/>
        <v>8</v>
      </c>
      <c r="E61" s="88">
        <f t="shared" si="7"/>
        <v>8</v>
      </c>
      <c r="F61" s="88">
        <f t="shared" si="7"/>
        <v>2</v>
      </c>
      <c r="G61" s="94">
        <f t="shared" si="7"/>
        <v>8</v>
      </c>
      <c r="H61" s="94">
        <f t="shared" si="7"/>
        <v>6</v>
      </c>
      <c r="I61" s="94">
        <f t="shared" si="7"/>
        <v>8</v>
      </c>
      <c r="J61" s="94">
        <f t="shared" si="7"/>
        <v>8</v>
      </c>
      <c r="K61" s="94">
        <f>SUM(C61:J61)</f>
        <v>54</v>
      </c>
      <c r="L61" s="94">
        <f>COUNTIF(C61:J61,8)</f>
        <v>5</v>
      </c>
    </row>
    <row r="62" spans="1:12" x14ac:dyDescent="0.7">
      <c r="A62" s="110" t="s">
        <v>156</v>
      </c>
      <c r="B62" s="111">
        <f>B20+B36+B43+B49+B55+B61</f>
        <v>72</v>
      </c>
      <c r="C62" s="111">
        <f t="shared" ref="C62:J62" si="8">C20+C36+C43+C49+C55+C61</f>
        <v>64</v>
      </c>
      <c r="D62" s="111">
        <f t="shared" si="8"/>
        <v>64</v>
      </c>
      <c r="E62" s="111">
        <f t="shared" si="8"/>
        <v>70</v>
      </c>
      <c r="F62" s="111">
        <f t="shared" si="8"/>
        <v>58</v>
      </c>
      <c r="G62" s="111">
        <f t="shared" si="8"/>
        <v>66</v>
      </c>
      <c r="H62" s="111">
        <f t="shared" si="8"/>
        <v>64</v>
      </c>
      <c r="I62" s="111">
        <f t="shared" si="8"/>
        <v>66</v>
      </c>
      <c r="J62" s="111">
        <f t="shared" si="8"/>
        <v>64</v>
      </c>
      <c r="K62" s="111"/>
      <c r="L62" s="112"/>
    </row>
    <row r="63" spans="1:12" ht="53.4" customHeight="1" x14ac:dyDescent="0.7">
      <c r="A63" s="73" t="s">
        <v>217</v>
      </c>
      <c r="B63" s="74"/>
      <c r="C63" s="78"/>
      <c r="D63" s="78"/>
      <c r="E63" s="78"/>
      <c r="F63" s="78"/>
      <c r="G63" s="78"/>
      <c r="H63" s="78"/>
      <c r="I63" s="78"/>
      <c r="J63" s="78"/>
      <c r="K63" s="78"/>
    </row>
    <row r="64" spans="1:12" x14ac:dyDescent="0.7">
      <c r="A64" s="60" t="s">
        <v>27</v>
      </c>
      <c r="B64" s="124"/>
      <c r="C64" s="100"/>
      <c r="D64" s="100"/>
      <c r="E64" s="100"/>
      <c r="F64" s="100"/>
      <c r="G64" s="101"/>
      <c r="H64" s="101"/>
      <c r="I64" s="101"/>
      <c r="J64" s="101"/>
      <c r="K64" s="101"/>
    </row>
    <row r="65" spans="1:12" x14ac:dyDescent="0.7">
      <c r="A65" s="61" t="s">
        <v>33</v>
      </c>
      <c r="B65" s="124"/>
      <c r="C65" s="125"/>
      <c r="D65" s="131"/>
      <c r="E65" s="125"/>
      <c r="F65" s="125"/>
      <c r="G65" s="105"/>
      <c r="H65" s="105"/>
      <c r="I65" s="105"/>
      <c r="J65" s="105"/>
      <c r="K65" s="132"/>
    </row>
    <row r="66" spans="1:12" ht="24.6" customHeight="1" x14ac:dyDescent="0.7">
      <c r="A66" s="75" t="s">
        <v>253</v>
      </c>
      <c r="B66" s="76">
        <v>2</v>
      </c>
      <c r="C66" s="62">
        <v>2</v>
      </c>
      <c r="D66" s="84">
        <v>2</v>
      </c>
      <c r="E66" s="62">
        <v>2</v>
      </c>
      <c r="F66" s="62">
        <v>2</v>
      </c>
      <c r="G66" s="95">
        <v>2</v>
      </c>
      <c r="H66" s="92">
        <v>2</v>
      </c>
      <c r="I66" s="95">
        <v>2</v>
      </c>
      <c r="J66" s="95">
        <v>2</v>
      </c>
      <c r="K66" s="92">
        <f>SUM(C66:J66)</f>
        <v>16</v>
      </c>
    </row>
    <row r="67" spans="1:12" x14ac:dyDescent="0.7">
      <c r="A67" s="61" t="s">
        <v>254</v>
      </c>
      <c r="B67" s="76">
        <v>2</v>
      </c>
      <c r="C67" s="84">
        <v>2</v>
      </c>
      <c r="D67" s="84">
        <v>2</v>
      </c>
      <c r="E67" s="84">
        <v>0</v>
      </c>
      <c r="F67" s="81">
        <v>2</v>
      </c>
      <c r="G67" s="99">
        <v>2</v>
      </c>
      <c r="H67" s="117">
        <v>2</v>
      </c>
      <c r="I67" s="92">
        <v>2</v>
      </c>
      <c r="J67" s="92">
        <v>2</v>
      </c>
      <c r="K67" s="92">
        <f>SUM(C67:J67)</f>
        <v>14</v>
      </c>
    </row>
    <row r="68" spans="1:12" ht="24.6" customHeight="1" x14ac:dyDescent="0.7">
      <c r="A68" s="75" t="s">
        <v>255</v>
      </c>
      <c r="B68" s="76">
        <v>2</v>
      </c>
      <c r="C68" s="82">
        <v>2</v>
      </c>
      <c r="D68" s="82">
        <v>2</v>
      </c>
      <c r="E68" s="82">
        <v>0</v>
      </c>
      <c r="F68" s="82">
        <v>2</v>
      </c>
      <c r="G68" s="106">
        <v>2</v>
      </c>
      <c r="H68" s="93">
        <v>2</v>
      </c>
      <c r="I68" s="93">
        <v>2</v>
      </c>
      <c r="J68" s="93">
        <v>2</v>
      </c>
      <c r="K68" s="92">
        <f>SUM(C68:J68)</f>
        <v>14</v>
      </c>
    </row>
    <row r="69" spans="1:12" x14ac:dyDescent="0.7">
      <c r="A69" s="86" t="s">
        <v>1</v>
      </c>
      <c r="B69" s="87">
        <f>SUM(B65:B68)</f>
        <v>6</v>
      </c>
      <c r="C69" s="88">
        <f t="shared" ref="C69:K69" si="9">SUM(C66:C68)</f>
        <v>6</v>
      </c>
      <c r="D69" s="88">
        <f t="shared" si="9"/>
        <v>6</v>
      </c>
      <c r="E69" s="88">
        <f t="shared" si="9"/>
        <v>2</v>
      </c>
      <c r="F69" s="88">
        <f t="shared" si="9"/>
        <v>6</v>
      </c>
      <c r="G69" s="94">
        <f t="shared" si="9"/>
        <v>6</v>
      </c>
      <c r="H69" s="94">
        <f t="shared" si="9"/>
        <v>6</v>
      </c>
      <c r="I69" s="94">
        <f t="shared" si="9"/>
        <v>6</v>
      </c>
      <c r="J69" s="94">
        <f t="shared" si="9"/>
        <v>6</v>
      </c>
      <c r="K69" s="94">
        <f t="shared" si="9"/>
        <v>44</v>
      </c>
      <c r="L69" s="94">
        <f>COUNTIF(C69:J69,6)</f>
        <v>7</v>
      </c>
    </row>
    <row r="70" spans="1:12" x14ac:dyDescent="0.7">
      <c r="A70" s="60" t="s">
        <v>28</v>
      </c>
      <c r="B70" s="127"/>
      <c r="C70" s="128"/>
      <c r="D70" s="128"/>
      <c r="E70" s="100"/>
      <c r="F70" s="128"/>
      <c r="G70" s="102"/>
      <c r="H70" s="102"/>
      <c r="I70" s="102"/>
      <c r="J70" s="101"/>
      <c r="K70" s="101"/>
    </row>
    <row r="71" spans="1:12" ht="25.2" customHeight="1" x14ac:dyDescent="0.7">
      <c r="A71" s="61" t="s">
        <v>164</v>
      </c>
      <c r="B71" s="124"/>
      <c r="C71" s="125"/>
      <c r="D71" s="133"/>
      <c r="E71" s="125"/>
      <c r="F71" s="133"/>
      <c r="G71" s="134"/>
      <c r="H71" s="134"/>
      <c r="I71" s="134"/>
      <c r="J71" s="132"/>
      <c r="K71" s="132"/>
    </row>
    <row r="72" spans="1:12" x14ac:dyDescent="0.7">
      <c r="A72" s="61" t="s">
        <v>38</v>
      </c>
      <c r="B72" s="76">
        <v>2</v>
      </c>
      <c r="C72" s="81">
        <v>0</v>
      </c>
      <c r="D72" s="84">
        <v>0</v>
      </c>
      <c r="E72" s="81">
        <v>0</v>
      </c>
      <c r="F72" s="84">
        <v>0</v>
      </c>
      <c r="G72" s="99">
        <v>0</v>
      </c>
      <c r="H72" s="99">
        <v>2</v>
      </c>
      <c r="I72" s="99">
        <v>0</v>
      </c>
      <c r="J72" s="99">
        <v>2</v>
      </c>
      <c r="K72" s="99">
        <f>SUM(C72:J72)</f>
        <v>4</v>
      </c>
    </row>
    <row r="73" spans="1:12" x14ac:dyDescent="0.7">
      <c r="A73" s="61" t="s">
        <v>39</v>
      </c>
      <c r="B73" s="76">
        <v>2</v>
      </c>
      <c r="C73" s="62">
        <v>2</v>
      </c>
      <c r="D73" s="81">
        <v>2</v>
      </c>
      <c r="E73" s="62">
        <v>2</v>
      </c>
      <c r="F73" s="81">
        <v>2</v>
      </c>
      <c r="G73" s="99">
        <v>2</v>
      </c>
      <c r="H73" s="92">
        <v>2</v>
      </c>
      <c r="I73" s="92">
        <v>2</v>
      </c>
      <c r="J73" s="92">
        <v>2</v>
      </c>
      <c r="K73" s="99">
        <f>SUM(C73:J73)</f>
        <v>16</v>
      </c>
    </row>
    <row r="74" spans="1:12" x14ac:dyDescent="0.7">
      <c r="A74" s="61" t="s">
        <v>40</v>
      </c>
      <c r="B74" s="76">
        <v>2</v>
      </c>
      <c r="C74" s="81">
        <v>2</v>
      </c>
      <c r="D74" s="81">
        <v>2</v>
      </c>
      <c r="E74" s="81">
        <v>2</v>
      </c>
      <c r="F74" s="81">
        <v>2</v>
      </c>
      <c r="G74" s="92">
        <v>2</v>
      </c>
      <c r="H74" s="117">
        <v>2</v>
      </c>
      <c r="I74" s="95">
        <v>2</v>
      </c>
      <c r="J74" s="92">
        <v>2</v>
      </c>
      <c r="K74" s="99">
        <f>SUM(C74:J74)</f>
        <v>16</v>
      </c>
    </row>
    <row r="75" spans="1:12" x14ac:dyDescent="0.7">
      <c r="A75" s="61" t="s">
        <v>41</v>
      </c>
      <c r="B75" s="76">
        <v>2</v>
      </c>
      <c r="C75" s="79">
        <v>2</v>
      </c>
      <c r="D75" s="79">
        <v>2</v>
      </c>
      <c r="E75" s="79">
        <v>2</v>
      </c>
      <c r="F75" s="82">
        <v>2</v>
      </c>
      <c r="G75" s="93">
        <v>2</v>
      </c>
      <c r="H75" s="93">
        <v>2</v>
      </c>
      <c r="I75" s="106">
        <v>2</v>
      </c>
      <c r="J75" s="93">
        <v>2</v>
      </c>
      <c r="K75" s="99">
        <f>SUM(C75:J75)</f>
        <v>16</v>
      </c>
    </row>
    <row r="76" spans="1:12" x14ac:dyDescent="0.7">
      <c r="A76" s="86" t="s">
        <v>1</v>
      </c>
      <c r="B76" s="89">
        <f>SUM(B71:B75)</f>
        <v>8</v>
      </c>
      <c r="C76" s="89">
        <f t="shared" ref="C76:K76" si="10">SUM(C71:C75)</f>
        <v>6</v>
      </c>
      <c r="D76" s="89">
        <f t="shared" si="10"/>
        <v>6</v>
      </c>
      <c r="E76" s="89">
        <f t="shared" si="10"/>
        <v>6</v>
      </c>
      <c r="F76" s="89">
        <f t="shared" si="10"/>
        <v>6</v>
      </c>
      <c r="G76" s="89">
        <f t="shared" si="10"/>
        <v>6</v>
      </c>
      <c r="H76" s="89">
        <f t="shared" si="10"/>
        <v>8</v>
      </c>
      <c r="I76" s="89">
        <f t="shared" si="10"/>
        <v>6</v>
      </c>
      <c r="J76" s="89">
        <f t="shared" si="10"/>
        <v>8</v>
      </c>
      <c r="K76" s="89">
        <f t="shared" si="10"/>
        <v>52</v>
      </c>
      <c r="L76" s="94">
        <f>COUNTIF(C76:J76,8)</f>
        <v>2</v>
      </c>
    </row>
    <row r="77" spans="1:12" x14ac:dyDescent="0.7">
      <c r="A77" s="69" t="s">
        <v>34</v>
      </c>
      <c r="B77" s="124"/>
      <c r="C77" s="128"/>
      <c r="D77" s="128"/>
      <c r="E77" s="128"/>
      <c r="F77" s="128"/>
      <c r="G77" s="102"/>
      <c r="H77" s="101"/>
      <c r="I77" s="101"/>
      <c r="J77" s="101"/>
      <c r="K77" s="101"/>
    </row>
    <row r="78" spans="1:12" ht="22.8" customHeight="1" x14ac:dyDescent="0.7">
      <c r="A78" s="70" t="s">
        <v>47</v>
      </c>
      <c r="B78" s="76">
        <v>2</v>
      </c>
      <c r="C78" s="84">
        <v>2</v>
      </c>
      <c r="D78" s="81">
        <v>2</v>
      </c>
      <c r="E78" s="81">
        <v>2</v>
      </c>
      <c r="F78" s="81">
        <v>2</v>
      </c>
      <c r="G78" s="92">
        <v>2</v>
      </c>
      <c r="H78" s="92">
        <v>2</v>
      </c>
      <c r="I78" s="92">
        <v>2</v>
      </c>
      <c r="J78" s="92">
        <v>2</v>
      </c>
      <c r="K78" s="92">
        <f>SUM(C78:J78)</f>
        <v>16</v>
      </c>
    </row>
    <row r="79" spans="1:12" ht="24.6" customHeight="1" x14ac:dyDescent="0.7">
      <c r="A79" s="61" t="s">
        <v>46</v>
      </c>
      <c r="B79" s="76">
        <v>2</v>
      </c>
      <c r="C79" s="84">
        <v>0</v>
      </c>
      <c r="D79" s="81">
        <v>2</v>
      </c>
      <c r="E79" s="81">
        <v>2</v>
      </c>
      <c r="F79" s="81">
        <v>2</v>
      </c>
      <c r="G79" s="92">
        <v>2</v>
      </c>
      <c r="H79" s="92">
        <v>2</v>
      </c>
      <c r="I79" s="92">
        <v>2</v>
      </c>
      <c r="J79" s="92">
        <v>2</v>
      </c>
      <c r="K79" s="92">
        <f>SUM(C79:J79)</f>
        <v>14</v>
      </c>
    </row>
    <row r="80" spans="1:12" ht="24.6" customHeight="1" x14ac:dyDescent="0.7">
      <c r="A80" s="70" t="s">
        <v>45</v>
      </c>
      <c r="B80" s="77">
        <v>2</v>
      </c>
      <c r="C80" s="84">
        <v>0</v>
      </c>
      <c r="D80" s="81">
        <v>2</v>
      </c>
      <c r="E80" s="81">
        <v>2</v>
      </c>
      <c r="F80" s="81">
        <v>2</v>
      </c>
      <c r="G80" s="92">
        <v>2</v>
      </c>
      <c r="H80" s="92">
        <v>2</v>
      </c>
      <c r="I80" s="92">
        <v>2</v>
      </c>
      <c r="J80" s="92">
        <v>2</v>
      </c>
      <c r="K80" s="92">
        <f>SUM(C80:J80)</f>
        <v>14</v>
      </c>
    </row>
    <row r="81" spans="1:12" ht="22.8" customHeight="1" x14ac:dyDescent="0.7">
      <c r="A81" s="70" t="s">
        <v>44</v>
      </c>
      <c r="B81" s="76">
        <v>2</v>
      </c>
      <c r="C81" s="82">
        <v>2</v>
      </c>
      <c r="D81" s="79">
        <v>2</v>
      </c>
      <c r="E81" s="79">
        <v>2</v>
      </c>
      <c r="F81" s="79">
        <v>2</v>
      </c>
      <c r="G81" s="93">
        <v>2</v>
      </c>
      <c r="H81" s="93">
        <v>2</v>
      </c>
      <c r="I81" s="93">
        <v>2</v>
      </c>
      <c r="J81" s="93">
        <v>2</v>
      </c>
      <c r="K81" s="92">
        <f>SUM(C81:J81)</f>
        <v>16</v>
      </c>
    </row>
    <row r="82" spans="1:12" x14ac:dyDescent="0.7">
      <c r="A82" s="86" t="s">
        <v>1</v>
      </c>
      <c r="B82" s="87">
        <f t="shared" ref="B82:K82" si="11">SUM(B78:B81)</f>
        <v>8</v>
      </c>
      <c r="C82" s="88">
        <f t="shared" si="11"/>
        <v>4</v>
      </c>
      <c r="D82" s="88">
        <f t="shared" si="11"/>
        <v>8</v>
      </c>
      <c r="E82" s="88">
        <f t="shared" si="11"/>
        <v>8</v>
      </c>
      <c r="F82" s="88">
        <f t="shared" si="11"/>
        <v>8</v>
      </c>
      <c r="G82" s="94">
        <f t="shared" si="11"/>
        <v>8</v>
      </c>
      <c r="H82" s="94">
        <f t="shared" si="11"/>
        <v>8</v>
      </c>
      <c r="I82" s="94">
        <f t="shared" si="11"/>
        <v>8</v>
      </c>
      <c r="J82" s="94">
        <f t="shared" si="11"/>
        <v>8</v>
      </c>
      <c r="K82" s="94">
        <f t="shared" si="11"/>
        <v>60</v>
      </c>
      <c r="L82" s="94">
        <f>COUNTIF(C82:J82,8)</f>
        <v>7</v>
      </c>
    </row>
    <row r="83" spans="1:12" x14ac:dyDescent="0.7">
      <c r="A83" s="69" t="s">
        <v>35</v>
      </c>
      <c r="B83" s="124"/>
      <c r="C83" s="128"/>
      <c r="D83" s="100"/>
      <c r="E83" s="100"/>
      <c r="F83" s="100"/>
      <c r="G83" s="101"/>
      <c r="H83" s="101"/>
      <c r="I83" s="101"/>
      <c r="J83" s="101"/>
      <c r="K83" s="101"/>
    </row>
    <row r="84" spans="1:12" ht="21.6" customHeight="1" x14ac:dyDescent="0.7">
      <c r="A84" s="70" t="s">
        <v>42</v>
      </c>
      <c r="B84" s="77">
        <v>2</v>
      </c>
      <c r="C84" s="84">
        <v>0</v>
      </c>
      <c r="D84" s="81">
        <v>2</v>
      </c>
      <c r="E84" s="81">
        <v>2</v>
      </c>
      <c r="F84" s="81">
        <v>2</v>
      </c>
      <c r="G84" s="92">
        <v>2</v>
      </c>
      <c r="H84" s="92">
        <v>2</v>
      </c>
      <c r="I84" s="92">
        <v>2</v>
      </c>
      <c r="J84" s="92">
        <v>2</v>
      </c>
      <c r="K84" s="95">
        <f>SUM(C84:J84)</f>
        <v>14</v>
      </c>
    </row>
    <row r="85" spans="1:12" x14ac:dyDescent="0.7">
      <c r="A85" s="61" t="s">
        <v>43</v>
      </c>
      <c r="B85" s="76">
        <v>2</v>
      </c>
      <c r="C85" s="82">
        <v>0</v>
      </c>
      <c r="D85" s="79">
        <v>2</v>
      </c>
      <c r="E85" s="79">
        <v>2</v>
      </c>
      <c r="F85" s="79">
        <v>0</v>
      </c>
      <c r="G85" s="93">
        <v>0</v>
      </c>
      <c r="H85" s="93">
        <v>0</v>
      </c>
      <c r="I85" s="93">
        <v>0</v>
      </c>
      <c r="J85" s="93">
        <v>2</v>
      </c>
      <c r="K85" s="95">
        <f>SUM(C85:J85)</f>
        <v>6</v>
      </c>
    </row>
    <row r="86" spans="1:12" x14ac:dyDescent="0.7">
      <c r="A86" s="86" t="s">
        <v>1</v>
      </c>
      <c r="B86" s="87">
        <f t="shared" ref="B86:K86" si="12">SUM(B84:B85)</f>
        <v>4</v>
      </c>
      <c r="C86" s="88">
        <f t="shared" si="12"/>
        <v>0</v>
      </c>
      <c r="D86" s="88">
        <f t="shared" si="12"/>
        <v>4</v>
      </c>
      <c r="E86" s="88">
        <f t="shared" si="12"/>
        <v>4</v>
      </c>
      <c r="F86" s="88">
        <f t="shared" si="12"/>
        <v>2</v>
      </c>
      <c r="G86" s="94">
        <f t="shared" si="12"/>
        <v>2</v>
      </c>
      <c r="H86" s="94">
        <f t="shared" si="12"/>
        <v>2</v>
      </c>
      <c r="I86" s="94">
        <f t="shared" si="12"/>
        <v>2</v>
      </c>
      <c r="J86" s="94">
        <f t="shared" si="12"/>
        <v>4</v>
      </c>
      <c r="K86" s="94">
        <f t="shared" si="12"/>
        <v>20</v>
      </c>
      <c r="L86" s="94">
        <f>COUNTIF(C86:J86,4)</f>
        <v>3</v>
      </c>
    </row>
    <row r="87" spans="1:12" x14ac:dyDescent="0.7">
      <c r="A87" s="69" t="s">
        <v>36</v>
      </c>
      <c r="B87" s="124"/>
      <c r="C87" s="128"/>
      <c r="D87" s="128"/>
      <c r="E87" s="100"/>
      <c r="F87" s="100"/>
      <c r="G87" s="102"/>
      <c r="H87" s="102"/>
      <c r="I87" s="101"/>
      <c r="J87" s="102"/>
      <c r="K87" s="102"/>
    </row>
    <row r="88" spans="1:12" ht="26.4" customHeight="1" x14ac:dyDescent="0.7">
      <c r="A88" s="75" t="s">
        <v>37</v>
      </c>
      <c r="B88" s="77">
        <v>2</v>
      </c>
      <c r="C88" s="119">
        <v>2</v>
      </c>
      <c r="D88" s="119">
        <v>0</v>
      </c>
      <c r="E88" s="120">
        <v>0</v>
      </c>
      <c r="F88" s="120">
        <v>2</v>
      </c>
      <c r="G88" s="106">
        <v>2</v>
      </c>
      <c r="H88" s="106">
        <v>2</v>
      </c>
      <c r="I88" s="93">
        <v>0</v>
      </c>
      <c r="J88" s="106">
        <v>2</v>
      </c>
      <c r="K88" s="106">
        <f>SUM(C88:J88)</f>
        <v>10</v>
      </c>
    </row>
    <row r="89" spans="1:12" x14ac:dyDescent="0.7">
      <c r="A89" s="86" t="s">
        <v>1</v>
      </c>
      <c r="B89" s="87">
        <f>SUM(B88:B88)</f>
        <v>2</v>
      </c>
      <c r="C89" s="88">
        <f t="shared" ref="C89:J89" si="13">SUM(C88)</f>
        <v>2</v>
      </c>
      <c r="D89" s="88">
        <f t="shared" si="13"/>
        <v>0</v>
      </c>
      <c r="E89" s="88">
        <f t="shared" si="13"/>
        <v>0</v>
      </c>
      <c r="F89" s="88">
        <f t="shared" si="13"/>
        <v>2</v>
      </c>
      <c r="G89" s="94">
        <f t="shared" si="13"/>
        <v>2</v>
      </c>
      <c r="H89" s="94">
        <f t="shared" si="13"/>
        <v>2</v>
      </c>
      <c r="I89" s="94">
        <f t="shared" si="13"/>
        <v>0</v>
      </c>
      <c r="J89" s="94">
        <f t="shared" si="13"/>
        <v>2</v>
      </c>
      <c r="K89" s="94">
        <f>SUM(C89:J89)</f>
        <v>10</v>
      </c>
      <c r="L89" s="94">
        <f>COUNTIF(C89:J89,2)</f>
        <v>5</v>
      </c>
    </row>
    <row r="90" spans="1:12" ht="26.4" customHeight="1" x14ac:dyDescent="0.7">
      <c r="A90" s="113" t="s">
        <v>157</v>
      </c>
      <c r="B90" s="111">
        <f>B69+B76+B82+B86+B89</f>
        <v>28</v>
      </c>
      <c r="C90" s="111">
        <f t="shared" ref="C90:K90" si="14">C69+C76+C82+C86+C89</f>
        <v>18</v>
      </c>
      <c r="D90" s="111">
        <f t="shared" si="14"/>
        <v>24</v>
      </c>
      <c r="E90" s="111">
        <f t="shared" si="14"/>
        <v>20</v>
      </c>
      <c r="F90" s="111">
        <f t="shared" si="14"/>
        <v>24</v>
      </c>
      <c r="G90" s="111">
        <f t="shared" si="14"/>
        <v>24</v>
      </c>
      <c r="H90" s="111">
        <f t="shared" si="14"/>
        <v>26</v>
      </c>
      <c r="I90" s="111">
        <f t="shared" si="14"/>
        <v>22</v>
      </c>
      <c r="J90" s="111">
        <f t="shared" si="14"/>
        <v>28</v>
      </c>
      <c r="K90" s="111">
        <f t="shared" si="14"/>
        <v>186</v>
      </c>
      <c r="L90" s="121"/>
    </row>
    <row r="91" spans="1:12" ht="25.95" customHeight="1" x14ac:dyDescent="0.7">
      <c r="A91" s="114" t="s">
        <v>158</v>
      </c>
      <c r="B91" s="115">
        <f>B62+B90</f>
        <v>100</v>
      </c>
      <c r="C91" s="115">
        <f t="shared" ref="C91:J92" si="15">C62+C90</f>
        <v>82</v>
      </c>
      <c r="D91" s="115">
        <f t="shared" si="15"/>
        <v>88</v>
      </c>
      <c r="E91" s="115">
        <f t="shared" si="15"/>
        <v>90</v>
      </c>
      <c r="F91" s="115">
        <f t="shared" si="15"/>
        <v>82</v>
      </c>
      <c r="G91" s="115">
        <f t="shared" si="15"/>
        <v>90</v>
      </c>
      <c r="H91" s="115">
        <f t="shared" si="15"/>
        <v>90</v>
      </c>
      <c r="I91" s="115">
        <f t="shared" si="15"/>
        <v>88</v>
      </c>
      <c r="J91" s="115">
        <f t="shared" si="15"/>
        <v>92</v>
      </c>
      <c r="K91" s="115"/>
      <c r="L91" s="114"/>
    </row>
    <row r="92" spans="1:12" x14ac:dyDescent="0.7">
      <c r="A92" s="116" t="s">
        <v>138</v>
      </c>
      <c r="B92" s="149">
        <f>B63+B91</f>
        <v>100</v>
      </c>
      <c r="C92" s="149">
        <f t="shared" si="15"/>
        <v>82</v>
      </c>
      <c r="D92" s="149">
        <f t="shared" si="15"/>
        <v>88</v>
      </c>
      <c r="E92" s="149">
        <f t="shared" si="15"/>
        <v>90</v>
      </c>
      <c r="F92" s="149">
        <f t="shared" si="15"/>
        <v>82</v>
      </c>
      <c r="G92" s="149">
        <f t="shared" si="15"/>
        <v>90</v>
      </c>
      <c r="H92" s="149">
        <f t="shared" si="15"/>
        <v>90</v>
      </c>
      <c r="I92" s="149">
        <f t="shared" si="15"/>
        <v>88</v>
      </c>
      <c r="J92" s="149">
        <f t="shared" si="15"/>
        <v>92</v>
      </c>
      <c r="K92" s="150">
        <f>AVERAGE(C92:J92)</f>
        <v>87.75</v>
      </c>
      <c r="L92" s="122"/>
    </row>
    <row r="93" spans="1:12" x14ac:dyDescent="0.7">
      <c r="A93" s="135" t="s">
        <v>267</v>
      </c>
      <c r="B93" s="135"/>
      <c r="C93" s="135" t="s">
        <v>269</v>
      </c>
      <c r="D93" s="135" t="s">
        <v>269</v>
      </c>
      <c r="E93" s="135" t="s">
        <v>269</v>
      </c>
      <c r="F93" s="135" t="s">
        <v>269</v>
      </c>
      <c r="G93" s="135" t="s">
        <v>269</v>
      </c>
      <c r="H93" s="136" t="s">
        <v>268</v>
      </c>
      <c r="I93" s="135" t="s">
        <v>269</v>
      </c>
      <c r="J93" s="136" t="s">
        <v>268</v>
      </c>
    </row>
  </sheetData>
  <mergeCells count="11">
    <mergeCell ref="K5:K6"/>
    <mergeCell ref="A1:K1"/>
    <mergeCell ref="G5:G6"/>
    <mergeCell ref="H5:H6"/>
    <mergeCell ref="I5:I6"/>
    <mergeCell ref="J5:J6"/>
    <mergeCell ref="B5:B6"/>
    <mergeCell ref="C5:C6"/>
    <mergeCell ref="D5:D6"/>
    <mergeCell ref="E5:E6"/>
    <mergeCell ref="F5:F6"/>
  </mergeCells>
  <pageMargins left="0.19685039370078741" right="0.17" top="0.41" bottom="0.41" header="0.43" footer="0.2"/>
  <pageSetup paperSize="9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B73" zoomScale="70" zoomScaleNormal="70" workbookViewId="0">
      <selection activeCell="T11" sqref="T11"/>
    </sheetView>
  </sheetViews>
  <sheetFormatPr defaultColWidth="8.8984375" defaultRowHeight="24.6" x14ac:dyDescent="0.7"/>
  <cols>
    <col min="1" max="1" width="104.69921875" style="55" customWidth="1"/>
    <col min="2" max="2" width="8.8984375" style="56" customWidth="1"/>
    <col min="3" max="3" width="7.69921875" style="55" customWidth="1"/>
    <col min="4" max="4" width="9.09765625" style="55" customWidth="1"/>
    <col min="5" max="5" width="10" style="55" customWidth="1"/>
    <col min="6" max="6" width="10.19921875" style="55" customWidth="1"/>
    <col min="7" max="8" width="8.8984375" style="55"/>
    <col min="9" max="10" width="10.19921875" style="55" customWidth="1"/>
    <col min="11" max="11" width="10.8984375" style="55" customWidth="1"/>
    <col min="12" max="13" width="8.8984375" style="55"/>
    <col min="14" max="14" width="10.19921875" style="55" customWidth="1"/>
    <col min="15" max="15" width="10" style="55" customWidth="1"/>
    <col min="16" max="16" width="9.8984375" style="55" customWidth="1"/>
    <col min="17" max="16384" width="8.8984375" style="55"/>
  </cols>
  <sheetData>
    <row r="1" spans="1:17" ht="66.599999999999994" customHeight="1" x14ac:dyDescent="0.7">
      <c r="A1" s="202" t="s">
        <v>216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</row>
    <row r="2" spans="1:17" ht="6.6" customHeight="1" x14ac:dyDescent="0.7"/>
    <row r="3" spans="1:17" x14ac:dyDescent="0.7">
      <c r="A3" s="57" t="s">
        <v>271</v>
      </c>
      <c r="B3" s="52"/>
    </row>
    <row r="4" spans="1:17" ht="6" customHeight="1" x14ac:dyDescent="0.7">
      <c r="B4" s="52"/>
    </row>
    <row r="5" spans="1:17" s="56" customFormat="1" ht="21" customHeight="1" x14ac:dyDescent="0.7">
      <c r="A5" s="58" t="s">
        <v>0</v>
      </c>
      <c r="B5" s="200" t="s">
        <v>2</v>
      </c>
      <c r="C5" s="203" t="s">
        <v>272</v>
      </c>
      <c r="D5" s="203" t="s">
        <v>273</v>
      </c>
      <c r="E5" s="203" t="s">
        <v>274</v>
      </c>
      <c r="F5" s="205" t="s">
        <v>275</v>
      </c>
      <c r="G5" s="198" t="s">
        <v>276</v>
      </c>
      <c r="H5" s="198" t="s">
        <v>277</v>
      </c>
      <c r="I5" s="198" t="s">
        <v>278</v>
      </c>
      <c r="J5" s="198" t="s">
        <v>279</v>
      </c>
      <c r="K5" s="198" t="s">
        <v>280</v>
      </c>
      <c r="L5" s="198" t="s">
        <v>281</v>
      </c>
      <c r="M5" s="207" t="s">
        <v>282</v>
      </c>
      <c r="N5" s="207" t="s">
        <v>283</v>
      </c>
      <c r="O5" s="198" t="s">
        <v>284</v>
      </c>
      <c r="P5" s="198" t="s">
        <v>285</v>
      </c>
      <c r="Q5" s="198" t="s">
        <v>1</v>
      </c>
    </row>
    <row r="6" spans="1:17" ht="18.600000000000001" customHeight="1" x14ac:dyDescent="0.7">
      <c r="A6" s="59" t="s">
        <v>215</v>
      </c>
      <c r="B6" s="201"/>
      <c r="C6" s="204"/>
      <c r="D6" s="204"/>
      <c r="E6" s="204"/>
      <c r="F6" s="206"/>
      <c r="G6" s="199"/>
      <c r="H6" s="199"/>
      <c r="I6" s="199"/>
      <c r="J6" s="199"/>
      <c r="K6" s="199"/>
      <c r="L6" s="199"/>
      <c r="M6" s="208"/>
      <c r="N6" s="208"/>
      <c r="O6" s="199"/>
      <c r="P6" s="199"/>
      <c r="Q6" s="198"/>
    </row>
    <row r="7" spans="1:17" x14ac:dyDescent="0.7">
      <c r="A7" s="60" t="s">
        <v>27</v>
      </c>
      <c r="B7" s="124"/>
      <c r="C7" s="100"/>
      <c r="D7" s="100"/>
      <c r="E7" s="100"/>
      <c r="F7" s="100"/>
      <c r="G7" s="101"/>
      <c r="H7" s="101"/>
      <c r="I7" s="101"/>
      <c r="J7" s="101"/>
      <c r="K7" s="102"/>
      <c r="L7" s="102"/>
      <c r="M7" s="102"/>
      <c r="N7" s="102"/>
      <c r="O7" s="101"/>
      <c r="P7" s="101"/>
      <c r="Q7" s="101"/>
    </row>
    <row r="8" spans="1:17" x14ac:dyDescent="0.7">
      <c r="A8" s="61" t="s">
        <v>4</v>
      </c>
      <c r="B8" s="124"/>
      <c r="C8" s="103"/>
      <c r="D8" s="103"/>
      <c r="E8" s="103"/>
      <c r="F8" s="103"/>
      <c r="G8" s="104"/>
      <c r="H8" s="104"/>
      <c r="I8" s="104"/>
      <c r="J8" s="104"/>
      <c r="K8" s="105"/>
      <c r="L8" s="105"/>
      <c r="M8" s="104"/>
      <c r="N8" s="104"/>
      <c r="O8" s="104"/>
      <c r="P8" s="104"/>
      <c r="Q8" s="104"/>
    </row>
    <row r="9" spans="1:17" x14ac:dyDescent="0.7">
      <c r="A9" s="61" t="s">
        <v>245</v>
      </c>
      <c r="B9" s="76">
        <v>2</v>
      </c>
      <c r="C9" s="62">
        <v>2</v>
      </c>
      <c r="D9" s="62">
        <v>2</v>
      </c>
      <c r="E9" s="81">
        <v>2</v>
      </c>
      <c r="F9" s="81">
        <v>2</v>
      </c>
      <c r="G9" s="92">
        <v>2</v>
      </c>
      <c r="H9" s="92">
        <v>2</v>
      </c>
      <c r="I9" s="92">
        <v>2</v>
      </c>
      <c r="J9" s="92">
        <v>2</v>
      </c>
      <c r="K9" s="92">
        <v>2</v>
      </c>
      <c r="L9" s="92">
        <v>2</v>
      </c>
      <c r="M9" s="92">
        <v>2</v>
      </c>
      <c r="N9" s="92">
        <v>2</v>
      </c>
      <c r="O9" s="92">
        <v>2</v>
      </c>
      <c r="P9" s="92">
        <v>2</v>
      </c>
      <c r="Q9" s="92">
        <f>SUM(C9:P9)</f>
        <v>28</v>
      </c>
    </row>
    <row r="10" spans="1:17" x14ac:dyDescent="0.7">
      <c r="A10" s="61" t="s">
        <v>246</v>
      </c>
      <c r="B10" s="76">
        <v>2</v>
      </c>
      <c r="C10" s="81">
        <v>2</v>
      </c>
      <c r="D10" s="81">
        <v>2</v>
      </c>
      <c r="E10" s="81">
        <v>2</v>
      </c>
      <c r="F10" s="81">
        <v>2</v>
      </c>
      <c r="G10" s="92">
        <v>2</v>
      </c>
      <c r="H10" s="92">
        <v>2</v>
      </c>
      <c r="I10" s="92">
        <v>2</v>
      </c>
      <c r="J10" s="92">
        <v>2</v>
      </c>
      <c r="K10" s="92">
        <v>2</v>
      </c>
      <c r="L10" s="92">
        <v>2</v>
      </c>
      <c r="M10" s="92">
        <v>2</v>
      </c>
      <c r="N10" s="92">
        <v>2</v>
      </c>
      <c r="O10" s="92">
        <v>2</v>
      </c>
      <c r="P10" s="92">
        <v>2</v>
      </c>
      <c r="Q10" s="92">
        <f t="shared" ref="Q10:Q19" si="0">SUM(C10:P10)</f>
        <v>28</v>
      </c>
    </row>
    <row r="11" spans="1:17" x14ac:dyDescent="0.7">
      <c r="A11" s="61" t="s">
        <v>247</v>
      </c>
      <c r="B11" s="76">
        <v>2</v>
      </c>
      <c r="C11" s="81">
        <v>2</v>
      </c>
      <c r="D11" s="81">
        <v>2</v>
      </c>
      <c r="E11" s="81">
        <v>2</v>
      </c>
      <c r="F11" s="81">
        <v>2</v>
      </c>
      <c r="G11" s="92">
        <v>0</v>
      </c>
      <c r="H11" s="92">
        <v>2</v>
      </c>
      <c r="I11" s="92">
        <v>0</v>
      </c>
      <c r="J11" s="92">
        <v>2</v>
      </c>
      <c r="K11" s="92">
        <v>2</v>
      </c>
      <c r="L11" s="92">
        <v>2</v>
      </c>
      <c r="M11" s="92">
        <v>2</v>
      </c>
      <c r="N11" s="92">
        <v>2</v>
      </c>
      <c r="O11" s="92">
        <v>2</v>
      </c>
      <c r="P11" s="92">
        <v>2</v>
      </c>
      <c r="Q11" s="92">
        <f t="shared" si="0"/>
        <v>24</v>
      </c>
    </row>
    <row r="12" spans="1:17" x14ac:dyDescent="0.7">
      <c r="A12" s="61" t="s">
        <v>5</v>
      </c>
      <c r="B12" s="76">
        <v>2</v>
      </c>
      <c r="C12" s="81">
        <v>2</v>
      </c>
      <c r="D12" s="81">
        <v>2</v>
      </c>
      <c r="E12" s="81">
        <v>2</v>
      </c>
      <c r="F12" s="81">
        <v>2</v>
      </c>
      <c r="G12" s="92">
        <v>2</v>
      </c>
      <c r="H12" s="92">
        <v>2</v>
      </c>
      <c r="I12" s="92">
        <v>2</v>
      </c>
      <c r="J12" s="92">
        <v>2</v>
      </c>
      <c r="K12" s="92">
        <v>2</v>
      </c>
      <c r="L12" s="92">
        <v>2</v>
      </c>
      <c r="M12" s="92">
        <v>2</v>
      </c>
      <c r="N12" s="92">
        <v>2</v>
      </c>
      <c r="O12" s="92">
        <v>2</v>
      </c>
      <c r="P12" s="92">
        <v>2</v>
      </c>
      <c r="Q12" s="92">
        <f t="shared" si="0"/>
        <v>28</v>
      </c>
    </row>
    <row r="13" spans="1:17" x14ac:dyDescent="0.7">
      <c r="A13" s="61" t="s">
        <v>6</v>
      </c>
      <c r="B13" s="124"/>
      <c r="C13" s="125"/>
      <c r="D13" s="125"/>
      <c r="E13" s="125"/>
      <c r="F13" s="12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26"/>
    </row>
    <row r="14" spans="1:17" x14ac:dyDescent="0.7">
      <c r="A14" s="61" t="s">
        <v>248</v>
      </c>
      <c r="B14" s="76">
        <v>2</v>
      </c>
      <c r="C14" s="81">
        <v>2</v>
      </c>
      <c r="D14" s="81">
        <v>2</v>
      </c>
      <c r="E14" s="81">
        <v>2</v>
      </c>
      <c r="F14" s="81">
        <v>2</v>
      </c>
      <c r="G14" s="92">
        <v>2</v>
      </c>
      <c r="H14" s="92">
        <v>2</v>
      </c>
      <c r="I14" s="92">
        <v>2</v>
      </c>
      <c r="J14" s="92">
        <v>2</v>
      </c>
      <c r="K14" s="92">
        <v>2</v>
      </c>
      <c r="L14" s="92">
        <v>2</v>
      </c>
      <c r="M14" s="92">
        <v>2</v>
      </c>
      <c r="N14" s="92">
        <v>2</v>
      </c>
      <c r="O14" s="92">
        <v>2</v>
      </c>
      <c r="P14" s="92">
        <v>2</v>
      </c>
      <c r="Q14" s="92">
        <f t="shared" si="0"/>
        <v>28</v>
      </c>
    </row>
    <row r="15" spans="1:17" x14ac:dyDescent="0.7">
      <c r="A15" s="61" t="s">
        <v>249</v>
      </c>
      <c r="B15" s="76">
        <v>2</v>
      </c>
      <c r="C15" s="81">
        <v>0</v>
      </c>
      <c r="D15" s="81">
        <v>2</v>
      </c>
      <c r="E15" s="81">
        <v>2</v>
      </c>
      <c r="F15" s="81">
        <v>2</v>
      </c>
      <c r="G15" s="92">
        <v>0</v>
      </c>
      <c r="H15" s="92">
        <v>2</v>
      </c>
      <c r="I15" s="92">
        <v>2</v>
      </c>
      <c r="J15" s="92">
        <v>2</v>
      </c>
      <c r="K15" s="92">
        <v>2</v>
      </c>
      <c r="L15" s="92">
        <v>2</v>
      </c>
      <c r="M15" s="92">
        <v>2</v>
      </c>
      <c r="N15" s="92">
        <v>2</v>
      </c>
      <c r="O15" s="92">
        <v>0</v>
      </c>
      <c r="P15" s="92">
        <v>2</v>
      </c>
      <c r="Q15" s="92">
        <f t="shared" si="0"/>
        <v>22</v>
      </c>
    </row>
    <row r="16" spans="1:17" x14ac:dyDescent="0.7">
      <c r="A16" s="61" t="s">
        <v>250</v>
      </c>
      <c r="B16" s="76">
        <v>2</v>
      </c>
      <c r="C16" s="81">
        <v>2</v>
      </c>
      <c r="D16" s="81">
        <v>2</v>
      </c>
      <c r="E16" s="81">
        <v>2</v>
      </c>
      <c r="F16" s="81">
        <v>2</v>
      </c>
      <c r="G16" s="92">
        <v>2</v>
      </c>
      <c r="H16" s="92">
        <v>2</v>
      </c>
      <c r="I16" s="92">
        <v>2</v>
      </c>
      <c r="J16" s="92">
        <v>2</v>
      </c>
      <c r="K16" s="92">
        <v>2</v>
      </c>
      <c r="L16" s="92">
        <v>2</v>
      </c>
      <c r="M16" s="92">
        <v>2</v>
      </c>
      <c r="N16" s="92">
        <v>2</v>
      </c>
      <c r="O16" s="92">
        <v>2</v>
      </c>
      <c r="P16" s="92">
        <v>2</v>
      </c>
      <c r="Q16" s="92">
        <f t="shared" si="0"/>
        <v>28</v>
      </c>
    </row>
    <row r="17" spans="1:18" x14ac:dyDescent="0.7">
      <c r="A17" s="61" t="s">
        <v>251</v>
      </c>
      <c r="B17" s="76">
        <v>2</v>
      </c>
      <c r="C17" s="81">
        <v>2</v>
      </c>
      <c r="D17" s="81">
        <v>2</v>
      </c>
      <c r="E17" s="81">
        <v>2</v>
      </c>
      <c r="F17" s="81">
        <v>2</v>
      </c>
      <c r="G17" s="92">
        <v>2</v>
      </c>
      <c r="H17" s="92">
        <v>2</v>
      </c>
      <c r="I17" s="92">
        <v>2</v>
      </c>
      <c r="J17" s="92">
        <v>2</v>
      </c>
      <c r="K17" s="92">
        <v>2</v>
      </c>
      <c r="L17" s="92">
        <v>2</v>
      </c>
      <c r="M17" s="92">
        <v>2</v>
      </c>
      <c r="N17" s="92">
        <v>2</v>
      </c>
      <c r="O17" s="92">
        <v>2</v>
      </c>
      <c r="P17" s="92">
        <v>2</v>
      </c>
      <c r="Q17" s="92">
        <f t="shared" si="0"/>
        <v>28</v>
      </c>
    </row>
    <row r="18" spans="1:18" x14ac:dyDescent="0.7">
      <c r="A18" s="61" t="s">
        <v>252</v>
      </c>
      <c r="B18" s="76">
        <v>2</v>
      </c>
      <c r="C18" s="81">
        <v>2</v>
      </c>
      <c r="D18" s="81">
        <v>2</v>
      </c>
      <c r="E18" s="81">
        <v>2</v>
      </c>
      <c r="F18" s="81">
        <v>2</v>
      </c>
      <c r="G18" s="92">
        <v>2</v>
      </c>
      <c r="H18" s="92">
        <v>2</v>
      </c>
      <c r="I18" s="92">
        <v>2</v>
      </c>
      <c r="J18" s="92">
        <v>2</v>
      </c>
      <c r="K18" s="92">
        <v>2</v>
      </c>
      <c r="L18" s="92">
        <v>2</v>
      </c>
      <c r="M18" s="92">
        <v>0</v>
      </c>
      <c r="N18" s="92">
        <v>2</v>
      </c>
      <c r="O18" s="92">
        <v>2</v>
      </c>
      <c r="P18" s="92">
        <v>2</v>
      </c>
      <c r="Q18" s="92">
        <f t="shared" si="0"/>
        <v>26</v>
      </c>
    </row>
    <row r="19" spans="1:18" ht="32.4" customHeight="1" x14ac:dyDescent="0.7">
      <c r="A19" s="61" t="s">
        <v>7</v>
      </c>
      <c r="B19" s="76">
        <v>2</v>
      </c>
      <c r="C19" s="82">
        <v>2</v>
      </c>
      <c r="D19" s="82">
        <v>2</v>
      </c>
      <c r="E19" s="79">
        <v>0</v>
      </c>
      <c r="F19" s="79">
        <v>0</v>
      </c>
      <c r="G19" s="93">
        <v>2</v>
      </c>
      <c r="H19" s="93">
        <v>0</v>
      </c>
      <c r="I19" s="93">
        <v>2</v>
      </c>
      <c r="J19" s="93">
        <v>2</v>
      </c>
      <c r="K19" s="93">
        <v>2</v>
      </c>
      <c r="L19" s="93">
        <v>2</v>
      </c>
      <c r="M19" s="93">
        <v>2</v>
      </c>
      <c r="N19" s="93">
        <v>0</v>
      </c>
      <c r="O19" s="93">
        <v>2</v>
      </c>
      <c r="P19" s="93">
        <v>2</v>
      </c>
      <c r="Q19" s="92">
        <f t="shared" si="0"/>
        <v>20</v>
      </c>
    </row>
    <row r="20" spans="1:18" s="63" customFormat="1" ht="22.2" customHeight="1" x14ac:dyDescent="0.7">
      <c r="A20" s="86" t="s">
        <v>1</v>
      </c>
      <c r="B20" s="88">
        <f>SUM(B8:B19)</f>
        <v>20</v>
      </c>
      <c r="C20" s="88">
        <f t="shared" ref="C20:Q20" si="1">SUM(C8:C19)</f>
        <v>18</v>
      </c>
      <c r="D20" s="88">
        <f t="shared" si="1"/>
        <v>20</v>
      </c>
      <c r="E20" s="88">
        <f t="shared" si="1"/>
        <v>18</v>
      </c>
      <c r="F20" s="88">
        <f t="shared" si="1"/>
        <v>18</v>
      </c>
      <c r="G20" s="88">
        <f t="shared" si="1"/>
        <v>16</v>
      </c>
      <c r="H20" s="88">
        <f t="shared" si="1"/>
        <v>18</v>
      </c>
      <c r="I20" s="88">
        <f t="shared" si="1"/>
        <v>18</v>
      </c>
      <c r="J20" s="88">
        <f t="shared" si="1"/>
        <v>20</v>
      </c>
      <c r="K20" s="88">
        <f t="shared" si="1"/>
        <v>20</v>
      </c>
      <c r="L20" s="88">
        <f t="shared" si="1"/>
        <v>20</v>
      </c>
      <c r="M20" s="88">
        <f t="shared" ref="M20" si="2">SUM(M8:M19)</f>
        <v>18</v>
      </c>
      <c r="N20" s="88">
        <f t="shared" ref="N20" si="3">SUM(N8:N19)</f>
        <v>18</v>
      </c>
      <c r="O20" s="88">
        <f t="shared" si="1"/>
        <v>18</v>
      </c>
      <c r="P20" s="88">
        <f t="shared" si="1"/>
        <v>20</v>
      </c>
      <c r="Q20" s="88">
        <f t="shared" si="1"/>
        <v>260</v>
      </c>
      <c r="R20" s="94">
        <f>COUNTIF(C20:P20,20)</f>
        <v>5</v>
      </c>
    </row>
    <row r="21" spans="1:18" x14ac:dyDescent="0.7">
      <c r="A21" s="60" t="s">
        <v>28</v>
      </c>
      <c r="B21" s="127"/>
      <c r="C21" s="128"/>
      <c r="D21" s="100"/>
      <c r="E21" s="100"/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</row>
    <row r="22" spans="1:18" x14ac:dyDescent="0.7">
      <c r="A22" s="61" t="s">
        <v>8</v>
      </c>
      <c r="B22" s="76">
        <v>2</v>
      </c>
      <c r="C22" s="81">
        <v>2</v>
      </c>
      <c r="D22" s="81">
        <v>2</v>
      </c>
      <c r="E22" s="81">
        <v>2</v>
      </c>
      <c r="F22" s="81">
        <v>2</v>
      </c>
      <c r="G22" s="92">
        <v>2</v>
      </c>
      <c r="H22" s="92">
        <v>2</v>
      </c>
      <c r="I22" s="92">
        <v>2</v>
      </c>
      <c r="J22" s="92">
        <v>2</v>
      </c>
      <c r="K22" s="92">
        <v>2</v>
      </c>
      <c r="L22" s="92">
        <v>2</v>
      </c>
      <c r="M22" s="92">
        <v>2</v>
      </c>
      <c r="N22" s="92">
        <v>2</v>
      </c>
      <c r="O22" s="92">
        <v>2</v>
      </c>
      <c r="P22" s="92">
        <v>2</v>
      </c>
      <c r="Q22" s="92">
        <f t="shared" ref="Q22:Q28" si="4">SUM(C22:P22)</f>
        <v>28</v>
      </c>
    </row>
    <row r="23" spans="1:18" x14ac:dyDescent="0.7">
      <c r="A23" s="61" t="s">
        <v>9</v>
      </c>
      <c r="B23" s="124"/>
      <c r="C23" s="125"/>
      <c r="D23" s="125"/>
      <c r="E23" s="125"/>
      <c r="F23" s="12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</row>
    <row r="24" spans="1:18" x14ac:dyDescent="0.7">
      <c r="A24" s="61" t="s">
        <v>248</v>
      </c>
      <c r="B24" s="76">
        <v>2</v>
      </c>
      <c r="C24" s="81">
        <v>2</v>
      </c>
      <c r="D24" s="81">
        <v>2</v>
      </c>
      <c r="E24" s="81">
        <v>2</v>
      </c>
      <c r="F24" s="81">
        <v>2</v>
      </c>
      <c r="G24" s="92">
        <v>2</v>
      </c>
      <c r="H24" s="92">
        <v>2</v>
      </c>
      <c r="I24" s="92">
        <v>2</v>
      </c>
      <c r="J24" s="92">
        <v>2</v>
      </c>
      <c r="K24" s="92">
        <v>2</v>
      </c>
      <c r="L24" s="92">
        <v>2</v>
      </c>
      <c r="M24" s="92">
        <v>2</v>
      </c>
      <c r="N24" s="92">
        <v>2</v>
      </c>
      <c r="O24" s="92">
        <v>2</v>
      </c>
      <c r="P24" s="92">
        <v>2</v>
      </c>
      <c r="Q24" s="92">
        <f t="shared" si="4"/>
        <v>28</v>
      </c>
    </row>
    <row r="25" spans="1:18" x14ac:dyDescent="0.7">
      <c r="A25" s="61" t="s">
        <v>249</v>
      </c>
      <c r="B25" s="76">
        <v>2</v>
      </c>
      <c r="C25" s="81">
        <v>2</v>
      </c>
      <c r="D25" s="81">
        <v>2</v>
      </c>
      <c r="E25" s="81">
        <v>2</v>
      </c>
      <c r="F25" s="81">
        <v>2</v>
      </c>
      <c r="G25" s="92">
        <v>2</v>
      </c>
      <c r="H25" s="92">
        <v>2</v>
      </c>
      <c r="I25" s="92">
        <v>2</v>
      </c>
      <c r="J25" s="92">
        <v>2</v>
      </c>
      <c r="K25" s="92">
        <v>2</v>
      </c>
      <c r="L25" s="92">
        <v>2</v>
      </c>
      <c r="M25" s="92">
        <v>2</v>
      </c>
      <c r="N25" s="92">
        <v>2</v>
      </c>
      <c r="O25" s="92">
        <v>2</v>
      </c>
      <c r="P25" s="92">
        <v>2</v>
      </c>
      <c r="Q25" s="92">
        <f t="shared" si="4"/>
        <v>28</v>
      </c>
    </row>
    <row r="26" spans="1:18" x14ac:dyDescent="0.7">
      <c r="A26" s="61" t="s">
        <v>250</v>
      </c>
      <c r="B26" s="76">
        <v>2</v>
      </c>
      <c r="C26" s="81">
        <v>2</v>
      </c>
      <c r="D26" s="81">
        <v>2</v>
      </c>
      <c r="E26" s="81">
        <v>2</v>
      </c>
      <c r="F26" s="81">
        <v>2</v>
      </c>
      <c r="G26" s="92">
        <v>2</v>
      </c>
      <c r="H26" s="92">
        <v>2</v>
      </c>
      <c r="I26" s="92">
        <v>2</v>
      </c>
      <c r="J26" s="92">
        <v>2</v>
      </c>
      <c r="K26" s="92">
        <v>2</v>
      </c>
      <c r="L26" s="92">
        <v>2</v>
      </c>
      <c r="M26" s="92">
        <v>2</v>
      </c>
      <c r="N26" s="92">
        <v>2</v>
      </c>
      <c r="O26" s="92">
        <v>2</v>
      </c>
      <c r="P26" s="92">
        <v>2</v>
      </c>
      <c r="Q26" s="92">
        <f t="shared" si="4"/>
        <v>28</v>
      </c>
    </row>
    <row r="27" spans="1:18" x14ac:dyDescent="0.7">
      <c r="A27" s="61" t="s">
        <v>251</v>
      </c>
      <c r="B27" s="76">
        <v>2</v>
      </c>
      <c r="C27" s="81">
        <v>2</v>
      </c>
      <c r="D27" s="81">
        <v>2</v>
      </c>
      <c r="E27" s="81">
        <v>2</v>
      </c>
      <c r="F27" s="81">
        <v>2</v>
      </c>
      <c r="G27" s="92">
        <v>2</v>
      </c>
      <c r="H27" s="92">
        <v>2</v>
      </c>
      <c r="I27" s="92">
        <v>2</v>
      </c>
      <c r="J27" s="92">
        <v>2</v>
      </c>
      <c r="K27" s="92">
        <v>2</v>
      </c>
      <c r="L27" s="92">
        <v>2</v>
      </c>
      <c r="M27" s="92">
        <v>2</v>
      </c>
      <c r="N27" s="92">
        <v>2</v>
      </c>
      <c r="O27" s="92">
        <v>2</v>
      </c>
      <c r="P27" s="92">
        <v>2</v>
      </c>
      <c r="Q27" s="92">
        <f t="shared" si="4"/>
        <v>28</v>
      </c>
    </row>
    <row r="28" spans="1:18" x14ac:dyDescent="0.7">
      <c r="A28" s="61" t="s">
        <v>252</v>
      </c>
      <c r="B28" s="76">
        <v>2</v>
      </c>
      <c r="C28" s="62">
        <v>2</v>
      </c>
      <c r="D28" s="81">
        <v>2</v>
      </c>
      <c r="E28" s="81">
        <v>2</v>
      </c>
      <c r="F28" s="81">
        <v>2</v>
      </c>
      <c r="G28" s="92">
        <v>2</v>
      </c>
      <c r="H28" s="92">
        <v>2</v>
      </c>
      <c r="I28" s="95">
        <v>2</v>
      </c>
      <c r="J28" s="92">
        <v>2</v>
      </c>
      <c r="K28" s="95">
        <v>2</v>
      </c>
      <c r="L28" s="95">
        <v>0</v>
      </c>
      <c r="M28" s="95">
        <v>0</v>
      </c>
      <c r="N28" s="95">
        <v>2</v>
      </c>
      <c r="O28" s="95">
        <v>2</v>
      </c>
      <c r="P28" s="92">
        <v>2</v>
      </c>
      <c r="Q28" s="92">
        <f t="shared" si="4"/>
        <v>24</v>
      </c>
    </row>
    <row r="29" spans="1:18" x14ac:dyDescent="0.7">
      <c r="A29" s="61" t="s">
        <v>11</v>
      </c>
      <c r="B29" s="76">
        <v>2</v>
      </c>
      <c r="C29" s="81">
        <v>2</v>
      </c>
      <c r="D29" s="81">
        <v>2</v>
      </c>
      <c r="E29" s="81">
        <v>2</v>
      </c>
      <c r="F29" s="81">
        <v>2</v>
      </c>
      <c r="G29" s="92">
        <v>2</v>
      </c>
      <c r="H29" s="92">
        <v>2</v>
      </c>
      <c r="I29" s="92">
        <v>2</v>
      </c>
      <c r="J29" s="92">
        <v>2</v>
      </c>
      <c r="K29" s="92">
        <v>2</v>
      </c>
      <c r="L29" s="92">
        <v>2</v>
      </c>
      <c r="M29" s="92">
        <v>2</v>
      </c>
      <c r="N29" s="92">
        <v>2</v>
      </c>
      <c r="O29" s="92">
        <v>2</v>
      </c>
      <c r="P29" s="92">
        <v>2</v>
      </c>
      <c r="Q29" s="92">
        <f>SUM(C29:P29)</f>
        <v>28</v>
      </c>
    </row>
    <row r="30" spans="1:18" ht="44.4" customHeight="1" x14ac:dyDescent="0.7">
      <c r="A30" s="61" t="s">
        <v>10</v>
      </c>
      <c r="B30" s="76"/>
      <c r="C30" s="62" t="s">
        <v>286</v>
      </c>
      <c r="D30" s="96" t="s">
        <v>287</v>
      </c>
      <c r="E30" s="96" t="s">
        <v>292</v>
      </c>
      <c r="F30" s="96" t="s">
        <v>233</v>
      </c>
      <c r="G30" s="97" t="s">
        <v>233</v>
      </c>
      <c r="H30" s="92" t="s">
        <v>288</v>
      </c>
      <c r="I30" s="96" t="s">
        <v>289</v>
      </c>
      <c r="J30" s="92" t="s">
        <v>233</v>
      </c>
      <c r="K30" s="92" t="s">
        <v>290</v>
      </c>
      <c r="L30" s="96" t="s">
        <v>287</v>
      </c>
      <c r="M30" s="92" t="s">
        <v>289</v>
      </c>
      <c r="N30" s="92" t="s">
        <v>291</v>
      </c>
      <c r="O30" s="92" t="s">
        <v>233</v>
      </c>
      <c r="P30" s="97" t="s">
        <v>233</v>
      </c>
      <c r="Q30" s="80"/>
    </row>
    <row r="31" spans="1:18" x14ac:dyDescent="0.7">
      <c r="A31" s="64" t="s">
        <v>12</v>
      </c>
      <c r="B31" s="124"/>
      <c r="C31" s="125"/>
      <c r="D31" s="125"/>
      <c r="E31" s="125"/>
      <c r="F31" s="12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</row>
    <row r="32" spans="1:18" s="63" customFormat="1" x14ac:dyDescent="0.7">
      <c r="A32" s="65" t="s">
        <v>218</v>
      </c>
      <c r="B32" s="76">
        <v>2</v>
      </c>
      <c r="C32" s="62">
        <v>0</v>
      </c>
      <c r="D32" s="81">
        <v>2</v>
      </c>
      <c r="E32" s="62">
        <v>2</v>
      </c>
      <c r="F32" s="81">
        <v>2</v>
      </c>
      <c r="G32" s="98">
        <v>2</v>
      </c>
      <c r="H32" s="95">
        <v>2</v>
      </c>
      <c r="I32" s="95">
        <v>0</v>
      </c>
      <c r="J32" s="92">
        <v>0</v>
      </c>
      <c r="K32" s="95">
        <v>2</v>
      </c>
      <c r="L32" s="95">
        <v>0</v>
      </c>
      <c r="M32" s="95">
        <v>2</v>
      </c>
      <c r="N32" s="95">
        <v>0</v>
      </c>
      <c r="O32" s="95">
        <v>2</v>
      </c>
      <c r="P32" s="95">
        <v>0</v>
      </c>
      <c r="Q32" s="92">
        <f>SUM(C32:P32)</f>
        <v>16</v>
      </c>
    </row>
    <row r="33" spans="1:18" ht="21" customHeight="1" x14ac:dyDescent="0.7">
      <c r="A33" s="65" t="s">
        <v>219</v>
      </c>
      <c r="B33" s="76">
        <v>2</v>
      </c>
      <c r="C33" s="81">
        <v>0</v>
      </c>
      <c r="D33" s="81">
        <v>2</v>
      </c>
      <c r="E33" s="81">
        <v>0</v>
      </c>
      <c r="F33" s="81">
        <v>0</v>
      </c>
      <c r="G33" s="92">
        <v>2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9">
        <v>0</v>
      </c>
      <c r="N33" s="99">
        <v>0</v>
      </c>
      <c r="O33" s="99">
        <v>0</v>
      </c>
      <c r="P33" s="99">
        <v>0</v>
      </c>
      <c r="Q33" s="92">
        <f t="shared" ref="Q33:Q34" si="5">SUM(C33:P33)</f>
        <v>4</v>
      </c>
    </row>
    <row r="34" spans="1:18" ht="21" customHeight="1" x14ac:dyDescent="0.7">
      <c r="A34" s="66" t="s">
        <v>244</v>
      </c>
      <c r="B34" s="76">
        <v>2</v>
      </c>
      <c r="C34" s="81">
        <v>0</v>
      </c>
      <c r="D34" s="81">
        <v>2</v>
      </c>
      <c r="E34" s="81">
        <v>2</v>
      </c>
      <c r="F34" s="81">
        <v>2</v>
      </c>
      <c r="G34" s="92">
        <v>2</v>
      </c>
      <c r="H34" s="92">
        <v>2</v>
      </c>
      <c r="I34" s="92">
        <v>2</v>
      </c>
      <c r="J34" s="92">
        <v>0</v>
      </c>
      <c r="K34" s="92">
        <v>2</v>
      </c>
      <c r="L34" s="92">
        <v>0</v>
      </c>
      <c r="M34" s="92">
        <v>2</v>
      </c>
      <c r="N34" s="92">
        <v>2</v>
      </c>
      <c r="O34" s="92">
        <v>2</v>
      </c>
      <c r="P34" s="92">
        <v>2</v>
      </c>
      <c r="Q34" s="92">
        <f t="shared" si="5"/>
        <v>22</v>
      </c>
    </row>
    <row r="35" spans="1:18" ht="21" customHeight="1" x14ac:dyDescent="0.7">
      <c r="A35" s="67" t="s">
        <v>210</v>
      </c>
      <c r="B35" s="124"/>
      <c r="C35" s="129"/>
      <c r="D35" s="129"/>
      <c r="E35" s="129"/>
      <c r="F35" s="129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1:18" x14ac:dyDescent="0.7">
      <c r="A36" s="86" t="s">
        <v>1</v>
      </c>
      <c r="B36" s="89">
        <f>SUM(B22:B34)</f>
        <v>20</v>
      </c>
      <c r="C36" s="89">
        <f t="shared" ref="C36:Q36" si="6">SUM(C22:C34)</f>
        <v>14</v>
      </c>
      <c r="D36" s="89">
        <f t="shared" si="6"/>
        <v>20</v>
      </c>
      <c r="E36" s="89">
        <f t="shared" si="6"/>
        <v>18</v>
      </c>
      <c r="F36" s="89">
        <f t="shared" si="6"/>
        <v>18</v>
      </c>
      <c r="G36" s="89">
        <f t="shared" si="6"/>
        <v>20</v>
      </c>
      <c r="H36" s="89">
        <f t="shared" si="6"/>
        <v>18</v>
      </c>
      <c r="I36" s="89">
        <f t="shared" si="6"/>
        <v>16</v>
      </c>
      <c r="J36" s="89">
        <f t="shared" si="6"/>
        <v>14</v>
      </c>
      <c r="K36" s="89">
        <f t="shared" si="6"/>
        <v>18</v>
      </c>
      <c r="L36" s="89">
        <f t="shared" si="6"/>
        <v>12</v>
      </c>
      <c r="M36" s="89">
        <f t="shared" si="6"/>
        <v>16</v>
      </c>
      <c r="N36" s="89">
        <f t="shared" si="6"/>
        <v>16</v>
      </c>
      <c r="O36" s="89">
        <f t="shared" si="6"/>
        <v>18</v>
      </c>
      <c r="P36" s="89">
        <f t="shared" si="6"/>
        <v>16</v>
      </c>
      <c r="Q36" s="89">
        <f t="shared" si="6"/>
        <v>234</v>
      </c>
      <c r="R36" s="94">
        <f>COUNTIF(C36:P36,20)</f>
        <v>2</v>
      </c>
    </row>
    <row r="37" spans="1:18" ht="49.2" x14ac:dyDescent="0.7">
      <c r="A37" s="60" t="s">
        <v>29</v>
      </c>
      <c r="B37" s="124"/>
      <c r="C37" s="100"/>
      <c r="D37" s="100"/>
      <c r="E37" s="100"/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</row>
    <row r="38" spans="1:18" ht="26.4" customHeight="1" x14ac:dyDescent="0.7">
      <c r="A38" s="61" t="s">
        <v>13</v>
      </c>
      <c r="B38" s="76">
        <v>2</v>
      </c>
      <c r="C38" s="81">
        <v>2</v>
      </c>
      <c r="D38" s="81">
        <v>2</v>
      </c>
      <c r="E38" s="81">
        <v>2</v>
      </c>
      <c r="F38" s="81">
        <v>2</v>
      </c>
      <c r="G38" s="92">
        <v>2</v>
      </c>
      <c r="H38" s="92">
        <v>2</v>
      </c>
      <c r="I38" s="92">
        <v>2</v>
      </c>
      <c r="J38" s="92">
        <v>2</v>
      </c>
      <c r="K38" s="92">
        <v>2</v>
      </c>
      <c r="L38" s="92">
        <v>2</v>
      </c>
      <c r="M38" s="92">
        <v>2</v>
      </c>
      <c r="N38" s="92">
        <v>2</v>
      </c>
      <c r="O38" s="92">
        <v>2</v>
      </c>
      <c r="P38" s="92">
        <v>2</v>
      </c>
      <c r="Q38" s="92">
        <f t="shared" ref="Q38:Q42" si="7">SUM(C38:P38)</f>
        <v>28</v>
      </c>
    </row>
    <row r="39" spans="1:18" s="63" customFormat="1" x14ac:dyDescent="0.7">
      <c r="A39" s="61" t="s">
        <v>14</v>
      </c>
      <c r="B39" s="76">
        <v>2</v>
      </c>
      <c r="C39" s="81">
        <v>2</v>
      </c>
      <c r="D39" s="81">
        <v>2</v>
      </c>
      <c r="E39" s="81">
        <v>2</v>
      </c>
      <c r="F39" s="81">
        <v>2</v>
      </c>
      <c r="G39" s="92">
        <v>2</v>
      </c>
      <c r="H39" s="92">
        <v>2</v>
      </c>
      <c r="I39" s="92">
        <v>2</v>
      </c>
      <c r="J39" s="92">
        <v>2</v>
      </c>
      <c r="K39" s="92">
        <v>2</v>
      </c>
      <c r="L39" s="92">
        <v>2</v>
      </c>
      <c r="M39" s="92">
        <v>2</v>
      </c>
      <c r="N39" s="92">
        <v>2</v>
      </c>
      <c r="O39" s="92">
        <v>2</v>
      </c>
      <c r="P39" s="92">
        <v>2</v>
      </c>
      <c r="Q39" s="92">
        <f t="shared" si="7"/>
        <v>28</v>
      </c>
    </row>
    <row r="40" spans="1:18" s="63" customFormat="1" x14ac:dyDescent="0.7">
      <c r="A40" s="68" t="s">
        <v>3</v>
      </c>
      <c r="B40" s="76"/>
      <c r="C40" s="62" t="s">
        <v>294</v>
      </c>
      <c r="D40" s="62" t="s">
        <v>241</v>
      </c>
      <c r="E40" s="62" t="s">
        <v>241</v>
      </c>
      <c r="F40" s="62" t="s">
        <v>241</v>
      </c>
      <c r="G40" s="92" t="s">
        <v>243</v>
      </c>
      <c r="H40" s="95" t="s">
        <v>239</v>
      </c>
      <c r="I40" s="95" t="s">
        <v>295</v>
      </c>
      <c r="J40" s="95" t="s">
        <v>243</v>
      </c>
      <c r="K40" s="95" t="s">
        <v>298</v>
      </c>
      <c r="L40" s="95" t="s">
        <v>241</v>
      </c>
      <c r="M40" s="95" t="s">
        <v>297</v>
      </c>
      <c r="N40" s="95" t="s">
        <v>241</v>
      </c>
      <c r="O40" s="92" t="s">
        <v>297</v>
      </c>
      <c r="P40" s="95" t="s">
        <v>243</v>
      </c>
      <c r="Q40" s="83"/>
    </row>
    <row r="41" spans="1:18" x14ac:dyDescent="0.7">
      <c r="A41" s="61" t="s">
        <v>15</v>
      </c>
      <c r="B41" s="76">
        <v>2</v>
      </c>
      <c r="C41" s="84">
        <v>2</v>
      </c>
      <c r="D41" s="81">
        <v>2</v>
      </c>
      <c r="E41" s="81">
        <v>2</v>
      </c>
      <c r="F41" s="81">
        <v>2</v>
      </c>
      <c r="G41" s="92">
        <v>2</v>
      </c>
      <c r="H41" s="92">
        <v>2</v>
      </c>
      <c r="I41" s="92">
        <v>2</v>
      </c>
      <c r="J41" s="92">
        <v>2</v>
      </c>
      <c r="K41" s="92">
        <v>2</v>
      </c>
      <c r="L41" s="92">
        <v>2</v>
      </c>
      <c r="M41" s="92">
        <v>2</v>
      </c>
      <c r="N41" s="92">
        <v>2</v>
      </c>
      <c r="O41" s="92">
        <v>2</v>
      </c>
      <c r="P41" s="99">
        <v>2</v>
      </c>
      <c r="Q41" s="99">
        <f t="shared" si="7"/>
        <v>28</v>
      </c>
    </row>
    <row r="42" spans="1:18" x14ac:dyDescent="0.7">
      <c r="A42" s="61" t="s">
        <v>16</v>
      </c>
      <c r="B42" s="76">
        <v>2</v>
      </c>
      <c r="C42" s="82">
        <v>2</v>
      </c>
      <c r="D42" s="79">
        <v>2</v>
      </c>
      <c r="E42" s="79">
        <v>2</v>
      </c>
      <c r="F42" s="79">
        <v>2</v>
      </c>
      <c r="G42" s="93">
        <v>2</v>
      </c>
      <c r="H42" s="93">
        <v>2</v>
      </c>
      <c r="I42" s="93">
        <v>2</v>
      </c>
      <c r="J42" s="93">
        <v>2</v>
      </c>
      <c r="K42" s="93">
        <v>2</v>
      </c>
      <c r="L42" s="93">
        <v>2</v>
      </c>
      <c r="M42" s="93">
        <v>2</v>
      </c>
      <c r="N42" s="93">
        <v>2</v>
      </c>
      <c r="O42" s="93">
        <v>2</v>
      </c>
      <c r="P42" s="106">
        <v>2</v>
      </c>
      <c r="Q42" s="99">
        <f t="shared" si="7"/>
        <v>28</v>
      </c>
    </row>
    <row r="43" spans="1:18" x14ac:dyDescent="0.7">
      <c r="A43" s="86" t="s">
        <v>1</v>
      </c>
      <c r="B43" s="87">
        <f>SUM(B38:B42)</f>
        <v>8</v>
      </c>
      <c r="C43" s="88">
        <f>SUM(C38:C39,C41:C42)</f>
        <v>8</v>
      </c>
      <c r="D43" s="88">
        <f t="shared" ref="D43:P43" si="8">SUM(D38:D39,D41:D42)</f>
        <v>8</v>
      </c>
      <c r="E43" s="88">
        <f t="shared" si="8"/>
        <v>8</v>
      </c>
      <c r="F43" s="88">
        <f t="shared" si="8"/>
        <v>8</v>
      </c>
      <c r="G43" s="88">
        <f t="shared" si="8"/>
        <v>8</v>
      </c>
      <c r="H43" s="88">
        <f t="shared" si="8"/>
        <v>8</v>
      </c>
      <c r="I43" s="88">
        <f t="shared" si="8"/>
        <v>8</v>
      </c>
      <c r="J43" s="88">
        <f t="shared" si="8"/>
        <v>8</v>
      </c>
      <c r="K43" s="88">
        <f t="shared" si="8"/>
        <v>8</v>
      </c>
      <c r="L43" s="88">
        <f t="shared" si="8"/>
        <v>8</v>
      </c>
      <c r="M43" s="88">
        <f t="shared" ref="M43" si="9">SUM(M38:M39,M41:M42)</f>
        <v>8</v>
      </c>
      <c r="N43" s="88">
        <f t="shared" ref="N43" si="10">SUM(N38:N39,N41:N42)</f>
        <v>8</v>
      </c>
      <c r="O43" s="88">
        <f t="shared" si="8"/>
        <v>8</v>
      </c>
      <c r="P43" s="88">
        <f t="shared" si="8"/>
        <v>8</v>
      </c>
      <c r="Q43" s="88">
        <f>SUM(Q38:Q39,Q41:Q42)</f>
        <v>112</v>
      </c>
      <c r="R43" s="94">
        <f>COUNTIF(C43:P43,8)</f>
        <v>14</v>
      </c>
    </row>
    <row r="44" spans="1:18" x14ac:dyDescent="0.7">
      <c r="A44" s="60" t="s">
        <v>30</v>
      </c>
      <c r="B44" s="127"/>
      <c r="C44" s="128"/>
      <c r="D44" s="128"/>
      <c r="E44" s="128"/>
      <c r="F44" s="128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1"/>
    </row>
    <row r="45" spans="1:18" ht="26.4" customHeight="1" x14ac:dyDescent="0.7">
      <c r="A45" s="61" t="s">
        <v>24</v>
      </c>
      <c r="B45" s="76">
        <v>2</v>
      </c>
      <c r="C45" s="84">
        <v>2</v>
      </c>
      <c r="D45" s="81">
        <v>2</v>
      </c>
      <c r="E45" s="81">
        <v>0</v>
      </c>
      <c r="F45" s="81">
        <v>0</v>
      </c>
      <c r="G45" s="92">
        <v>2</v>
      </c>
      <c r="H45" s="92">
        <v>0</v>
      </c>
      <c r="I45" s="92">
        <v>0</v>
      </c>
      <c r="J45" s="92">
        <v>2</v>
      </c>
      <c r="K45" s="92">
        <v>2</v>
      </c>
      <c r="L45" s="92">
        <v>2</v>
      </c>
      <c r="M45" s="92">
        <v>2</v>
      </c>
      <c r="N45" s="92">
        <v>2</v>
      </c>
      <c r="O45" s="92">
        <v>2</v>
      </c>
      <c r="P45" s="92">
        <v>2</v>
      </c>
      <c r="Q45" s="92">
        <f t="shared" ref="Q45:Q48" si="11">SUM(C45:P45)</f>
        <v>20</v>
      </c>
    </row>
    <row r="46" spans="1:18" x14ac:dyDescent="0.7">
      <c r="A46" s="61" t="s">
        <v>17</v>
      </c>
      <c r="B46" s="76">
        <v>2</v>
      </c>
      <c r="C46" s="84">
        <v>2</v>
      </c>
      <c r="D46" s="62">
        <v>0</v>
      </c>
      <c r="E46" s="62">
        <v>2</v>
      </c>
      <c r="F46" s="62">
        <v>2</v>
      </c>
      <c r="G46" s="95">
        <v>0</v>
      </c>
      <c r="H46" s="95">
        <v>2</v>
      </c>
      <c r="I46" s="95">
        <v>0</v>
      </c>
      <c r="J46" s="95">
        <v>2</v>
      </c>
      <c r="K46" s="95">
        <v>2</v>
      </c>
      <c r="L46" s="95">
        <v>2</v>
      </c>
      <c r="M46" s="95">
        <v>2</v>
      </c>
      <c r="N46" s="95">
        <v>2</v>
      </c>
      <c r="O46" s="95">
        <v>0</v>
      </c>
      <c r="P46" s="95">
        <v>2</v>
      </c>
      <c r="Q46" s="92">
        <f t="shared" si="11"/>
        <v>20</v>
      </c>
    </row>
    <row r="47" spans="1:18" ht="26.4" customHeight="1" x14ac:dyDescent="0.7">
      <c r="A47" s="61" t="s">
        <v>18</v>
      </c>
      <c r="B47" s="76">
        <v>2</v>
      </c>
      <c r="C47" s="85">
        <v>2</v>
      </c>
      <c r="D47" s="81">
        <v>2</v>
      </c>
      <c r="E47" s="81">
        <v>2</v>
      </c>
      <c r="F47" s="81">
        <v>2</v>
      </c>
      <c r="G47" s="92">
        <v>2</v>
      </c>
      <c r="H47" s="92">
        <v>2</v>
      </c>
      <c r="I47" s="92">
        <v>0</v>
      </c>
      <c r="J47" s="92">
        <v>2</v>
      </c>
      <c r="K47" s="92">
        <v>2</v>
      </c>
      <c r="L47" s="92">
        <v>2</v>
      </c>
      <c r="M47" s="92">
        <v>2</v>
      </c>
      <c r="N47" s="92">
        <v>2</v>
      </c>
      <c r="O47" s="92">
        <v>2</v>
      </c>
      <c r="P47" s="107">
        <v>2</v>
      </c>
      <c r="Q47" s="92">
        <f t="shared" si="11"/>
        <v>26</v>
      </c>
    </row>
    <row r="48" spans="1:18" ht="24.6" customHeight="1" x14ac:dyDescent="0.7">
      <c r="A48" s="61" t="s">
        <v>25</v>
      </c>
      <c r="B48" s="76">
        <v>2</v>
      </c>
      <c r="C48" s="82">
        <v>0</v>
      </c>
      <c r="D48" s="79">
        <v>2</v>
      </c>
      <c r="E48" s="79">
        <v>2</v>
      </c>
      <c r="F48" s="79">
        <v>0</v>
      </c>
      <c r="G48" s="93">
        <v>2</v>
      </c>
      <c r="H48" s="93">
        <v>2</v>
      </c>
      <c r="I48" s="93">
        <v>2</v>
      </c>
      <c r="J48" s="93">
        <v>2</v>
      </c>
      <c r="K48" s="93">
        <v>2</v>
      </c>
      <c r="L48" s="93">
        <v>2</v>
      </c>
      <c r="M48" s="93">
        <v>2</v>
      </c>
      <c r="N48" s="93">
        <v>2</v>
      </c>
      <c r="O48" s="93">
        <v>2</v>
      </c>
      <c r="P48" s="93">
        <v>2</v>
      </c>
      <c r="Q48" s="92">
        <f t="shared" si="11"/>
        <v>24</v>
      </c>
    </row>
    <row r="49" spans="1:18" x14ac:dyDescent="0.7">
      <c r="A49" s="86" t="s">
        <v>1</v>
      </c>
      <c r="B49" s="87">
        <f t="shared" ref="B49:Q49" si="12">SUM(B45:B48)</f>
        <v>8</v>
      </c>
      <c r="C49" s="88">
        <f t="shared" si="12"/>
        <v>6</v>
      </c>
      <c r="D49" s="88">
        <f t="shared" si="12"/>
        <v>6</v>
      </c>
      <c r="E49" s="88">
        <f t="shared" si="12"/>
        <v>6</v>
      </c>
      <c r="F49" s="88">
        <f t="shared" si="12"/>
        <v>4</v>
      </c>
      <c r="G49" s="94">
        <f t="shared" si="12"/>
        <v>6</v>
      </c>
      <c r="H49" s="94">
        <f t="shared" si="12"/>
        <v>6</v>
      </c>
      <c r="I49" s="94">
        <f t="shared" si="12"/>
        <v>2</v>
      </c>
      <c r="J49" s="94">
        <f t="shared" si="12"/>
        <v>8</v>
      </c>
      <c r="K49" s="94">
        <f t="shared" si="12"/>
        <v>8</v>
      </c>
      <c r="L49" s="94">
        <f t="shared" si="12"/>
        <v>8</v>
      </c>
      <c r="M49" s="94">
        <f t="shared" si="12"/>
        <v>8</v>
      </c>
      <c r="N49" s="94">
        <f t="shared" si="12"/>
        <v>8</v>
      </c>
      <c r="O49" s="94">
        <f t="shared" si="12"/>
        <v>6</v>
      </c>
      <c r="P49" s="94">
        <f t="shared" si="12"/>
        <v>8</v>
      </c>
      <c r="Q49" s="94">
        <f t="shared" si="12"/>
        <v>90</v>
      </c>
      <c r="R49" s="94">
        <f>COUNTIF(C49:P49,8)</f>
        <v>6</v>
      </c>
    </row>
    <row r="50" spans="1:18" x14ac:dyDescent="0.7">
      <c r="A50" s="69" t="s">
        <v>31</v>
      </c>
      <c r="B50" s="124"/>
      <c r="C50" s="128"/>
      <c r="D50" s="128"/>
      <c r="E50" s="128"/>
      <c r="F50" s="128"/>
      <c r="G50" s="102"/>
      <c r="H50" s="102"/>
      <c r="I50" s="102"/>
      <c r="J50" s="102"/>
      <c r="K50" s="102"/>
      <c r="L50" s="101"/>
      <c r="M50" s="101"/>
      <c r="N50" s="101"/>
      <c r="O50" s="101"/>
      <c r="P50" s="102"/>
      <c r="Q50" s="101"/>
    </row>
    <row r="51" spans="1:18" ht="24" customHeight="1" x14ac:dyDescent="0.7">
      <c r="A51" s="70" t="s">
        <v>19</v>
      </c>
      <c r="B51" s="76">
        <v>2</v>
      </c>
      <c r="C51" s="84">
        <v>2</v>
      </c>
      <c r="D51" s="81">
        <v>2</v>
      </c>
      <c r="E51" s="81">
        <v>2</v>
      </c>
      <c r="F51" s="81">
        <v>2</v>
      </c>
      <c r="G51" s="92">
        <v>2</v>
      </c>
      <c r="H51" s="92">
        <v>2</v>
      </c>
      <c r="I51" s="92">
        <v>2</v>
      </c>
      <c r="J51" s="92">
        <v>2</v>
      </c>
      <c r="K51" s="92">
        <v>2</v>
      </c>
      <c r="L51" s="92">
        <v>2</v>
      </c>
      <c r="M51" s="92">
        <v>2</v>
      </c>
      <c r="N51" s="92">
        <v>2</v>
      </c>
      <c r="O51" s="92">
        <v>2</v>
      </c>
      <c r="P51" s="99">
        <v>2</v>
      </c>
      <c r="Q51" s="92">
        <f t="shared" ref="Q51:Q54" si="13">SUM(C51:P51)</f>
        <v>28</v>
      </c>
    </row>
    <row r="52" spans="1:18" x14ac:dyDescent="0.7">
      <c r="A52" s="61" t="s">
        <v>20</v>
      </c>
      <c r="B52" s="76">
        <v>2</v>
      </c>
      <c r="C52" s="81">
        <v>2</v>
      </c>
      <c r="D52" s="81">
        <v>2</v>
      </c>
      <c r="E52" s="62">
        <v>2</v>
      </c>
      <c r="F52" s="62">
        <v>2</v>
      </c>
      <c r="G52" s="95">
        <v>2</v>
      </c>
      <c r="H52" s="95">
        <v>2</v>
      </c>
      <c r="I52" s="92">
        <v>2</v>
      </c>
      <c r="J52" s="95">
        <v>2</v>
      </c>
      <c r="K52" s="95">
        <v>2</v>
      </c>
      <c r="L52" s="95">
        <v>2</v>
      </c>
      <c r="M52" s="95">
        <v>2</v>
      </c>
      <c r="N52" s="95">
        <v>2</v>
      </c>
      <c r="O52" s="92">
        <v>2</v>
      </c>
      <c r="P52" s="99">
        <v>2</v>
      </c>
      <c r="Q52" s="92">
        <f t="shared" si="13"/>
        <v>28</v>
      </c>
    </row>
    <row r="53" spans="1:18" ht="25.2" customHeight="1" x14ac:dyDescent="0.7">
      <c r="A53" s="61" t="s">
        <v>21</v>
      </c>
      <c r="B53" s="76">
        <v>2</v>
      </c>
      <c r="C53" s="62">
        <v>2</v>
      </c>
      <c r="D53" s="62">
        <v>2</v>
      </c>
      <c r="E53" s="81">
        <v>2</v>
      </c>
      <c r="F53" s="81">
        <v>2</v>
      </c>
      <c r="G53" s="99">
        <v>2</v>
      </c>
      <c r="H53" s="92">
        <v>2</v>
      </c>
      <c r="I53" s="95">
        <v>2</v>
      </c>
      <c r="J53" s="92">
        <v>2</v>
      </c>
      <c r="K53" s="99">
        <v>2</v>
      </c>
      <c r="L53" s="99">
        <v>2</v>
      </c>
      <c r="M53" s="95">
        <v>2</v>
      </c>
      <c r="N53" s="95">
        <v>2</v>
      </c>
      <c r="O53" s="95">
        <v>2</v>
      </c>
      <c r="P53" s="99">
        <v>2</v>
      </c>
      <c r="Q53" s="92">
        <f t="shared" si="13"/>
        <v>28</v>
      </c>
    </row>
    <row r="54" spans="1:18" ht="41.4" customHeight="1" x14ac:dyDescent="0.7">
      <c r="A54" s="61" t="s">
        <v>26</v>
      </c>
      <c r="B54" s="76">
        <v>2</v>
      </c>
      <c r="C54" s="82">
        <v>2</v>
      </c>
      <c r="D54" s="82">
        <v>2</v>
      </c>
      <c r="E54" s="82">
        <v>2</v>
      </c>
      <c r="F54" s="79">
        <v>2</v>
      </c>
      <c r="G54" s="106">
        <v>2</v>
      </c>
      <c r="H54" s="106">
        <v>2</v>
      </c>
      <c r="I54" s="106">
        <v>2</v>
      </c>
      <c r="J54" s="93">
        <v>2</v>
      </c>
      <c r="K54" s="106">
        <v>2</v>
      </c>
      <c r="L54" s="106">
        <v>2</v>
      </c>
      <c r="M54" s="106">
        <v>2</v>
      </c>
      <c r="N54" s="106">
        <v>2</v>
      </c>
      <c r="O54" s="106">
        <v>2</v>
      </c>
      <c r="P54" s="106">
        <v>2</v>
      </c>
      <c r="Q54" s="95">
        <f t="shared" si="13"/>
        <v>28</v>
      </c>
      <c r="R54" s="91"/>
    </row>
    <row r="55" spans="1:18" x14ac:dyDescent="0.7">
      <c r="A55" s="90" t="s">
        <v>1</v>
      </c>
      <c r="B55" s="87">
        <f t="shared" ref="B55:Q55" si="14">SUM(B51:B54)</f>
        <v>8</v>
      </c>
      <c r="C55" s="88">
        <f t="shared" si="14"/>
        <v>8</v>
      </c>
      <c r="D55" s="88">
        <f t="shared" si="14"/>
        <v>8</v>
      </c>
      <c r="E55" s="88">
        <f t="shared" si="14"/>
        <v>8</v>
      </c>
      <c r="F55" s="88">
        <f t="shared" si="14"/>
        <v>8</v>
      </c>
      <c r="G55" s="88">
        <f t="shared" si="14"/>
        <v>8</v>
      </c>
      <c r="H55" s="88">
        <f t="shared" si="14"/>
        <v>8</v>
      </c>
      <c r="I55" s="88">
        <f t="shared" si="14"/>
        <v>8</v>
      </c>
      <c r="J55" s="88">
        <f t="shared" si="14"/>
        <v>8</v>
      </c>
      <c r="K55" s="88">
        <f t="shared" si="14"/>
        <v>8</v>
      </c>
      <c r="L55" s="88">
        <f t="shared" si="14"/>
        <v>8</v>
      </c>
      <c r="M55" s="88">
        <f t="shared" si="14"/>
        <v>8</v>
      </c>
      <c r="N55" s="88">
        <f t="shared" si="14"/>
        <v>8</v>
      </c>
      <c r="O55" s="88">
        <f t="shared" si="14"/>
        <v>8</v>
      </c>
      <c r="P55" s="88">
        <f t="shared" si="14"/>
        <v>8</v>
      </c>
      <c r="Q55" s="88">
        <f t="shared" si="14"/>
        <v>112</v>
      </c>
      <c r="R55" s="108">
        <f>COUNTIF(C55:P55,8)</f>
        <v>14</v>
      </c>
    </row>
    <row r="56" spans="1:18" x14ac:dyDescent="0.7">
      <c r="A56" s="60" t="s">
        <v>32</v>
      </c>
      <c r="B56" s="124"/>
      <c r="C56" s="100"/>
      <c r="D56" s="128"/>
      <c r="E56" s="100"/>
      <c r="F56" s="128"/>
      <c r="G56" s="102"/>
      <c r="H56" s="102"/>
      <c r="I56" s="102"/>
      <c r="J56" s="102"/>
      <c r="K56" s="101"/>
      <c r="L56" s="102"/>
      <c r="M56" s="102"/>
      <c r="N56" s="102"/>
      <c r="O56" s="102"/>
      <c r="P56" s="102"/>
      <c r="Q56" s="102"/>
    </row>
    <row r="57" spans="1:18" x14ac:dyDescent="0.7">
      <c r="A57" s="61" t="s">
        <v>22</v>
      </c>
      <c r="B57" s="76">
        <v>2</v>
      </c>
      <c r="C57" s="62">
        <v>2</v>
      </c>
      <c r="D57" s="84">
        <v>2</v>
      </c>
      <c r="E57" s="81">
        <v>2</v>
      </c>
      <c r="F57" s="84">
        <v>2</v>
      </c>
      <c r="G57" s="99">
        <v>2</v>
      </c>
      <c r="H57" s="99">
        <v>2</v>
      </c>
      <c r="I57" s="99">
        <v>2</v>
      </c>
      <c r="J57" s="92">
        <v>2</v>
      </c>
      <c r="K57" s="95">
        <v>2</v>
      </c>
      <c r="L57" s="99">
        <v>2</v>
      </c>
      <c r="M57" s="99">
        <v>2</v>
      </c>
      <c r="N57" s="99">
        <v>2</v>
      </c>
      <c r="O57" s="99">
        <v>2</v>
      </c>
      <c r="P57" s="99">
        <v>2</v>
      </c>
      <c r="Q57" s="99">
        <f t="shared" ref="Q57:Q60" si="15">SUM(C57:P57)</f>
        <v>28</v>
      </c>
    </row>
    <row r="58" spans="1:18" x14ac:dyDescent="0.7">
      <c r="A58" s="71" t="s">
        <v>112</v>
      </c>
      <c r="B58" s="76">
        <v>2</v>
      </c>
      <c r="C58" s="84">
        <v>2</v>
      </c>
      <c r="D58" s="84">
        <v>2</v>
      </c>
      <c r="E58" s="62">
        <v>2</v>
      </c>
      <c r="F58" s="81">
        <v>2</v>
      </c>
      <c r="G58" s="99">
        <v>0</v>
      </c>
      <c r="H58" s="99">
        <v>2</v>
      </c>
      <c r="I58" s="99">
        <v>2</v>
      </c>
      <c r="J58" s="95">
        <v>2</v>
      </c>
      <c r="K58" s="99">
        <v>2</v>
      </c>
      <c r="L58" s="99">
        <v>2</v>
      </c>
      <c r="M58" s="99">
        <v>2</v>
      </c>
      <c r="N58" s="99">
        <v>2</v>
      </c>
      <c r="O58" s="99">
        <v>0</v>
      </c>
      <c r="P58" s="99">
        <v>2</v>
      </c>
      <c r="Q58" s="99">
        <f t="shared" si="15"/>
        <v>24</v>
      </c>
    </row>
    <row r="59" spans="1:18" x14ac:dyDescent="0.7">
      <c r="A59" s="71" t="s">
        <v>110</v>
      </c>
      <c r="B59" s="76">
        <v>2</v>
      </c>
      <c r="C59" s="84">
        <v>2</v>
      </c>
      <c r="D59" s="84">
        <v>2</v>
      </c>
      <c r="E59" s="84">
        <v>2</v>
      </c>
      <c r="F59" s="62">
        <v>2</v>
      </c>
      <c r="G59" s="99">
        <v>2</v>
      </c>
      <c r="H59" s="92">
        <v>2</v>
      </c>
      <c r="I59" s="92">
        <v>2</v>
      </c>
      <c r="J59" s="99">
        <v>2</v>
      </c>
      <c r="K59" s="99">
        <v>2</v>
      </c>
      <c r="L59" s="92">
        <v>2</v>
      </c>
      <c r="M59" s="99">
        <v>2</v>
      </c>
      <c r="N59" s="99">
        <v>2</v>
      </c>
      <c r="O59" s="99">
        <v>2</v>
      </c>
      <c r="P59" s="99">
        <v>2</v>
      </c>
      <c r="Q59" s="99">
        <f t="shared" si="15"/>
        <v>28</v>
      </c>
    </row>
    <row r="60" spans="1:18" x14ac:dyDescent="0.7">
      <c r="A60" s="72" t="s">
        <v>23</v>
      </c>
      <c r="B60" s="76">
        <v>2</v>
      </c>
      <c r="C60" s="82">
        <v>2</v>
      </c>
      <c r="D60" s="82">
        <v>2</v>
      </c>
      <c r="E60" s="82">
        <v>2</v>
      </c>
      <c r="F60" s="82">
        <v>2</v>
      </c>
      <c r="G60" s="106">
        <v>2</v>
      </c>
      <c r="H60" s="93">
        <v>2</v>
      </c>
      <c r="I60" s="93">
        <v>2</v>
      </c>
      <c r="J60" s="106">
        <v>2</v>
      </c>
      <c r="K60" s="106">
        <v>2</v>
      </c>
      <c r="L60" s="93">
        <v>2</v>
      </c>
      <c r="M60" s="93">
        <v>2</v>
      </c>
      <c r="N60" s="93">
        <v>0</v>
      </c>
      <c r="O60" s="106">
        <v>2</v>
      </c>
      <c r="P60" s="106">
        <v>2</v>
      </c>
      <c r="Q60" s="99">
        <f t="shared" si="15"/>
        <v>26</v>
      </c>
    </row>
    <row r="61" spans="1:18" x14ac:dyDescent="0.7">
      <c r="A61" s="109" t="s">
        <v>1</v>
      </c>
      <c r="B61" s="87">
        <f t="shared" ref="B61:P61" si="16">SUM(B57:B60)</f>
        <v>8</v>
      </c>
      <c r="C61" s="88">
        <f t="shared" si="16"/>
        <v>8</v>
      </c>
      <c r="D61" s="88">
        <f t="shared" si="16"/>
        <v>8</v>
      </c>
      <c r="E61" s="88">
        <f t="shared" si="16"/>
        <v>8</v>
      </c>
      <c r="F61" s="88">
        <f t="shared" si="16"/>
        <v>8</v>
      </c>
      <c r="G61" s="94">
        <f t="shared" si="16"/>
        <v>6</v>
      </c>
      <c r="H61" s="94">
        <f t="shared" si="16"/>
        <v>8</v>
      </c>
      <c r="I61" s="94">
        <f t="shared" si="16"/>
        <v>8</v>
      </c>
      <c r="J61" s="94">
        <f t="shared" si="16"/>
        <v>8</v>
      </c>
      <c r="K61" s="94">
        <f t="shared" si="16"/>
        <v>8</v>
      </c>
      <c r="L61" s="94">
        <f t="shared" si="16"/>
        <v>8</v>
      </c>
      <c r="M61" s="94">
        <f t="shared" si="16"/>
        <v>8</v>
      </c>
      <c r="N61" s="94">
        <f t="shared" si="16"/>
        <v>6</v>
      </c>
      <c r="O61" s="94">
        <f t="shared" si="16"/>
        <v>6</v>
      </c>
      <c r="P61" s="94">
        <f t="shared" si="16"/>
        <v>8</v>
      </c>
      <c r="Q61" s="94">
        <f>SUM(C61:P61)</f>
        <v>106</v>
      </c>
      <c r="R61" s="94">
        <f>COUNTIF(C61:P61,8)</f>
        <v>11</v>
      </c>
    </row>
    <row r="62" spans="1:18" x14ac:dyDescent="0.7">
      <c r="A62" s="110" t="s">
        <v>156</v>
      </c>
      <c r="B62" s="111">
        <f>B20+B36+B43+B49+B55+B61</f>
        <v>72</v>
      </c>
      <c r="C62" s="111">
        <f t="shared" ref="C62:P62" si="17">C20+C36+C43+C49+C55+C61</f>
        <v>62</v>
      </c>
      <c r="D62" s="111">
        <f t="shared" si="17"/>
        <v>70</v>
      </c>
      <c r="E62" s="111">
        <f t="shared" si="17"/>
        <v>66</v>
      </c>
      <c r="F62" s="111">
        <f t="shared" si="17"/>
        <v>64</v>
      </c>
      <c r="G62" s="111">
        <f t="shared" si="17"/>
        <v>64</v>
      </c>
      <c r="H62" s="111">
        <f t="shared" si="17"/>
        <v>66</v>
      </c>
      <c r="I62" s="111">
        <f t="shared" si="17"/>
        <v>60</v>
      </c>
      <c r="J62" s="111">
        <f t="shared" si="17"/>
        <v>66</v>
      </c>
      <c r="K62" s="111">
        <f t="shared" si="17"/>
        <v>70</v>
      </c>
      <c r="L62" s="111">
        <f t="shared" si="17"/>
        <v>64</v>
      </c>
      <c r="M62" s="111">
        <f t="shared" ref="M62" si="18">M20+M36+M43+M49+M55+M61</f>
        <v>66</v>
      </c>
      <c r="N62" s="111">
        <f t="shared" ref="N62" si="19">N20+N36+N43+N49+N55+N61</f>
        <v>64</v>
      </c>
      <c r="O62" s="111">
        <f t="shared" si="17"/>
        <v>64</v>
      </c>
      <c r="P62" s="111">
        <f t="shared" si="17"/>
        <v>68</v>
      </c>
      <c r="Q62" s="111"/>
      <c r="R62" s="112"/>
    </row>
    <row r="63" spans="1:18" ht="53.4" customHeight="1" x14ac:dyDescent="0.7">
      <c r="A63" s="73" t="s">
        <v>217</v>
      </c>
      <c r="B63" s="74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1:18" x14ac:dyDescent="0.7">
      <c r="A64" s="60" t="s">
        <v>27</v>
      </c>
      <c r="B64" s="124"/>
      <c r="C64" s="100"/>
      <c r="D64" s="100"/>
      <c r="E64" s="100"/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</row>
    <row r="65" spans="1:18" x14ac:dyDescent="0.7">
      <c r="A65" s="61" t="s">
        <v>33</v>
      </c>
      <c r="B65" s="124"/>
      <c r="C65" s="125"/>
      <c r="D65" s="131"/>
      <c r="E65" s="125"/>
      <c r="F65" s="12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32"/>
    </row>
    <row r="66" spans="1:18" ht="24.6" customHeight="1" x14ac:dyDescent="0.7">
      <c r="A66" s="75" t="s">
        <v>253</v>
      </c>
      <c r="B66" s="76">
        <v>2</v>
      </c>
      <c r="C66" s="62">
        <v>2</v>
      </c>
      <c r="D66" s="84">
        <v>2</v>
      </c>
      <c r="E66" s="62">
        <v>2</v>
      </c>
      <c r="F66" s="62">
        <v>2</v>
      </c>
      <c r="G66" s="95">
        <v>2</v>
      </c>
      <c r="H66" s="92">
        <v>2</v>
      </c>
      <c r="I66" s="95">
        <v>2</v>
      </c>
      <c r="J66" s="95">
        <v>2</v>
      </c>
      <c r="K66" s="95">
        <v>2</v>
      </c>
      <c r="L66" s="95">
        <v>2</v>
      </c>
      <c r="M66" s="95">
        <v>2</v>
      </c>
      <c r="N66" s="95">
        <v>2</v>
      </c>
      <c r="O66" s="95">
        <v>2</v>
      </c>
      <c r="P66" s="95">
        <v>2</v>
      </c>
      <c r="Q66" s="92">
        <f t="shared" ref="Q66:Q68" si="20">SUM(C66:P66)</f>
        <v>28</v>
      </c>
    </row>
    <row r="67" spans="1:18" x14ac:dyDescent="0.7">
      <c r="A67" s="61" t="s">
        <v>254</v>
      </c>
      <c r="B67" s="76">
        <v>2</v>
      </c>
      <c r="C67" s="84">
        <v>2</v>
      </c>
      <c r="D67" s="84">
        <v>2</v>
      </c>
      <c r="E67" s="84">
        <v>2</v>
      </c>
      <c r="F67" s="81">
        <v>2</v>
      </c>
      <c r="G67" s="99">
        <v>2</v>
      </c>
      <c r="H67" s="117">
        <v>2</v>
      </c>
      <c r="I67" s="92">
        <v>2</v>
      </c>
      <c r="J67" s="92">
        <v>2</v>
      </c>
      <c r="K67" s="92">
        <v>2</v>
      </c>
      <c r="L67" s="99">
        <v>2</v>
      </c>
      <c r="M67" s="99">
        <v>2</v>
      </c>
      <c r="N67" s="99">
        <v>2</v>
      </c>
      <c r="O67" s="92">
        <v>2</v>
      </c>
      <c r="P67" s="99">
        <v>2</v>
      </c>
      <c r="Q67" s="92">
        <f t="shared" si="20"/>
        <v>28</v>
      </c>
    </row>
    <row r="68" spans="1:18" ht="24.6" customHeight="1" x14ac:dyDescent="0.7">
      <c r="A68" s="75" t="s">
        <v>255</v>
      </c>
      <c r="B68" s="76">
        <v>2</v>
      </c>
      <c r="C68" s="82">
        <v>2</v>
      </c>
      <c r="D68" s="82">
        <v>2</v>
      </c>
      <c r="E68" s="82">
        <v>2</v>
      </c>
      <c r="F68" s="82">
        <v>2</v>
      </c>
      <c r="G68" s="106">
        <v>2</v>
      </c>
      <c r="H68" s="93">
        <v>2</v>
      </c>
      <c r="I68" s="93">
        <v>2</v>
      </c>
      <c r="J68" s="93">
        <v>2</v>
      </c>
      <c r="K68" s="106">
        <v>2</v>
      </c>
      <c r="L68" s="106">
        <v>2</v>
      </c>
      <c r="M68" s="106">
        <v>2</v>
      </c>
      <c r="N68" s="106">
        <v>2</v>
      </c>
      <c r="O68" s="106">
        <v>2</v>
      </c>
      <c r="P68" s="106">
        <v>2</v>
      </c>
      <c r="Q68" s="92">
        <f t="shared" si="20"/>
        <v>28</v>
      </c>
    </row>
    <row r="69" spans="1:18" x14ac:dyDescent="0.7">
      <c r="A69" s="86" t="s">
        <v>1</v>
      </c>
      <c r="B69" s="87">
        <f>SUM(B65:B68)</f>
        <v>6</v>
      </c>
      <c r="C69" s="88">
        <f t="shared" ref="C69:Q69" si="21">SUM(C66:C68)</f>
        <v>6</v>
      </c>
      <c r="D69" s="88">
        <f t="shared" si="21"/>
        <v>6</v>
      </c>
      <c r="E69" s="88">
        <f t="shared" si="21"/>
        <v>6</v>
      </c>
      <c r="F69" s="88">
        <f t="shared" si="21"/>
        <v>6</v>
      </c>
      <c r="G69" s="94">
        <f t="shared" si="21"/>
        <v>6</v>
      </c>
      <c r="H69" s="94">
        <f t="shared" si="21"/>
        <v>6</v>
      </c>
      <c r="I69" s="94">
        <f t="shared" si="21"/>
        <v>6</v>
      </c>
      <c r="J69" s="94">
        <f t="shared" si="21"/>
        <v>6</v>
      </c>
      <c r="K69" s="94">
        <f t="shared" si="21"/>
        <v>6</v>
      </c>
      <c r="L69" s="94">
        <f t="shared" si="21"/>
        <v>6</v>
      </c>
      <c r="M69" s="94">
        <f t="shared" si="21"/>
        <v>6</v>
      </c>
      <c r="N69" s="94">
        <f t="shared" si="21"/>
        <v>6</v>
      </c>
      <c r="O69" s="94">
        <f t="shared" si="21"/>
        <v>6</v>
      </c>
      <c r="P69" s="94">
        <f t="shared" si="21"/>
        <v>6</v>
      </c>
      <c r="Q69" s="94">
        <f t="shared" si="21"/>
        <v>84</v>
      </c>
      <c r="R69" s="94">
        <f>COUNTIF(C69:P69,6)</f>
        <v>14</v>
      </c>
    </row>
    <row r="70" spans="1:18" x14ac:dyDescent="0.7">
      <c r="A70" s="60" t="s">
        <v>28</v>
      </c>
      <c r="B70" s="127"/>
      <c r="C70" s="128"/>
      <c r="D70" s="128"/>
      <c r="E70" s="100"/>
      <c r="F70" s="128"/>
      <c r="G70" s="102"/>
      <c r="H70" s="102"/>
      <c r="I70" s="102"/>
      <c r="J70" s="101"/>
      <c r="K70" s="102"/>
      <c r="L70" s="102"/>
      <c r="M70" s="102"/>
      <c r="N70" s="102"/>
      <c r="O70" s="101"/>
      <c r="P70" s="102"/>
      <c r="Q70" s="101"/>
    </row>
    <row r="71" spans="1:18" ht="24" customHeight="1" x14ac:dyDescent="0.7">
      <c r="A71" s="61" t="s">
        <v>164</v>
      </c>
      <c r="B71" s="124"/>
      <c r="C71" s="125"/>
      <c r="D71" s="133"/>
      <c r="E71" s="125"/>
      <c r="F71" s="133"/>
      <c r="G71" s="134"/>
      <c r="H71" s="134"/>
      <c r="I71" s="134"/>
      <c r="J71" s="132"/>
      <c r="K71" s="134"/>
      <c r="L71" s="134"/>
      <c r="M71" s="134"/>
      <c r="N71" s="134"/>
      <c r="O71" s="105"/>
      <c r="P71" s="105"/>
      <c r="Q71" s="132"/>
    </row>
    <row r="72" spans="1:18" x14ac:dyDescent="0.7">
      <c r="A72" s="61" t="s">
        <v>38</v>
      </c>
      <c r="B72" s="76">
        <v>2</v>
      </c>
      <c r="C72" s="81">
        <v>2</v>
      </c>
      <c r="D72" s="84">
        <v>2</v>
      </c>
      <c r="E72" s="81">
        <v>2</v>
      </c>
      <c r="F72" s="84">
        <v>2</v>
      </c>
      <c r="G72" s="99">
        <v>2</v>
      </c>
      <c r="H72" s="99">
        <v>2</v>
      </c>
      <c r="I72" s="99">
        <v>2</v>
      </c>
      <c r="J72" s="99">
        <v>2</v>
      </c>
      <c r="K72" s="99">
        <v>2</v>
      </c>
      <c r="L72" s="99">
        <v>2</v>
      </c>
      <c r="M72" s="95">
        <v>2</v>
      </c>
      <c r="N72" s="95">
        <v>2</v>
      </c>
      <c r="O72" s="95">
        <v>2</v>
      </c>
      <c r="P72" s="92">
        <v>2</v>
      </c>
      <c r="Q72" s="99">
        <f t="shared" ref="Q72:Q75" si="22">SUM(C72:P72)</f>
        <v>28</v>
      </c>
    </row>
    <row r="73" spans="1:18" x14ac:dyDescent="0.7">
      <c r="A73" s="61" t="s">
        <v>39</v>
      </c>
      <c r="B73" s="76">
        <v>2</v>
      </c>
      <c r="C73" s="62">
        <v>2</v>
      </c>
      <c r="D73" s="81">
        <v>2</v>
      </c>
      <c r="E73" s="62">
        <v>2</v>
      </c>
      <c r="F73" s="81">
        <v>2</v>
      </c>
      <c r="G73" s="99">
        <v>2</v>
      </c>
      <c r="H73" s="92">
        <v>2</v>
      </c>
      <c r="I73" s="92">
        <v>2</v>
      </c>
      <c r="J73" s="92">
        <v>2</v>
      </c>
      <c r="K73" s="92">
        <v>2</v>
      </c>
      <c r="L73" s="92">
        <v>2</v>
      </c>
      <c r="M73" s="92">
        <v>2</v>
      </c>
      <c r="N73" s="92">
        <v>2</v>
      </c>
      <c r="O73" s="92">
        <v>2</v>
      </c>
      <c r="P73" s="92">
        <v>2</v>
      </c>
      <c r="Q73" s="99">
        <f t="shared" si="22"/>
        <v>28</v>
      </c>
    </row>
    <row r="74" spans="1:18" x14ac:dyDescent="0.7">
      <c r="A74" s="61" t="s">
        <v>40</v>
      </c>
      <c r="B74" s="76">
        <v>2</v>
      </c>
      <c r="C74" s="81">
        <v>2</v>
      </c>
      <c r="D74" s="81">
        <v>2</v>
      </c>
      <c r="E74" s="81">
        <v>2</v>
      </c>
      <c r="F74" s="81">
        <v>2</v>
      </c>
      <c r="G74" s="92">
        <v>2</v>
      </c>
      <c r="H74" s="117">
        <v>2</v>
      </c>
      <c r="I74" s="95">
        <v>2</v>
      </c>
      <c r="J74" s="92">
        <v>2</v>
      </c>
      <c r="K74" s="92">
        <v>2</v>
      </c>
      <c r="L74" s="95">
        <v>2</v>
      </c>
      <c r="M74" s="95">
        <v>2</v>
      </c>
      <c r="N74" s="95">
        <v>2</v>
      </c>
      <c r="O74" s="92">
        <v>2</v>
      </c>
      <c r="P74" s="95">
        <v>2</v>
      </c>
      <c r="Q74" s="99">
        <f t="shared" si="22"/>
        <v>28</v>
      </c>
    </row>
    <row r="75" spans="1:18" x14ac:dyDescent="0.7">
      <c r="A75" s="61" t="s">
        <v>41</v>
      </c>
      <c r="B75" s="76">
        <v>2</v>
      </c>
      <c r="C75" s="79">
        <v>2</v>
      </c>
      <c r="D75" s="79">
        <v>2</v>
      </c>
      <c r="E75" s="79">
        <v>2</v>
      </c>
      <c r="F75" s="82">
        <v>2</v>
      </c>
      <c r="G75" s="93">
        <v>2</v>
      </c>
      <c r="H75" s="93">
        <v>2</v>
      </c>
      <c r="I75" s="106">
        <v>2</v>
      </c>
      <c r="J75" s="93">
        <v>2</v>
      </c>
      <c r="K75" s="93">
        <v>2</v>
      </c>
      <c r="L75" s="106">
        <v>2</v>
      </c>
      <c r="M75" s="106">
        <v>2</v>
      </c>
      <c r="N75" s="106">
        <v>2</v>
      </c>
      <c r="O75" s="106">
        <v>2</v>
      </c>
      <c r="P75" s="106">
        <v>2</v>
      </c>
      <c r="Q75" s="99">
        <f t="shared" si="22"/>
        <v>28</v>
      </c>
    </row>
    <row r="76" spans="1:18" x14ac:dyDescent="0.7">
      <c r="A76" s="86" t="s">
        <v>1</v>
      </c>
      <c r="B76" s="89">
        <f>SUM(B71:B75)</f>
        <v>8</v>
      </c>
      <c r="C76" s="89">
        <f t="shared" ref="C76:Q76" si="23">SUM(C71:C75)</f>
        <v>8</v>
      </c>
      <c r="D76" s="89">
        <f t="shared" si="23"/>
        <v>8</v>
      </c>
      <c r="E76" s="89">
        <f t="shared" si="23"/>
        <v>8</v>
      </c>
      <c r="F76" s="89">
        <f t="shared" si="23"/>
        <v>8</v>
      </c>
      <c r="G76" s="89">
        <f t="shared" si="23"/>
        <v>8</v>
      </c>
      <c r="H76" s="89">
        <f t="shared" si="23"/>
        <v>8</v>
      </c>
      <c r="I76" s="89">
        <f t="shared" si="23"/>
        <v>8</v>
      </c>
      <c r="J76" s="89">
        <f t="shared" si="23"/>
        <v>8</v>
      </c>
      <c r="K76" s="89">
        <f t="shared" si="23"/>
        <v>8</v>
      </c>
      <c r="L76" s="89">
        <f t="shared" si="23"/>
        <v>8</v>
      </c>
      <c r="M76" s="89">
        <f t="shared" ref="M76" si="24">SUM(M71:M75)</f>
        <v>8</v>
      </c>
      <c r="N76" s="89">
        <f t="shared" ref="N76" si="25">SUM(N71:N75)</f>
        <v>8</v>
      </c>
      <c r="O76" s="89">
        <f t="shared" si="23"/>
        <v>8</v>
      </c>
      <c r="P76" s="89">
        <f t="shared" si="23"/>
        <v>8</v>
      </c>
      <c r="Q76" s="89">
        <f t="shared" si="23"/>
        <v>112</v>
      </c>
      <c r="R76" s="94">
        <f>COUNTIF(C76:P76,8)</f>
        <v>14</v>
      </c>
    </row>
    <row r="77" spans="1:18" x14ac:dyDescent="0.7">
      <c r="A77" s="69" t="s">
        <v>34</v>
      </c>
      <c r="B77" s="124"/>
      <c r="C77" s="128"/>
      <c r="D77" s="128"/>
      <c r="E77" s="128"/>
      <c r="F77" s="128"/>
      <c r="G77" s="102"/>
      <c r="H77" s="101"/>
      <c r="I77" s="101"/>
      <c r="J77" s="101"/>
      <c r="K77" s="101"/>
      <c r="L77" s="101"/>
      <c r="M77" s="101"/>
      <c r="N77" s="101"/>
      <c r="O77" s="101"/>
      <c r="P77" s="101"/>
      <c r="Q77" s="101"/>
    </row>
    <row r="78" spans="1:18" ht="22.8" customHeight="1" x14ac:dyDescent="0.7">
      <c r="A78" s="70" t="s">
        <v>47</v>
      </c>
      <c r="B78" s="76">
        <v>2</v>
      </c>
      <c r="C78" s="84">
        <v>2</v>
      </c>
      <c r="D78" s="81">
        <v>2</v>
      </c>
      <c r="E78" s="81">
        <v>2</v>
      </c>
      <c r="F78" s="81">
        <v>2</v>
      </c>
      <c r="G78" s="92">
        <v>2</v>
      </c>
      <c r="H78" s="92">
        <v>0</v>
      </c>
      <c r="I78" s="92">
        <v>2</v>
      </c>
      <c r="J78" s="92">
        <v>2</v>
      </c>
      <c r="K78" s="92">
        <v>2</v>
      </c>
      <c r="L78" s="92">
        <v>2</v>
      </c>
      <c r="M78" s="92">
        <v>2</v>
      </c>
      <c r="N78" s="92">
        <v>2</v>
      </c>
      <c r="O78" s="92">
        <v>2</v>
      </c>
      <c r="P78" s="92">
        <v>2</v>
      </c>
      <c r="Q78" s="92">
        <f t="shared" ref="Q78:Q81" si="26">SUM(C78:P78)</f>
        <v>26</v>
      </c>
    </row>
    <row r="79" spans="1:18" ht="24.6" customHeight="1" x14ac:dyDescent="0.7">
      <c r="A79" s="61" t="s">
        <v>46</v>
      </c>
      <c r="B79" s="76">
        <v>2</v>
      </c>
      <c r="C79" s="84">
        <v>2</v>
      </c>
      <c r="D79" s="81">
        <v>0</v>
      </c>
      <c r="E79" s="81">
        <v>2</v>
      </c>
      <c r="F79" s="81">
        <v>2</v>
      </c>
      <c r="G79" s="92">
        <v>2</v>
      </c>
      <c r="H79" s="92">
        <v>2</v>
      </c>
      <c r="I79" s="92">
        <v>2</v>
      </c>
      <c r="J79" s="92">
        <v>2</v>
      </c>
      <c r="K79" s="92">
        <v>2</v>
      </c>
      <c r="L79" s="92">
        <v>2</v>
      </c>
      <c r="M79" s="92">
        <v>2</v>
      </c>
      <c r="N79" s="92">
        <v>0</v>
      </c>
      <c r="O79" s="92">
        <v>0</v>
      </c>
      <c r="P79" s="92">
        <v>0</v>
      </c>
      <c r="Q79" s="92">
        <f t="shared" si="26"/>
        <v>20</v>
      </c>
    </row>
    <row r="80" spans="1:18" ht="24.6" customHeight="1" x14ac:dyDescent="0.7">
      <c r="A80" s="70" t="s">
        <v>45</v>
      </c>
      <c r="B80" s="77">
        <v>2</v>
      </c>
      <c r="C80" s="84">
        <v>2</v>
      </c>
      <c r="D80" s="81">
        <v>2</v>
      </c>
      <c r="E80" s="81">
        <v>2</v>
      </c>
      <c r="F80" s="81">
        <v>2</v>
      </c>
      <c r="G80" s="92">
        <v>2</v>
      </c>
      <c r="H80" s="92">
        <v>2</v>
      </c>
      <c r="I80" s="92">
        <v>2</v>
      </c>
      <c r="J80" s="92">
        <v>2</v>
      </c>
      <c r="K80" s="92">
        <v>2</v>
      </c>
      <c r="L80" s="92">
        <v>2</v>
      </c>
      <c r="M80" s="92">
        <v>2</v>
      </c>
      <c r="N80" s="92">
        <v>2</v>
      </c>
      <c r="O80" s="92">
        <v>2</v>
      </c>
      <c r="P80" s="92">
        <v>2</v>
      </c>
      <c r="Q80" s="92">
        <f t="shared" si="26"/>
        <v>28</v>
      </c>
    </row>
    <row r="81" spans="1:18" ht="22.8" customHeight="1" x14ac:dyDescent="0.7">
      <c r="A81" s="70" t="s">
        <v>44</v>
      </c>
      <c r="B81" s="76">
        <v>2</v>
      </c>
      <c r="C81" s="82">
        <v>0</v>
      </c>
      <c r="D81" s="79">
        <v>2</v>
      </c>
      <c r="E81" s="79">
        <v>2</v>
      </c>
      <c r="F81" s="79">
        <v>2</v>
      </c>
      <c r="G81" s="93">
        <v>2</v>
      </c>
      <c r="H81" s="93">
        <v>2</v>
      </c>
      <c r="I81" s="93">
        <v>2</v>
      </c>
      <c r="J81" s="93">
        <v>2</v>
      </c>
      <c r="K81" s="93">
        <v>2</v>
      </c>
      <c r="L81" s="93">
        <v>2</v>
      </c>
      <c r="M81" s="93">
        <v>2</v>
      </c>
      <c r="N81" s="93">
        <v>2</v>
      </c>
      <c r="O81" s="93">
        <v>2</v>
      </c>
      <c r="P81" s="93">
        <v>2</v>
      </c>
      <c r="Q81" s="92">
        <f t="shared" si="26"/>
        <v>26</v>
      </c>
    </row>
    <row r="82" spans="1:18" x14ac:dyDescent="0.7">
      <c r="A82" s="86" t="s">
        <v>1</v>
      </c>
      <c r="B82" s="87">
        <f t="shared" ref="B82:Q82" si="27">SUM(B78:B81)</f>
        <v>8</v>
      </c>
      <c r="C82" s="88">
        <f t="shared" si="27"/>
        <v>6</v>
      </c>
      <c r="D82" s="88">
        <f t="shared" si="27"/>
        <v>6</v>
      </c>
      <c r="E82" s="88">
        <f t="shared" si="27"/>
        <v>8</v>
      </c>
      <c r="F82" s="88">
        <f t="shared" si="27"/>
        <v>8</v>
      </c>
      <c r="G82" s="94">
        <f t="shared" si="27"/>
        <v>8</v>
      </c>
      <c r="H82" s="94">
        <f t="shared" si="27"/>
        <v>6</v>
      </c>
      <c r="I82" s="94">
        <f t="shared" si="27"/>
        <v>8</v>
      </c>
      <c r="J82" s="94">
        <f t="shared" si="27"/>
        <v>8</v>
      </c>
      <c r="K82" s="94">
        <f t="shared" si="27"/>
        <v>8</v>
      </c>
      <c r="L82" s="94">
        <f t="shared" si="27"/>
        <v>8</v>
      </c>
      <c r="M82" s="94">
        <f t="shared" si="27"/>
        <v>8</v>
      </c>
      <c r="N82" s="94">
        <f t="shared" si="27"/>
        <v>6</v>
      </c>
      <c r="O82" s="94">
        <f t="shared" si="27"/>
        <v>6</v>
      </c>
      <c r="P82" s="94">
        <f t="shared" si="27"/>
        <v>6</v>
      </c>
      <c r="Q82" s="94">
        <f t="shared" si="27"/>
        <v>100</v>
      </c>
      <c r="R82" s="94">
        <f>COUNTIF(C82:P82,8)</f>
        <v>8</v>
      </c>
    </row>
    <row r="83" spans="1:18" x14ac:dyDescent="0.7">
      <c r="A83" s="69" t="s">
        <v>35</v>
      </c>
      <c r="B83" s="124"/>
      <c r="C83" s="128"/>
      <c r="D83" s="100"/>
      <c r="E83" s="100"/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</row>
    <row r="84" spans="1:18" ht="21.6" customHeight="1" x14ac:dyDescent="0.7">
      <c r="A84" s="70" t="s">
        <v>42</v>
      </c>
      <c r="B84" s="77">
        <v>2</v>
      </c>
      <c r="C84" s="84">
        <v>2</v>
      </c>
      <c r="D84" s="81">
        <v>2</v>
      </c>
      <c r="E84" s="81">
        <v>2</v>
      </c>
      <c r="F84" s="81">
        <v>2</v>
      </c>
      <c r="G84" s="92">
        <v>2</v>
      </c>
      <c r="H84" s="92">
        <v>2</v>
      </c>
      <c r="I84" s="92">
        <v>2</v>
      </c>
      <c r="J84" s="92">
        <v>2</v>
      </c>
      <c r="K84" s="92">
        <v>2</v>
      </c>
      <c r="L84" s="92">
        <v>2</v>
      </c>
      <c r="M84" s="92">
        <v>2</v>
      </c>
      <c r="N84" s="92">
        <v>2</v>
      </c>
      <c r="O84" s="92">
        <v>2</v>
      </c>
      <c r="P84" s="92">
        <v>2</v>
      </c>
      <c r="Q84" s="95">
        <f t="shared" ref="Q84:Q85" si="28">SUM(C84:P84)</f>
        <v>28</v>
      </c>
    </row>
    <row r="85" spans="1:18" x14ac:dyDescent="0.7">
      <c r="A85" s="61" t="s">
        <v>43</v>
      </c>
      <c r="B85" s="76">
        <v>2</v>
      </c>
      <c r="C85" s="82">
        <v>2</v>
      </c>
      <c r="D85" s="79">
        <v>0</v>
      </c>
      <c r="E85" s="79">
        <v>2</v>
      </c>
      <c r="F85" s="79">
        <v>2</v>
      </c>
      <c r="G85" s="93">
        <v>2</v>
      </c>
      <c r="H85" s="93">
        <v>2</v>
      </c>
      <c r="I85" s="93">
        <v>2</v>
      </c>
      <c r="J85" s="93">
        <v>2</v>
      </c>
      <c r="K85" s="93">
        <v>2</v>
      </c>
      <c r="L85" s="93">
        <v>2</v>
      </c>
      <c r="M85" s="93">
        <v>2</v>
      </c>
      <c r="N85" s="93">
        <v>2</v>
      </c>
      <c r="O85" s="93">
        <v>2</v>
      </c>
      <c r="P85" s="93">
        <v>2</v>
      </c>
      <c r="Q85" s="95">
        <f t="shared" si="28"/>
        <v>26</v>
      </c>
    </row>
    <row r="86" spans="1:18" x14ac:dyDescent="0.7">
      <c r="A86" s="86" t="s">
        <v>1</v>
      </c>
      <c r="B86" s="87">
        <f t="shared" ref="B86:Q86" si="29">SUM(B84:B85)</f>
        <v>4</v>
      </c>
      <c r="C86" s="88">
        <f t="shared" si="29"/>
        <v>4</v>
      </c>
      <c r="D86" s="88">
        <f t="shared" si="29"/>
        <v>2</v>
      </c>
      <c r="E86" s="88">
        <f t="shared" si="29"/>
        <v>4</v>
      </c>
      <c r="F86" s="88">
        <f t="shared" si="29"/>
        <v>4</v>
      </c>
      <c r="G86" s="94">
        <f t="shared" si="29"/>
        <v>4</v>
      </c>
      <c r="H86" s="94">
        <f t="shared" si="29"/>
        <v>4</v>
      </c>
      <c r="I86" s="94">
        <f t="shared" si="29"/>
        <v>4</v>
      </c>
      <c r="J86" s="94">
        <f t="shared" si="29"/>
        <v>4</v>
      </c>
      <c r="K86" s="94">
        <f t="shared" si="29"/>
        <v>4</v>
      </c>
      <c r="L86" s="94">
        <f t="shared" si="29"/>
        <v>4</v>
      </c>
      <c r="M86" s="94">
        <f t="shared" si="29"/>
        <v>4</v>
      </c>
      <c r="N86" s="94">
        <f t="shared" si="29"/>
        <v>4</v>
      </c>
      <c r="O86" s="94">
        <f t="shared" si="29"/>
        <v>4</v>
      </c>
      <c r="P86" s="94">
        <f t="shared" si="29"/>
        <v>4</v>
      </c>
      <c r="Q86" s="94">
        <f t="shared" si="29"/>
        <v>54</v>
      </c>
      <c r="R86" s="94">
        <f>COUNTIF(C86:P86,4)</f>
        <v>13</v>
      </c>
    </row>
    <row r="87" spans="1:18" x14ac:dyDescent="0.7">
      <c r="A87" s="69" t="s">
        <v>36</v>
      </c>
      <c r="B87" s="124"/>
      <c r="C87" s="128"/>
      <c r="D87" s="128"/>
      <c r="E87" s="100"/>
      <c r="F87" s="100"/>
      <c r="G87" s="102"/>
      <c r="H87" s="102"/>
      <c r="I87" s="101"/>
      <c r="J87" s="102"/>
      <c r="K87" s="102"/>
      <c r="L87" s="101"/>
      <c r="M87" s="102"/>
      <c r="N87" s="102"/>
      <c r="O87" s="102"/>
      <c r="P87" s="102"/>
      <c r="Q87" s="102"/>
    </row>
    <row r="88" spans="1:18" ht="26.4" customHeight="1" x14ac:dyDescent="0.7">
      <c r="A88" s="75" t="s">
        <v>37</v>
      </c>
      <c r="B88" s="77">
        <v>2</v>
      </c>
      <c r="C88" s="119">
        <v>2</v>
      </c>
      <c r="D88" s="119">
        <v>2</v>
      </c>
      <c r="E88" s="120">
        <v>2</v>
      </c>
      <c r="F88" s="120">
        <v>2</v>
      </c>
      <c r="G88" s="106">
        <v>2</v>
      </c>
      <c r="H88" s="106">
        <v>2</v>
      </c>
      <c r="I88" s="93">
        <v>0</v>
      </c>
      <c r="J88" s="106">
        <v>0</v>
      </c>
      <c r="K88" s="106">
        <v>0</v>
      </c>
      <c r="L88" s="93">
        <v>2</v>
      </c>
      <c r="M88" s="93">
        <v>2</v>
      </c>
      <c r="N88" s="93">
        <v>0</v>
      </c>
      <c r="O88" s="106">
        <v>2</v>
      </c>
      <c r="P88" s="106">
        <v>0</v>
      </c>
      <c r="Q88" s="106">
        <f>SUM(C88:P88)</f>
        <v>18</v>
      </c>
    </row>
    <row r="89" spans="1:18" x14ac:dyDescent="0.7">
      <c r="A89" s="86" t="s">
        <v>1</v>
      </c>
      <c r="B89" s="87">
        <f>SUM(B88:B88)</f>
        <v>2</v>
      </c>
      <c r="C89" s="88">
        <f t="shared" ref="C89:P89" si="30">SUM(C88)</f>
        <v>2</v>
      </c>
      <c r="D89" s="88">
        <f t="shared" si="30"/>
        <v>2</v>
      </c>
      <c r="E89" s="88">
        <f t="shared" si="30"/>
        <v>2</v>
      </c>
      <c r="F89" s="88">
        <f t="shared" si="30"/>
        <v>2</v>
      </c>
      <c r="G89" s="94">
        <f t="shared" si="30"/>
        <v>2</v>
      </c>
      <c r="H89" s="94">
        <f t="shared" si="30"/>
        <v>2</v>
      </c>
      <c r="I89" s="94">
        <f t="shared" si="30"/>
        <v>0</v>
      </c>
      <c r="J89" s="94">
        <f t="shared" si="30"/>
        <v>0</v>
      </c>
      <c r="K89" s="94">
        <f t="shared" si="30"/>
        <v>0</v>
      </c>
      <c r="L89" s="94">
        <f t="shared" si="30"/>
        <v>2</v>
      </c>
      <c r="M89" s="94">
        <f t="shared" si="30"/>
        <v>2</v>
      </c>
      <c r="N89" s="94">
        <f t="shared" si="30"/>
        <v>0</v>
      </c>
      <c r="O89" s="94">
        <f t="shared" si="30"/>
        <v>2</v>
      </c>
      <c r="P89" s="94">
        <f t="shared" si="30"/>
        <v>0</v>
      </c>
      <c r="Q89" s="94">
        <f>SUM(C89:P89)</f>
        <v>18</v>
      </c>
      <c r="R89" s="94">
        <f>COUNTIF(C89:P89,2)</f>
        <v>9</v>
      </c>
    </row>
    <row r="90" spans="1:18" ht="26.4" customHeight="1" x14ac:dyDescent="0.7">
      <c r="A90" s="113" t="s">
        <v>157</v>
      </c>
      <c r="B90" s="111">
        <f>B69+B76+B82+B86+B89</f>
        <v>28</v>
      </c>
      <c r="C90" s="111">
        <f t="shared" ref="C90:Q90" si="31">C69+C76+C82+C86+C89</f>
        <v>26</v>
      </c>
      <c r="D90" s="111">
        <f t="shared" si="31"/>
        <v>24</v>
      </c>
      <c r="E90" s="111">
        <f t="shared" si="31"/>
        <v>28</v>
      </c>
      <c r="F90" s="111">
        <f t="shared" si="31"/>
        <v>28</v>
      </c>
      <c r="G90" s="111">
        <f t="shared" si="31"/>
        <v>28</v>
      </c>
      <c r="H90" s="111">
        <f t="shared" si="31"/>
        <v>26</v>
      </c>
      <c r="I90" s="111">
        <f t="shared" si="31"/>
        <v>26</v>
      </c>
      <c r="J90" s="111">
        <f t="shared" si="31"/>
        <v>26</v>
      </c>
      <c r="K90" s="111">
        <f t="shared" si="31"/>
        <v>26</v>
      </c>
      <c r="L90" s="111">
        <f t="shared" si="31"/>
        <v>28</v>
      </c>
      <c r="M90" s="111">
        <f t="shared" ref="M90" si="32">M69+M76+M82+M86+M89</f>
        <v>28</v>
      </c>
      <c r="N90" s="111">
        <f t="shared" ref="N90" si="33">N69+N76+N82+N86+N89</f>
        <v>24</v>
      </c>
      <c r="O90" s="111">
        <f t="shared" si="31"/>
        <v>26</v>
      </c>
      <c r="P90" s="111">
        <f t="shared" si="31"/>
        <v>24</v>
      </c>
      <c r="Q90" s="146">
        <f t="shared" si="31"/>
        <v>368</v>
      </c>
      <c r="R90" s="118"/>
    </row>
    <row r="91" spans="1:18" ht="25.95" customHeight="1" x14ac:dyDescent="0.7">
      <c r="A91" s="114" t="s">
        <v>158</v>
      </c>
      <c r="B91" s="115">
        <f>B62+B90</f>
        <v>100</v>
      </c>
      <c r="C91" s="115">
        <f t="shared" ref="C91:O92" si="34">C62+C90</f>
        <v>88</v>
      </c>
      <c r="D91" s="115">
        <f t="shared" si="34"/>
        <v>94</v>
      </c>
      <c r="E91" s="115">
        <f t="shared" si="34"/>
        <v>94</v>
      </c>
      <c r="F91" s="115">
        <f t="shared" si="34"/>
        <v>92</v>
      </c>
      <c r="G91" s="115">
        <f t="shared" si="34"/>
        <v>92</v>
      </c>
      <c r="H91" s="115">
        <f t="shared" si="34"/>
        <v>92</v>
      </c>
      <c r="I91" s="115">
        <f t="shared" si="34"/>
        <v>86</v>
      </c>
      <c r="J91" s="115">
        <f t="shared" si="34"/>
        <v>92</v>
      </c>
      <c r="K91" s="115">
        <f t="shared" si="34"/>
        <v>96</v>
      </c>
      <c r="L91" s="115">
        <f t="shared" si="34"/>
        <v>92</v>
      </c>
      <c r="M91" s="115">
        <f t="shared" ref="M91:M92" si="35">M62+M90</f>
        <v>94</v>
      </c>
      <c r="N91" s="115">
        <f t="shared" ref="N91:N92" si="36">N62+N90</f>
        <v>88</v>
      </c>
      <c r="O91" s="115">
        <f t="shared" si="34"/>
        <v>90</v>
      </c>
      <c r="P91" s="114">
        <f>P62+P90</f>
        <v>92</v>
      </c>
      <c r="Q91" s="144"/>
      <c r="R91" s="144"/>
    </row>
    <row r="92" spans="1:18" x14ac:dyDescent="0.7">
      <c r="A92" s="116" t="s">
        <v>138</v>
      </c>
      <c r="B92" s="138">
        <f>B63+B91</f>
        <v>100</v>
      </c>
      <c r="C92" s="138">
        <f t="shared" si="34"/>
        <v>88</v>
      </c>
      <c r="D92" s="138">
        <f t="shared" si="34"/>
        <v>94</v>
      </c>
      <c r="E92" s="138">
        <f t="shared" si="34"/>
        <v>94</v>
      </c>
      <c r="F92" s="138">
        <f t="shared" si="34"/>
        <v>92</v>
      </c>
      <c r="G92" s="138">
        <f t="shared" si="34"/>
        <v>92</v>
      </c>
      <c r="H92" s="138">
        <f t="shared" si="34"/>
        <v>92</v>
      </c>
      <c r="I92" s="138">
        <f t="shared" si="34"/>
        <v>86</v>
      </c>
      <c r="J92" s="138">
        <f t="shared" si="34"/>
        <v>92</v>
      </c>
      <c r="K92" s="138">
        <f t="shared" si="34"/>
        <v>96</v>
      </c>
      <c r="L92" s="138">
        <f t="shared" si="34"/>
        <v>92</v>
      </c>
      <c r="M92" s="138">
        <f t="shared" si="35"/>
        <v>94</v>
      </c>
      <c r="N92" s="138">
        <f t="shared" si="36"/>
        <v>88</v>
      </c>
      <c r="O92" s="138">
        <f t="shared" si="34"/>
        <v>90</v>
      </c>
      <c r="P92" s="139">
        <f>P63+P91</f>
        <v>92</v>
      </c>
      <c r="Q92" s="147">
        <f>AVERAGE(C92:P92)</f>
        <v>91.571428571428569</v>
      </c>
      <c r="R92" s="78"/>
    </row>
    <row r="93" spans="1:18" x14ac:dyDescent="0.7">
      <c r="A93" s="135" t="s">
        <v>267</v>
      </c>
      <c r="B93" s="135"/>
      <c r="C93" s="135" t="s">
        <v>269</v>
      </c>
      <c r="D93" s="136" t="s">
        <v>268</v>
      </c>
      <c r="E93" s="136" t="s">
        <v>268</v>
      </c>
      <c r="F93" s="136" t="s">
        <v>268</v>
      </c>
      <c r="G93" s="136" t="s">
        <v>268</v>
      </c>
      <c r="H93" s="136" t="s">
        <v>268</v>
      </c>
      <c r="I93" s="135" t="s">
        <v>269</v>
      </c>
      <c r="J93" s="136" t="s">
        <v>268</v>
      </c>
      <c r="K93" s="136" t="s">
        <v>268</v>
      </c>
      <c r="L93" s="136" t="s">
        <v>268</v>
      </c>
      <c r="M93" s="136" t="s">
        <v>268</v>
      </c>
      <c r="N93" s="135" t="s">
        <v>269</v>
      </c>
      <c r="O93" s="135" t="s">
        <v>269</v>
      </c>
      <c r="P93" s="136" t="s">
        <v>268</v>
      </c>
    </row>
  </sheetData>
  <mergeCells count="17">
    <mergeCell ref="O5:O6"/>
    <mergeCell ref="P5:P6"/>
    <mergeCell ref="Q5:Q6"/>
    <mergeCell ref="M5:M6"/>
    <mergeCell ref="N5:N6"/>
    <mergeCell ref="A1:Q1"/>
    <mergeCell ref="G5:G6"/>
    <mergeCell ref="H5:H6"/>
    <mergeCell ref="I5:I6"/>
    <mergeCell ref="J5:J6"/>
    <mergeCell ref="K5:K6"/>
    <mergeCell ref="L5:L6"/>
    <mergeCell ref="B5:B6"/>
    <mergeCell ref="C5:C6"/>
    <mergeCell ref="D5:D6"/>
    <mergeCell ref="E5:E6"/>
    <mergeCell ref="F5:F6"/>
  </mergeCells>
  <pageMargins left="0.19685039370078741" right="0.17" top="0.41" bottom="0.41" header="0.43" footer="0.2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3"/>
  <sheetViews>
    <sheetView topLeftCell="A67" zoomScale="60" zoomScaleNormal="60" workbookViewId="0">
      <selection activeCell="C93" sqref="C93:T93"/>
    </sheetView>
  </sheetViews>
  <sheetFormatPr defaultColWidth="8.8984375" defaultRowHeight="24.6" x14ac:dyDescent="0.7"/>
  <cols>
    <col min="1" max="1" width="104.69921875" style="55" customWidth="1"/>
    <col min="2" max="2" width="8.8984375" style="56" customWidth="1"/>
    <col min="3" max="3" width="8.5" style="55" customWidth="1"/>
    <col min="4" max="4" width="9.09765625" style="55" customWidth="1"/>
    <col min="5" max="5" width="10" style="55" customWidth="1"/>
    <col min="6" max="6" width="11.69921875" style="55" customWidth="1"/>
    <col min="7" max="7" width="8.8984375" style="55"/>
    <col min="8" max="8" width="9.8984375" style="55" customWidth="1"/>
    <col min="9" max="9" width="11.3984375" style="55" customWidth="1"/>
    <col min="10" max="10" width="10.19921875" style="55" customWidth="1"/>
    <col min="11" max="11" width="10.8984375" style="55" customWidth="1"/>
    <col min="12" max="17" width="8.8984375" style="55"/>
    <col min="18" max="18" width="10.19921875" style="55" customWidth="1"/>
    <col min="19" max="19" width="10" style="55" customWidth="1"/>
    <col min="20" max="20" width="9.8984375" style="55" customWidth="1"/>
    <col min="21" max="16384" width="8.8984375" style="55"/>
  </cols>
  <sheetData>
    <row r="1" spans="1:21" ht="66.599999999999994" customHeight="1" x14ac:dyDescent="0.7">
      <c r="A1" s="202" t="s">
        <v>216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</row>
    <row r="2" spans="1:21" ht="6.6" customHeight="1" x14ac:dyDescent="0.7"/>
    <row r="3" spans="1:21" x14ac:dyDescent="0.7">
      <c r="A3" s="57" t="s">
        <v>330</v>
      </c>
      <c r="B3" s="52"/>
    </row>
    <row r="4" spans="1:21" ht="6" customHeight="1" x14ac:dyDescent="0.7">
      <c r="B4" s="52"/>
    </row>
    <row r="5" spans="1:21" s="56" customFormat="1" ht="21" customHeight="1" x14ac:dyDescent="0.7">
      <c r="A5" s="58" t="s">
        <v>0</v>
      </c>
      <c r="B5" s="200" t="s">
        <v>2</v>
      </c>
      <c r="C5" s="209" t="s">
        <v>299</v>
      </c>
      <c r="D5" s="209" t="s">
        <v>300</v>
      </c>
      <c r="E5" s="209" t="s">
        <v>301</v>
      </c>
      <c r="F5" s="209" t="s">
        <v>302</v>
      </c>
      <c r="G5" s="209" t="s">
        <v>303</v>
      </c>
      <c r="H5" s="209" t="s">
        <v>304</v>
      </c>
      <c r="I5" s="209" t="s">
        <v>305</v>
      </c>
      <c r="J5" s="209" t="s">
        <v>306</v>
      </c>
      <c r="K5" s="209" t="s">
        <v>307</v>
      </c>
      <c r="L5" s="209" t="s">
        <v>308</v>
      </c>
      <c r="M5" s="209" t="s">
        <v>309</v>
      </c>
      <c r="N5" s="209" t="s">
        <v>310</v>
      </c>
      <c r="O5" s="209" t="s">
        <v>311</v>
      </c>
      <c r="P5" s="209" t="s">
        <v>312</v>
      </c>
      <c r="Q5" s="209" t="s">
        <v>313</v>
      </c>
      <c r="R5" s="209" t="s">
        <v>314</v>
      </c>
      <c r="S5" s="209" t="s">
        <v>315</v>
      </c>
      <c r="T5" s="210" t="s">
        <v>316</v>
      </c>
      <c r="U5" s="198" t="s">
        <v>1</v>
      </c>
    </row>
    <row r="6" spans="1:21" ht="29.4" customHeight="1" x14ac:dyDescent="0.7">
      <c r="A6" s="59" t="s">
        <v>215</v>
      </c>
      <c r="B6" s="201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11"/>
      <c r="U6" s="198"/>
    </row>
    <row r="7" spans="1:21" x14ac:dyDescent="0.7">
      <c r="A7" s="60" t="s">
        <v>27</v>
      </c>
      <c r="B7" s="124"/>
      <c r="C7" s="100"/>
      <c r="D7" s="100"/>
      <c r="E7" s="100"/>
      <c r="F7" s="100"/>
      <c r="G7" s="101"/>
      <c r="H7" s="101"/>
      <c r="I7" s="101"/>
      <c r="J7" s="101"/>
      <c r="K7" s="102"/>
      <c r="L7" s="102"/>
      <c r="M7" s="102"/>
      <c r="N7" s="102"/>
      <c r="O7" s="102"/>
      <c r="P7" s="102"/>
      <c r="Q7" s="102"/>
      <c r="R7" s="102"/>
      <c r="S7" s="101"/>
      <c r="T7" s="101"/>
      <c r="U7" s="101"/>
    </row>
    <row r="8" spans="1:21" x14ac:dyDescent="0.7">
      <c r="A8" s="61" t="s">
        <v>4</v>
      </c>
      <c r="B8" s="124"/>
      <c r="C8" s="103"/>
      <c r="D8" s="103"/>
      <c r="E8" s="103"/>
      <c r="F8" s="103"/>
      <c r="G8" s="104"/>
      <c r="H8" s="104"/>
      <c r="I8" s="104"/>
      <c r="J8" s="104"/>
      <c r="K8" s="105"/>
      <c r="L8" s="105"/>
      <c r="M8" s="104"/>
      <c r="N8" s="104"/>
      <c r="O8" s="104"/>
      <c r="P8" s="104"/>
      <c r="Q8" s="104"/>
      <c r="R8" s="104"/>
      <c r="S8" s="104"/>
      <c r="T8" s="104"/>
      <c r="U8" s="104"/>
    </row>
    <row r="9" spans="1:21" x14ac:dyDescent="0.7">
      <c r="A9" s="61" t="s">
        <v>245</v>
      </c>
      <c r="B9" s="76">
        <v>2</v>
      </c>
      <c r="C9" s="62">
        <v>2</v>
      </c>
      <c r="D9" s="62">
        <v>2</v>
      </c>
      <c r="E9" s="81">
        <v>2</v>
      </c>
      <c r="F9" s="81">
        <v>2</v>
      </c>
      <c r="G9" s="92">
        <v>2</v>
      </c>
      <c r="H9" s="92">
        <v>2</v>
      </c>
      <c r="I9" s="92">
        <v>2</v>
      </c>
      <c r="J9" s="92">
        <v>2</v>
      </c>
      <c r="K9" s="92">
        <v>2</v>
      </c>
      <c r="L9" s="92">
        <v>2</v>
      </c>
      <c r="M9" s="92">
        <v>2</v>
      </c>
      <c r="N9" s="92">
        <v>2</v>
      </c>
      <c r="O9" s="92">
        <v>2</v>
      </c>
      <c r="P9" s="92">
        <v>2</v>
      </c>
      <c r="Q9" s="92">
        <v>2</v>
      </c>
      <c r="R9" s="92">
        <v>2</v>
      </c>
      <c r="S9" s="92">
        <v>2</v>
      </c>
      <c r="T9" s="92">
        <v>2</v>
      </c>
      <c r="U9" s="92">
        <f>SUM(C9:T9)</f>
        <v>36</v>
      </c>
    </row>
    <row r="10" spans="1:21" x14ac:dyDescent="0.7">
      <c r="A10" s="61" t="s">
        <v>246</v>
      </c>
      <c r="B10" s="76">
        <v>2</v>
      </c>
      <c r="C10" s="81">
        <v>2</v>
      </c>
      <c r="D10" s="81">
        <v>2</v>
      </c>
      <c r="E10" s="81">
        <v>2</v>
      </c>
      <c r="F10" s="81">
        <v>2</v>
      </c>
      <c r="G10" s="92">
        <v>2</v>
      </c>
      <c r="H10" s="92">
        <v>2</v>
      </c>
      <c r="I10" s="92">
        <v>2</v>
      </c>
      <c r="J10" s="92">
        <v>2</v>
      </c>
      <c r="K10" s="92">
        <v>2</v>
      </c>
      <c r="L10" s="92">
        <v>2</v>
      </c>
      <c r="M10" s="92">
        <v>2</v>
      </c>
      <c r="N10" s="92">
        <v>2</v>
      </c>
      <c r="O10" s="92">
        <v>2</v>
      </c>
      <c r="P10" s="92">
        <v>2</v>
      </c>
      <c r="Q10" s="92">
        <v>2</v>
      </c>
      <c r="R10" s="92">
        <v>2</v>
      </c>
      <c r="S10" s="92">
        <v>2</v>
      </c>
      <c r="T10" s="92">
        <v>2</v>
      </c>
      <c r="U10" s="92">
        <f t="shared" ref="U10:U19" si="0">SUM(C10:T10)</f>
        <v>36</v>
      </c>
    </row>
    <row r="11" spans="1:21" x14ac:dyDescent="0.7">
      <c r="A11" s="61" t="s">
        <v>247</v>
      </c>
      <c r="B11" s="76">
        <v>2</v>
      </c>
      <c r="C11" s="81">
        <v>2</v>
      </c>
      <c r="D11" s="81">
        <v>2</v>
      </c>
      <c r="E11" s="81">
        <v>2</v>
      </c>
      <c r="F11" s="81">
        <v>2</v>
      </c>
      <c r="G11" s="92">
        <v>2</v>
      </c>
      <c r="H11" s="92">
        <v>2</v>
      </c>
      <c r="I11" s="92">
        <v>2</v>
      </c>
      <c r="J11" s="92">
        <v>2</v>
      </c>
      <c r="K11" s="92">
        <v>2</v>
      </c>
      <c r="L11" s="92">
        <v>2</v>
      </c>
      <c r="M11" s="92">
        <v>2</v>
      </c>
      <c r="N11" s="92">
        <v>2</v>
      </c>
      <c r="O11" s="92">
        <v>2</v>
      </c>
      <c r="P11" s="92">
        <v>2</v>
      </c>
      <c r="Q11" s="92">
        <v>2</v>
      </c>
      <c r="R11" s="92">
        <v>2</v>
      </c>
      <c r="S11" s="92">
        <v>2</v>
      </c>
      <c r="T11" s="92">
        <v>2</v>
      </c>
      <c r="U11" s="92">
        <f t="shared" si="0"/>
        <v>36</v>
      </c>
    </row>
    <row r="12" spans="1:21" x14ac:dyDescent="0.7">
      <c r="A12" s="61" t="s">
        <v>5</v>
      </c>
      <c r="B12" s="76">
        <v>2</v>
      </c>
      <c r="C12" s="81">
        <v>2</v>
      </c>
      <c r="D12" s="81">
        <v>2</v>
      </c>
      <c r="E12" s="81">
        <v>2</v>
      </c>
      <c r="F12" s="81">
        <v>2</v>
      </c>
      <c r="G12" s="92">
        <v>2</v>
      </c>
      <c r="H12" s="92">
        <v>2</v>
      </c>
      <c r="I12" s="92">
        <v>2</v>
      </c>
      <c r="J12" s="92">
        <v>2</v>
      </c>
      <c r="K12" s="92">
        <v>2</v>
      </c>
      <c r="L12" s="92">
        <v>2</v>
      </c>
      <c r="M12" s="92">
        <v>2</v>
      </c>
      <c r="N12" s="92">
        <v>2</v>
      </c>
      <c r="O12" s="92">
        <v>2</v>
      </c>
      <c r="P12" s="92">
        <v>2</v>
      </c>
      <c r="Q12" s="92">
        <v>2</v>
      </c>
      <c r="R12" s="92">
        <v>2</v>
      </c>
      <c r="S12" s="92">
        <v>2</v>
      </c>
      <c r="T12" s="92">
        <v>2</v>
      </c>
      <c r="U12" s="92">
        <f t="shared" si="0"/>
        <v>36</v>
      </c>
    </row>
    <row r="13" spans="1:21" x14ac:dyDescent="0.7">
      <c r="A13" s="61" t="s">
        <v>6</v>
      </c>
      <c r="B13" s="124"/>
      <c r="C13" s="125"/>
      <c r="D13" s="125"/>
      <c r="E13" s="125"/>
      <c r="F13" s="12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26"/>
    </row>
    <row r="14" spans="1:21" x14ac:dyDescent="0.7">
      <c r="A14" s="61" t="s">
        <v>248</v>
      </c>
      <c r="B14" s="76">
        <v>2</v>
      </c>
      <c r="C14" s="81">
        <v>2</v>
      </c>
      <c r="D14" s="81">
        <v>2</v>
      </c>
      <c r="E14" s="81">
        <v>2</v>
      </c>
      <c r="F14" s="81">
        <v>2</v>
      </c>
      <c r="G14" s="92">
        <v>2</v>
      </c>
      <c r="H14" s="92">
        <v>2</v>
      </c>
      <c r="I14" s="92">
        <v>2</v>
      </c>
      <c r="J14" s="92">
        <v>2</v>
      </c>
      <c r="K14" s="92">
        <v>2</v>
      </c>
      <c r="L14" s="92">
        <v>2</v>
      </c>
      <c r="M14" s="92">
        <v>2</v>
      </c>
      <c r="N14" s="92">
        <v>2</v>
      </c>
      <c r="O14" s="92">
        <v>2</v>
      </c>
      <c r="P14" s="92">
        <v>2</v>
      </c>
      <c r="Q14" s="92">
        <v>2</v>
      </c>
      <c r="R14" s="92">
        <v>2</v>
      </c>
      <c r="S14" s="92">
        <v>2</v>
      </c>
      <c r="T14" s="92">
        <v>2</v>
      </c>
      <c r="U14" s="92">
        <f t="shared" si="0"/>
        <v>36</v>
      </c>
    </row>
    <row r="15" spans="1:21" x14ac:dyDescent="0.7">
      <c r="A15" s="61" t="s">
        <v>249</v>
      </c>
      <c r="B15" s="76">
        <v>2</v>
      </c>
      <c r="C15" s="81">
        <v>2</v>
      </c>
      <c r="D15" s="81">
        <v>2</v>
      </c>
      <c r="E15" s="81">
        <v>2</v>
      </c>
      <c r="F15" s="81">
        <v>2</v>
      </c>
      <c r="G15" s="92">
        <v>2</v>
      </c>
      <c r="H15" s="92">
        <v>2</v>
      </c>
      <c r="I15" s="92">
        <v>2</v>
      </c>
      <c r="J15" s="92">
        <v>2</v>
      </c>
      <c r="K15" s="92">
        <v>2</v>
      </c>
      <c r="L15" s="92">
        <v>2</v>
      </c>
      <c r="M15" s="92">
        <v>2</v>
      </c>
      <c r="N15" s="92">
        <v>2</v>
      </c>
      <c r="O15" s="92">
        <v>2</v>
      </c>
      <c r="P15" s="92">
        <v>2</v>
      </c>
      <c r="Q15" s="92">
        <v>2</v>
      </c>
      <c r="R15" s="92">
        <v>2</v>
      </c>
      <c r="S15" s="92">
        <v>2</v>
      </c>
      <c r="T15" s="92">
        <v>2</v>
      </c>
      <c r="U15" s="92">
        <f t="shared" si="0"/>
        <v>36</v>
      </c>
    </row>
    <row r="16" spans="1:21" x14ac:dyDescent="0.7">
      <c r="A16" s="61" t="s">
        <v>250</v>
      </c>
      <c r="B16" s="76">
        <v>2</v>
      </c>
      <c r="C16" s="81">
        <v>2</v>
      </c>
      <c r="D16" s="81">
        <v>2</v>
      </c>
      <c r="E16" s="81">
        <v>2</v>
      </c>
      <c r="F16" s="81">
        <v>2</v>
      </c>
      <c r="G16" s="92">
        <v>2</v>
      </c>
      <c r="H16" s="92">
        <v>2</v>
      </c>
      <c r="I16" s="92">
        <v>2</v>
      </c>
      <c r="J16" s="92">
        <v>2</v>
      </c>
      <c r="K16" s="92">
        <v>2</v>
      </c>
      <c r="L16" s="92">
        <v>2</v>
      </c>
      <c r="M16" s="92">
        <v>2</v>
      </c>
      <c r="N16" s="92">
        <v>2</v>
      </c>
      <c r="O16" s="92">
        <v>2</v>
      </c>
      <c r="P16" s="92">
        <v>2</v>
      </c>
      <c r="Q16" s="92">
        <v>2</v>
      </c>
      <c r="R16" s="92">
        <v>2</v>
      </c>
      <c r="S16" s="92">
        <v>2</v>
      </c>
      <c r="T16" s="92">
        <v>2</v>
      </c>
      <c r="U16" s="92">
        <f t="shared" si="0"/>
        <v>36</v>
      </c>
    </row>
    <row r="17" spans="1:22" x14ac:dyDescent="0.7">
      <c r="A17" s="61" t="s">
        <v>251</v>
      </c>
      <c r="B17" s="76">
        <v>2</v>
      </c>
      <c r="C17" s="81">
        <v>2</v>
      </c>
      <c r="D17" s="81">
        <v>2</v>
      </c>
      <c r="E17" s="81">
        <v>2</v>
      </c>
      <c r="F17" s="81">
        <v>2</v>
      </c>
      <c r="G17" s="92">
        <v>2</v>
      </c>
      <c r="H17" s="92">
        <v>2</v>
      </c>
      <c r="I17" s="92">
        <v>2</v>
      </c>
      <c r="J17" s="92">
        <v>2</v>
      </c>
      <c r="K17" s="92">
        <v>2</v>
      </c>
      <c r="L17" s="92">
        <v>2</v>
      </c>
      <c r="M17" s="92">
        <v>2</v>
      </c>
      <c r="N17" s="92">
        <v>2</v>
      </c>
      <c r="O17" s="92">
        <v>2</v>
      </c>
      <c r="P17" s="92">
        <v>2</v>
      </c>
      <c r="Q17" s="92">
        <v>2</v>
      </c>
      <c r="R17" s="92">
        <v>2</v>
      </c>
      <c r="S17" s="92">
        <v>2</v>
      </c>
      <c r="T17" s="92">
        <v>2</v>
      </c>
      <c r="U17" s="92">
        <f t="shared" si="0"/>
        <v>36</v>
      </c>
    </row>
    <row r="18" spans="1:22" x14ac:dyDescent="0.7">
      <c r="A18" s="61" t="s">
        <v>252</v>
      </c>
      <c r="B18" s="76">
        <v>2</v>
      </c>
      <c r="C18" s="81">
        <v>2</v>
      </c>
      <c r="D18" s="81">
        <v>2</v>
      </c>
      <c r="E18" s="81">
        <v>2</v>
      </c>
      <c r="F18" s="81">
        <v>2</v>
      </c>
      <c r="G18" s="92">
        <v>2</v>
      </c>
      <c r="H18" s="92">
        <v>2</v>
      </c>
      <c r="I18" s="92">
        <v>2</v>
      </c>
      <c r="J18" s="92">
        <v>2</v>
      </c>
      <c r="K18" s="92">
        <v>2</v>
      </c>
      <c r="L18" s="92">
        <v>2</v>
      </c>
      <c r="M18" s="92">
        <v>2</v>
      </c>
      <c r="N18" s="92">
        <v>2</v>
      </c>
      <c r="O18" s="92">
        <v>2</v>
      </c>
      <c r="P18" s="92">
        <v>2</v>
      </c>
      <c r="Q18" s="92">
        <v>2</v>
      </c>
      <c r="R18" s="92">
        <v>2</v>
      </c>
      <c r="S18" s="92">
        <v>2</v>
      </c>
      <c r="T18" s="92">
        <v>2</v>
      </c>
      <c r="U18" s="92">
        <f t="shared" si="0"/>
        <v>36</v>
      </c>
    </row>
    <row r="19" spans="1:22" ht="32.4" customHeight="1" x14ac:dyDescent="0.7">
      <c r="A19" s="61" t="s">
        <v>7</v>
      </c>
      <c r="B19" s="76">
        <v>2</v>
      </c>
      <c r="C19" s="82">
        <v>2</v>
      </c>
      <c r="D19" s="82">
        <v>2</v>
      </c>
      <c r="E19" s="79">
        <v>2</v>
      </c>
      <c r="F19" s="79">
        <v>2</v>
      </c>
      <c r="G19" s="93">
        <v>2</v>
      </c>
      <c r="H19" s="93">
        <v>2</v>
      </c>
      <c r="I19" s="93">
        <v>2</v>
      </c>
      <c r="J19" s="93">
        <v>2</v>
      </c>
      <c r="K19" s="93">
        <v>2</v>
      </c>
      <c r="L19" s="93">
        <v>2</v>
      </c>
      <c r="M19" s="93">
        <v>2</v>
      </c>
      <c r="N19" s="93">
        <v>2</v>
      </c>
      <c r="O19" s="93">
        <v>2</v>
      </c>
      <c r="P19" s="93">
        <v>2</v>
      </c>
      <c r="Q19" s="93">
        <v>2</v>
      </c>
      <c r="R19" s="93">
        <v>2</v>
      </c>
      <c r="S19" s="93">
        <v>2</v>
      </c>
      <c r="T19" s="93">
        <v>2</v>
      </c>
      <c r="U19" s="92">
        <f t="shared" si="0"/>
        <v>36</v>
      </c>
    </row>
    <row r="20" spans="1:22" s="63" customFormat="1" ht="22.2" customHeight="1" x14ac:dyDescent="0.7">
      <c r="A20" s="86" t="s">
        <v>1</v>
      </c>
      <c r="B20" s="88">
        <f>SUM(B8:B19)</f>
        <v>20</v>
      </c>
      <c r="C20" s="88">
        <f t="shared" ref="C20:U20" si="1">SUM(C8:C19)</f>
        <v>20</v>
      </c>
      <c r="D20" s="88">
        <f t="shared" si="1"/>
        <v>20</v>
      </c>
      <c r="E20" s="88">
        <f t="shared" si="1"/>
        <v>20</v>
      </c>
      <c r="F20" s="88">
        <f t="shared" si="1"/>
        <v>20</v>
      </c>
      <c r="G20" s="88">
        <f t="shared" si="1"/>
        <v>20</v>
      </c>
      <c r="H20" s="88">
        <f t="shared" si="1"/>
        <v>20</v>
      </c>
      <c r="I20" s="88">
        <f t="shared" si="1"/>
        <v>20</v>
      </c>
      <c r="J20" s="88">
        <f t="shared" si="1"/>
        <v>20</v>
      </c>
      <c r="K20" s="88">
        <f t="shared" si="1"/>
        <v>20</v>
      </c>
      <c r="L20" s="88">
        <f t="shared" si="1"/>
        <v>20</v>
      </c>
      <c r="M20" s="88">
        <f t="shared" ref="M20" si="2">SUM(M8:M19)</f>
        <v>20</v>
      </c>
      <c r="N20" s="88">
        <f t="shared" ref="N20" si="3">SUM(N8:N19)</f>
        <v>20</v>
      </c>
      <c r="O20" s="88">
        <f t="shared" ref="O20" si="4">SUM(O8:O19)</f>
        <v>20</v>
      </c>
      <c r="P20" s="88">
        <f t="shared" ref="P20" si="5">SUM(P8:P19)</f>
        <v>20</v>
      </c>
      <c r="Q20" s="88">
        <f t="shared" si="1"/>
        <v>20</v>
      </c>
      <c r="R20" s="88">
        <f t="shared" si="1"/>
        <v>20</v>
      </c>
      <c r="S20" s="88">
        <f t="shared" si="1"/>
        <v>20</v>
      </c>
      <c r="T20" s="88">
        <f t="shared" si="1"/>
        <v>20</v>
      </c>
      <c r="U20" s="88">
        <f t="shared" si="1"/>
        <v>360</v>
      </c>
      <c r="V20" s="94">
        <f>COUNTIF(C20:T20,20)</f>
        <v>18</v>
      </c>
    </row>
    <row r="21" spans="1:22" x14ac:dyDescent="0.7">
      <c r="A21" s="60" t="s">
        <v>28</v>
      </c>
      <c r="B21" s="127"/>
      <c r="C21" s="128"/>
      <c r="D21" s="100"/>
      <c r="E21" s="100"/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</row>
    <row r="22" spans="1:22" x14ac:dyDescent="0.7">
      <c r="A22" s="61" t="s">
        <v>8</v>
      </c>
      <c r="B22" s="76">
        <v>2</v>
      </c>
      <c r="C22" s="81">
        <v>2</v>
      </c>
      <c r="D22" s="81">
        <v>2</v>
      </c>
      <c r="E22" s="81">
        <v>2</v>
      </c>
      <c r="F22" s="81">
        <v>2</v>
      </c>
      <c r="G22" s="92">
        <v>2</v>
      </c>
      <c r="H22" s="92">
        <v>2</v>
      </c>
      <c r="I22" s="92">
        <v>2</v>
      </c>
      <c r="J22" s="92">
        <v>2</v>
      </c>
      <c r="K22" s="92">
        <v>2</v>
      </c>
      <c r="L22" s="92">
        <v>2</v>
      </c>
      <c r="M22" s="92">
        <v>2</v>
      </c>
      <c r="N22" s="92">
        <v>2</v>
      </c>
      <c r="O22" s="92">
        <v>2</v>
      </c>
      <c r="P22" s="92">
        <v>2</v>
      </c>
      <c r="Q22" s="92">
        <v>2</v>
      </c>
      <c r="R22" s="92">
        <v>2</v>
      </c>
      <c r="S22" s="92">
        <v>2</v>
      </c>
      <c r="T22" s="92">
        <v>2</v>
      </c>
      <c r="U22" s="92">
        <f t="shared" ref="U22:U28" si="6">SUM(C22:T22)</f>
        <v>36</v>
      </c>
    </row>
    <row r="23" spans="1:22" x14ac:dyDescent="0.7">
      <c r="A23" s="61" t="s">
        <v>9</v>
      </c>
      <c r="B23" s="124"/>
      <c r="C23" s="125"/>
      <c r="D23" s="125"/>
      <c r="E23" s="125"/>
      <c r="F23" s="12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</row>
    <row r="24" spans="1:22" x14ac:dyDescent="0.7">
      <c r="A24" s="61" t="s">
        <v>248</v>
      </c>
      <c r="B24" s="76">
        <v>2</v>
      </c>
      <c r="C24" s="81">
        <v>2</v>
      </c>
      <c r="D24" s="81">
        <v>2</v>
      </c>
      <c r="E24" s="81">
        <v>2</v>
      </c>
      <c r="F24" s="81">
        <v>2</v>
      </c>
      <c r="G24" s="92">
        <v>2</v>
      </c>
      <c r="H24" s="92">
        <v>2</v>
      </c>
      <c r="I24" s="92">
        <v>2</v>
      </c>
      <c r="J24" s="92">
        <v>2</v>
      </c>
      <c r="K24" s="92">
        <v>2</v>
      </c>
      <c r="L24" s="92">
        <v>2</v>
      </c>
      <c r="M24" s="92">
        <v>2</v>
      </c>
      <c r="N24" s="92">
        <v>2</v>
      </c>
      <c r="O24" s="92">
        <v>2</v>
      </c>
      <c r="P24" s="92">
        <v>2</v>
      </c>
      <c r="Q24" s="92">
        <v>2</v>
      </c>
      <c r="R24" s="92">
        <v>2</v>
      </c>
      <c r="S24" s="92">
        <v>2</v>
      </c>
      <c r="T24" s="92">
        <v>2</v>
      </c>
      <c r="U24" s="92">
        <f t="shared" si="6"/>
        <v>36</v>
      </c>
    </row>
    <row r="25" spans="1:22" x14ac:dyDescent="0.7">
      <c r="A25" s="61" t="s">
        <v>249</v>
      </c>
      <c r="B25" s="76">
        <v>2</v>
      </c>
      <c r="C25" s="81">
        <v>2</v>
      </c>
      <c r="D25" s="81">
        <v>2</v>
      </c>
      <c r="E25" s="81">
        <v>2</v>
      </c>
      <c r="F25" s="81">
        <v>2</v>
      </c>
      <c r="G25" s="92">
        <v>2</v>
      </c>
      <c r="H25" s="92">
        <v>2</v>
      </c>
      <c r="I25" s="92">
        <v>2</v>
      </c>
      <c r="J25" s="92">
        <v>2</v>
      </c>
      <c r="K25" s="92">
        <v>2</v>
      </c>
      <c r="L25" s="92">
        <v>2</v>
      </c>
      <c r="M25" s="92">
        <v>2</v>
      </c>
      <c r="N25" s="92">
        <v>2</v>
      </c>
      <c r="O25" s="92">
        <v>2</v>
      </c>
      <c r="P25" s="92">
        <v>2</v>
      </c>
      <c r="Q25" s="92">
        <v>2</v>
      </c>
      <c r="R25" s="92">
        <v>2</v>
      </c>
      <c r="S25" s="92">
        <v>2</v>
      </c>
      <c r="T25" s="92">
        <v>2</v>
      </c>
      <c r="U25" s="92">
        <f t="shared" si="6"/>
        <v>36</v>
      </c>
    </row>
    <row r="26" spans="1:22" x14ac:dyDescent="0.7">
      <c r="A26" s="61" t="s">
        <v>250</v>
      </c>
      <c r="B26" s="76">
        <v>2</v>
      </c>
      <c r="C26" s="81">
        <v>2</v>
      </c>
      <c r="D26" s="81">
        <v>2</v>
      </c>
      <c r="E26" s="81">
        <v>2</v>
      </c>
      <c r="F26" s="81">
        <v>2</v>
      </c>
      <c r="G26" s="92">
        <v>2</v>
      </c>
      <c r="H26" s="92">
        <v>2</v>
      </c>
      <c r="I26" s="92">
        <v>2</v>
      </c>
      <c r="J26" s="92">
        <v>2</v>
      </c>
      <c r="K26" s="92">
        <v>2</v>
      </c>
      <c r="L26" s="92">
        <v>2</v>
      </c>
      <c r="M26" s="92">
        <v>2</v>
      </c>
      <c r="N26" s="92">
        <v>2</v>
      </c>
      <c r="O26" s="92">
        <v>2</v>
      </c>
      <c r="P26" s="92">
        <v>2</v>
      </c>
      <c r="Q26" s="92">
        <v>2</v>
      </c>
      <c r="R26" s="92">
        <v>2</v>
      </c>
      <c r="S26" s="92">
        <v>2</v>
      </c>
      <c r="T26" s="92">
        <v>2</v>
      </c>
      <c r="U26" s="92">
        <f t="shared" si="6"/>
        <v>36</v>
      </c>
    </row>
    <row r="27" spans="1:22" x14ac:dyDescent="0.7">
      <c r="A27" s="61" t="s">
        <v>251</v>
      </c>
      <c r="B27" s="76">
        <v>2</v>
      </c>
      <c r="C27" s="81">
        <v>2</v>
      </c>
      <c r="D27" s="81">
        <v>2</v>
      </c>
      <c r="E27" s="81">
        <v>2</v>
      </c>
      <c r="F27" s="81">
        <v>2</v>
      </c>
      <c r="G27" s="92">
        <v>2</v>
      </c>
      <c r="H27" s="92">
        <v>2</v>
      </c>
      <c r="I27" s="92">
        <v>2</v>
      </c>
      <c r="J27" s="92">
        <v>2</v>
      </c>
      <c r="K27" s="92">
        <v>2</v>
      </c>
      <c r="L27" s="92">
        <v>2</v>
      </c>
      <c r="M27" s="92">
        <v>2</v>
      </c>
      <c r="N27" s="92">
        <v>2</v>
      </c>
      <c r="O27" s="92">
        <v>2</v>
      </c>
      <c r="P27" s="92">
        <v>2</v>
      </c>
      <c r="Q27" s="92">
        <v>2</v>
      </c>
      <c r="R27" s="92">
        <v>2</v>
      </c>
      <c r="S27" s="92">
        <v>2</v>
      </c>
      <c r="T27" s="92">
        <v>2</v>
      </c>
      <c r="U27" s="92">
        <f t="shared" si="6"/>
        <v>36</v>
      </c>
    </row>
    <row r="28" spans="1:22" x14ac:dyDescent="0.7">
      <c r="A28" s="61" t="s">
        <v>252</v>
      </c>
      <c r="B28" s="76">
        <v>2</v>
      </c>
      <c r="C28" s="62">
        <v>2</v>
      </c>
      <c r="D28" s="81">
        <v>2</v>
      </c>
      <c r="E28" s="81">
        <v>2</v>
      </c>
      <c r="F28" s="81">
        <v>2</v>
      </c>
      <c r="G28" s="92">
        <v>2</v>
      </c>
      <c r="H28" s="92">
        <v>2</v>
      </c>
      <c r="I28" s="95">
        <v>2</v>
      </c>
      <c r="J28" s="92">
        <v>2</v>
      </c>
      <c r="K28" s="95">
        <v>2</v>
      </c>
      <c r="L28" s="95">
        <v>2</v>
      </c>
      <c r="M28" s="95">
        <v>2</v>
      </c>
      <c r="N28" s="95">
        <v>2</v>
      </c>
      <c r="O28" s="95">
        <v>2</v>
      </c>
      <c r="P28" s="95">
        <v>2</v>
      </c>
      <c r="Q28" s="95">
        <v>2</v>
      </c>
      <c r="R28" s="95">
        <v>2</v>
      </c>
      <c r="S28" s="95">
        <v>2</v>
      </c>
      <c r="T28" s="92">
        <v>2</v>
      </c>
      <c r="U28" s="92">
        <f t="shared" si="6"/>
        <v>36</v>
      </c>
    </row>
    <row r="29" spans="1:22" x14ac:dyDescent="0.7">
      <c r="A29" s="61" t="s">
        <v>11</v>
      </c>
      <c r="B29" s="76">
        <v>2</v>
      </c>
      <c r="C29" s="81">
        <v>2</v>
      </c>
      <c r="D29" s="81">
        <v>2</v>
      </c>
      <c r="E29" s="81">
        <v>2</v>
      </c>
      <c r="F29" s="81">
        <v>2</v>
      </c>
      <c r="G29" s="92">
        <v>2</v>
      </c>
      <c r="H29" s="92">
        <v>2</v>
      </c>
      <c r="I29" s="92">
        <v>2</v>
      </c>
      <c r="J29" s="92">
        <v>2</v>
      </c>
      <c r="K29" s="92">
        <v>2</v>
      </c>
      <c r="L29" s="92">
        <v>2</v>
      </c>
      <c r="M29" s="92">
        <v>2</v>
      </c>
      <c r="N29" s="92">
        <v>2</v>
      </c>
      <c r="O29" s="92">
        <v>2</v>
      </c>
      <c r="P29" s="92">
        <v>2</v>
      </c>
      <c r="Q29" s="92">
        <v>2</v>
      </c>
      <c r="R29" s="92">
        <v>2</v>
      </c>
      <c r="S29" s="92">
        <v>2</v>
      </c>
      <c r="T29" s="92">
        <v>2</v>
      </c>
      <c r="U29" s="92">
        <f>SUM(C29:T29)</f>
        <v>36</v>
      </c>
    </row>
    <row r="30" spans="1:22" ht="44.4" customHeight="1" x14ac:dyDescent="0.7">
      <c r="A30" s="61" t="s">
        <v>10</v>
      </c>
      <c r="B30" s="76"/>
      <c r="C30" s="62" t="s">
        <v>233</v>
      </c>
      <c r="D30" s="96" t="s">
        <v>233</v>
      </c>
      <c r="E30" s="96" t="s">
        <v>233</v>
      </c>
      <c r="F30" s="96" t="s">
        <v>293</v>
      </c>
      <c r="G30" s="97" t="s">
        <v>233</v>
      </c>
      <c r="H30" s="92" t="s">
        <v>319</v>
      </c>
      <c r="I30" s="96" t="s">
        <v>320</v>
      </c>
      <c r="J30" s="96" t="s">
        <v>322</v>
      </c>
      <c r="K30" s="92" t="s">
        <v>321</v>
      </c>
      <c r="L30" s="96" t="s">
        <v>322</v>
      </c>
      <c r="M30" s="96" t="s">
        <v>317</v>
      </c>
      <c r="N30" s="96" t="s">
        <v>318</v>
      </c>
      <c r="O30" s="96" t="s">
        <v>323</v>
      </c>
      <c r="P30" s="96" t="s">
        <v>324</v>
      </c>
      <c r="Q30" s="92" t="s">
        <v>233</v>
      </c>
      <c r="R30" s="92" t="s">
        <v>233</v>
      </c>
      <c r="S30" s="97" t="s">
        <v>233</v>
      </c>
      <c r="T30" s="97" t="s">
        <v>233</v>
      </c>
      <c r="U30" s="80"/>
    </row>
    <row r="31" spans="1:22" x14ac:dyDescent="0.7">
      <c r="A31" s="64" t="s">
        <v>12</v>
      </c>
      <c r="B31" s="124"/>
      <c r="C31" s="125"/>
      <c r="D31" s="125"/>
      <c r="E31" s="125"/>
      <c r="F31" s="12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</row>
    <row r="32" spans="1:22" s="63" customFormat="1" x14ac:dyDescent="0.7">
      <c r="A32" s="65" t="s">
        <v>218</v>
      </c>
      <c r="B32" s="76">
        <v>2</v>
      </c>
      <c r="C32" s="62">
        <v>0</v>
      </c>
      <c r="D32" s="81">
        <v>0</v>
      </c>
      <c r="E32" s="62">
        <v>2</v>
      </c>
      <c r="F32" s="81">
        <v>0</v>
      </c>
      <c r="G32" s="98">
        <v>0</v>
      </c>
      <c r="H32" s="95">
        <v>2</v>
      </c>
      <c r="I32" s="95">
        <v>0</v>
      </c>
      <c r="J32" s="92">
        <v>0</v>
      </c>
      <c r="K32" s="95">
        <v>0</v>
      </c>
      <c r="L32" s="95">
        <v>2</v>
      </c>
      <c r="M32" s="95">
        <v>2</v>
      </c>
      <c r="N32" s="95">
        <v>2</v>
      </c>
      <c r="O32" s="95">
        <v>0</v>
      </c>
      <c r="P32" s="95">
        <v>0</v>
      </c>
      <c r="Q32" s="95">
        <v>2</v>
      </c>
      <c r="R32" s="95">
        <v>0</v>
      </c>
      <c r="S32" s="95">
        <v>0</v>
      </c>
      <c r="T32" s="95">
        <v>0</v>
      </c>
      <c r="U32" s="92">
        <f>SUM(C32:T32)</f>
        <v>12</v>
      </c>
    </row>
    <row r="33" spans="1:22" ht="21" customHeight="1" x14ac:dyDescent="0.7">
      <c r="A33" s="65" t="s">
        <v>219</v>
      </c>
      <c r="B33" s="76">
        <v>2</v>
      </c>
      <c r="C33" s="81">
        <v>2</v>
      </c>
      <c r="D33" s="81">
        <v>0</v>
      </c>
      <c r="E33" s="81">
        <v>2</v>
      </c>
      <c r="F33" s="81">
        <v>0</v>
      </c>
      <c r="G33" s="92">
        <v>2</v>
      </c>
      <c r="H33" s="92">
        <v>2</v>
      </c>
      <c r="I33" s="92">
        <v>2</v>
      </c>
      <c r="J33" s="92">
        <v>2</v>
      </c>
      <c r="K33" s="92">
        <v>2</v>
      </c>
      <c r="L33" s="92">
        <v>2</v>
      </c>
      <c r="M33" s="99">
        <v>2</v>
      </c>
      <c r="N33" s="99">
        <v>2</v>
      </c>
      <c r="O33" s="99">
        <v>0</v>
      </c>
      <c r="P33" s="99">
        <v>0</v>
      </c>
      <c r="Q33" s="99">
        <v>2</v>
      </c>
      <c r="R33" s="99">
        <v>2</v>
      </c>
      <c r="S33" s="99">
        <v>0</v>
      </c>
      <c r="T33" s="99">
        <v>0</v>
      </c>
      <c r="U33" s="92">
        <f t="shared" ref="U33:U34" si="7">SUM(C33:T33)</f>
        <v>24</v>
      </c>
    </row>
    <row r="34" spans="1:22" ht="21" customHeight="1" x14ac:dyDescent="0.7">
      <c r="A34" s="66" t="s">
        <v>244</v>
      </c>
      <c r="B34" s="76">
        <v>2</v>
      </c>
      <c r="C34" s="81">
        <v>2</v>
      </c>
      <c r="D34" s="81">
        <v>2</v>
      </c>
      <c r="E34" s="81">
        <v>2</v>
      </c>
      <c r="F34" s="81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2</v>
      </c>
      <c r="M34" s="92">
        <v>0</v>
      </c>
      <c r="N34" s="92">
        <v>0</v>
      </c>
      <c r="O34" s="92">
        <v>2</v>
      </c>
      <c r="P34" s="92">
        <v>0</v>
      </c>
      <c r="Q34" s="92">
        <v>2</v>
      </c>
      <c r="R34" s="92">
        <v>0</v>
      </c>
      <c r="S34" s="92">
        <v>0</v>
      </c>
      <c r="T34" s="92">
        <v>2</v>
      </c>
      <c r="U34" s="92">
        <f t="shared" si="7"/>
        <v>14</v>
      </c>
    </row>
    <row r="35" spans="1:22" ht="21" customHeight="1" x14ac:dyDescent="0.7">
      <c r="A35" s="67" t="s">
        <v>210</v>
      </c>
      <c r="B35" s="124"/>
      <c r="C35" s="129"/>
      <c r="D35" s="129"/>
      <c r="E35" s="129"/>
      <c r="F35" s="129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</row>
    <row r="36" spans="1:22" x14ac:dyDescent="0.7">
      <c r="A36" s="86" t="s">
        <v>1</v>
      </c>
      <c r="B36" s="89">
        <f>SUM(B22:B34)</f>
        <v>20</v>
      </c>
      <c r="C36" s="89">
        <f t="shared" ref="C36:U36" si="8">SUM(C22:C34)</f>
        <v>18</v>
      </c>
      <c r="D36" s="89">
        <f t="shared" si="8"/>
        <v>16</v>
      </c>
      <c r="E36" s="89">
        <f t="shared" si="8"/>
        <v>20</v>
      </c>
      <c r="F36" s="89">
        <f t="shared" si="8"/>
        <v>14</v>
      </c>
      <c r="G36" s="89">
        <f t="shared" si="8"/>
        <v>16</v>
      </c>
      <c r="H36" s="89">
        <f t="shared" si="8"/>
        <v>18</v>
      </c>
      <c r="I36" s="89">
        <f t="shared" si="8"/>
        <v>16</v>
      </c>
      <c r="J36" s="89">
        <f t="shared" si="8"/>
        <v>16</v>
      </c>
      <c r="K36" s="89">
        <f t="shared" si="8"/>
        <v>16</v>
      </c>
      <c r="L36" s="89">
        <f t="shared" si="8"/>
        <v>20</v>
      </c>
      <c r="M36" s="89">
        <f t="shared" si="8"/>
        <v>18</v>
      </c>
      <c r="N36" s="89">
        <f t="shared" si="8"/>
        <v>18</v>
      </c>
      <c r="O36" s="89">
        <f t="shared" si="8"/>
        <v>16</v>
      </c>
      <c r="P36" s="89">
        <f t="shared" si="8"/>
        <v>14</v>
      </c>
      <c r="Q36" s="89">
        <f t="shared" si="8"/>
        <v>20</v>
      </c>
      <c r="R36" s="89">
        <f t="shared" si="8"/>
        <v>16</v>
      </c>
      <c r="S36" s="89">
        <f t="shared" si="8"/>
        <v>14</v>
      </c>
      <c r="T36" s="89">
        <f t="shared" si="8"/>
        <v>16</v>
      </c>
      <c r="U36" s="89">
        <f t="shared" si="8"/>
        <v>302</v>
      </c>
      <c r="V36" s="94">
        <f>COUNTIF(C36:T36,20)</f>
        <v>3</v>
      </c>
    </row>
    <row r="37" spans="1:22" ht="49.2" x14ac:dyDescent="0.7">
      <c r="A37" s="60" t="s">
        <v>29</v>
      </c>
      <c r="B37" s="124"/>
      <c r="C37" s="100"/>
      <c r="D37" s="100"/>
      <c r="E37" s="100"/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</row>
    <row r="38" spans="1:22" ht="26.4" customHeight="1" x14ac:dyDescent="0.7">
      <c r="A38" s="61" t="s">
        <v>13</v>
      </c>
      <c r="B38" s="76">
        <v>2</v>
      </c>
      <c r="C38" s="81">
        <v>2</v>
      </c>
      <c r="D38" s="81">
        <v>2</v>
      </c>
      <c r="E38" s="81">
        <v>2</v>
      </c>
      <c r="F38" s="81">
        <v>2</v>
      </c>
      <c r="G38" s="92">
        <v>2</v>
      </c>
      <c r="H38" s="92">
        <v>2</v>
      </c>
      <c r="I38" s="92">
        <v>2</v>
      </c>
      <c r="J38" s="92">
        <v>2</v>
      </c>
      <c r="K38" s="92">
        <v>2</v>
      </c>
      <c r="L38" s="92">
        <v>2</v>
      </c>
      <c r="M38" s="92">
        <v>2</v>
      </c>
      <c r="N38" s="92">
        <v>2</v>
      </c>
      <c r="O38" s="92">
        <v>2</v>
      </c>
      <c r="P38" s="92">
        <v>2</v>
      </c>
      <c r="Q38" s="92">
        <v>2</v>
      </c>
      <c r="R38" s="92">
        <v>2</v>
      </c>
      <c r="S38" s="92">
        <v>2</v>
      </c>
      <c r="T38" s="92">
        <v>2</v>
      </c>
      <c r="U38" s="92">
        <f t="shared" ref="U38:U42" si="9">SUM(C38:T38)</f>
        <v>36</v>
      </c>
    </row>
    <row r="39" spans="1:22" s="63" customFormat="1" x14ac:dyDescent="0.7">
      <c r="A39" s="61" t="s">
        <v>14</v>
      </c>
      <c r="B39" s="76">
        <v>2</v>
      </c>
      <c r="C39" s="81">
        <v>2</v>
      </c>
      <c r="D39" s="81">
        <v>2</v>
      </c>
      <c r="E39" s="81">
        <v>2</v>
      </c>
      <c r="F39" s="81">
        <v>2</v>
      </c>
      <c r="G39" s="92">
        <v>2</v>
      </c>
      <c r="H39" s="92">
        <v>2</v>
      </c>
      <c r="I39" s="92">
        <v>0</v>
      </c>
      <c r="J39" s="92">
        <v>2</v>
      </c>
      <c r="K39" s="92">
        <v>2</v>
      </c>
      <c r="L39" s="92">
        <v>2</v>
      </c>
      <c r="M39" s="92">
        <v>2</v>
      </c>
      <c r="N39" s="92">
        <v>2</v>
      </c>
      <c r="O39" s="92">
        <v>0</v>
      </c>
      <c r="P39" s="92">
        <v>2</v>
      </c>
      <c r="Q39" s="92">
        <v>2</v>
      </c>
      <c r="R39" s="92">
        <v>2</v>
      </c>
      <c r="S39" s="92">
        <v>2</v>
      </c>
      <c r="T39" s="92">
        <v>2</v>
      </c>
      <c r="U39" s="92">
        <f t="shared" si="9"/>
        <v>32</v>
      </c>
    </row>
    <row r="40" spans="1:22" s="63" customFormat="1" x14ac:dyDescent="0.7">
      <c r="A40" s="68" t="s">
        <v>3</v>
      </c>
      <c r="B40" s="76"/>
      <c r="C40" s="62" t="s">
        <v>325</v>
      </c>
      <c r="D40" s="62" t="s">
        <v>296</v>
      </c>
      <c r="E40" s="62" t="s">
        <v>241</v>
      </c>
      <c r="F40" s="62" t="s">
        <v>326</v>
      </c>
      <c r="G40" s="92" t="s">
        <v>243</v>
      </c>
      <c r="H40" s="95" t="s">
        <v>241</v>
      </c>
      <c r="I40" s="95" t="s">
        <v>239</v>
      </c>
      <c r="J40" s="95">
        <v>10</v>
      </c>
      <c r="K40" s="95" t="s">
        <v>241</v>
      </c>
      <c r="L40" s="95" t="s">
        <v>297</v>
      </c>
      <c r="M40" s="95" t="s">
        <v>243</v>
      </c>
      <c r="N40" s="95" t="s">
        <v>241</v>
      </c>
      <c r="O40" s="95" t="s">
        <v>240</v>
      </c>
      <c r="P40" s="95" t="s">
        <v>241</v>
      </c>
      <c r="Q40" s="95" t="s">
        <v>327</v>
      </c>
      <c r="R40" s="95" t="s">
        <v>243</v>
      </c>
      <c r="S40" s="92" t="s">
        <v>328</v>
      </c>
      <c r="T40" s="95" t="s">
        <v>329</v>
      </c>
      <c r="U40" s="83"/>
    </row>
    <row r="41" spans="1:22" x14ac:dyDescent="0.7">
      <c r="A41" s="61" t="s">
        <v>15</v>
      </c>
      <c r="B41" s="76">
        <v>2</v>
      </c>
      <c r="C41" s="84">
        <v>2</v>
      </c>
      <c r="D41" s="81">
        <v>2</v>
      </c>
      <c r="E41" s="81">
        <v>2</v>
      </c>
      <c r="F41" s="81">
        <v>2</v>
      </c>
      <c r="G41" s="92">
        <v>2</v>
      </c>
      <c r="H41" s="92">
        <v>0</v>
      </c>
      <c r="I41" s="92">
        <v>2</v>
      </c>
      <c r="J41" s="92">
        <v>2</v>
      </c>
      <c r="K41" s="92">
        <v>2</v>
      </c>
      <c r="L41" s="92">
        <v>2</v>
      </c>
      <c r="M41" s="92">
        <v>2</v>
      </c>
      <c r="N41" s="92">
        <v>2</v>
      </c>
      <c r="O41" s="92">
        <v>2</v>
      </c>
      <c r="P41" s="92">
        <v>2</v>
      </c>
      <c r="Q41" s="92">
        <v>2</v>
      </c>
      <c r="R41" s="92">
        <v>2</v>
      </c>
      <c r="S41" s="92">
        <v>2</v>
      </c>
      <c r="T41" s="99">
        <v>2</v>
      </c>
      <c r="U41" s="99">
        <f t="shared" si="9"/>
        <v>34</v>
      </c>
    </row>
    <row r="42" spans="1:22" x14ac:dyDescent="0.7">
      <c r="A42" s="61" t="s">
        <v>16</v>
      </c>
      <c r="B42" s="76">
        <v>2</v>
      </c>
      <c r="C42" s="82">
        <v>2</v>
      </c>
      <c r="D42" s="79">
        <v>2</v>
      </c>
      <c r="E42" s="79">
        <v>2</v>
      </c>
      <c r="F42" s="79">
        <v>2</v>
      </c>
      <c r="G42" s="93">
        <v>2</v>
      </c>
      <c r="H42" s="93">
        <v>2</v>
      </c>
      <c r="I42" s="93">
        <v>2</v>
      </c>
      <c r="J42" s="93">
        <v>2</v>
      </c>
      <c r="K42" s="93">
        <v>2</v>
      </c>
      <c r="L42" s="93">
        <v>2</v>
      </c>
      <c r="M42" s="93">
        <v>2</v>
      </c>
      <c r="N42" s="93">
        <v>2</v>
      </c>
      <c r="O42" s="93">
        <v>2</v>
      </c>
      <c r="P42" s="93">
        <v>2</v>
      </c>
      <c r="Q42" s="93">
        <v>2</v>
      </c>
      <c r="R42" s="93">
        <v>2</v>
      </c>
      <c r="S42" s="93">
        <v>2</v>
      </c>
      <c r="T42" s="106">
        <v>2</v>
      </c>
      <c r="U42" s="99">
        <f t="shared" si="9"/>
        <v>36</v>
      </c>
    </row>
    <row r="43" spans="1:22" x14ac:dyDescent="0.7">
      <c r="A43" s="86" t="s">
        <v>1</v>
      </c>
      <c r="B43" s="87">
        <f>SUM(B38:B42)</f>
        <v>8</v>
      </c>
      <c r="C43" s="88">
        <f>SUM(C38:C39,C41:C42)</f>
        <v>8</v>
      </c>
      <c r="D43" s="88">
        <f t="shared" ref="D43:T43" si="10">SUM(D38:D39,D41:D42)</f>
        <v>8</v>
      </c>
      <c r="E43" s="88">
        <f t="shared" si="10"/>
        <v>8</v>
      </c>
      <c r="F43" s="88">
        <f t="shared" si="10"/>
        <v>8</v>
      </c>
      <c r="G43" s="88">
        <f t="shared" si="10"/>
        <v>8</v>
      </c>
      <c r="H43" s="88">
        <f t="shared" si="10"/>
        <v>6</v>
      </c>
      <c r="I43" s="88">
        <f t="shared" si="10"/>
        <v>6</v>
      </c>
      <c r="J43" s="88">
        <f t="shared" si="10"/>
        <v>8</v>
      </c>
      <c r="K43" s="88">
        <f t="shared" si="10"/>
        <v>8</v>
      </c>
      <c r="L43" s="88">
        <f t="shared" si="10"/>
        <v>8</v>
      </c>
      <c r="M43" s="88">
        <f t="shared" ref="M43" si="11">SUM(M38:M39,M41:M42)</f>
        <v>8</v>
      </c>
      <c r="N43" s="88">
        <f t="shared" ref="N43" si="12">SUM(N38:N39,N41:N42)</f>
        <v>8</v>
      </c>
      <c r="O43" s="88">
        <f t="shared" ref="O43" si="13">SUM(O38:O39,O41:O42)</f>
        <v>6</v>
      </c>
      <c r="P43" s="88">
        <f t="shared" ref="P43" si="14">SUM(P38:P39,P41:P42)</f>
        <v>8</v>
      </c>
      <c r="Q43" s="88">
        <f t="shared" si="10"/>
        <v>8</v>
      </c>
      <c r="R43" s="88">
        <f t="shared" si="10"/>
        <v>8</v>
      </c>
      <c r="S43" s="88">
        <f t="shared" si="10"/>
        <v>8</v>
      </c>
      <c r="T43" s="88">
        <f t="shared" si="10"/>
        <v>8</v>
      </c>
      <c r="U43" s="88">
        <f>SUM(U38:U39,U41:U42)</f>
        <v>138</v>
      </c>
      <c r="V43" s="94">
        <f>COUNTIF(C43:T43,8)</f>
        <v>15</v>
      </c>
    </row>
    <row r="44" spans="1:22" x14ac:dyDescent="0.7">
      <c r="A44" s="60" t="s">
        <v>30</v>
      </c>
      <c r="B44" s="127"/>
      <c r="C44" s="128"/>
      <c r="D44" s="128"/>
      <c r="E44" s="128"/>
      <c r="F44" s="128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1"/>
    </row>
    <row r="45" spans="1:22" ht="26.4" customHeight="1" x14ac:dyDescent="0.7">
      <c r="A45" s="61" t="s">
        <v>24</v>
      </c>
      <c r="B45" s="76">
        <v>2</v>
      </c>
      <c r="C45" s="84">
        <v>2</v>
      </c>
      <c r="D45" s="81">
        <v>2</v>
      </c>
      <c r="E45" s="81">
        <v>2</v>
      </c>
      <c r="F45" s="81">
        <v>2</v>
      </c>
      <c r="G45" s="92">
        <v>2</v>
      </c>
      <c r="H45" s="92">
        <v>2</v>
      </c>
      <c r="I45" s="92">
        <v>2</v>
      </c>
      <c r="J45" s="92">
        <v>2</v>
      </c>
      <c r="K45" s="92">
        <v>2</v>
      </c>
      <c r="L45" s="92">
        <v>2</v>
      </c>
      <c r="M45" s="92">
        <v>2</v>
      </c>
      <c r="N45" s="92">
        <v>2</v>
      </c>
      <c r="O45" s="92">
        <v>2</v>
      </c>
      <c r="P45" s="92">
        <v>2</v>
      </c>
      <c r="Q45" s="92">
        <v>2</v>
      </c>
      <c r="R45" s="92">
        <v>2</v>
      </c>
      <c r="S45" s="92">
        <v>2</v>
      </c>
      <c r="T45" s="92">
        <v>2</v>
      </c>
      <c r="U45" s="92">
        <f t="shared" ref="U45:U48" si="15">SUM(C45:T45)</f>
        <v>36</v>
      </c>
    </row>
    <row r="46" spans="1:22" x14ac:dyDescent="0.7">
      <c r="A46" s="61" t="s">
        <v>17</v>
      </c>
      <c r="B46" s="76">
        <v>2</v>
      </c>
      <c r="C46" s="84">
        <v>2</v>
      </c>
      <c r="D46" s="62">
        <v>2</v>
      </c>
      <c r="E46" s="62">
        <v>2</v>
      </c>
      <c r="F46" s="62">
        <v>2</v>
      </c>
      <c r="G46" s="95">
        <v>2</v>
      </c>
      <c r="H46" s="95">
        <v>2</v>
      </c>
      <c r="I46" s="95">
        <v>2</v>
      </c>
      <c r="J46" s="95">
        <v>2</v>
      </c>
      <c r="K46" s="95">
        <v>2</v>
      </c>
      <c r="L46" s="95">
        <v>2</v>
      </c>
      <c r="M46" s="95">
        <v>2</v>
      </c>
      <c r="N46" s="95">
        <v>2</v>
      </c>
      <c r="O46" s="95">
        <v>2</v>
      </c>
      <c r="P46" s="95">
        <v>2</v>
      </c>
      <c r="Q46" s="95">
        <v>2</v>
      </c>
      <c r="R46" s="95">
        <v>2</v>
      </c>
      <c r="S46" s="95">
        <v>2</v>
      </c>
      <c r="T46" s="95">
        <v>2</v>
      </c>
      <c r="U46" s="92">
        <f t="shared" si="15"/>
        <v>36</v>
      </c>
    </row>
    <row r="47" spans="1:22" ht="26.4" customHeight="1" x14ac:dyDescent="0.7">
      <c r="A47" s="61" t="s">
        <v>18</v>
      </c>
      <c r="B47" s="76">
        <v>2</v>
      </c>
      <c r="C47" s="85">
        <v>2</v>
      </c>
      <c r="D47" s="81">
        <v>2</v>
      </c>
      <c r="E47" s="81">
        <v>2</v>
      </c>
      <c r="F47" s="81">
        <v>2</v>
      </c>
      <c r="G47" s="92">
        <v>2</v>
      </c>
      <c r="H47" s="92">
        <v>2</v>
      </c>
      <c r="I47" s="92">
        <v>2</v>
      </c>
      <c r="J47" s="92">
        <v>2</v>
      </c>
      <c r="K47" s="92">
        <v>2</v>
      </c>
      <c r="L47" s="92">
        <v>2</v>
      </c>
      <c r="M47" s="92">
        <v>2</v>
      </c>
      <c r="N47" s="92">
        <v>2</v>
      </c>
      <c r="O47" s="92">
        <v>0</v>
      </c>
      <c r="P47" s="92">
        <v>2</v>
      </c>
      <c r="Q47" s="92">
        <v>2</v>
      </c>
      <c r="R47" s="92">
        <v>2</v>
      </c>
      <c r="S47" s="92">
        <v>2</v>
      </c>
      <c r="T47" s="107">
        <v>2</v>
      </c>
      <c r="U47" s="92">
        <f t="shared" si="15"/>
        <v>34</v>
      </c>
    </row>
    <row r="48" spans="1:22" ht="24.6" customHeight="1" x14ac:dyDescent="0.7">
      <c r="A48" s="61" t="s">
        <v>25</v>
      </c>
      <c r="B48" s="76">
        <v>2</v>
      </c>
      <c r="C48" s="82">
        <v>2</v>
      </c>
      <c r="D48" s="79">
        <v>2</v>
      </c>
      <c r="E48" s="79">
        <v>2</v>
      </c>
      <c r="F48" s="79">
        <v>2</v>
      </c>
      <c r="G48" s="93">
        <v>2</v>
      </c>
      <c r="H48" s="93">
        <v>2</v>
      </c>
      <c r="I48" s="93">
        <v>2</v>
      </c>
      <c r="J48" s="93">
        <v>2</v>
      </c>
      <c r="K48" s="93">
        <v>2</v>
      </c>
      <c r="L48" s="93">
        <v>2</v>
      </c>
      <c r="M48" s="93">
        <v>2</v>
      </c>
      <c r="N48" s="93">
        <v>2</v>
      </c>
      <c r="O48" s="93">
        <v>2</v>
      </c>
      <c r="P48" s="93">
        <v>2</v>
      </c>
      <c r="Q48" s="93">
        <v>2</v>
      </c>
      <c r="R48" s="93">
        <v>2</v>
      </c>
      <c r="S48" s="93">
        <v>2</v>
      </c>
      <c r="T48" s="93">
        <v>2</v>
      </c>
      <c r="U48" s="92">
        <f t="shared" si="15"/>
        <v>36</v>
      </c>
    </row>
    <row r="49" spans="1:22" x14ac:dyDescent="0.7">
      <c r="A49" s="86" t="s">
        <v>1</v>
      </c>
      <c r="B49" s="87">
        <f t="shared" ref="B49:L49" si="16">SUM(B45:B48)</f>
        <v>8</v>
      </c>
      <c r="C49" s="88">
        <f t="shared" si="16"/>
        <v>8</v>
      </c>
      <c r="D49" s="88">
        <f t="shared" si="16"/>
        <v>8</v>
      </c>
      <c r="E49" s="88">
        <f t="shared" si="16"/>
        <v>8</v>
      </c>
      <c r="F49" s="88">
        <f t="shared" si="16"/>
        <v>8</v>
      </c>
      <c r="G49" s="94">
        <f t="shared" si="16"/>
        <v>8</v>
      </c>
      <c r="H49" s="94">
        <f t="shared" si="16"/>
        <v>8</v>
      </c>
      <c r="I49" s="94">
        <f t="shared" si="16"/>
        <v>8</v>
      </c>
      <c r="J49" s="94">
        <f t="shared" si="16"/>
        <v>8</v>
      </c>
      <c r="K49" s="94">
        <f t="shared" si="16"/>
        <v>8</v>
      </c>
      <c r="L49" s="94">
        <f t="shared" si="16"/>
        <v>8</v>
      </c>
      <c r="M49" s="94">
        <f t="shared" ref="M49:P49" si="17">SUM(M45:M48)</f>
        <v>8</v>
      </c>
      <c r="N49" s="94">
        <f t="shared" si="17"/>
        <v>8</v>
      </c>
      <c r="O49" s="94">
        <f t="shared" si="17"/>
        <v>6</v>
      </c>
      <c r="P49" s="94">
        <f t="shared" si="17"/>
        <v>8</v>
      </c>
      <c r="Q49" s="94">
        <f>SUM(Q45:Q48)</f>
        <v>8</v>
      </c>
      <c r="R49" s="94">
        <f>SUM(R45:R48)</f>
        <v>8</v>
      </c>
      <c r="S49" s="94">
        <f>SUM(S45:S48)</f>
        <v>8</v>
      </c>
      <c r="T49" s="94">
        <f>SUM(T45:T48)</f>
        <v>8</v>
      </c>
      <c r="U49" s="94">
        <f>SUM(U45:U48)</f>
        <v>142</v>
      </c>
      <c r="V49" s="94">
        <f>COUNTIF(C49:T49,8)</f>
        <v>17</v>
      </c>
    </row>
    <row r="50" spans="1:22" x14ac:dyDescent="0.7">
      <c r="A50" s="69" t="s">
        <v>31</v>
      </c>
      <c r="B50" s="124"/>
      <c r="C50" s="128"/>
      <c r="D50" s="128"/>
      <c r="E50" s="128"/>
      <c r="F50" s="128"/>
      <c r="G50" s="102"/>
      <c r="H50" s="102"/>
      <c r="I50" s="102"/>
      <c r="J50" s="102"/>
      <c r="K50" s="102"/>
      <c r="L50" s="101"/>
      <c r="M50" s="101"/>
      <c r="N50" s="101"/>
      <c r="O50" s="101"/>
      <c r="P50" s="101"/>
      <c r="Q50" s="101"/>
      <c r="R50" s="101"/>
      <c r="S50" s="101"/>
      <c r="T50" s="102"/>
      <c r="U50" s="101"/>
    </row>
    <row r="51" spans="1:22" ht="24" customHeight="1" x14ac:dyDescent="0.7">
      <c r="A51" s="70" t="s">
        <v>19</v>
      </c>
      <c r="B51" s="76">
        <v>2</v>
      </c>
      <c r="C51" s="84">
        <v>2</v>
      </c>
      <c r="D51" s="81">
        <v>2</v>
      </c>
      <c r="E51" s="81">
        <v>2</v>
      </c>
      <c r="F51" s="81">
        <v>2</v>
      </c>
      <c r="G51" s="92">
        <v>2</v>
      </c>
      <c r="H51" s="92">
        <v>2</v>
      </c>
      <c r="I51" s="92">
        <v>2</v>
      </c>
      <c r="J51" s="92">
        <v>2</v>
      </c>
      <c r="K51" s="92">
        <v>2</v>
      </c>
      <c r="L51" s="92">
        <v>2</v>
      </c>
      <c r="M51" s="92">
        <v>2</v>
      </c>
      <c r="N51" s="92">
        <v>2</v>
      </c>
      <c r="O51" s="92">
        <v>2</v>
      </c>
      <c r="P51" s="92">
        <v>2</v>
      </c>
      <c r="Q51" s="92">
        <v>2</v>
      </c>
      <c r="R51" s="92">
        <v>2</v>
      </c>
      <c r="S51" s="92">
        <v>2</v>
      </c>
      <c r="T51" s="99">
        <v>2</v>
      </c>
      <c r="U51" s="92">
        <f t="shared" ref="U51:U54" si="18">SUM(C51:T51)</f>
        <v>36</v>
      </c>
    </row>
    <row r="52" spans="1:22" x14ac:dyDescent="0.7">
      <c r="A52" s="61" t="s">
        <v>20</v>
      </c>
      <c r="B52" s="76">
        <v>2</v>
      </c>
      <c r="C52" s="81">
        <v>2</v>
      </c>
      <c r="D52" s="81">
        <v>2</v>
      </c>
      <c r="E52" s="62">
        <v>2</v>
      </c>
      <c r="F52" s="62">
        <v>2</v>
      </c>
      <c r="G52" s="95">
        <v>2</v>
      </c>
      <c r="H52" s="95">
        <v>2</v>
      </c>
      <c r="I52" s="92">
        <v>2</v>
      </c>
      <c r="J52" s="95">
        <v>2</v>
      </c>
      <c r="K52" s="95">
        <v>2</v>
      </c>
      <c r="L52" s="95">
        <v>2</v>
      </c>
      <c r="M52" s="95">
        <v>2</v>
      </c>
      <c r="N52" s="95">
        <v>2</v>
      </c>
      <c r="O52" s="95">
        <v>2</v>
      </c>
      <c r="P52" s="95">
        <v>2</v>
      </c>
      <c r="Q52" s="95">
        <v>2</v>
      </c>
      <c r="R52" s="95">
        <v>2</v>
      </c>
      <c r="S52" s="92">
        <v>2</v>
      </c>
      <c r="T52" s="99">
        <v>2</v>
      </c>
      <c r="U52" s="92">
        <f t="shared" si="18"/>
        <v>36</v>
      </c>
    </row>
    <row r="53" spans="1:22" ht="25.2" customHeight="1" x14ac:dyDescent="0.7">
      <c r="A53" s="61" t="s">
        <v>21</v>
      </c>
      <c r="B53" s="76">
        <v>2</v>
      </c>
      <c r="C53" s="62">
        <v>2</v>
      </c>
      <c r="D53" s="62">
        <v>2</v>
      </c>
      <c r="E53" s="81">
        <v>2</v>
      </c>
      <c r="F53" s="81">
        <v>2</v>
      </c>
      <c r="G53" s="99">
        <v>2</v>
      </c>
      <c r="H53" s="92">
        <v>2</v>
      </c>
      <c r="I53" s="95">
        <v>2</v>
      </c>
      <c r="J53" s="92">
        <v>2</v>
      </c>
      <c r="K53" s="99">
        <v>2</v>
      </c>
      <c r="L53" s="99">
        <v>2</v>
      </c>
      <c r="M53" s="95">
        <v>2</v>
      </c>
      <c r="N53" s="95">
        <v>2</v>
      </c>
      <c r="O53" s="95">
        <v>2</v>
      </c>
      <c r="P53" s="95">
        <v>2</v>
      </c>
      <c r="Q53" s="95">
        <v>2</v>
      </c>
      <c r="R53" s="95">
        <v>2</v>
      </c>
      <c r="S53" s="95">
        <v>2</v>
      </c>
      <c r="T53" s="99">
        <v>2</v>
      </c>
      <c r="U53" s="92">
        <f t="shared" si="18"/>
        <v>36</v>
      </c>
    </row>
    <row r="54" spans="1:22" ht="41.4" customHeight="1" x14ac:dyDescent="0.7">
      <c r="A54" s="61" t="s">
        <v>26</v>
      </c>
      <c r="B54" s="76">
        <v>2</v>
      </c>
      <c r="C54" s="82">
        <v>2</v>
      </c>
      <c r="D54" s="82">
        <v>2</v>
      </c>
      <c r="E54" s="82">
        <v>2</v>
      </c>
      <c r="F54" s="79">
        <v>2</v>
      </c>
      <c r="G54" s="106">
        <v>2</v>
      </c>
      <c r="H54" s="106">
        <v>2</v>
      </c>
      <c r="I54" s="106">
        <v>2</v>
      </c>
      <c r="J54" s="93">
        <v>2</v>
      </c>
      <c r="K54" s="106">
        <v>2</v>
      </c>
      <c r="L54" s="106">
        <v>2</v>
      </c>
      <c r="M54" s="106">
        <v>2</v>
      </c>
      <c r="N54" s="106">
        <v>2</v>
      </c>
      <c r="O54" s="106">
        <v>2</v>
      </c>
      <c r="P54" s="106">
        <v>2</v>
      </c>
      <c r="Q54" s="106">
        <v>2</v>
      </c>
      <c r="R54" s="106">
        <v>2</v>
      </c>
      <c r="S54" s="106">
        <v>2</v>
      </c>
      <c r="T54" s="106">
        <v>2</v>
      </c>
      <c r="U54" s="95">
        <f t="shared" si="18"/>
        <v>36</v>
      </c>
      <c r="V54" s="91"/>
    </row>
    <row r="55" spans="1:22" x14ac:dyDescent="0.7">
      <c r="A55" s="90" t="s">
        <v>1</v>
      </c>
      <c r="B55" s="87">
        <f t="shared" ref="B55:L55" si="19">SUM(B51:B54)</f>
        <v>8</v>
      </c>
      <c r="C55" s="88">
        <f t="shared" si="19"/>
        <v>8</v>
      </c>
      <c r="D55" s="88">
        <f t="shared" si="19"/>
        <v>8</v>
      </c>
      <c r="E55" s="88">
        <f t="shared" si="19"/>
        <v>8</v>
      </c>
      <c r="F55" s="88">
        <f t="shared" si="19"/>
        <v>8</v>
      </c>
      <c r="G55" s="88">
        <f t="shared" si="19"/>
        <v>8</v>
      </c>
      <c r="H55" s="88">
        <f t="shared" si="19"/>
        <v>8</v>
      </c>
      <c r="I55" s="88">
        <f t="shared" si="19"/>
        <v>8</v>
      </c>
      <c r="J55" s="88">
        <f t="shared" si="19"/>
        <v>8</v>
      </c>
      <c r="K55" s="88">
        <f t="shared" si="19"/>
        <v>8</v>
      </c>
      <c r="L55" s="88">
        <f t="shared" si="19"/>
        <v>8</v>
      </c>
      <c r="M55" s="88">
        <f t="shared" ref="M55:P55" si="20">SUM(M51:M54)</f>
        <v>8</v>
      </c>
      <c r="N55" s="88">
        <f t="shared" si="20"/>
        <v>8</v>
      </c>
      <c r="O55" s="88">
        <f t="shared" si="20"/>
        <v>8</v>
      </c>
      <c r="P55" s="88">
        <f t="shared" si="20"/>
        <v>8</v>
      </c>
      <c r="Q55" s="88">
        <f>SUM(Q51:Q54)</f>
        <v>8</v>
      </c>
      <c r="R55" s="88">
        <f>SUM(R51:R54)</f>
        <v>8</v>
      </c>
      <c r="S55" s="88">
        <f>SUM(S51:S54)</f>
        <v>8</v>
      </c>
      <c r="T55" s="88">
        <f>SUM(T51:T54)</f>
        <v>8</v>
      </c>
      <c r="U55" s="88">
        <f>SUM(U51:U54)</f>
        <v>144</v>
      </c>
      <c r="V55" s="108">
        <f>COUNTIF(C55:T55,8)</f>
        <v>18</v>
      </c>
    </row>
    <row r="56" spans="1:22" x14ac:dyDescent="0.7">
      <c r="A56" s="60" t="s">
        <v>32</v>
      </c>
      <c r="B56" s="124"/>
      <c r="C56" s="100"/>
      <c r="D56" s="128"/>
      <c r="E56" s="100"/>
      <c r="F56" s="128"/>
      <c r="G56" s="102"/>
      <c r="H56" s="102"/>
      <c r="I56" s="102"/>
      <c r="J56" s="102"/>
      <c r="K56" s="101"/>
      <c r="L56" s="102"/>
      <c r="M56" s="102"/>
      <c r="N56" s="102"/>
      <c r="O56" s="102"/>
      <c r="P56" s="102"/>
      <c r="Q56" s="102"/>
      <c r="R56" s="102"/>
      <c r="S56" s="102"/>
      <c r="T56" s="102"/>
      <c r="U56" s="102"/>
    </row>
    <row r="57" spans="1:22" x14ac:dyDescent="0.7">
      <c r="A57" s="61" t="s">
        <v>22</v>
      </c>
      <c r="B57" s="76">
        <v>2</v>
      </c>
      <c r="C57" s="62">
        <v>2</v>
      </c>
      <c r="D57" s="84">
        <v>2</v>
      </c>
      <c r="E57" s="81">
        <v>2</v>
      </c>
      <c r="F57" s="84">
        <v>2</v>
      </c>
      <c r="G57" s="99">
        <v>2</v>
      </c>
      <c r="H57" s="99">
        <v>2</v>
      </c>
      <c r="I57" s="99">
        <v>2</v>
      </c>
      <c r="J57" s="92">
        <v>2</v>
      </c>
      <c r="K57" s="95">
        <v>2</v>
      </c>
      <c r="L57" s="99">
        <v>2</v>
      </c>
      <c r="M57" s="99">
        <v>2</v>
      </c>
      <c r="N57" s="99">
        <v>2</v>
      </c>
      <c r="O57" s="99">
        <v>2</v>
      </c>
      <c r="P57" s="99">
        <v>2</v>
      </c>
      <c r="Q57" s="99">
        <v>2</v>
      </c>
      <c r="R57" s="99">
        <v>2</v>
      </c>
      <c r="S57" s="99">
        <v>2</v>
      </c>
      <c r="T57" s="99">
        <v>2</v>
      </c>
      <c r="U57" s="99">
        <f t="shared" ref="U57:U60" si="21">SUM(C57:T57)</f>
        <v>36</v>
      </c>
    </row>
    <row r="58" spans="1:22" x14ac:dyDescent="0.7">
      <c r="A58" s="71" t="s">
        <v>112</v>
      </c>
      <c r="B58" s="76">
        <v>2</v>
      </c>
      <c r="C58" s="84">
        <v>2</v>
      </c>
      <c r="D58" s="84">
        <v>2</v>
      </c>
      <c r="E58" s="62">
        <v>2</v>
      </c>
      <c r="F58" s="81">
        <v>2</v>
      </c>
      <c r="G58" s="99">
        <v>0</v>
      </c>
      <c r="H58" s="99">
        <v>2</v>
      </c>
      <c r="I58" s="99">
        <v>2</v>
      </c>
      <c r="J58" s="95">
        <v>2</v>
      </c>
      <c r="K58" s="99">
        <v>2</v>
      </c>
      <c r="L58" s="99">
        <v>2</v>
      </c>
      <c r="M58" s="99">
        <v>2</v>
      </c>
      <c r="N58" s="99">
        <v>2</v>
      </c>
      <c r="O58" s="99">
        <v>2</v>
      </c>
      <c r="P58" s="99">
        <v>2</v>
      </c>
      <c r="Q58" s="99">
        <v>2</v>
      </c>
      <c r="R58" s="99">
        <v>2</v>
      </c>
      <c r="S58" s="99">
        <v>2</v>
      </c>
      <c r="T58" s="99">
        <v>2</v>
      </c>
      <c r="U58" s="99">
        <f t="shared" si="21"/>
        <v>34</v>
      </c>
    </row>
    <row r="59" spans="1:22" x14ac:dyDescent="0.7">
      <c r="A59" s="71" t="s">
        <v>110</v>
      </c>
      <c r="B59" s="76">
        <v>2</v>
      </c>
      <c r="C59" s="84">
        <v>2</v>
      </c>
      <c r="D59" s="84">
        <v>2</v>
      </c>
      <c r="E59" s="84">
        <v>2</v>
      </c>
      <c r="F59" s="62">
        <v>2</v>
      </c>
      <c r="G59" s="99">
        <v>2</v>
      </c>
      <c r="H59" s="92">
        <v>2</v>
      </c>
      <c r="I59" s="92">
        <v>2</v>
      </c>
      <c r="J59" s="99">
        <v>2</v>
      </c>
      <c r="K59" s="99">
        <v>2</v>
      </c>
      <c r="L59" s="92">
        <v>2</v>
      </c>
      <c r="M59" s="99">
        <v>2</v>
      </c>
      <c r="N59" s="99">
        <v>0</v>
      </c>
      <c r="O59" s="99">
        <v>2</v>
      </c>
      <c r="P59" s="99">
        <v>2</v>
      </c>
      <c r="Q59" s="99">
        <v>0</v>
      </c>
      <c r="R59" s="99">
        <v>2</v>
      </c>
      <c r="S59" s="99">
        <v>2</v>
      </c>
      <c r="T59" s="99">
        <v>2</v>
      </c>
      <c r="U59" s="99">
        <f t="shared" si="21"/>
        <v>32</v>
      </c>
    </row>
    <row r="60" spans="1:22" x14ac:dyDescent="0.7">
      <c r="A60" s="72" t="s">
        <v>23</v>
      </c>
      <c r="B60" s="76">
        <v>2</v>
      </c>
      <c r="C60" s="82">
        <v>2</v>
      </c>
      <c r="D60" s="82">
        <v>2</v>
      </c>
      <c r="E60" s="82">
        <v>2</v>
      </c>
      <c r="F60" s="82">
        <v>2</v>
      </c>
      <c r="G60" s="106">
        <v>2</v>
      </c>
      <c r="H60" s="93">
        <v>2</v>
      </c>
      <c r="I60" s="93">
        <v>2</v>
      </c>
      <c r="J60" s="106">
        <v>2</v>
      </c>
      <c r="K60" s="106">
        <v>2</v>
      </c>
      <c r="L60" s="93">
        <v>2</v>
      </c>
      <c r="M60" s="93">
        <v>2</v>
      </c>
      <c r="N60" s="93">
        <v>2</v>
      </c>
      <c r="O60" s="93">
        <v>2</v>
      </c>
      <c r="P60" s="93">
        <v>2</v>
      </c>
      <c r="Q60" s="93">
        <v>2</v>
      </c>
      <c r="R60" s="93">
        <v>2</v>
      </c>
      <c r="S60" s="106">
        <v>2</v>
      </c>
      <c r="T60" s="106">
        <v>2</v>
      </c>
      <c r="U60" s="99">
        <f t="shared" si="21"/>
        <v>36</v>
      </c>
    </row>
    <row r="61" spans="1:22" x14ac:dyDescent="0.7">
      <c r="A61" s="109" t="s">
        <v>1</v>
      </c>
      <c r="B61" s="87">
        <f t="shared" ref="B61:L61" si="22">SUM(B57:B60)</f>
        <v>8</v>
      </c>
      <c r="C61" s="88">
        <f t="shared" si="22"/>
        <v>8</v>
      </c>
      <c r="D61" s="88">
        <f t="shared" si="22"/>
        <v>8</v>
      </c>
      <c r="E61" s="88">
        <f t="shared" si="22"/>
        <v>8</v>
      </c>
      <c r="F61" s="88">
        <f t="shared" si="22"/>
        <v>8</v>
      </c>
      <c r="G61" s="94">
        <f t="shared" si="22"/>
        <v>6</v>
      </c>
      <c r="H61" s="94">
        <f t="shared" si="22"/>
        <v>8</v>
      </c>
      <c r="I61" s="94">
        <f t="shared" si="22"/>
        <v>8</v>
      </c>
      <c r="J61" s="94">
        <f t="shared" si="22"/>
        <v>8</v>
      </c>
      <c r="K61" s="94">
        <f t="shared" si="22"/>
        <v>8</v>
      </c>
      <c r="L61" s="94">
        <f t="shared" si="22"/>
        <v>8</v>
      </c>
      <c r="M61" s="94">
        <f t="shared" ref="M61:P61" si="23">SUM(M57:M60)</f>
        <v>8</v>
      </c>
      <c r="N61" s="94">
        <f t="shared" si="23"/>
        <v>6</v>
      </c>
      <c r="O61" s="94">
        <f t="shared" si="23"/>
        <v>8</v>
      </c>
      <c r="P61" s="94">
        <f t="shared" si="23"/>
        <v>8</v>
      </c>
      <c r="Q61" s="94">
        <f>SUM(Q57:Q60)</f>
        <v>6</v>
      </c>
      <c r="R61" s="94">
        <f>SUM(R57:R60)</f>
        <v>8</v>
      </c>
      <c r="S61" s="94">
        <f>SUM(S57:S60)</f>
        <v>8</v>
      </c>
      <c r="T61" s="94">
        <f>SUM(T57:T60)</f>
        <v>8</v>
      </c>
      <c r="U61" s="94">
        <f>SUM(C61:T61)</f>
        <v>138</v>
      </c>
      <c r="V61" s="94">
        <f>COUNTIF(C61:T61,8)</f>
        <v>15</v>
      </c>
    </row>
    <row r="62" spans="1:22" x14ac:dyDescent="0.7">
      <c r="A62" s="110" t="s">
        <v>156</v>
      </c>
      <c r="B62" s="111">
        <f>B20+B36+B43+B49+B55+B61</f>
        <v>72</v>
      </c>
      <c r="C62" s="111">
        <f t="shared" ref="C62:T62" si="24">C20+C36+C43+C49+C55+C61</f>
        <v>70</v>
      </c>
      <c r="D62" s="111">
        <f t="shared" si="24"/>
        <v>68</v>
      </c>
      <c r="E62" s="111">
        <f t="shared" si="24"/>
        <v>72</v>
      </c>
      <c r="F62" s="111">
        <f t="shared" si="24"/>
        <v>66</v>
      </c>
      <c r="G62" s="111">
        <f t="shared" si="24"/>
        <v>66</v>
      </c>
      <c r="H62" s="111">
        <f t="shared" si="24"/>
        <v>68</v>
      </c>
      <c r="I62" s="111">
        <f t="shared" si="24"/>
        <v>66</v>
      </c>
      <c r="J62" s="111">
        <f t="shared" si="24"/>
        <v>68</v>
      </c>
      <c r="K62" s="111">
        <f t="shared" si="24"/>
        <v>68</v>
      </c>
      <c r="L62" s="111">
        <f t="shared" si="24"/>
        <v>72</v>
      </c>
      <c r="M62" s="111">
        <f t="shared" ref="M62" si="25">M20+M36+M43+M49+M55+M61</f>
        <v>70</v>
      </c>
      <c r="N62" s="111">
        <f t="shared" ref="N62" si="26">N20+N36+N43+N49+N55+N61</f>
        <v>68</v>
      </c>
      <c r="O62" s="111">
        <f t="shared" ref="O62" si="27">O20+O36+O43+O49+O55+O61</f>
        <v>64</v>
      </c>
      <c r="P62" s="111">
        <f t="shared" ref="P62" si="28">P20+P36+P43+P49+P55+P61</f>
        <v>66</v>
      </c>
      <c r="Q62" s="111">
        <f t="shared" si="24"/>
        <v>70</v>
      </c>
      <c r="R62" s="111">
        <f t="shared" si="24"/>
        <v>68</v>
      </c>
      <c r="S62" s="111">
        <f t="shared" si="24"/>
        <v>66</v>
      </c>
      <c r="T62" s="111">
        <f t="shared" si="24"/>
        <v>68</v>
      </c>
      <c r="U62" s="111"/>
      <c r="V62" s="112"/>
    </row>
    <row r="63" spans="1:22" ht="53.4" customHeight="1" x14ac:dyDescent="0.7">
      <c r="A63" s="73" t="s">
        <v>217</v>
      </c>
      <c r="B63" s="74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</row>
    <row r="64" spans="1:22" x14ac:dyDescent="0.7">
      <c r="A64" s="60" t="s">
        <v>27</v>
      </c>
      <c r="B64" s="124"/>
      <c r="C64" s="100"/>
      <c r="D64" s="100"/>
      <c r="E64" s="100"/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</row>
    <row r="65" spans="1:22" x14ac:dyDescent="0.7">
      <c r="A65" s="61" t="s">
        <v>33</v>
      </c>
      <c r="B65" s="124"/>
      <c r="C65" s="125"/>
      <c r="D65" s="131"/>
      <c r="E65" s="125"/>
      <c r="F65" s="12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32"/>
    </row>
    <row r="66" spans="1:22" ht="24.6" customHeight="1" x14ac:dyDescent="0.7">
      <c r="A66" s="75" t="s">
        <v>253</v>
      </c>
      <c r="B66" s="76">
        <v>2</v>
      </c>
      <c r="C66" s="62">
        <v>2</v>
      </c>
      <c r="D66" s="84">
        <v>2</v>
      </c>
      <c r="E66" s="62">
        <v>2</v>
      </c>
      <c r="F66" s="62">
        <v>2</v>
      </c>
      <c r="G66" s="95">
        <v>2</v>
      </c>
      <c r="H66" s="92">
        <v>2</v>
      </c>
      <c r="I66" s="95">
        <v>2</v>
      </c>
      <c r="J66" s="95">
        <v>2</v>
      </c>
      <c r="K66" s="95">
        <v>2</v>
      </c>
      <c r="L66" s="95">
        <v>2</v>
      </c>
      <c r="M66" s="95">
        <v>2</v>
      </c>
      <c r="N66" s="95">
        <v>2</v>
      </c>
      <c r="O66" s="95">
        <v>2</v>
      </c>
      <c r="P66" s="95">
        <v>2</v>
      </c>
      <c r="Q66" s="95">
        <v>2</v>
      </c>
      <c r="R66" s="95">
        <v>2</v>
      </c>
      <c r="S66" s="95">
        <v>2</v>
      </c>
      <c r="T66" s="95">
        <v>2</v>
      </c>
      <c r="U66" s="92">
        <f t="shared" ref="U66:U68" si="29">SUM(C66:T66)</f>
        <v>36</v>
      </c>
    </row>
    <row r="67" spans="1:22" x14ac:dyDescent="0.7">
      <c r="A67" s="61" t="s">
        <v>254</v>
      </c>
      <c r="B67" s="76">
        <v>2</v>
      </c>
      <c r="C67" s="84">
        <v>2</v>
      </c>
      <c r="D67" s="84">
        <v>2</v>
      </c>
      <c r="E67" s="84">
        <v>2</v>
      </c>
      <c r="F67" s="81">
        <v>2</v>
      </c>
      <c r="G67" s="99">
        <v>2</v>
      </c>
      <c r="H67" s="117">
        <v>2</v>
      </c>
      <c r="I67" s="92">
        <v>2</v>
      </c>
      <c r="J67" s="92">
        <v>2</v>
      </c>
      <c r="K67" s="92">
        <v>2</v>
      </c>
      <c r="L67" s="99">
        <v>2</v>
      </c>
      <c r="M67" s="99">
        <v>2</v>
      </c>
      <c r="N67" s="99">
        <v>2</v>
      </c>
      <c r="O67" s="99">
        <v>2</v>
      </c>
      <c r="P67" s="99">
        <v>2</v>
      </c>
      <c r="Q67" s="99">
        <v>2</v>
      </c>
      <c r="R67" s="99">
        <v>2</v>
      </c>
      <c r="S67" s="92">
        <v>2</v>
      </c>
      <c r="T67" s="99">
        <v>2</v>
      </c>
      <c r="U67" s="92">
        <f t="shared" si="29"/>
        <v>36</v>
      </c>
    </row>
    <row r="68" spans="1:22" ht="24.6" customHeight="1" x14ac:dyDescent="0.7">
      <c r="A68" s="75" t="s">
        <v>255</v>
      </c>
      <c r="B68" s="76">
        <v>2</v>
      </c>
      <c r="C68" s="82">
        <v>2</v>
      </c>
      <c r="D68" s="82">
        <v>2</v>
      </c>
      <c r="E68" s="82">
        <v>2</v>
      </c>
      <c r="F68" s="82">
        <v>2</v>
      </c>
      <c r="G68" s="106">
        <v>2</v>
      </c>
      <c r="H68" s="93">
        <v>2</v>
      </c>
      <c r="I68" s="93">
        <v>2</v>
      </c>
      <c r="J68" s="93">
        <v>2</v>
      </c>
      <c r="K68" s="106">
        <v>2</v>
      </c>
      <c r="L68" s="106">
        <v>2</v>
      </c>
      <c r="M68" s="106">
        <v>2</v>
      </c>
      <c r="N68" s="106">
        <v>2</v>
      </c>
      <c r="O68" s="106">
        <v>2</v>
      </c>
      <c r="P68" s="106">
        <v>2</v>
      </c>
      <c r="Q68" s="106">
        <v>2</v>
      </c>
      <c r="R68" s="106">
        <v>2</v>
      </c>
      <c r="S68" s="106">
        <v>2</v>
      </c>
      <c r="T68" s="106">
        <v>2</v>
      </c>
      <c r="U68" s="92">
        <f t="shared" si="29"/>
        <v>36</v>
      </c>
    </row>
    <row r="69" spans="1:22" x14ac:dyDescent="0.7">
      <c r="A69" s="86" t="s">
        <v>1</v>
      </c>
      <c r="B69" s="87">
        <f>SUM(B65:B68)</f>
        <v>6</v>
      </c>
      <c r="C69" s="88">
        <f t="shared" ref="C69:L69" si="30">SUM(C66:C68)</f>
        <v>6</v>
      </c>
      <c r="D69" s="88">
        <f t="shared" si="30"/>
        <v>6</v>
      </c>
      <c r="E69" s="88">
        <f t="shared" si="30"/>
        <v>6</v>
      </c>
      <c r="F69" s="88">
        <f t="shared" si="30"/>
        <v>6</v>
      </c>
      <c r="G69" s="94">
        <f t="shared" si="30"/>
        <v>6</v>
      </c>
      <c r="H69" s="94">
        <f t="shared" si="30"/>
        <v>6</v>
      </c>
      <c r="I69" s="94">
        <f t="shared" si="30"/>
        <v>6</v>
      </c>
      <c r="J69" s="94">
        <f t="shared" si="30"/>
        <v>6</v>
      </c>
      <c r="K69" s="94">
        <f t="shared" si="30"/>
        <v>6</v>
      </c>
      <c r="L69" s="94">
        <f t="shared" si="30"/>
        <v>6</v>
      </c>
      <c r="M69" s="94">
        <f t="shared" ref="M69:P69" si="31">SUM(M66:M68)</f>
        <v>6</v>
      </c>
      <c r="N69" s="94">
        <f t="shared" si="31"/>
        <v>6</v>
      </c>
      <c r="O69" s="94">
        <f t="shared" si="31"/>
        <v>6</v>
      </c>
      <c r="P69" s="94">
        <f t="shared" si="31"/>
        <v>6</v>
      </c>
      <c r="Q69" s="94">
        <f>SUM(Q66:Q68)</f>
        <v>6</v>
      </c>
      <c r="R69" s="94">
        <f>SUM(R66:R68)</f>
        <v>6</v>
      </c>
      <c r="S69" s="94">
        <f>SUM(S66:S68)</f>
        <v>6</v>
      </c>
      <c r="T69" s="94">
        <f>SUM(T66:T68)</f>
        <v>6</v>
      </c>
      <c r="U69" s="94">
        <f>SUM(U66:U68)</f>
        <v>108</v>
      </c>
      <c r="V69" s="94">
        <f>COUNTIF(C69:T69,6)</f>
        <v>18</v>
      </c>
    </row>
    <row r="70" spans="1:22" x14ac:dyDescent="0.7">
      <c r="A70" s="60" t="s">
        <v>28</v>
      </c>
      <c r="B70" s="127"/>
      <c r="C70" s="128"/>
      <c r="D70" s="128"/>
      <c r="E70" s="100"/>
      <c r="F70" s="128"/>
      <c r="G70" s="102"/>
      <c r="H70" s="102"/>
      <c r="I70" s="102"/>
      <c r="J70" s="101"/>
      <c r="K70" s="102"/>
      <c r="L70" s="102"/>
      <c r="M70" s="102"/>
      <c r="N70" s="102"/>
      <c r="O70" s="102"/>
      <c r="P70" s="102"/>
      <c r="Q70" s="102"/>
      <c r="R70" s="102"/>
      <c r="S70" s="101"/>
      <c r="T70" s="102"/>
      <c r="U70" s="101"/>
    </row>
    <row r="71" spans="1:22" ht="24" customHeight="1" x14ac:dyDescent="0.7">
      <c r="A71" s="61" t="s">
        <v>164</v>
      </c>
      <c r="B71" s="124"/>
      <c r="C71" s="125"/>
      <c r="D71" s="133"/>
      <c r="E71" s="125"/>
      <c r="F71" s="133"/>
      <c r="G71" s="134"/>
      <c r="H71" s="134"/>
      <c r="I71" s="134"/>
      <c r="J71" s="132"/>
      <c r="K71" s="134"/>
      <c r="L71" s="134"/>
      <c r="M71" s="134"/>
      <c r="N71" s="134"/>
      <c r="O71" s="134"/>
      <c r="P71" s="134"/>
      <c r="Q71" s="134"/>
      <c r="R71" s="134"/>
      <c r="S71" s="105"/>
      <c r="T71" s="105"/>
      <c r="U71" s="132"/>
    </row>
    <row r="72" spans="1:22" x14ac:dyDescent="0.7">
      <c r="A72" s="61" t="s">
        <v>38</v>
      </c>
      <c r="B72" s="76">
        <v>2</v>
      </c>
      <c r="C72" s="81">
        <v>2</v>
      </c>
      <c r="D72" s="84">
        <v>2</v>
      </c>
      <c r="E72" s="81">
        <v>2</v>
      </c>
      <c r="F72" s="84">
        <v>2</v>
      </c>
      <c r="G72" s="99">
        <v>2</v>
      </c>
      <c r="H72" s="99">
        <v>2</v>
      </c>
      <c r="I72" s="99">
        <v>2</v>
      </c>
      <c r="J72" s="99">
        <v>2</v>
      </c>
      <c r="K72" s="99">
        <v>2</v>
      </c>
      <c r="L72" s="99">
        <v>2</v>
      </c>
      <c r="M72" s="95">
        <v>2</v>
      </c>
      <c r="N72" s="95">
        <v>2</v>
      </c>
      <c r="O72" s="95">
        <v>2</v>
      </c>
      <c r="P72" s="95">
        <v>2</v>
      </c>
      <c r="Q72" s="95">
        <v>2</v>
      </c>
      <c r="R72" s="95">
        <v>2</v>
      </c>
      <c r="S72" s="95">
        <v>2</v>
      </c>
      <c r="T72" s="92">
        <v>2</v>
      </c>
      <c r="U72" s="99">
        <f t="shared" ref="U72:U75" si="32">SUM(C72:T72)</f>
        <v>36</v>
      </c>
    </row>
    <row r="73" spans="1:22" x14ac:dyDescent="0.7">
      <c r="A73" s="61" t="s">
        <v>39</v>
      </c>
      <c r="B73" s="76">
        <v>2</v>
      </c>
      <c r="C73" s="62">
        <v>2</v>
      </c>
      <c r="D73" s="81">
        <v>2</v>
      </c>
      <c r="E73" s="62">
        <v>2</v>
      </c>
      <c r="F73" s="81">
        <v>2</v>
      </c>
      <c r="G73" s="99">
        <v>2</v>
      </c>
      <c r="H73" s="92">
        <v>2</v>
      </c>
      <c r="I73" s="92">
        <v>2</v>
      </c>
      <c r="J73" s="92">
        <v>2</v>
      </c>
      <c r="K73" s="92">
        <v>2</v>
      </c>
      <c r="L73" s="92">
        <v>2</v>
      </c>
      <c r="M73" s="92">
        <v>2</v>
      </c>
      <c r="N73" s="92">
        <v>2</v>
      </c>
      <c r="O73" s="92">
        <v>2</v>
      </c>
      <c r="P73" s="92">
        <v>2</v>
      </c>
      <c r="Q73" s="92">
        <v>2</v>
      </c>
      <c r="R73" s="92">
        <v>2</v>
      </c>
      <c r="S73" s="92">
        <v>2</v>
      </c>
      <c r="T73" s="92">
        <v>2</v>
      </c>
      <c r="U73" s="99">
        <f t="shared" si="32"/>
        <v>36</v>
      </c>
    </row>
    <row r="74" spans="1:22" x14ac:dyDescent="0.7">
      <c r="A74" s="61" t="s">
        <v>40</v>
      </c>
      <c r="B74" s="76">
        <v>2</v>
      </c>
      <c r="C74" s="81">
        <v>2</v>
      </c>
      <c r="D74" s="81">
        <v>2</v>
      </c>
      <c r="E74" s="81">
        <v>2</v>
      </c>
      <c r="F74" s="81">
        <v>2</v>
      </c>
      <c r="G74" s="92">
        <v>2</v>
      </c>
      <c r="H74" s="117">
        <v>2</v>
      </c>
      <c r="I74" s="95">
        <v>2</v>
      </c>
      <c r="J74" s="92">
        <v>2</v>
      </c>
      <c r="K74" s="92">
        <v>2</v>
      </c>
      <c r="L74" s="95">
        <v>2</v>
      </c>
      <c r="M74" s="95">
        <v>2</v>
      </c>
      <c r="N74" s="95">
        <v>2</v>
      </c>
      <c r="O74" s="95">
        <v>2</v>
      </c>
      <c r="P74" s="95">
        <v>2</v>
      </c>
      <c r="Q74" s="95">
        <v>2</v>
      </c>
      <c r="R74" s="95">
        <v>2</v>
      </c>
      <c r="S74" s="92">
        <v>2</v>
      </c>
      <c r="T74" s="95">
        <v>2</v>
      </c>
      <c r="U74" s="99">
        <f t="shared" si="32"/>
        <v>36</v>
      </c>
    </row>
    <row r="75" spans="1:22" x14ac:dyDescent="0.7">
      <c r="A75" s="61" t="s">
        <v>41</v>
      </c>
      <c r="B75" s="76">
        <v>2</v>
      </c>
      <c r="C75" s="79">
        <v>2</v>
      </c>
      <c r="D75" s="79">
        <v>2</v>
      </c>
      <c r="E75" s="79">
        <v>2</v>
      </c>
      <c r="F75" s="82">
        <v>2</v>
      </c>
      <c r="G75" s="93">
        <v>2</v>
      </c>
      <c r="H75" s="93">
        <v>2</v>
      </c>
      <c r="I75" s="106">
        <v>2</v>
      </c>
      <c r="J75" s="93">
        <v>0</v>
      </c>
      <c r="K75" s="93">
        <v>2</v>
      </c>
      <c r="L75" s="106">
        <v>2</v>
      </c>
      <c r="M75" s="106">
        <v>2</v>
      </c>
      <c r="N75" s="106">
        <v>2</v>
      </c>
      <c r="O75" s="106">
        <v>2</v>
      </c>
      <c r="P75" s="106">
        <v>2</v>
      </c>
      <c r="Q75" s="106">
        <v>2</v>
      </c>
      <c r="R75" s="106">
        <v>2</v>
      </c>
      <c r="S75" s="106">
        <v>2</v>
      </c>
      <c r="T75" s="106">
        <v>2</v>
      </c>
      <c r="U75" s="99">
        <f t="shared" si="32"/>
        <v>34</v>
      </c>
    </row>
    <row r="76" spans="1:22" x14ac:dyDescent="0.7">
      <c r="A76" s="86" t="s">
        <v>1</v>
      </c>
      <c r="B76" s="89">
        <f>SUM(B71:B75)</f>
        <v>8</v>
      </c>
      <c r="C76" s="89">
        <f t="shared" ref="C76:U76" si="33">SUM(C71:C75)</f>
        <v>8</v>
      </c>
      <c r="D76" s="89">
        <f t="shared" si="33"/>
        <v>8</v>
      </c>
      <c r="E76" s="89">
        <f t="shared" si="33"/>
        <v>8</v>
      </c>
      <c r="F76" s="89">
        <f t="shared" si="33"/>
        <v>8</v>
      </c>
      <c r="G76" s="89">
        <f t="shared" si="33"/>
        <v>8</v>
      </c>
      <c r="H76" s="89">
        <f t="shared" si="33"/>
        <v>8</v>
      </c>
      <c r="I76" s="89">
        <f t="shared" si="33"/>
        <v>8</v>
      </c>
      <c r="J76" s="89">
        <f t="shared" si="33"/>
        <v>6</v>
      </c>
      <c r="K76" s="89">
        <f t="shared" si="33"/>
        <v>8</v>
      </c>
      <c r="L76" s="89">
        <f t="shared" si="33"/>
        <v>8</v>
      </c>
      <c r="M76" s="89">
        <f t="shared" ref="M76" si="34">SUM(M71:M75)</f>
        <v>8</v>
      </c>
      <c r="N76" s="89">
        <f t="shared" ref="N76" si="35">SUM(N71:N75)</f>
        <v>8</v>
      </c>
      <c r="O76" s="89">
        <f t="shared" ref="O76" si="36">SUM(O71:O75)</f>
        <v>8</v>
      </c>
      <c r="P76" s="89">
        <f t="shared" ref="P76" si="37">SUM(P71:P75)</f>
        <v>8</v>
      </c>
      <c r="Q76" s="89">
        <f t="shared" si="33"/>
        <v>8</v>
      </c>
      <c r="R76" s="89">
        <f t="shared" si="33"/>
        <v>8</v>
      </c>
      <c r="S76" s="89">
        <f t="shared" si="33"/>
        <v>8</v>
      </c>
      <c r="T76" s="89">
        <f t="shared" si="33"/>
        <v>8</v>
      </c>
      <c r="U76" s="89">
        <f t="shared" si="33"/>
        <v>142</v>
      </c>
      <c r="V76" s="94">
        <f>COUNTIF(C76:T76,8)</f>
        <v>17</v>
      </c>
    </row>
    <row r="77" spans="1:22" x14ac:dyDescent="0.7">
      <c r="A77" s="69" t="s">
        <v>34</v>
      </c>
      <c r="B77" s="124"/>
      <c r="C77" s="128"/>
      <c r="D77" s="128"/>
      <c r="E77" s="128"/>
      <c r="F77" s="128"/>
      <c r="G77" s="102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</row>
    <row r="78" spans="1:22" ht="22.8" customHeight="1" x14ac:dyDescent="0.7">
      <c r="A78" s="70" t="s">
        <v>47</v>
      </c>
      <c r="B78" s="76">
        <v>2</v>
      </c>
      <c r="C78" s="84">
        <v>2</v>
      </c>
      <c r="D78" s="81">
        <v>2</v>
      </c>
      <c r="E78" s="81">
        <v>0</v>
      </c>
      <c r="F78" s="81">
        <v>2</v>
      </c>
      <c r="G78" s="92">
        <v>2</v>
      </c>
      <c r="H78" s="92">
        <v>2</v>
      </c>
      <c r="I78" s="92">
        <v>0</v>
      </c>
      <c r="J78" s="92">
        <v>2</v>
      </c>
      <c r="K78" s="92">
        <v>2</v>
      </c>
      <c r="L78" s="92">
        <v>2</v>
      </c>
      <c r="M78" s="92">
        <v>2</v>
      </c>
      <c r="N78" s="92">
        <v>2</v>
      </c>
      <c r="O78" s="92">
        <v>2</v>
      </c>
      <c r="P78" s="92">
        <v>2</v>
      </c>
      <c r="Q78" s="92">
        <v>2</v>
      </c>
      <c r="R78" s="92">
        <v>2</v>
      </c>
      <c r="S78" s="92">
        <v>2</v>
      </c>
      <c r="T78" s="92">
        <v>2</v>
      </c>
      <c r="U78" s="92">
        <f t="shared" ref="U78:U81" si="38">SUM(C78:T78)</f>
        <v>32</v>
      </c>
    </row>
    <row r="79" spans="1:22" ht="24.6" customHeight="1" x14ac:dyDescent="0.7">
      <c r="A79" s="61" t="s">
        <v>46</v>
      </c>
      <c r="B79" s="76">
        <v>2</v>
      </c>
      <c r="C79" s="84">
        <v>2</v>
      </c>
      <c r="D79" s="81">
        <v>2</v>
      </c>
      <c r="E79" s="81">
        <v>2</v>
      </c>
      <c r="F79" s="81">
        <v>2</v>
      </c>
      <c r="G79" s="92">
        <v>2</v>
      </c>
      <c r="H79" s="92">
        <v>2</v>
      </c>
      <c r="I79" s="92">
        <v>2</v>
      </c>
      <c r="J79" s="92">
        <v>2</v>
      </c>
      <c r="K79" s="92">
        <v>2</v>
      </c>
      <c r="L79" s="92">
        <v>2</v>
      </c>
      <c r="M79" s="92">
        <v>2</v>
      </c>
      <c r="N79" s="92">
        <v>2</v>
      </c>
      <c r="O79" s="92">
        <v>2</v>
      </c>
      <c r="P79" s="92">
        <v>2</v>
      </c>
      <c r="Q79" s="92">
        <v>2</v>
      </c>
      <c r="R79" s="92">
        <v>2</v>
      </c>
      <c r="S79" s="92">
        <v>2</v>
      </c>
      <c r="T79" s="92">
        <v>2</v>
      </c>
      <c r="U79" s="92">
        <f t="shared" si="38"/>
        <v>36</v>
      </c>
    </row>
    <row r="80" spans="1:22" ht="24.6" customHeight="1" x14ac:dyDescent="0.7">
      <c r="A80" s="70" t="s">
        <v>45</v>
      </c>
      <c r="B80" s="77">
        <v>2</v>
      </c>
      <c r="C80" s="84">
        <v>2</v>
      </c>
      <c r="D80" s="81">
        <v>2</v>
      </c>
      <c r="E80" s="81">
        <v>2</v>
      </c>
      <c r="F80" s="81">
        <v>2</v>
      </c>
      <c r="G80" s="92">
        <v>2</v>
      </c>
      <c r="H80" s="92">
        <v>2</v>
      </c>
      <c r="I80" s="92">
        <v>2</v>
      </c>
      <c r="J80" s="92">
        <v>2</v>
      </c>
      <c r="K80" s="92">
        <v>2</v>
      </c>
      <c r="L80" s="92">
        <v>2</v>
      </c>
      <c r="M80" s="92">
        <v>2</v>
      </c>
      <c r="N80" s="92">
        <v>2</v>
      </c>
      <c r="O80" s="92">
        <v>2</v>
      </c>
      <c r="P80" s="92">
        <v>2</v>
      </c>
      <c r="Q80" s="92">
        <v>2</v>
      </c>
      <c r="R80" s="92">
        <v>2</v>
      </c>
      <c r="S80" s="92">
        <v>2</v>
      </c>
      <c r="T80" s="92">
        <v>2</v>
      </c>
      <c r="U80" s="92">
        <f t="shared" si="38"/>
        <v>36</v>
      </c>
    </row>
    <row r="81" spans="1:22" ht="22.8" customHeight="1" x14ac:dyDescent="0.7">
      <c r="A81" s="70" t="s">
        <v>44</v>
      </c>
      <c r="B81" s="76">
        <v>2</v>
      </c>
      <c r="C81" s="82">
        <v>2</v>
      </c>
      <c r="D81" s="79">
        <v>2</v>
      </c>
      <c r="E81" s="79">
        <v>2</v>
      </c>
      <c r="F81" s="79">
        <v>2</v>
      </c>
      <c r="G81" s="93">
        <v>2</v>
      </c>
      <c r="H81" s="93">
        <v>2</v>
      </c>
      <c r="I81" s="93">
        <v>2</v>
      </c>
      <c r="J81" s="93">
        <v>2</v>
      </c>
      <c r="K81" s="93">
        <v>2</v>
      </c>
      <c r="L81" s="93">
        <v>2</v>
      </c>
      <c r="M81" s="93">
        <v>2</v>
      </c>
      <c r="N81" s="93">
        <v>2</v>
      </c>
      <c r="O81" s="93">
        <v>2</v>
      </c>
      <c r="P81" s="93">
        <v>2</v>
      </c>
      <c r="Q81" s="93">
        <v>2</v>
      </c>
      <c r="R81" s="93">
        <v>2</v>
      </c>
      <c r="S81" s="93">
        <v>2</v>
      </c>
      <c r="T81" s="93">
        <v>2</v>
      </c>
      <c r="U81" s="92">
        <f t="shared" si="38"/>
        <v>36</v>
      </c>
    </row>
    <row r="82" spans="1:22" x14ac:dyDescent="0.7">
      <c r="A82" s="86" t="s">
        <v>1</v>
      </c>
      <c r="B82" s="87">
        <f t="shared" ref="B82:L82" si="39">SUM(B78:B81)</f>
        <v>8</v>
      </c>
      <c r="C82" s="88">
        <f t="shared" si="39"/>
        <v>8</v>
      </c>
      <c r="D82" s="88">
        <f t="shared" si="39"/>
        <v>8</v>
      </c>
      <c r="E82" s="88">
        <f t="shared" si="39"/>
        <v>6</v>
      </c>
      <c r="F82" s="88">
        <f t="shared" si="39"/>
        <v>8</v>
      </c>
      <c r="G82" s="94">
        <f t="shared" si="39"/>
        <v>8</v>
      </c>
      <c r="H82" s="94">
        <f t="shared" si="39"/>
        <v>8</v>
      </c>
      <c r="I82" s="94">
        <f t="shared" si="39"/>
        <v>6</v>
      </c>
      <c r="J82" s="94">
        <f t="shared" si="39"/>
        <v>8</v>
      </c>
      <c r="K82" s="94">
        <f t="shared" si="39"/>
        <v>8</v>
      </c>
      <c r="L82" s="94">
        <f t="shared" si="39"/>
        <v>8</v>
      </c>
      <c r="M82" s="94">
        <f t="shared" ref="M82:P82" si="40">SUM(M78:M81)</f>
        <v>8</v>
      </c>
      <c r="N82" s="94">
        <f t="shared" si="40"/>
        <v>8</v>
      </c>
      <c r="O82" s="94">
        <f t="shared" si="40"/>
        <v>8</v>
      </c>
      <c r="P82" s="94">
        <f t="shared" si="40"/>
        <v>8</v>
      </c>
      <c r="Q82" s="94">
        <f>SUM(Q78:Q81)</f>
        <v>8</v>
      </c>
      <c r="R82" s="94">
        <f>SUM(R78:R81)</f>
        <v>8</v>
      </c>
      <c r="S82" s="94">
        <f>SUM(S78:S81)</f>
        <v>8</v>
      </c>
      <c r="T82" s="94">
        <f>SUM(T78:T81)</f>
        <v>8</v>
      </c>
      <c r="U82" s="94">
        <f>SUM(U78:U81)</f>
        <v>140</v>
      </c>
      <c r="V82" s="94">
        <f>COUNTIF(C82:T82,8)</f>
        <v>16</v>
      </c>
    </row>
    <row r="83" spans="1:22" x14ac:dyDescent="0.7">
      <c r="A83" s="69" t="s">
        <v>35</v>
      </c>
      <c r="B83" s="124"/>
      <c r="C83" s="128"/>
      <c r="D83" s="100"/>
      <c r="E83" s="100"/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</row>
    <row r="84" spans="1:22" ht="21.6" customHeight="1" x14ac:dyDescent="0.7">
      <c r="A84" s="70" t="s">
        <v>42</v>
      </c>
      <c r="B84" s="77">
        <v>2</v>
      </c>
      <c r="C84" s="84">
        <v>2</v>
      </c>
      <c r="D84" s="81">
        <v>2</v>
      </c>
      <c r="E84" s="81">
        <v>2</v>
      </c>
      <c r="F84" s="81">
        <v>2</v>
      </c>
      <c r="G84" s="92">
        <v>2</v>
      </c>
      <c r="H84" s="92">
        <v>2</v>
      </c>
      <c r="I84" s="92">
        <v>2</v>
      </c>
      <c r="J84" s="92">
        <v>2</v>
      </c>
      <c r="K84" s="92">
        <v>2</v>
      </c>
      <c r="L84" s="92">
        <v>2</v>
      </c>
      <c r="M84" s="92">
        <v>2</v>
      </c>
      <c r="N84" s="92">
        <v>2</v>
      </c>
      <c r="O84" s="92">
        <v>2</v>
      </c>
      <c r="P84" s="92">
        <v>2</v>
      </c>
      <c r="Q84" s="92">
        <v>2</v>
      </c>
      <c r="R84" s="92">
        <v>2</v>
      </c>
      <c r="S84" s="92">
        <v>2</v>
      </c>
      <c r="T84" s="92">
        <v>2</v>
      </c>
      <c r="U84" s="95">
        <f t="shared" ref="U84:U85" si="41">SUM(C84:T84)</f>
        <v>36</v>
      </c>
    </row>
    <row r="85" spans="1:22" x14ac:dyDescent="0.7">
      <c r="A85" s="61" t="s">
        <v>43</v>
      </c>
      <c r="B85" s="76">
        <v>2</v>
      </c>
      <c r="C85" s="82">
        <v>2</v>
      </c>
      <c r="D85" s="79">
        <v>2</v>
      </c>
      <c r="E85" s="79">
        <v>2</v>
      </c>
      <c r="F85" s="79">
        <v>2</v>
      </c>
      <c r="G85" s="93">
        <v>2</v>
      </c>
      <c r="H85" s="93">
        <v>2</v>
      </c>
      <c r="I85" s="93">
        <v>2</v>
      </c>
      <c r="J85" s="93">
        <v>2</v>
      </c>
      <c r="K85" s="93">
        <v>2</v>
      </c>
      <c r="L85" s="93">
        <v>2</v>
      </c>
      <c r="M85" s="93">
        <v>2</v>
      </c>
      <c r="N85" s="93">
        <v>2</v>
      </c>
      <c r="O85" s="93">
        <v>2</v>
      </c>
      <c r="P85" s="93">
        <v>2</v>
      </c>
      <c r="Q85" s="93">
        <v>2</v>
      </c>
      <c r="R85" s="93">
        <v>2</v>
      </c>
      <c r="S85" s="93">
        <v>2</v>
      </c>
      <c r="T85" s="93">
        <v>2</v>
      </c>
      <c r="U85" s="95">
        <f t="shared" si="41"/>
        <v>36</v>
      </c>
    </row>
    <row r="86" spans="1:22" x14ac:dyDescent="0.7">
      <c r="A86" s="86" t="s">
        <v>1</v>
      </c>
      <c r="B86" s="87">
        <f t="shared" ref="B86:L86" si="42">SUM(B84:B85)</f>
        <v>4</v>
      </c>
      <c r="C86" s="88">
        <f t="shared" si="42"/>
        <v>4</v>
      </c>
      <c r="D86" s="88">
        <f t="shared" si="42"/>
        <v>4</v>
      </c>
      <c r="E86" s="88">
        <f t="shared" si="42"/>
        <v>4</v>
      </c>
      <c r="F86" s="88">
        <f t="shared" si="42"/>
        <v>4</v>
      </c>
      <c r="G86" s="94">
        <f t="shared" si="42"/>
        <v>4</v>
      </c>
      <c r="H86" s="94">
        <f t="shared" si="42"/>
        <v>4</v>
      </c>
      <c r="I86" s="94">
        <f t="shared" si="42"/>
        <v>4</v>
      </c>
      <c r="J86" s="94">
        <f t="shared" si="42"/>
        <v>4</v>
      </c>
      <c r="K86" s="94">
        <f t="shared" si="42"/>
        <v>4</v>
      </c>
      <c r="L86" s="94">
        <f t="shared" si="42"/>
        <v>4</v>
      </c>
      <c r="M86" s="94">
        <f t="shared" ref="M86:P86" si="43">SUM(M84:M85)</f>
        <v>4</v>
      </c>
      <c r="N86" s="94">
        <f t="shared" si="43"/>
        <v>4</v>
      </c>
      <c r="O86" s="94">
        <f t="shared" si="43"/>
        <v>4</v>
      </c>
      <c r="P86" s="94">
        <f t="shared" si="43"/>
        <v>4</v>
      </c>
      <c r="Q86" s="94">
        <f>SUM(Q84:Q85)</f>
        <v>4</v>
      </c>
      <c r="R86" s="94">
        <f>SUM(R84:R85)</f>
        <v>4</v>
      </c>
      <c r="S86" s="94">
        <f>SUM(S84:S85)</f>
        <v>4</v>
      </c>
      <c r="T86" s="94">
        <f>SUM(T84:T85)</f>
        <v>4</v>
      </c>
      <c r="U86" s="94">
        <f>SUM(U84:U85)</f>
        <v>72</v>
      </c>
      <c r="V86" s="94">
        <f>COUNTIF(C86:T86,4)</f>
        <v>18</v>
      </c>
    </row>
    <row r="87" spans="1:22" x14ac:dyDescent="0.7">
      <c r="A87" s="69" t="s">
        <v>36</v>
      </c>
      <c r="B87" s="124"/>
      <c r="C87" s="128"/>
      <c r="D87" s="128"/>
      <c r="E87" s="100"/>
      <c r="F87" s="100"/>
      <c r="G87" s="102"/>
      <c r="H87" s="102"/>
      <c r="I87" s="101"/>
      <c r="J87" s="102"/>
      <c r="K87" s="102"/>
      <c r="L87" s="101"/>
      <c r="M87" s="102"/>
      <c r="N87" s="102"/>
      <c r="O87" s="102"/>
      <c r="P87" s="102"/>
      <c r="Q87" s="102"/>
      <c r="R87" s="102"/>
      <c r="S87" s="102"/>
      <c r="T87" s="102"/>
      <c r="U87" s="102"/>
    </row>
    <row r="88" spans="1:22" ht="26.4" customHeight="1" x14ac:dyDescent="0.7">
      <c r="A88" s="75" t="s">
        <v>37</v>
      </c>
      <c r="B88" s="77">
        <v>2</v>
      </c>
      <c r="C88" s="119">
        <v>0</v>
      </c>
      <c r="D88" s="119">
        <v>0</v>
      </c>
      <c r="E88" s="120">
        <v>0</v>
      </c>
      <c r="F88" s="120">
        <v>0</v>
      </c>
      <c r="G88" s="106">
        <v>2</v>
      </c>
      <c r="H88" s="106">
        <v>0</v>
      </c>
      <c r="I88" s="93">
        <v>2</v>
      </c>
      <c r="J88" s="106">
        <v>0</v>
      </c>
      <c r="K88" s="106">
        <v>2</v>
      </c>
      <c r="L88" s="93">
        <v>2</v>
      </c>
      <c r="M88" s="93">
        <v>2</v>
      </c>
      <c r="N88" s="93">
        <v>0</v>
      </c>
      <c r="O88" s="93">
        <v>2</v>
      </c>
      <c r="P88" s="93">
        <v>0</v>
      </c>
      <c r="Q88" s="93">
        <v>2</v>
      </c>
      <c r="R88" s="93">
        <v>0</v>
      </c>
      <c r="S88" s="106">
        <v>0</v>
      </c>
      <c r="T88" s="106">
        <v>0</v>
      </c>
      <c r="U88" s="106">
        <f>SUM(C88:T88)</f>
        <v>14</v>
      </c>
    </row>
    <row r="89" spans="1:22" x14ac:dyDescent="0.7">
      <c r="A89" s="86" t="s">
        <v>1</v>
      </c>
      <c r="B89" s="87">
        <f>SUM(B88:B88)</f>
        <v>2</v>
      </c>
      <c r="C89" s="88">
        <f t="shared" ref="C89:L89" si="44">SUM(C88)</f>
        <v>0</v>
      </c>
      <c r="D89" s="88">
        <f t="shared" si="44"/>
        <v>0</v>
      </c>
      <c r="E89" s="88">
        <f t="shared" si="44"/>
        <v>0</v>
      </c>
      <c r="F89" s="88">
        <f t="shared" si="44"/>
        <v>0</v>
      </c>
      <c r="G89" s="94">
        <f t="shared" si="44"/>
        <v>2</v>
      </c>
      <c r="H89" s="94">
        <f t="shared" si="44"/>
        <v>0</v>
      </c>
      <c r="I89" s="94">
        <f t="shared" si="44"/>
        <v>2</v>
      </c>
      <c r="J89" s="94">
        <f t="shared" si="44"/>
        <v>0</v>
      </c>
      <c r="K89" s="94">
        <f t="shared" si="44"/>
        <v>2</v>
      </c>
      <c r="L89" s="94">
        <f t="shared" si="44"/>
        <v>2</v>
      </c>
      <c r="M89" s="94">
        <f t="shared" ref="M89:P89" si="45">SUM(M88)</f>
        <v>2</v>
      </c>
      <c r="N89" s="94">
        <f t="shared" si="45"/>
        <v>0</v>
      </c>
      <c r="O89" s="94">
        <f t="shared" si="45"/>
        <v>2</v>
      </c>
      <c r="P89" s="94">
        <f t="shared" si="45"/>
        <v>0</v>
      </c>
      <c r="Q89" s="94">
        <f>SUM(Q88)</f>
        <v>2</v>
      </c>
      <c r="R89" s="94">
        <f>SUM(R88)</f>
        <v>0</v>
      </c>
      <c r="S89" s="94">
        <f>SUM(S88)</f>
        <v>0</v>
      </c>
      <c r="T89" s="94">
        <f>SUM(T88)</f>
        <v>0</v>
      </c>
      <c r="U89" s="94">
        <f>SUM(C89:T89)</f>
        <v>14</v>
      </c>
      <c r="V89" s="94">
        <f>COUNTIF(C89:T89,2)</f>
        <v>7</v>
      </c>
    </row>
    <row r="90" spans="1:22" ht="26.4" customHeight="1" x14ac:dyDescent="0.7">
      <c r="A90" s="113" t="s">
        <v>157</v>
      </c>
      <c r="B90" s="111">
        <f>B69+B76+B82+B86+B89</f>
        <v>28</v>
      </c>
      <c r="C90" s="111">
        <f t="shared" ref="C90:U90" si="46">C69+C76+C82+C86+C89</f>
        <v>26</v>
      </c>
      <c r="D90" s="111">
        <f t="shared" si="46"/>
        <v>26</v>
      </c>
      <c r="E90" s="111">
        <f t="shared" si="46"/>
        <v>24</v>
      </c>
      <c r="F90" s="111">
        <f t="shared" si="46"/>
        <v>26</v>
      </c>
      <c r="G90" s="111">
        <f t="shared" si="46"/>
        <v>28</v>
      </c>
      <c r="H90" s="111">
        <f t="shared" si="46"/>
        <v>26</v>
      </c>
      <c r="I90" s="111">
        <f t="shared" si="46"/>
        <v>26</v>
      </c>
      <c r="J90" s="111">
        <f t="shared" si="46"/>
        <v>24</v>
      </c>
      <c r="K90" s="111">
        <f t="shared" si="46"/>
        <v>28</v>
      </c>
      <c r="L90" s="111">
        <f t="shared" si="46"/>
        <v>28</v>
      </c>
      <c r="M90" s="111">
        <f t="shared" ref="M90" si="47">M69+M76+M82+M86+M89</f>
        <v>28</v>
      </c>
      <c r="N90" s="111">
        <f t="shared" ref="N90" si="48">N69+N76+N82+N86+N89</f>
        <v>26</v>
      </c>
      <c r="O90" s="111">
        <f t="shared" ref="O90" si="49">O69+O76+O82+O86+O89</f>
        <v>28</v>
      </c>
      <c r="P90" s="111">
        <f t="shared" ref="P90" si="50">P69+P76+P82+P86+P89</f>
        <v>26</v>
      </c>
      <c r="Q90" s="111">
        <f t="shared" si="46"/>
        <v>28</v>
      </c>
      <c r="R90" s="111">
        <f t="shared" si="46"/>
        <v>26</v>
      </c>
      <c r="S90" s="111">
        <f t="shared" si="46"/>
        <v>26</v>
      </c>
      <c r="T90" s="111">
        <f t="shared" si="46"/>
        <v>26</v>
      </c>
      <c r="U90" s="111">
        <f t="shared" si="46"/>
        <v>476</v>
      </c>
      <c r="V90" s="118"/>
    </row>
    <row r="91" spans="1:22" ht="25.95" customHeight="1" x14ac:dyDescent="0.7">
      <c r="A91" s="114" t="s">
        <v>158</v>
      </c>
      <c r="B91" s="115">
        <f>B62+B90</f>
        <v>100</v>
      </c>
      <c r="C91" s="115">
        <f t="shared" ref="C91:S92" si="51">C62+C90</f>
        <v>96</v>
      </c>
      <c r="D91" s="115">
        <f t="shared" si="51"/>
        <v>94</v>
      </c>
      <c r="E91" s="115">
        <f t="shared" si="51"/>
        <v>96</v>
      </c>
      <c r="F91" s="115">
        <f t="shared" si="51"/>
        <v>92</v>
      </c>
      <c r="G91" s="115">
        <f t="shared" si="51"/>
        <v>94</v>
      </c>
      <c r="H91" s="115">
        <f t="shared" si="51"/>
        <v>94</v>
      </c>
      <c r="I91" s="115">
        <f t="shared" si="51"/>
        <v>92</v>
      </c>
      <c r="J91" s="115">
        <f t="shared" si="51"/>
        <v>92</v>
      </c>
      <c r="K91" s="115">
        <f t="shared" si="51"/>
        <v>96</v>
      </c>
      <c r="L91" s="115">
        <f t="shared" si="51"/>
        <v>100</v>
      </c>
      <c r="M91" s="115">
        <f t="shared" ref="M91:M92" si="52">M62+M90</f>
        <v>98</v>
      </c>
      <c r="N91" s="115">
        <f t="shared" ref="N91:N92" si="53">N62+N90</f>
        <v>94</v>
      </c>
      <c r="O91" s="115">
        <f t="shared" ref="O91:O92" si="54">O62+O90</f>
        <v>92</v>
      </c>
      <c r="P91" s="115">
        <f t="shared" ref="P91:P92" si="55">P62+P90</f>
        <v>92</v>
      </c>
      <c r="Q91" s="115">
        <f t="shared" si="51"/>
        <v>98</v>
      </c>
      <c r="R91" s="115">
        <f t="shared" si="51"/>
        <v>94</v>
      </c>
      <c r="S91" s="115">
        <f t="shared" si="51"/>
        <v>92</v>
      </c>
      <c r="T91" s="114">
        <f>T62+T90</f>
        <v>94</v>
      </c>
      <c r="U91" s="144"/>
      <c r="V91" s="144"/>
    </row>
    <row r="92" spans="1:22" x14ac:dyDescent="0.7">
      <c r="A92" s="116" t="s">
        <v>138</v>
      </c>
      <c r="B92" s="138">
        <f>B63+B91</f>
        <v>100</v>
      </c>
      <c r="C92" s="138">
        <f t="shared" si="51"/>
        <v>96</v>
      </c>
      <c r="D92" s="138">
        <f t="shared" si="51"/>
        <v>94</v>
      </c>
      <c r="E92" s="138">
        <f t="shared" si="51"/>
        <v>96</v>
      </c>
      <c r="F92" s="138">
        <f t="shared" si="51"/>
        <v>92</v>
      </c>
      <c r="G92" s="138">
        <f t="shared" si="51"/>
        <v>94</v>
      </c>
      <c r="H92" s="138">
        <f t="shared" si="51"/>
        <v>94</v>
      </c>
      <c r="I92" s="138">
        <f t="shared" si="51"/>
        <v>92</v>
      </c>
      <c r="J92" s="138">
        <f t="shared" si="51"/>
        <v>92</v>
      </c>
      <c r="K92" s="138">
        <f t="shared" si="51"/>
        <v>96</v>
      </c>
      <c r="L92" s="138">
        <f t="shared" si="51"/>
        <v>100</v>
      </c>
      <c r="M92" s="138">
        <f t="shared" si="52"/>
        <v>98</v>
      </c>
      <c r="N92" s="138">
        <f t="shared" si="53"/>
        <v>94</v>
      </c>
      <c r="O92" s="138">
        <f t="shared" si="54"/>
        <v>92</v>
      </c>
      <c r="P92" s="138">
        <f t="shared" si="55"/>
        <v>92</v>
      </c>
      <c r="Q92" s="138">
        <f t="shared" si="51"/>
        <v>98</v>
      </c>
      <c r="R92" s="138">
        <f t="shared" si="51"/>
        <v>94</v>
      </c>
      <c r="S92" s="138">
        <f t="shared" si="51"/>
        <v>92</v>
      </c>
      <c r="T92" s="139">
        <f>T63+T91</f>
        <v>94</v>
      </c>
      <c r="U92" s="148">
        <f>AVERAGE(C92:T92)</f>
        <v>94.444444444444443</v>
      </c>
      <c r="V92" s="151"/>
    </row>
    <row r="93" spans="1:22" x14ac:dyDescent="0.7">
      <c r="A93" s="135" t="s">
        <v>267</v>
      </c>
      <c r="B93" s="135"/>
      <c r="C93" s="136" t="s">
        <v>268</v>
      </c>
      <c r="D93" s="136" t="s">
        <v>268</v>
      </c>
      <c r="E93" s="136" t="s">
        <v>268</v>
      </c>
      <c r="F93" s="136" t="s">
        <v>268</v>
      </c>
      <c r="G93" s="136" t="s">
        <v>268</v>
      </c>
      <c r="H93" s="136" t="s">
        <v>268</v>
      </c>
      <c r="I93" s="136" t="s">
        <v>268</v>
      </c>
      <c r="J93" s="136" t="s">
        <v>268</v>
      </c>
      <c r="K93" s="136" t="s">
        <v>268</v>
      </c>
      <c r="L93" s="136" t="s">
        <v>268</v>
      </c>
      <c r="M93" s="136" t="s">
        <v>268</v>
      </c>
      <c r="N93" s="136" t="s">
        <v>268</v>
      </c>
      <c r="O93" s="136" t="s">
        <v>268</v>
      </c>
      <c r="P93" s="136" t="s">
        <v>268</v>
      </c>
      <c r="Q93" s="136" t="s">
        <v>268</v>
      </c>
      <c r="R93" s="136" t="s">
        <v>268</v>
      </c>
      <c r="S93" s="136" t="s">
        <v>268</v>
      </c>
      <c r="T93" s="136" t="s">
        <v>268</v>
      </c>
    </row>
  </sheetData>
  <mergeCells count="21">
    <mergeCell ref="Q5:Q6"/>
    <mergeCell ref="R5:R6"/>
    <mergeCell ref="S5:S6"/>
    <mergeCell ref="T5:T6"/>
    <mergeCell ref="U5:U6"/>
    <mergeCell ref="A1:U1"/>
    <mergeCell ref="B5:B6"/>
    <mergeCell ref="C5:C6"/>
    <mergeCell ref="D5:D6"/>
    <mergeCell ref="E5:E6"/>
    <mergeCell ref="F5:F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L5:L6"/>
  </mergeCells>
  <pageMargins left="0.19685039370078741" right="0.17" top="0.41" bottom="0.41" header="0.43" footer="0.2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3"/>
  <sheetViews>
    <sheetView topLeftCell="A70" zoomScale="70" zoomScaleNormal="70" workbookViewId="0">
      <selection activeCell="M93" sqref="M93"/>
    </sheetView>
  </sheetViews>
  <sheetFormatPr defaultColWidth="8.8984375" defaultRowHeight="24.6" x14ac:dyDescent="0.7"/>
  <cols>
    <col min="1" max="1" width="104.69921875" style="55" customWidth="1"/>
    <col min="2" max="2" width="8.8984375" style="56" customWidth="1"/>
    <col min="3" max="3" width="8.796875" style="55" customWidth="1"/>
    <col min="4" max="4" width="9.09765625" style="55" customWidth="1"/>
    <col min="5" max="5" width="10" style="55" customWidth="1"/>
    <col min="6" max="6" width="10.19921875" style="55" customWidth="1"/>
    <col min="7" max="8" width="8.8984375" style="55"/>
    <col min="9" max="10" width="10.19921875" style="55" customWidth="1"/>
    <col min="11" max="16384" width="8.8984375" style="55"/>
  </cols>
  <sheetData>
    <row r="1" spans="1:12" ht="66.599999999999994" customHeight="1" x14ac:dyDescent="0.7">
      <c r="A1" s="202" t="s">
        <v>216</v>
      </c>
      <c r="B1" s="202"/>
      <c r="C1" s="202"/>
      <c r="D1" s="202"/>
      <c r="E1" s="202"/>
      <c r="F1" s="202"/>
    </row>
    <row r="2" spans="1:12" ht="6.6" customHeight="1" x14ac:dyDescent="0.7"/>
    <row r="3" spans="1:12" x14ac:dyDescent="0.7">
      <c r="A3" s="57" t="s">
        <v>331</v>
      </c>
      <c r="B3" s="52"/>
    </row>
    <row r="4" spans="1:12" ht="6" customHeight="1" x14ac:dyDescent="0.7">
      <c r="B4" s="52"/>
    </row>
    <row r="5" spans="1:12" s="56" customFormat="1" ht="21" customHeight="1" x14ac:dyDescent="0.7">
      <c r="A5" s="58" t="s">
        <v>0</v>
      </c>
      <c r="B5" s="200" t="s">
        <v>2</v>
      </c>
      <c r="C5" s="212" t="s">
        <v>332</v>
      </c>
      <c r="D5" s="212" t="s">
        <v>333</v>
      </c>
      <c r="E5" s="212" t="s">
        <v>334</v>
      </c>
      <c r="F5" s="212" t="s">
        <v>335</v>
      </c>
      <c r="G5" s="212" t="s">
        <v>336</v>
      </c>
      <c r="H5" s="212" t="s">
        <v>337</v>
      </c>
      <c r="I5" s="212" t="s">
        <v>338</v>
      </c>
      <c r="J5" s="212" t="s">
        <v>339</v>
      </c>
      <c r="K5" s="212" t="s">
        <v>340</v>
      </c>
      <c r="L5" s="198" t="s">
        <v>1</v>
      </c>
    </row>
    <row r="6" spans="1:12" ht="18.600000000000001" customHeight="1" x14ac:dyDescent="0.7">
      <c r="A6" s="59" t="s">
        <v>215</v>
      </c>
      <c r="B6" s="201"/>
      <c r="C6" s="213"/>
      <c r="D6" s="213"/>
      <c r="E6" s="213"/>
      <c r="F6" s="213"/>
      <c r="G6" s="213"/>
      <c r="H6" s="213"/>
      <c r="I6" s="213"/>
      <c r="J6" s="213"/>
      <c r="K6" s="213"/>
      <c r="L6" s="198"/>
    </row>
    <row r="7" spans="1:12" x14ac:dyDescent="0.7">
      <c r="A7" s="60" t="s">
        <v>27</v>
      </c>
      <c r="B7" s="124"/>
      <c r="C7" s="100"/>
      <c r="D7" s="100"/>
      <c r="E7" s="100"/>
      <c r="F7" s="100"/>
      <c r="G7" s="101"/>
      <c r="H7" s="101"/>
      <c r="I7" s="101"/>
      <c r="J7" s="101"/>
      <c r="K7" s="101"/>
      <c r="L7" s="101"/>
    </row>
    <row r="8" spans="1:12" x14ac:dyDescent="0.7">
      <c r="A8" s="61" t="s">
        <v>4</v>
      </c>
      <c r="B8" s="124"/>
      <c r="C8" s="103"/>
      <c r="D8" s="103"/>
      <c r="E8" s="103"/>
      <c r="F8" s="103"/>
      <c r="G8" s="104"/>
      <c r="H8" s="104"/>
      <c r="I8" s="104"/>
      <c r="J8" s="104"/>
      <c r="K8" s="104"/>
      <c r="L8" s="104"/>
    </row>
    <row r="9" spans="1:12" x14ac:dyDescent="0.7">
      <c r="A9" s="61" t="s">
        <v>245</v>
      </c>
      <c r="B9" s="76">
        <v>2</v>
      </c>
      <c r="C9" s="62">
        <v>2</v>
      </c>
      <c r="D9" s="62">
        <v>2</v>
      </c>
      <c r="E9" s="81">
        <v>2</v>
      </c>
      <c r="F9" s="81">
        <v>2</v>
      </c>
      <c r="G9" s="92">
        <v>2</v>
      </c>
      <c r="H9" s="92">
        <v>2</v>
      </c>
      <c r="I9" s="92">
        <v>2</v>
      </c>
      <c r="J9" s="92">
        <v>2</v>
      </c>
      <c r="K9" s="92">
        <v>2</v>
      </c>
      <c r="L9" s="92">
        <f>SUM(C9:K9)</f>
        <v>18</v>
      </c>
    </row>
    <row r="10" spans="1:12" x14ac:dyDescent="0.7">
      <c r="A10" s="61" t="s">
        <v>246</v>
      </c>
      <c r="B10" s="76">
        <v>2</v>
      </c>
      <c r="C10" s="81">
        <v>2</v>
      </c>
      <c r="D10" s="81">
        <v>2</v>
      </c>
      <c r="E10" s="81">
        <v>2</v>
      </c>
      <c r="F10" s="81">
        <v>2</v>
      </c>
      <c r="G10" s="92">
        <v>2</v>
      </c>
      <c r="H10" s="92">
        <v>2</v>
      </c>
      <c r="I10" s="92">
        <v>2</v>
      </c>
      <c r="J10" s="92">
        <v>2</v>
      </c>
      <c r="K10" s="92">
        <v>2</v>
      </c>
      <c r="L10" s="92">
        <f>SUM(C10:K10)</f>
        <v>18</v>
      </c>
    </row>
    <row r="11" spans="1:12" x14ac:dyDescent="0.7">
      <c r="A11" s="61" t="s">
        <v>247</v>
      </c>
      <c r="B11" s="76">
        <v>2</v>
      </c>
      <c r="C11" s="81">
        <v>2</v>
      </c>
      <c r="D11" s="81">
        <v>2</v>
      </c>
      <c r="E11" s="81">
        <v>2</v>
      </c>
      <c r="F11" s="81">
        <v>2</v>
      </c>
      <c r="G11" s="92">
        <v>2</v>
      </c>
      <c r="H11" s="92">
        <v>2</v>
      </c>
      <c r="I11" s="92">
        <v>2</v>
      </c>
      <c r="J11" s="92">
        <v>2</v>
      </c>
      <c r="K11" s="92">
        <v>2</v>
      </c>
      <c r="L11" s="92">
        <f>SUM(C11:K11)</f>
        <v>18</v>
      </c>
    </row>
    <row r="12" spans="1:12" x14ac:dyDescent="0.7">
      <c r="A12" s="61" t="s">
        <v>5</v>
      </c>
      <c r="B12" s="76">
        <v>2</v>
      </c>
      <c r="C12" s="81">
        <v>2</v>
      </c>
      <c r="D12" s="81">
        <v>2</v>
      </c>
      <c r="E12" s="81">
        <v>2</v>
      </c>
      <c r="F12" s="81">
        <v>2</v>
      </c>
      <c r="G12" s="92">
        <v>2</v>
      </c>
      <c r="H12" s="92">
        <v>2</v>
      </c>
      <c r="I12" s="92">
        <v>2</v>
      </c>
      <c r="J12" s="92">
        <v>2</v>
      </c>
      <c r="K12" s="92">
        <v>2</v>
      </c>
      <c r="L12" s="92">
        <f>SUM(C12:K12)</f>
        <v>18</v>
      </c>
    </row>
    <row r="13" spans="1:12" x14ac:dyDescent="0.7">
      <c r="A13" s="61" t="s">
        <v>6</v>
      </c>
      <c r="B13" s="124"/>
      <c r="C13" s="125"/>
      <c r="D13" s="125"/>
      <c r="E13" s="125"/>
      <c r="F13" s="125"/>
      <c r="G13" s="105"/>
      <c r="H13" s="105"/>
      <c r="I13" s="105"/>
      <c r="J13" s="105"/>
      <c r="K13" s="105"/>
      <c r="L13" s="126"/>
    </row>
    <row r="14" spans="1:12" x14ac:dyDescent="0.7">
      <c r="A14" s="61" t="s">
        <v>248</v>
      </c>
      <c r="B14" s="76">
        <v>2</v>
      </c>
      <c r="C14" s="81">
        <v>2</v>
      </c>
      <c r="D14" s="81">
        <v>2</v>
      </c>
      <c r="E14" s="81">
        <v>2</v>
      </c>
      <c r="F14" s="81">
        <v>2</v>
      </c>
      <c r="G14" s="92">
        <v>2</v>
      </c>
      <c r="H14" s="92">
        <v>2</v>
      </c>
      <c r="I14" s="92">
        <v>2</v>
      </c>
      <c r="J14" s="92">
        <v>2</v>
      </c>
      <c r="K14" s="92">
        <v>2</v>
      </c>
      <c r="L14" s="92">
        <f t="shared" ref="L14:L19" si="0">SUM(C14:K14)</f>
        <v>18</v>
      </c>
    </row>
    <row r="15" spans="1:12" x14ac:dyDescent="0.7">
      <c r="A15" s="61" t="s">
        <v>249</v>
      </c>
      <c r="B15" s="76">
        <v>2</v>
      </c>
      <c r="C15" s="81">
        <v>2</v>
      </c>
      <c r="D15" s="81">
        <v>2</v>
      </c>
      <c r="E15" s="81">
        <v>2</v>
      </c>
      <c r="F15" s="81">
        <v>2</v>
      </c>
      <c r="G15" s="92">
        <v>2</v>
      </c>
      <c r="H15" s="92">
        <v>2</v>
      </c>
      <c r="I15" s="92">
        <v>2</v>
      </c>
      <c r="J15" s="92">
        <v>2</v>
      </c>
      <c r="K15" s="92">
        <v>2</v>
      </c>
      <c r="L15" s="92">
        <f t="shared" si="0"/>
        <v>18</v>
      </c>
    </row>
    <row r="16" spans="1:12" x14ac:dyDescent="0.7">
      <c r="A16" s="61" t="s">
        <v>250</v>
      </c>
      <c r="B16" s="76">
        <v>2</v>
      </c>
      <c r="C16" s="81">
        <v>2</v>
      </c>
      <c r="D16" s="81">
        <v>2</v>
      </c>
      <c r="E16" s="81">
        <v>2</v>
      </c>
      <c r="F16" s="81">
        <v>2</v>
      </c>
      <c r="G16" s="92">
        <v>2</v>
      </c>
      <c r="H16" s="92">
        <v>2</v>
      </c>
      <c r="I16" s="92">
        <v>2</v>
      </c>
      <c r="J16" s="92">
        <v>2</v>
      </c>
      <c r="K16" s="92">
        <v>2</v>
      </c>
      <c r="L16" s="92">
        <f t="shared" si="0"/>
        <v>18</v>
      </c>
    </row>
    <row r="17" spans="1:13" x14ac:dyDescent="0.7">
      <c r="A17" s="61" t="s">
        <v>251</v>
      </c>
      <c r="B17" s="76">
        <v>2</v>
      </c>
      <c r="C17" s="81">
        <v>2</v>
      </c>
      <c r="D17" s="81">
        <v>2</v>
      </c>
      <c r="E17" s="81">
        <v>2</v>
      </c>
      <c r="F17" s="81">
        <v>2</v>
      </c>
      <c r="G17" s="92">
        <v>2</v>
      </c>
      <c r="H17" s="92">
        <v>2</v>
      </c>
      <c r="I17" s="92">
        <v>2</v>
      </c>
      <c r="J17" s="92">
        <v>2</v>
      </c>
      <c r="K17" s="92">
        <v>2</v>
      </c>
      <c r="L17" s="92">
        <f t="shared" si="0"/>
        <v>18</v>
      </c>
    </row>
    <row r="18" spans="1:13" x14ac:dyDescent="0.7">
      <c r="A18" s="61" t="s">
        <v>252</v>
      </c>
      <c r="B18" s="76">
        <v>2</v>
      </c>
      <c r="C18" s="81">
        <v>2</v>
      </c>
      <c r="D18" s="81">
        <v>2</v>
      </c>
      <c r="E18" s="81">
        <v>2</v>
      </c>
      <c r="F18" s="81">
        <v>2</v>
      </c>
      <c r="G18" s="92">
        <v>2</v>
      </c>
      <c r="H18" s="92">
        <v>2</v>
      </c>
      <c r="I18" s="92">
        <v>2</v>
      </c>
      <c r="J18" s="92">
        <v>2</v>
      </c>
      <c r="K18" s="92">
        <v>2</v>
      </c>
      <c r="L18" s="92">
        <f t="shared" si="0"/>
        <v>18</v>
      </c>
    </row>
    <row r="19" spans="1:13" ht="32.4" customHeight="1" x14ac:dyDescent="0.7">
      <c r="A19" s="61" t="s">
        <v>7</v>
      </c>
      <c r="B19" s="76">
        <v>2</v>
      </c>
      <c r="C19" s="82">
        <v>2</v>
      </c>
      <c r="D19" s="82">
        <v>2</v>
      </c>
      <c r="E19" s="79">
        <v>2</v>
      </c>
      <c r="F19" s="79">
        <v>2</v>
      </c>
      <c r="G19" s="93">
        <v>2</v>
      </c>
      <c r="H19" s="93">
        <v>2</v>
      </c>
      <c r="I19" s="93">
        <v>2</v>
      </c>
      <c r="J19" s="93">
        <v>2</v>
      </c>
      <c r="K19" s="93">
        <v>0</v>
      </c>
      <c r="L19" s="92">
        <f t="shared" si="0"/>
        <v>16</v>
      </c>
    </row>
    <row r="20" spans="1:13" s="63" customFormat="1" ht="22.2" customHeight="1" x14ac:dyDescent="0.7">
      <c r="A20" s="86" t="s">
        <v>1</v>
      </c>
      <c r="B20" s="88">
        <f>SUM(B8:B19)</f>
        <v>20</v>
      </c>
      <c r="C20" s="88">
        <f t="shared" ref="C20:L20" si="1">SUM(C8:C19)</f>
        <v>20</v>
      </c>
      <c r="D20" s="88">
        <f t="shared" si="1"/>
        <v>20</v>
      </c>
      <c r="E20" s="88">
        <f t="shared" si="1"/>
        <v>20</v>
      </c>
      <c r="F20" s="88">
        <f t="shared" si="1"/>
        <v>20</v>
      </c>
      <c r="G20" s="88">
        <f t="shared" si="1"/>
        <v>20</v>
      </c>
      <c r="H20" s="88">
        <f t="shared" si="1"/>
        <v>20</v>
      </c>
      <c r="I20" s="88">
        <f t="shared" si="1"/>
        <v>20</v>
      </c>
      <c r="J20" s="88">
        <f t="shared" si="1"/>
        <v>20</v>
      </c>
      <c r="K20" s="88">
        <f t="shared" si="1"/>
        <v>18</v>
      </c>
      <c r="L20" s="88">
        <f t="shared" si="1"/>
        <v>178</v>
      </c>
      <c r="M20" s="94">
        <f>COUNTIF(C20:K20,20)</f>
        <v>8</v>
      </c>
    </row>
    <row r="21" spans="1:13" x14ac:dyDescent="0.7">
      <c r="A21" s="60" t="s">
        <v>28</v>
      </c>
      <c r="B21" s="127"/>
      <c r="C21" s="128"/>
      <c r="D21" s="100"/>
      <c r="E21" s="100"/>
      <c r="F21" s="100"/>
      <c r="G21" s="101"/>
      <c r="H21" s="101"/>
      <c r="I21" s="101"/>
      <c r="J21" s="101"/>
      <c r="K21" s="101"/>
      <c r="L21" s="101"/>
    </row>
    <row r="22" spans="1:13" x14ac:dyDescent="0.7">
      <c r="A22" s="61" t="s">
        <v>8</v>
      </c>
      <c r="B22" s="76">
        <v>2</v>
      </c>
      <c r="C22" s="81">
        <v>2</v>
      </c>
      <c r="D22" s="81">
        <v>2</v>
      </c>
      <c r="E22" s="81">
        <v>2</v>
      </c>
      <c r="F22" s="81">
        <v>2</v>
      </c>
      <c r="G22" s="92">
        <v>2</v>
      </c>
      <c r="H22" s="92">
        <v>2</v>
      </c>
      <c r="I22" s="92">
        <v>2</v>
      </c>
      <c r="J22" s="92">
        <v>2</v>
      </c>
      <c r="K22" s="92">
        <v>2</v>
      </c>
      <c r="L22" s="92">
        <f>SUM(C22:K22)</f>
        <v>18</v>
      </c>
    </row>
    <row r="23" spans="1:13" x14ac:dyDescent="0.7">
      <c r="A23" s="61" t="s">
        <v>9</v>
      </c>
      <c r="B23" s="124"/>
      <c r="C23" s="125"/>
      <c r="D23" s="125"/>
      <c r="E23" s="125"/>
      <c r="F23" s="125"/>
      <c r="G23" s="105"/>
      <c r="H23" s="105"/>
      <c r="I23" s="105"/>
      <c r="J23" s="105"/>
      <c r="K23" s="105"/>
      <c r="L23" s="105"/>
    </row>
    <row r="24" spans="1:13" x14ac:dyDescent="0.7">
      <c r="A24" s="61" t="s">
        <v>248</v>
      </c>
      <c r="B24" s="76">
        <v>2</v>
      </c>
      <c r="C24" s="81">
        <v>2</v>
      </c>
      <c r="D24" s="81">
        <v>2</v>
      </c>
      <c r="E24" s="81">
        <v>2</v>
      </c>
      <c r="F24" s="81">
        <v>2</v>
      </c>
      <c r="G24" s="92">
        <v>2</v>
      </c>
      <c r="H24" s="92">
        <v>2</v>
      </c>
      <c r="I24" s="92">
        <v>0</v>
      </c>
      <c r="J24" s="92">
        <v>2</v>
      </c>
      <c r="K24" s="92">
        <v>2</v>
      </c>
      <c r="L24" s="92">
        <f t="shared" ref="L24:L29" si="2">SUM(C24:K24)</f>
        <v>16</v>
      </c>
    </row>
    <row r="25" spans="1:13" x14ac:dyDescent="0.7">
      <c r="A25" s="61" t="s">
        <v>249</v>
      </c>
      <c r="B25" s="76">
        <v>2</v>
      </c>
      <c r="C25" s="81">
        <v>2</v>
      </c>
      <c r="D25" s="81">
        <v>2</v>
      </c>
      <c r="E25" s="81">
        <v>2</v>
      </c>
      <c r="F25" s="81">
        <v>2</v>
      </c>
      <c r="G25" s="92">
        <v>2</v>
      </c>
      <c r="H25" s="92">
        <v>2</v>
      </c>
      <c r="I25" s="92">
        <v>2</v>
      </c>
      <c r="J25" s="92">
        <v>2</v>
      </c>
      <c r="K25" s="92">
        <v>2</v>
      </c>
      <c r="L25" s="92">
        <f t="shared" si="2"/>
        <v>18</v>
      </c>
    </row>
    <row r="26" spans="1:13" x14ac:dyDescent="0.7">
      <c r="A26" s="61" t="s">
        <v>250</v>
      </c>
      <c r="B26" s="76">
        <v>2</v>
      </c>
      <c r="C26" s="81">
        <v>2</v>
      </c>
      <c r="D26" s="81">
        <v>2</v>
      </c>
      <c r="E26" s="81">
        <v>2</v>
      </c>
      <c r="F26" s="81">
        <v>2</v>
      </c>
      <c r="G26" s="92">
        <v>2</v>
      </c>
      <c r="H26" s="92">
        <v>2</v>
      </c>
      <c r="I26" s="92">
        <v>2</v>
      </c>
      <c r="J26" s="92">
        <v>2</v>
      </c>
      <c r="K26" s="92">
        <v>2</v>
      </c>
      <c r="L26" s="92">
        <f t="shared" si="2"/>
        <v>18</v>
      </c>
    </row>
    <row r="27" spans="1:13" x14ac:dyDescent="0.7">
      <c r="A27" s="61" t="s">
        <v>251</v>
      </c>
      <c r="B27" s="76">
        <v>2</v>
      </c>
      <c r="C27" s="81">
        <v>2</v>
      </c>
      <c r="D27" s="81">
        <v>2</v>
      </c>
      <c r="E27" s="81">
        <v>2</v>
      </c>
      <c r="F27" s="81">
        <v>2</v>
      </c>
      <c r="G27" s="92">
        <v>2</v>
      </c>
      <c r="H27" s="92">
        <v>2</v>
      </c>
      <c r="I27" s="92">
        <v>2</v>
      </c>
      <c r="J27" s="92">
        <v>2</v>
      </c>
      <c r="K27" s="92">
        <v>2</v>
      </c>
      <c r="L27" s="92">
        <f t="shared" si="2"/>
        <v>18</v>
      </c>
    </row>
    <row r="28" spans="1:13" x14ac:dyDescent="0.7">
      <c r="A28" s="61" t="s">
        <v>252</v>
      </c>
      <c r="B28" s="76">
        <v>2</v>
      </c>
      <c r="C28" s="62">
        <v>2</v>
      </c>
      <c r="D28" s="81">
        <v>2</v>
      </c>
      <c r="E28" s="81">
        <v>2</v>
      </c>
      <c r="F28" s="81">
        <v>2</v>
      </c>
      <c r="G28" s="92">
        <v>2</v>
      </c>
      <c r="H28" s="92">
        <v>2</v>
      </c>
      <c r="I28" s="95">
        <v>2</v>
      </c>
      <c r="J28" s="95">
        <v>2</v>
      </c>
      <c r="K28" s="92">
        <v>2</v>
      </c>
      <c r="L28" s="92">
        <f t="shared" si="2"/>
        <v>18</v>
      </c>
    </row>
    <row r="29" spans="1:13" x14ac:dyDescent="0.7">
      <c r="A29" s="61" t="s">
        <v>11</v>
      </c>
      <c r="B29" s="76">
        <v>2</v>
      </c>
      <c r="C29" s="81">
        <v>2</v>
      </c>
      <c r="D29" s="81">
        <v>2</v>
      </c>
      <c r="E29" s="81">
        <v>2</v>
      </c>
      <c r="F29" s="81">
        <v>2</v>
      </c>
      <c r="G29" s="92">
        <v>2</v>
      </c>
      <c r="H29" s="92">
        <v>2</v>
      </c>
      <c r="I29" s="92">
        <v>2</v>
      </c>
      <c r="J29" s="92">
        <v>2</v>
      </c>
      <c r="K29" s="92">
        <v>2</v>
      </c>
      <c r="L29" s="92">
        <f t="shared" si="2"/>
        <v>18</v>
      </c>
    </row>
    <row r="30" spans="1:13" ht="44.4" customHeight="1" x14ac:dyDescent="0.7">
      <c r="A30" s="61" t="s">
        <v>10</v>
      </c>
      <c r="B30" s="76"/>
      <c r="C30" s="123" t="s">
        <v>233</v>
      </c>
      <c r="D30" s="81" t="s">
        <v>233</v>
      </c>
      <c r="E30" s="96" t="s">
        <v>341</v>
      </c>
      <c r="F30" s="96" t="s">
        <v>233</v>
      </c>
      <c r="G30" s="97" t="s">
        <v>233</v>
      </c>
      <c r="H30" s="123" t="s">
        <v>233</v>
      </c>
      <c r="I30" s="96" t="s">
        <v>233</v>
      </c>
      <c r="J30" s="96" t="s">
        <v>233</v>
      </c>
      <c r="K30" s="96" t="s">
        <v>233</v>
      </c>
      <c r="L30" s="80"/>
    </row>
    <row r="31" spans="1:13" x14ac:dyDescent="0.7">
      <c r="A31" s="64" t="s">
        <v>12</v>
      </c>
      <c r="B31" s="124"/>
      <c r="C31" s="125"/>
      <c r="D31" s="125"/>
      <c r="E31" s="125"/>
      <c r="F31" s="125"/>
      <c r="G31" s="105"/>
      <c r="H31" s="105"/>
      <c r="I31" s="105"/>
      <c r="J31" s="105"/>
      <c r="K31" s="105"/>
      <c r="L31" s="105"/>
    </row>
    <row r="32" spans="1:13" s="63" customFormat="1" x14ac:dyDescent="0.7">
      <c r="A32" s="65" t="s">
        <v>218</v>
      </c>
      <c r="B32" s="76">
        <v>2</v>
      </c>
      <c r="C32" s="62">
        <v>0</v>
      </c>
      <c r="D32" s="81">
        <v>0</v>
      </c>
      <c r="E32" s="62">
        <v>0</v>
      </c>
      <c r="F32" s="81">
        <v>0</v>
      </c>
      <c r="G32" s="98">
        <v>0</v>
      </c>
      <c r="H32" s="95">
        <v>0</v>
      </c>
      <c r="I32" s="95">
        <v>0</v>
      </c>
      <c r="J32" s="95">
        <v>0</v>
      </c>
      <c r="K32" s="92">
        <v>0</v>
      </c>
      <c r="L32" s="92">
        <f>SUM(C32:K32)</f>
        <v>0</v>
      </c>
    </row>
    <row r="33" spans="1:13" ht="21" customHeight="1" x14ac:dyDescent="0.7">
      <c r="A33" s="65" t="s">
        <v>219</v>
      </c>
      <c r="B33" s="76">
        <v>2</v>
      </c>
      <c r="C33" s="81">
        <v>0</v>
      </c>
      <c r="D33" s="81">
        <v>0</v>
      </c>
      <c r="E33" s="81">
        <v>0</v>
      </c>
      <c r="F33" s="81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f>SUM(C33:K33)</f>
        <v>0</v>
      </c>
    </row>
    <row r="34" spans="1:13" ht="21" customHeight="1" x14ac:dyDescent="0.7">
      <c r="A34" s="66" t="s">
        <v>244</v>
      </c>
      <c r="B34" s="76">
        <v>2</v>
      </c>
      <c r="C34" s="81">
        <v>0</v>
      </c>
      <c r="D34" s="81">
        <v>0</v>
      </c>
      <c r="E34" s="81">
        <v>0</v>
      </c>
      <c r="F34" s="81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f>SUM(C34:K34)</f>
        <v>0</v>
      </c>
    </row>
    <row r="35" spans="1:13" ht="21" customHeight="1" x14ac:dyDescent="0.7">
      <c r="A35" s="67" t="s">
        <v>210</v>
      </c>
      <c r="B35" s="124"/>
      <c r="C35" s="129"/>
      <c r="D35" s="129"/>
      <c r="E35" s="129"/>
      <c r="F35" s="129"/>
      <c r="G35" s="130"/>
      <c r="H35" s="130"/>
      <c r="I35" s="130"/>
      <c r="J35" s="130"/>
      <c r="K35" s="130"/>
      <c r="L35" s="130"/>
    </row>
    <row r="36" spans="1:13" x14ac:dyDescent="0.7">
      <c r="A36" s="86" t="s">
        <v>1</v>
      </c>
      <c r="B36" s="89">
        <f>SUM(B22:B34)</f>
        <v>20</v>
      </c>
      <c r="C36" s="89">
        <f t="shared" ref="C36:L36" si="3">SUM(C22:C34)</f>
        <v>14</v>
      </c>
      <c r="D36" s="89">
        <f t="shared" si="3"/>
        <v>14</v>
      </c>
      <c r="E36" s="89">
        <f t="shared" si="3"/>
        <v>14</v>
      </c>
      <c r="F36" s="89">
        <f t="shared" si="3"/>
        <v>14</v>
      </c>
      <c r="G36" s="89">
        <f t="shared" si="3"/>
        <v>14</v>
      </c>
      <c r="H36" s="89">
        <f t="shared" si="3"/>
        <v>14</v>
      </c>
      <c r="I36" s="89">
        <f t="shared" si="3"/>
        <v>12</v>
      </c>
      <c r="J36" s="89">
        <f t="shared" si="3"/>
        <v>14</v>
      </c>
      <c r="K36" s="89">
        <f t="shared" si="3"/>
        <v>14</v>
      </c>
      <c r="L36" s="89">
        <f t="shared" si="3"/>
        <v>124</v>
      </c>
      <c r="M36" s="94">
        <f>COUNTIF(C36:K36,20)</f>
        <v>0</v>
      </c>
    </row>
    <row r="37" spans="1:13" ht="49.2" x14ac:dyDescent="0.7">
      <c r="A37" s="60" t="s">
        <v>29</v>
      </c>
      <c r="B37" s="124"/>
      <c r="C37" s="100"/>
      <c r="D37" s="100"/>
      <c r="E37" s="100"/>
      <c r="F37" s="100"/>
      <c r="G37" s="101"/>
      <c r="H37" s="101"/>
      <c r="I37" s="101"/>
      <c r="J37" s="101"/>
      <c r="K37" s="101"/>
      <c r="L37" s="101"/>
    </row>
    <row r="38" spans="1:13" ht="26.4" customHeight="1" x14ac:dyDescent="0.7">
      <c r="A38" s="61" t="s">
        <v>13</v>
      </c>
      <c r="B38" s="76">
        <v>2</v>
      </c>
      <c r="C38" s="81">
        <v>2</v>
      </c>
      <c r="D38" s="81">
        <v>2</v>
      </c>
      <c r="E38" s="81">
        <v>2</v>
      </c>
      <c r="F38" s="81">
        <v>2</v>
      </c>
      <c r="G38" s="92">
        <v>2</v>
      </c>
      <c r="H38" s="92">
        <v>2</v>
      </c>
      <c r="I38" s="92">
        <v>2</v>
      </c>
      <c r="J38" s="92">
        <v>2</v>
      </c>
      <c r="K38" s="92">
        <v>2</v>
      </c>
      <c r="L38" s="92">
        <f>SUM(C38:K38)</f>
        <v>18</v>
      </c>
    </row>
    <row r="39" spans="1:13" s="63" customFormat="1" x14ac:dyDescent="0.7">
      <c r="A39" s="61" t="s">
        <v>14</v>
      </c>
      <c r="B39" s="76">
        <v>2</v>
      </c>
      <c r="C39" s="81">
        <v>2</v>
      </c>
      <c r="D39" s="81">
        <v>2</v>
      </c>
      <c r="E39" s="81">
        <v>2</v>
      </c>
      <c r="F39" s="81">
        <v>2</v>
      </c>
      <c r="G39" s="92">
        <v>2</v>
      </c>
      <c r="H39" s="92">
        <v>2</v>
      </c>
      <c r="I39" s="92">
        <v>2</v>
      </c>
      <c r="J39" s="92">
        <v>2</v>
      </c>
      <c r="K39" s="92">
        <v>2</v>
      </c>
      <c r="L39" s="92">
        <f>SUM(C39:K39)</f>
        <v>18</v>
      </c>
    </row>
    <row r="40" spans="1:13" s="63" customFormat="1" x14ac:dyDescent="0.7">
      <c r="A40" s="68" t="s">
        <v>3</v>
      </c>
      <c r="B40" s="76"/>
      <c r="C40" s="62" t="s">
        <v>294</v>
      </c>
      <c r="D40" s="62" t="s">
        <v>241</v>
      </c>
      <c r="E40" s="62" t="s">
        <v>342</v>
      </c>
      <c r="F40" s="62" t="s">
        <v>243</v>
      </c>
      <c r="G40" s="92" t="s">
        <v>241</v>
      </c>
      <c r="H40" s="95" t="s">
        <v>342</v>
      </c>
      <c r="I40" s="95" t="s">
        <v>241</v>
      </c>
      <c r="J40" s="95" t="s">
        <v>241</v>
      </c>
      <c r="K40" s="95" t="s">
        <v>342</v>
      </c>
      <c r="L40" s="83"/>
    </row>
    <row r="41" spans="1:13" x14ac:dyDescent="0.7">
      <c r="A41" s="61" t="s">
        <v>15</v>
      </c>
      <c r="B41" s="76">
        <v>2</v>
      </c>
      <c r="C41" s="84">
        <v>2</v>
      </c>
      <c r="D41" s="81">
        <v>2</v>
      </c>
      <c r="E41" s="81">
        <v>2</v>
      </c>
      <c r="F41" s="81">
        <v>2</v>
      </c>
      <c r="G41" s="92">
        <v>2</v>
      </c>
      <c r="H41" s="92">
        <v>2</v>
      </c>
      <c r="I41" s="92">
        <v>2</v>
      </c>
      <c r="J41" s="92">
        <v>2</v>
      </c>
      <c r="K41" s="92">
        <v>2</v>
      </c>
      <c r="L41" s="99">
        <f>SUM(C41:K41)</f>
        <v>18</v>
      </c>
    </row>
    <row r="42" spans="1:13" x14ac:dyDescent="0.7">
      <c r="A42" s="61" t="s">
        <v>16</v>
      </c>
      <c r="B42" s="76">
        <v>2</v>
      </c>
      <c r="C42" s="82">
        <v>2</v>
      </c>
      <c r="D42" s="79">
        <v>2</v>
      </c>
      <c r="E42" s="79">
        <v>2</v>
      </c>
      <c r="F42" s="79">
        <v>2</v>
      </c>
      <c r="G42" s="93">
        <v>2</v>
      </c>
      <c r="H42" s="93">
        <v>2</v>
      </c>
      <c r="I42" s="93">
        <v>2</v>
      </c>
      <c r="J42" s="93">
        <v>2</v>
      </c>
      <c r="K42" s="93">
        <v>2</v>
      </c>
      <c r="L42" s="99">
        <f>SUM(C42:K42)</f>
        <v>18</v>
      </c>
    </row>
    <row r="43" spans="1:13" x14ac:dyDescent="0.7">
      <c r="A43" s="86" t="s">
        <v>1</v>
      </c>
      <c r="B43" s="87">
        <f>SUM(B38:B42)</f>
        <v>8</v>
      </c>
      <c r="C43" s="88">
        <f>SUM(C38:C39,C41:C42)</f>
        <v>8</v>
      </c>
      <c r="D43" s="88">
        <f t="shared" ref="D43:K43" si="4">SUM(D38:D39,D41:D42)</f>
        <v>8</v>
      </c>
      <c r="E43" s="88">
        <f t="shared" si="4"/>
        <v>8</v>
      </c>
      <c r="F43" s="88">
        <f t="shared" si="4"/>
        <v>8</v>
      </c>
      <c r="G43" s="88">
        <f t="shared" si="4"/>
        <v>8</v>
      </c>
      <c r="H43" s="88">
        <f t="shared" si="4"/>
        <v>8</v>
      </c>
      <c r="I43" s="88">
        <f t="shared" si="4"/>
        <v>8</v>
      </c>
      <c r="J43" s="88">
        <f t="shared" si="4"/>
        <v>8</v>
      </c>
      <c r="K43" s="88">
        <f t="shared" si="4"/>
        <v>8</v>
      </c>
      <c r="L43" s="88">
        <f>SUM(L38:L39,L41:L42)</f>
        <v>72</v>
      </c>
      <c r="M43" s="94">
        <f>COUNTIF(C43:K43,8)</f>
        <v>9</v>
      </c>
    </row>
    <row r="44" spans="1:13" x14ac:dyDescent="0.7">
      <c r="A44" s="60" t="s">
        <v>30</v>
      </c>
      <c r="B44" s="127"/>
      <c r="C44" s="128"/>
      <c r="D44" s="128"/>
      <c r="E44" s="128"/>
      <c r="F44" s="128"/>
      <c r="G44" s="102"/>
      <c r="H44" s="102"/>
      <c r="I44" s="102"/>
      <c r="J44" s="102"/>
      <c r="K44" s="102"/>
      <c r="L44" s="101"/>
    </row>
    <row r="45" spans="1:13" ht="26.4" customHeight="1" x14ac:dyDescent="0.7">
      <c r="A45" s="61" t="s">
        <v>24</v>
      </c>
      <c r="B45" s="76">
        <v>2</v>
      </c>
      <c r="C45" s="84">
        <v>2</v>
      </c>
      <c r="D45" s="81">
        <v>2</v>
      </c>
      <c r="E45" s="81">
        <v>2</v>
      </c>
      <c r="F45" s="81">
        <v>2</v>
      </c>
      <c r="G45" s="92">
        <v>2</v>
      </c>
      <c r="H45" s="92">
        <v>2</v>
      </c>
      <c r="I45" s="92">
        <v>2</v>
      </c>
      <c r="J45" s="92">
        <v>2</v>
      </c>
      <c r="K45" s="92">
        <v>0</v>
      </c>
      <c r="L45" s="92">
        <f>SUM(C45:K45)</f>
        <v>16</v>
      </c>
    </row>
    <row r="46" spans="1:13" x14ac:dyDescent="0.7">
      <c r="A46" s="61" t="s">
        <v>17</v>
      </c>
      <c r="B46" s="76">
        <v>2</v>
      </c>
      <c r="C46" s="84">
        <v>2</v>
      </c>
      <c r="D46" s="62">
        <v>2</v>
      </c>
      <c r="E46" s="62">
        <v>2</v>
      </c>
      <c r="F46" s="62">
        <v>2</v>
      </c>
      <c r="G46" s="95">
        <v>2</v>
      </c>
      <c r="H46" s="95">
        <v>2</v>
      </c>
      <c r="I46" s="95">
        <v>2</v>
      </c>
      <c r="J46" s="95">
        <v>2</v>
      </c>
      <c r="K46" s="95">
        <v>0</v>
      </c>
      <c r="L46" s="92">
        <f>SUM(C46:K46)</f>
        <v>16</v>
      </c>
    </row>
    <row r="47" spans="1:13" ht="26.4" customHeight="1" x14ac:dyDescent="0.7">
      <c r="A47" s="61" t="s">
        <v>18</v>
      </c>
      <c r="B47" s="76">
        <v>2</v>
      </c>
      <c r="C47" s="85">
        <v>2</v>
      </c>
      <c r="D47" s="81">
        <v>2</v>
      </c>
      <c r="E47" s="81">
        <v>2</v>
      </c>
      <c r="F47" s="81">
        <v>2</v>
      </c>
      <c r="G47" s="92">
        <v>2</v>
      </c>
      <c r="H47" s="92">
        <v>2</v>
      </c>
      <c r="I47" s="92">
        <v>2</v>
      </c>
      <c r="J47" s="92">
        <v>2</v>
      </c>
      <c r="K47" s="92">
        <v>2</v>
      </c>
      <c r="L47" s="92">
        <f>SUM(C47:K47)</f>
        <v>18</v>
      </c>
    </row>
    <row r="48" spans="1:13" ht="24.6" customHeight="1" x14ac:dyDescent="0.7">
      <c r="A48" s="61" t="s">
        <v>25</v>
      </c>
      <c r="B48" s="76">
        <v>2</v>
      </c>
      <c r="C48" s="82">
        <v>2</v>
      </c>
      <c r="D48" s="79">
        <v>2</v>
      </c>
      <c r="E48" s="79">
        <v>2</v>
      </c>
      <c r="F48" s="79">
        <v>2</v>
      </c>
      <c r="G48" s="93">
        <v>2</v>
      </c>
      <c r="H48" s="93">
        <v>2</v>
      </c>
      <c r="I48" s="93">
        <v>2</v>
      </c>
      <c r="J48" s="93">
        <v>2</v>
      </c>
      <c r="K48" s="93">
        <v>2</v>
      </c>
      <c r="L48" s="92">
        <f>SUM(C48:K48)</f>
        <v>18</v>
      </c>
    </row>
    <row r="49" spans="1:13" x14ac:dyDescent="0.7">
      <c r="A49" s="86" t="s">
        <v>1</v>
      </c>
      <c r="B49" s="87">
        <f t="shared" ref="B49:L49" si="5">SUM(B45:B48)</f>
        <v>8</v>
      </c>
      <c r="C49" s="88">
        <f t="shared" si="5"/>
        <v>8</v>
      </c>
      <c r="D49" s="88">
        <f t="shared" si="5"/>
        <v>8</v>
      </c>
      <c r="E49" s="88">
        <f t="shared" si="5"/>
        <v>8</v>
      </c>
      <c r="F49" s="88">
        <f t="shared" si="5"/>
        <v>8</v>
      </c>
      <c r="G49" s="94">
        <f t="shared" si="5"/>
        <v>8</v>
      </c>
      <c r="H49" s="94">
        <f t="shared" si="5"/>
        <v>8</v>
      </c>
      <c r="I49" s="94">
        <f t="shared" si="5"/>
        <v>8</v>
      </c>
      <c r="J49" s="94">
        <f t="shared" si="5"/>
        <v>8</v>
      </c>
      <c r="K49" s="94">
        <f t="shared" si="5"/>
        <v>4</v>
      </c>
      <c r="L49" s="94">
        <f t="shared" si="5"/>
        <v>68</v>
      </c>
      <c r="M49" s="94">
        <f>COUNTIF(C49:K49,8)</f>
        <v>8</v>
      </c>
    </row>
    <row r="50" spans="1:13" x14ac:dyDescent="0.7">
      <c r="A50" s="69" t="s">
        <v>31</v>
      </c>
      <c r="B50" s="124"/>
      <c r="C50" s="128"/>
      <c r="D50" s="128"/>
      <c r="E50" s="128"/>
      <c r="F50" s="128"/>
      <c r="G50" s="102"/>
      <c r="H50" s="102"/>
      <c r="I50" s="102"/>
      <c r="J50" s="102"/>
      <c r="K50" s="102"/>
      <c r="L50" s="101"/>
    </row>
    <row r="51" spans="1:13" ht="24" customHeight="1" x14ac:dyDescent="0.7">
      <c r="A51" s="70" t="s">
        <v>19</v>
      </c>
      <c r="B51" s="76">
        <v>2</v>
      </c>
      <c r="C51" s="84">
        <v>2</v>
      </c>
      <c r="D51" s="81">
        <v>2</v>
      </c>
      <c r="E51" s="81">
        <v>2</v>
      </c>
      <c r="F51" s="81">
        <v>2</v>
      </c>
      <c r="G51" s="92">
        <v>2</v>
      </c>
      <c r="H51" s="92">
        <v>2</v>
      </c>
      <c r="I51" s="92">
        <v>2</v>
      </c>
      <c r="J51" s="92">
        <v>2</v>
      </c>
      <c r="K51" s="92">
        <v>2</v>
      </c>
      <c r="L51" s="92">
        <f>SUM(C51:K51)</f>
        <v>18</v>
      </c>
    </row>
    <row r="52" spans="1:13" x14ac:dyDescent="0.7">
      <c r="A52" s="61" t="s">
        <v>20</v>
      </c>
      <c r="B52" s="76">
        <v>2</v>
      </c>
      <c r="C52" s="81">
        <v>2</v>
      </c>
      <c r="D52" s="81">
        <v>2</v>
      </c>
      <c r="E52" s="62">
        <v>2</v>
      </c>
      <c r="F52" s="62">
        <v>2</v>
      </c>
      <c r="G52" s="95">
        <v>2</v>
      </c>
      <c r="H52" s="95">
        <v>2</v>
      </c>
      <c r="I52" s="92">
        <v>2</v>
      </c>
      <c r="J52" s="95">
        <v>2</v>
      </c>
      <c r="K52" s="95">
        <v>2</v>
      </c>
      <c r="L52" s="92">
        <f>SUM(C52:K52)</f>
        <v>18</v>
      </c>
    </row>
    <row r="53" spans="1:13" ht="25.2" customHeight="1" x14ac:dyDescent="0.7">
      <c r="A53" s="61" t="s">
        <v>21</v>
      </c>
      <c r="B53" s="76">
        <v>2</v>
      </c>
      <c r="C53" s="62">
        <v>2</v>
      </c>
      <c r="D53" s="62">
        <v>2</v>
      </c>
      <c r="E53" s="81">
        <v>2</v>
      </c>
      <c r="F53" s="81">
        <v>2</v>
      </c>
      <c r="G53" s="99">
        <v>2</v>
      </c>
      <c r="H53" s="92">
        <v>2</v>
      </c>
      <c r="I53" s="95">
        <v>2</v>
      </c>
      <c r="J53" s="92">
        <v>2</v>
      </c>
      <c r="K53" s="92">
        <v>2</v>
      </c>
      <c r="L53" s="92">
        <f>SUM(C53:K53)</f>
        <v>18</v>
      </c>
    </row>
    <row r="54" spans="1:13" ht="41.4" customHeight="1" x14ac:dyDescent="0.7">
      <c r="A54" s="61" t="s">
        <v>26</v>
      </c>
      <c r="B54" s="76">
        <v>2</v>
      </c>
      <c r="C54" s="82">
        <v>2</v>
      </c>
      <c r="D54" s="82">
        <v>2</v>
      </c>
      <c r="E54" s="82">
        <v>2</v>
      </c>
      <c r="F54" s="79">
        <v>2</v>
      </c>
      <c r="G54" s="106">
        <v>2</v>
      </c>
      <c r="H54" s="106">
        <v>2</v>
      </c>
      <c r="I54" s="106">
        <v>2</v>
      </c>
      <c r="J54" s="93">
        <v>2</v>
      </c>
      <c r="K54" s="93">
        <v>2</v>
      </c>
      <c r="L54" s="95">
        <f>SUM(C54:K54)</f>
        <v>18</v>
      </c>
      <c r="M54" s="91"/>
    </row>
    <row r="55" spans="1:13" x14ac:dyDescent="0.7">
      <c r="A55" s="90" t="s">
        <v>1</v>
      </c>
      <c r="B55" s="87">
        <f t="shared" ref="B55:L55" si="6">SUM(B51:B54)</f>
        <v>8</v>
      </c>
      <c r="C55" s="88">
        <f t="shared" si="6"/>
        <v>8</v>
      </c>
      <c r="D55" s="88">
        <f t="shared" si="6"/>
        <v>8</v>
      </c>
      <c r="E55" s="88">
        <f t="shared" si="6"/>
        <v>8</v>
      </c>
      <c r="F55" s="88">
        <f t="shared" si="6"/>
        <v>8</v>
      </c>
      <c r="G55" s="88">
        <f t="shared" si="6"/>
        <v>8</v>
      </c>
      <c r="H55" s="88">
        <f t="shared" si="6"/>
        <v>8</v>
      </c>
      <c r="I55" s="88">
        <f t="shared" si="6"/>
        <v>8</v>
      </c>
      <c r="J55" s="88">
        <f t="shared" si="6"/>
        <v>8</v>
      </c>
      <c r="K55" s="88">
        <f t="shared" si="6"/>
        <v>8</v>
      </c>
      <c r="L55" s="88">
        <f t="shared" si="6"/>
        <v>72</v>
      </c>
      <c r="M55" s="108">
        <f>COUNTIF(C55:K55,8)</f>
        <v>9</v>
      </c>
    </row>
    <row r="56" spans="1:13" x14ac:dyDescent="0.7">
      <c r="A56" s="60" t="s">
        <v>32</v>
      </c>
      <c r="B56" s="124"/>
      <c r="C56" s="100"/>
      <c r="D56" s="128"/>
      <c r="E56" s="100"/>
      <c r="F56" s="128"/>
      <c r="G56" s="102"/>
      <c r="H56" s="102"/>
      <c r="I56" s="102"/>
      <c r="J56" s="102"/>
      <c r="K56" s="102"/>
      <c r="L56" s="102"/>
    </row>
    <row r="57" spans="1:13" x14ac:dyDescent="0.7">
      <c r="A57" s="61" t="s">
        <v>22</v>
      </c>
      <c r="B57" s="76">
        <v>2</v>
      </c>
      <c r="C57" s="62">
        <v>2</v>
      </c>
      <c r="D57" s="84">
        <v>2</v>
      </c>
      <c r="E57" s="81">
        <v>2</v>
      </c>
      <c r="F57" s="84">
        <v>2</v>
      </c>
      <c r="G57" s="99">
        <v>2</v>
      </c>
      <c r="H57" s="99">
        <v>2</v>
      </c>
      <c r="I57" s="99">
        <v>2</v>
      </c>
      <c r="J57" s="92">
        <v>2</v>
      </c>
      <c r="K57" s="92">
        <v>2</v>
      </c>
      <c r="L57" s="99">
        <f>SUM(C57:K57)</f>
        <v>18</v>
      </c>
    </row>
    <row r="58" spans="1:13" x14ac:dyDescent="0.7">
      <c r="A58" s="71" t="s">
        <v>112</v>
      </c>
      <c r="B58" s="76">
        <v>2</v>
      </c>
      <c r="C58" s="84">
        <v>2</v>
      </c>
      <c r="D58" s="84">
        <v>2</v>
      </c>
      <c r="E58" s="62">
        <v>2</v>
      </c>
      <c r="F58" s="81">
        <v>2</v>
      </c>
      <c r="G58" s="99">
        <v>2</v>
      </c>
      <c r="H58" s="99">
        <v>2</v>
      </c>
      <c r="I58" s="99">
        <v>2</v>
      </c>
      <c r="J58" s="95">
        <v>2</v>
      </c>
      <c r="K58" s="95">
        <v>2</v>
      </c>
      <c r="L58" s="99">
        <f>SUM(C58:K58)</f>
        <v>18</v>
      </c>
    </row>
    <row r="59" spans="1:13" x14ac:dyDescent="0.7">
      <c r="A59" s="71" t="s">
        <v>110</v>
      </c>
      <c r="B59" s="76">
        <v>2</v>
      </c>
      <c r="C59" s="84">
        <v>2</v>
      </c>
      <c r="D59" s="84">
        <v>2</v>
      </c>
      <c r="E59" s="84">
        <v>2</v>
      </c>
      <c r="F59" s="62">
        <v>2</v>
      </c>
      <c r="G59" s="99">
        <v>2</v>
      </c>
      <c r="H59" s="92">
        <v>2</v>
      </c>
      <c r="I59" s="92">
        <v>2</v>
      </c>
      <c r="J59" s="99">
        <v>2</v>
      </c>
      <c r="K59" s="99">
        <v>2</v>
      </c>
      <c r="L59" s="99">
        <f>SUM(C59:K59)</f>
        <v>18</v>
      </c>
    </row>
    <row r="60" spans="1:13" x14ac:dyDescent="0.7">
      <c r="A60" s="72" t="s">
        <v>23</v>
      </c>
      <c r="B60" s="76">
        <v>2</v>
      </c>
      <c r="C60" s="82">
        <v>2</v>
      </c>
      <c r="D60" s="82">
        <v>2</v>
      </c>
      <c r="E60" s="82">
        <v>2</v>
      </c>
      <c r="F60" s="82">
        <v>2</v>
      </c>
      <c r="G60" s="106">
        <v>2</v>
      </c>
      <c r="H60" s="93">
        <v>2</v>
      </c>
      <c r="I60" s="93">
        <v>2</v>
      </c>
      <c r="J60" s="106">
        <v>2</v>
      </c>
      <c r="K60" s="106">
        <v>2</v>
      </c>
      <c r="L60" s="99">
        <f>SUM(C60:K60)</f>
        <v>18</v>
      </c>
    </row>
    <row r="61" spans="1:13" x14ac:dyDescent="0.7">
      <c r="A61" s="109" t="s">
        <v>1</v>
      </c>
      <c r="B61" s="87">
        <f t="shared" ref="B61:K61" si="7">SUM(B57:B60)</f>
        <v>8</v>
      </c>
      <c r="C61" s="88">
        <f t="shared" si="7"/>
        <v>8</v>
      </c>
      <c r="D61" s="88">
        <f t="shared" si="7"/>
        <v>8</v>
      </c>
      <c r="E61" s="88">
        <f t="shared" si="7"/>
        <v>8</v>
      </c>
      <c r="F61" s="88">
        <f t="shared" si="7"/>
        <v>8</v>
      </c>
      <c r="G61" s="94">
        <f t="shared" si="7"/>
        <v>8</v>
      </c>
      <c r="H61" s="94">
        <f t="shared" si="7"/>
        <v>8</v>
      </c>
      <c r="I61" s="94">
        <f t="shared" si="7"/>
        <v>8</v>
      </c>
      <c r="J61" s="94">
        <f t="shared" si="7"/>
        <v>8</v>
      </c>
      <c r="K61" s="94">
        <f t="shared" si="7"/>
        <v>8</v>
      </c>
      <c r="L61" s="94">
        <f>SUM(C61:K61)</f>
        <v>72</v>
      </c>
      <c r="M61" s="94">
        <f>COUNTIF(C61:K61,8)</f>
        <v>9</v>
      </c>
    </row>
    <row r="62" spans="1:13" x14ac:dyDescent="0.7">
      <c r="A62" s="110" t="s">
        <v>156</v>
      </c>
      <c r="B62" s="111">
        <f>B20+B36+B43+B49+B55+B61</f>
        <v>72</v>
      </c>
      <c r="C62" s="111">
        <f t="shared" ref="C62:K62" si="8">C20+C36+C43+C49+C55+C61</f>
        <v>66</v>
      </c>
      <c r="D62" s="111">
        <f t="shared" si="8"/>
        <v>66</v>
      </c>
      <c r="E62" s="111">
        <f t="shared" si="8"/>
        <v>66</v>
      </c>
      <c r="F62" s="111">
        <f t="shared" si="8"/>
        <v>66</v>
      </c>
      <c r="G62" s="111">
        <f t="shared" si="8"/>
        <v>66</v>
      </c>
      <c r="H62" s="111">
        <f t="shared" si="8"/>
        <v>66</v>
      </c>
      <c r="I62" s="111">
        <f t="shared" si="8"/>
        <v>64</v>
      </c>
      <c r="J62" s="111">
        <f t="shared" si="8"/>
        <v>66</v>
      </c>
      <c r="K62" s="111">
        <f t="shared" si="8"/>
        <v>60</v>
      </c>
      <c r="L62" s="111"/>
      <c r="M62" s="112"/>
    </row>
    <row r="63" spans="1:13" ht="53.4" customHeight="1" x14ac:dyDescent="0.7">
      <c r="A63" s="73" t="s">
        <v>217</v>
      </c>
      <c r="B63" s="74"/>
      <c r="C63" s="78"/>
      <c r="D63" s="78"/>
      <c r="E63" s="78"/>
      <c r="F63" s="78"/>
      <c r="G63" s="78"/>
      <c r="H63" s="78"/>
      <c r="I63" s="78"/>
      <c r="J63" s="78"/>
      <c r="K63" s="78"/>
      <c r="L63" s="78"/>
    </row>
    <row r="64" spans="1:13" x14ac:dyDescent="0.7">
      <c r="A64" s="60" t="s">
        <v>27</v>
      </c>
      <c r="B64" s="124"/>
      <c r="C64" s="100"/>
      <c r="D64" s="100"/>
      <c r="E64" s="100"/>
      <c r="F64" s="100"/>
      <c r="G64" s="101"/>
      <c r="H64" s="101"/>
      <c r="I64" s="101"/>
      <c r="J64" s="101"/>
      <c r="K64" s="101"/>
      <c r="L64" s="101"/>
    </row>
    <row r="65" spans="1:13" x14ac:dyDescent="0.7">
      <c r="A65" s="61" t="s">
        <v>33</v>
      </c>
      <c r="B65" s="124"/>
      <c r="C65" s="125"/>
      <c r="D65" s="131"/>
      <c r="E65" s="125"/>
      <c r="F65" s="125"/>
      <c r="G65" s="105"/>
      <c r="H65" s="105"/>
      <c r="I65" s="105"/>
      <c r="J65" s="105"/>
      <c r="K65" s="105"/>
      <c r="L65" s="132"/>
    </row>
    <row r="66" spans="1:13" ht="24.6" customHeight="1" x14ac:dyDescent="0.7">
      <c r="A66" s="75" t="s">
        <v>253</v>
      </c>
      <c r="B66" s="76">
        <v>2</v>
      </c>
      <c r="C66" s="62">
        <v>2</v>
      </c>
      <c r="D66" s="84">
        <v>2</v>
      </c>
      <c r="E66" s="62">
        <v>2</v>
      </c>
      <c r="F66" s="62">
        <v>2</v>
      </c>
      <c r="G66" s="95">
        <v>2</v>
      </c>
      <c r="H66" s="92">
        <v>2</v>
      </c>
      <c r="I66" s="95">
        <v>2</v>
      </c>
      <c r="J66" s="95">
        <v>2</v>
      </c>
      <c r="K66" s="95">
        <v>2</v>
      </c>
      <c r="L66" s="92">
        <f>SUM(C66:K66)</f>
        <v>18</v>
      </c>
    </row>
    <row r="67" spans="1:13" x14ac:dyDescent="0.7">
      <c r="A67" s="61" t="s">
        <v>254</v>
      </c>
      <c r="B67" s="76">
        <v>2</v>
      </c>
      <c r="C67" s="84">
        <v>2</v>
      </c>
      <c r="D67" s="84">
        <v>2</v>
      </c>
      <c r="E67" s="84">
        <v>2</v>
      </c>
      <c r="F67" s="81">
        <v>2</v>
      </c>
      <c r="G67" s="99">
        <v>2</v>
      </c>
      <c r="H67" s="117">
        <v>2</v>
      </c>
      <c r="I67" s="92">
        <v>2</v>
      </c>
      <c r="J67" s="92">
        <v>2</v>
      </c>
      <c r="K67" s="92">
        <v>2</v>
      </c>
      <c r="L67" s="92">
        <f>SUM(C67:K67)</f>
        <v>18</v>
      </c>
    </row>
    <row r="68" spans="1:13" ht="24.6" customHeight="1" x14ac:dyDescent="0.7">
      <c r="A68" s="75" t="s">
        <v>255</v>
      </c>
      <c r="B68" s="76">
        <v>2</v>
      </c>
      <c r="C68" s="82">
        <v>2</v>
      </c>
      <c r="D68" s="82">
        <v>2</v>
      </c>
      <c r="E68" s="82">
        <v>2</v>
      </c>
      <c r="F68" s="82">
        <v>2</v>
      </c>
      <c r="G68" s="106">
        <v>2</v>
      </c>
      <c r="H68" s="93">
        <v>2</v>
      </c>
      <c r="I68" s="93">
        <v>2</v>
      </c>
      <c r="J68" s="93">
        <v>2</v>
      </c>
      <c r="K68" s="93">
        <v>2</v>
      </c>
      <c r="L68" s="92">
        <f>SUM(C68:K68)</f>
        <v>18</v>
      </c>
    </row>
    <row r="69" spans="1:13" x14ac:dyDescent="0.7">
      <c r="A69" s="86" t="s">
        <v>1</v>
      </c>
      <c r="B69" s="87">
        <f>SUM(B65:B68)</f>
        <v>6</v>
      </c>
      <c r="C69" s="88">
        <f t="shared" ref="C69:L69" si="9">SUM(C66:C68)</f>
        <v>6</v>
      </c>
      <c r="D69" s="88">
        <f t="shared" si="9"/>
        <v>6</v>
      </c>
      <c r="E69" s="88">
        <f t="shared" si="9"/>
        <v>6</v>
      </c>
      <c r="F69" s="88">
        <f t="shared" si="9"/>
        <v>6</v>
      </c>
      <c r="G69" s="94">
        <f t="shared" si="9"/>
        <v>6</v>
      </c>
      <c r="H69" s="94">
        <f t="shared" si="9"/>
        <v>6</v>
      </c>
      <c r="I69" s="94">
        <f t="shared" si="9"/>
        <v>6</v>
      </c>
      <c r="J69" s="94">
        <f t="shared" si="9"/>
        <v>6</v>
      </c>
      <c r="K69" s="94">
        <f t="shared" si="9"/>
        <v>6</v>
      </c>
      <c r="L69" s="94">
        <f t="shared" si="9"/>
        <v>54</v>
      </c>
      <c r="M69" s="94">
        <f>COUNTIF(C69:K69,6)</f>
        <v>9</v>
      </c>
    </row>
    <row r="70" spans="1:13" x14ac:dyDescent="0.7">
      <c r="A70" s="60" t="s">
        <v>28</v>
      </c>
      <c r="B70" s="127"/>
      <c r="C70" s="128"/>
      <c r="D70" s="128"/>
      <c r="E70" s="100"/>
      <c r="F70" s="128"/>
      <c r="G70" s="102"/>
      <c r="H70" s="102"/>
      <c r="I70" s="102"/>
      <c r="J70" s="102"/>
      <c r="K70" s="101"/>
      <c r="L70" s="101"/>
    </row>
    <row r="71" spans="1:13" ht="25.2" customHeight="1" x14ac:dyDescent="0.7">
      <c r="A71" s="61" t="s">
        <v>164</v>
      </c>
      <c r="B71" s="124"/>
      <c r="C71" s="125"/>
      <c r="D71" s="133"/>
      <c r="E71" s="125"/>
      <c r="F71" s="133"/>
      <c r="G71" s="134"/>
      <c r="H71" s="134"/>
      <c r="I71" s="134"/>
      <c r="J71" s="132"/>
      <c r="K71" s="132"/>
      <c r="L71" s="132"/>
    </row>
    <row r="72" spans="1:13" x14ac:dyDescent="0.7">
      <c r="A72" s="61" t="s">
        <v>38</v>
      </c>
      <c r="B72" s="76">
        <v>2</v>
      </c>
      <c r="C72" s="81">
        <v>2</v>
      </c>
      <c r="D72" s="84">
        <v>2</v>
      </c>
      <c r="E72" s="81">
        <v>2</v>
      </c>
      <c r="F72" s="84">
        <v>2</v>
      </c>
      <c r="G72" s="99">
        <v>2</v>
      </c>
      <c r="H72" s="99">
        <v>2</v>
      </c>
      <c r="I72" s="99">
        <v>2</v>
      </c>
      <c r="J72" s="99">
        <v>2</v>
      </c>
      <c r="K72" s="99">
        <v>0</v>
      </c>
      <c r="L72" s="99">
        <f>SUM(C72:K72)</f>
        <v>16</v>
      </c>
    </row>
    <row r="73" spans="1:13" x14ac:dyDescent="0.7">
      <c r="A73" s="61" t="s">
        <v>39</v>
      </c>
      <c r="B73" s="76">
        <v>2</v>
      </c>
      <c r="C73" s="62">
        <v>2</v>
      </c>
      <c r="D73" s="81">
        <v>2</v>
      </c>
      <c r="E73" s="62">
        <v>2</v>
      </c>
      <c r="F73" s="81">
        <v>2</v>
      </c>
      <c r="G73" s="99">
        <v>2</v>
      </c>
      <c r="H73" s="92">
        <v>2</v>
      </c>
      <c r="I73" s="92">
        <v>2</v>
      </c>
      <c r="J73" s="92">
        <v>2</v>
      </c>
      <c r="K73" s="92">
        <v>2</v>
      </c>
      <c r="L73" s="99">
        <f>SUM(C73:K73)</f>
        <v>18</v>
      </c>
    </row>
    <row r="74" spans="1:13" x14ac:dyDescent="0.7">
      <c r="A74" s="61" t="s">
        <v>40</v>
      </c>
      <c r="B74" s="76">
        <v>2</v>
      </c>
      <c r="C74" s="81">
        <v>2</v>
      </c>
      <c r="D74" s="81">
        <v>2</v>
      </c>
      <c r="E74" s="81">
        <v>2</v>
      </c>
      <c r="F74" s="81">
        <v>2</v>
      </c>
      <c r="G74" s="92">
        <v>2</v>
      </c>
      <c r="H74" s="117">
        <v>2</v>
      </c>
      <c r="I74" s="95">
        <v>2</v>
      </c>
      <c r="J74" s="95">
        <v>2</v>
      </c>
      <c r="K74" s="92">
        <v>2</v>
      </c>
      <c r="L74" s="99">
        <f>SUM(C74:K74)</f>
        <v>18</v>
      </c>
    </row>
    <row r="75" spans="1:13" x14ac:dyDescent="0.7">
      <c r="A75" s="61" t="s">
        <v>41</v>
      </c>
      <c r="B75" s="76">
        <v>2</v>
      </c>
      <c r="C75" s="79">
        <v>2</v>
      </c>
      <c r="D75" s="79">
        <v>2</v>
      </c>
      <c r="E75" s="79">
        <v>2</v>
      </c>
      <c r="F75" s="82">
        <v>2</v>
      </c>
      <c r="G75" s="93">
        <v>2</v>
      </c>
      <c r="H75" s="93">
        <v>2</v>
      </c>
      <c r="I75" s="106">
        <v>2</v>
      </c>
      <c r="J75" s="93">
        <v>2</v>
      </c>
      <c r="K75" s="93">
        <v>2</v>
      </c>
      <c r="L75" s="99">
        <f>SUM(C75:K75)</f>
        <v>18</v>
      </c>
    </row>
    <row r="76" spans="1:13" x14ac:dyDescent="0.7">
      <c r="A76" s="86" t="s">
        <v>1</v>
      </c>
      <c r="B76" s="89">
        <f>SUM(B71:B75)</f>
        <v>8</v>
      </c>
      <c r="C76" s="89">
        <f t="shared" ref="C76:L76" si="10">SUM(C71:C75)</f>
        <v>8</v>
      </c>
      <c r="D76" s="89">
        <f t="shared" si="10"/>
        <v>8</v>
      </c>
      <c r="E76" s="89">
        <f t="shared" si="10"/>
        <v>8</v>
      </c>
      <c r="F76" s="89">
        <f t="shared" si="10"/>
        <v>8</v>
      </c>
      <c r="G76" s="89">
        <f t="shared" si="10"/>
        <v>8</v>
      </c>
      <c r="H76" s="89">
        <f t="shared" si="10"/>
        <v>8</v>
      </c>
      <c r="I76" s="89">
        <f t="shared" si="10"/>
        <v>8</v>
      </c>
      <c r="J76" s="89">
        <f t="shared" si="10"/>
        <v>8</v>
      </c>
      <c r="K76" s="89">
        <f t="shared" si="10"/>
        <v>6</v>
      </c>
      <c r="L76" s="89">
        <f t="shared" si="10"/>
        <v>70</v>
      </c>
      <c r="M76" s="94">
        <f>COUNTIF(C76:K76,8)</f>
        <v>8</v>
      </c>
    </row>
    <row r="77" spans="1:13" x14ac:dyDescent="0.7">
      <c r="A77" s="69" t="s">
        <v>34</v>
      </c>
      <c r="B77" s="124"/>
      <c r="C77" s="128"/>
      <c r="D77" s="128"/>
      <c r="E77" s="128"/>
      <c r="F77" s="128"/>
      <c r="G77" s="102"/>
      <c r="H77" s="101"/>
      <c r="I77" s="101"/>
      <c r="J77" s="101"/>
      <c r="K77" s="101"/>
      <c r="L77" s="101"/>
    </row>
    <row r="78" spans="1:13" ht="22.8" customHeight="1" x14ac:dyDescent="0.7">
      <c r="A78" s="70" t="s">
        <v>47</v>
      </c>
      <c r="B78" s="76">
        <v>2</v>
      </c>
      <c r="C78" s="84">
        <v>2</v>
      </c>
      <c r="D78" s="81">
        <v>2</v>
      </c>
      <c r="E78" s="81">
        <v>2</v>
      </c>
      <c r="F78" s="81">
        <v>2</v>
      </c>
      <c r="G78" s="92">
        <v>2</v>
      </c>
      <c r="H78" s="92">
        <v>2</v>
      </c>
      <c r="I78" s="92">
        <v>2</v>
      </c>
      <c r="J78" s="92">
        <v>2</v>
      </c>
      <c r="K78" s="92">
        <v>0</v>
      </c>
      <c r="L78" s="92">
        <f>SUM(C78:K78)</f>
        <v>16</v>
      </c>
    </row>
    <row r="79" spans="1:13" ht="24.6" customHeight="1" x14ac:dyDescent="0.7">
      <c r="A79" s="61" t="s">
        <v>46</v>
      </c>
      <c r="B79" s="76">
        <v>2</v>
      </c>
      <c r="C79" s="84">
        <v>2</v>
      </c>
      <c r="D79" s="81">
        <v>2</v>
      </c>
      <c r="E79" s="81">
        <v>2</v>
      </c>
      <c r="F79" s="81">
        <v>2</v>
      </c>
      <c r="G79" s="92">
        <v>2</v>
      </c>
      <c r="H79" s="92">
        <v>2</v>
      </c>
      <c r="I79" s="92">
        <v>2</v>
      </c>
      <c r="J79" s="92">
        <v>2</v>
      </c>
      <c r="K79" s="92">
        <v>0</v>
      </c>
      <c r="L79" s="92">
        <f>SUM(C79:K79)</f>
        <v>16</v>
      </c>
    </row>
    <row r="80" spans="1:13" ht="24.6" customHeight="1" x14ac:dyDescent="0.7">
      <c r="A80" s="70" t="s">
        <v>45</v>
      </c>
      <c r="B80" s="77">
        <v>2</v>
      </c>
      <c r="C80" s="84">
        <v>2</v>
      </c>
      <c r="D80" s="81">
        <v>2</v>
      </c>
      <c r="E80" s="81">
        <v>2</v>
      </c>
      <c r="F80" s="81">
        <v>2</v>
      </c>
      <c r="G80" s="92">
        <v>2</v>
      </c>
      <c r="H80" s="92">
        <v>2</v>
      </c>
      <c r="I80" s="92">
        <v>2</v>
      </c>
      <c r="J80" s="92">
        <v>2</v>
      </c>
      <c r="K80" s="92">
        <v>2</v>
      </c>
      <c r="L80" s="92">
        <f>SUM(C80:K80)</f>
        <v>18</v>
      </c>
    </row>
    <row r="81" spans="1:13" ht="22.8" customHeight="1" x14ac:dyDescent="0.7">
      <c r="A81" s="70" t="s">
        <v>44</v>
      </c>
      <c r="B81" s="76">
        <v>2</v>
      </c>
      <c r="C81" s="82">
        <v>2</v>
      </c>
      <c r="D81" s="79">
        <v>2</v>
      </c>
      <c r="E81" s="79">
        <v>2</v>
      </c>
      <c r="F81" s="79">
        <v>2</v>
      </c>
      <c r="G81" s="93">
        <v>2</v>
      </c>
      <c r="H81" s="93">
        <v>2</v>
      </c>
      <c r="I81" s="93">
        <v>2</v>
      </c>
      <c r="J81" s="93">
        <v>2</v>
      </c>
      <c r="K81" s="93">
        <v>2</v>
      </c>
      <c r="L81" s="92">
        <f>SUM(C81:K81)</f>
        <v>18</v>
      </c>
    </row>
    <row r="82" spans="1:13" x14ac:dyDescent="0.7">
      <c r="A82" s="86" t="s">
        <v>1</v>
      </c>
      <c r="B82" s="87">
        <f t="shared" ref="B82:L82" si="11">SUM(B78:B81)</f>
        <v>8</v>
      </c>
      <c r="C82" s="88">
        <f t="shared" si="11"/>
        <v>8</v>
      </c>
      <c r="D82" s="88">
        <f t="shared" si="11"/>
        <v>8</v>
      </c>
      <c r="E82" s="88">
        <f t="shared" si="11"/>
        <v>8</v>
      </c>
      <c r="F82" s="88">
        <f t="shared" si="11"/>
        <v>8</v>
      </c>
      <c r="G82" s="94">
        <f t="shared" si="11"/>
        <v>8</v>
      </c>
      <c r="H82" s="94">
        <f t="shared" si="11"/>
        <v>8</v>
      </c>
      <c r="I82" s="94">
        <f t="shared" si="11"/>
        <v>8</v>
      </c>
      <c r="J82" s="94">
        <f t="shared" si="11"/>
        <v>8</v>
      </c>
      <c r="K82" s="94">
        <f t="shared" si="11"/>
        <v>4</v>
      </c>
      <c r="L82" s="94">
        <f t="shared" si="11"/>
        <v>68</v>
      </c>
      <c r="M82" s="94">
        <f>COUNTIF(C82:K82,8)</f>
        <v>8</v>
      </c>
    </row>
    <row r="83" spans="1:13" x14ac:dyDescent="0.7">
      <c r="A83" s="69" t="s">
        <v>35</v>
      </c>
      <c r="B83" s="124"/>
      <c r="C83" s="128"/>
      <c r="D83" s="100"/>
      <c r="E83" s="100"/>
      <c r="F83" s="100"/>
      <c r="G83" s="101"/>
      <c r="H83" s="101"/>
      <c r="I83" s="101"/>
      <c r="J83" s="101"/>
      <c r="K83" s="101"/>
      <c r="L83" s="101"/>
    </row>
    <row r="84" spans="1:13" ht="21.6" customHeight="1" x14ac:dyDescent="0.7">
      <c r="A84" s="70" t="s">
        <v>42</v>
      </c>
      <c r="B84" s="77">
        <v>2</v>
      </c>
      <c r="C84" s="84">
        <v>2</v>
      </c>
      <c r="D84" s="81">
        <v>2</v>
      </c>
      <c r="E84" s="81">
        <v>2</v>
      </c>
      <c r="F84" s="81">
        <v>2</v>
      </c>
      <c r="G84" s="92">
        <v>2</v>
      </c>
      <c r="H84" s="92">
        <v>2</v>
      </c>
      <c r="I84" s="92">
        <v>2</v>
      </c>
      <c r="J84" s="92">
        <v>2</v>
      </c>
      <c r="K84" s="92">
        <v>2</v>
      </c>
      <c r="L84" s="95">
        <f>SUM(C84:K84)</f>
        <v>18</v>
      </c>
    </row>
    <row r="85" spans="1:13" x14ac:dyDescent="0.7">
      <c r="A85" s="61" t="s">
        <v>43</v>
      </c>
      <c r="B85" s="76">
        <v>2</v>
      </c>
      <c r="C85" s="82">
        <v>2</v>
      </c>
      <c r="D85" s="79">
        <v>2</v>
      </c>
      <c r="E85" s="79">
        <v>2</v>
      </c>
      <c r="F85" s="79">
        <v>2</v>
      </c>
      <c r="G85" s="93">
        <v>2</v>
      </c>
      <c r="H85" s="93">
        <v>0</v>
      </c>
      <c r="I85" s="93">
        <v>2</v>
      </c>
      <c r="J85" s="93">
        <v>0</v>
      </c>
      <c r="K85" s="93">
        <v>2</v>
      </c>
      <c r="L85" s="95">
        <f>SUM(C85:K85)</f>
        <v>14</v>
      </c>
    </row>
    <row r="86" spans="1:13" x14ac:dyDescent="0.7">
      <c r="A86" s="86" t="s">
        <v>1</v>
      </c>
      <c r="B86" s="87">
        <f t="shared" ref="B86:L86" si="12">SUM(B84:B85)</f>
        <v>4</v>
      </c>
      <c r="C86" s="88">
        <f t="shared" si="12"/>
        <v>4</v>
      </c>
      <c r="D86" s="88">
        <f t="shared" si="12"/>
        <v>4</v>
      </c>
      <c r="E86" s="88">
        <f t="shared" si="12"/>
        <v>4</v>
      </c>
      <c r="F86" s="88">
        <f t="shared" si="12"/>
        <v>4</v>
      </c>
      <c r="G86" s="94">
        <f t="shared" si="12"/>
        <v>4</v>
      </c>
      <c r="H86" s="94">
        <f t="shared" si="12"/>
        <v>2</v>
      </c>
      <c r="I86" s="94">
        <f t="shared" si="12"/>
        <v>4</v>
      </c>
      <c r="J86" s="94">
        <f t="shared" si="12"/>
        <v>2</v>
      </c>
      <c r="K86" s="94">
        <f t="shared" si="12"/>
        <v>4</v>
      </c>
      <c r="L86" s="94">
        <f t="shared" si="12"/>
        <v>32</v>
      </c>
      <c r="M86" s="94">
        <f>COUNTIF(C86:K86,4)</f>
        <v>7</v>
      </c>
    </row>
    <row r="87" spans="1:13" x14ac:dyDescent="0.7">
      <c r="A87" s="69" t="s">
        <v>36</v>
      </c>
      <c r="B87" s="124"/>
      <c r="C87" s="128"/>
      <c r="D87" s="128"/>
      <c r="E87" s="100"/>
      <c r="F87" s="100"/>
      <c r="G87" s="102"/>
      <c r="H87" s="102"/>
      <c r="I87" s="101"/>
      <c r="J87" s="102"/>
      <c r="K87" s="102"/>
      <c r="L87" s="102"/>
    </row>
    <row r="88" spans="1:13" ht="26.4" customHeight="1" x14ac:dyDescent="0.7">
      <c r="A88" s="75" t="s">
        <v>37</v>
      </c>
      <c r="B88" s="77">
        <v>2</v>
      </c>
      <c r="C88" s="119">
        <v>2</v>
      </c>
      <c r="D88" s="119">
        <v>2</v>
      </c>
      <c r="E88" s="120">
        <v>2</v>
      </c>
      <c r="F88" s="120">
        <v>2</v>
      </c>
      <c r="G88" s="106">
        <v>2</v>
      </c>
      <c r="H88" s="106">
        <v>0</v>
      </c>
      <c r="I88" s="93">
        <v>0</v>
      </c>
      <c r="J88" s="93">
        <v>0</v>
      </c>
      <c r="K88" s="106">
        <v>2</v>
      </c>
      <c r="L88" s="106">
        <f>SUM(C88:K88)</f>
        <v>12</v>
      </c>
    </row>
    <row r="89" spans="1:13" x14ac:dyDescent="0.7">
      <c r="A89" s="86" t="s">
        <v>1</v>
      </c>
      <c r="B89" s="87">
        <f>SUM(B88:B88)</f>
        <v>2</v>
      </c>
      <c r="C89" s="88">
        <f t="shared" ref="C89:K89" si="13">SUM(C88)</f>
        <v>2</v>
      </c>
      <c r="D89" s="88">
        <f t="shared" si="13"/>
        <v>2</v>
      </c>
      <c r="E89" s="88">
        <f t="shared" si="13"/>
        <v>2</v>
      </c>
      <c r="F89" s="88">
        <f t="shared" si="13"/>
        <v>2</v>
      </c>
      <c r="G89" s="94">
        <f t="shared" si="13"/>
        <v>2</v>
      </c>
      <c r="H89" s="94">
        <f t="shared" si="13"/>
        <v>0</v>
      </c>
      <c r="I89" s="94">
        <f t="shared" si="13"/>
        <v>0</v>
      </c>
      <c r="J89" s="94">
        <f t="shared" si="13"/>
        <v>0</v>
      </c>
      <c r="K89" s="94">
        <f t="shared" si="13"/>
        <v>2</v>
      </c>
      <c r="L89" s="94">
        <f>SUM(C89:K89)</f>
        <v>12</v>
      </c>
      <c r="M89" s="94">
        <f>COUNTIF(C89:K89,2)</f>
        <v>6</v>
      </c>
    </row>
    <row r="90" spans="1:13" ht="26.4" customHeight="1" x14ac:dyDescent="0.7">
      <c r="A90" s="113" t="s">
        <v>157</v>
      </c>
      <c r="B90" s="111">
        <f>B69+B76+B82+B86+B89</f>
        <v>28</v>
      </c>
      <c r="C90" s="111">
        <f t="shared" ref="C90:L90" si="14">C69+C76+C82+C86+C89</f>
        <v>28</v>
      </c>
      <c r="D90" s="111">
        <f t="shared" si="14"/>
        <v>28</v>
      </c>
      <c r="E90" s="111">
        <f t="shared" si="14"/>
        <v>28</v>
      </c>
      <c r="F90" s="111">
        <f t="shared" si="14"/>
        <v>28</v>
      </c>
      <c r="G90" s="111">
        <f t="shared" si="14"/>
        <v>28</v>
      </c>
      <c r="H90" s="111">
        <f t="shared" si="14"/>
        <v>24</v>
      </c>
      <c r="I90" s="111">
        <f t="shared" si="14"/>
        <v>26</v>
      </c>
      <c r="J90" s="111">
        <f t="shared" si="14"/>
        <v>24</v>
      </c>
      <c r="K90" s="111">
        <f t="shared" si="14"/>
        <v>22</v>
      </c>
      <c r="L90" s="111">
        <f t="shared" si="14"/>
        <v>236</v>
      </c>
      <c r="M90" s="121"/>
    </row>
    <row r="91" spans="1:13" ht="25.95" customHeight="1" x14ac:dyDescent="0.7">
      <c r="A91" s="114" t="s">
        <v>158</v>
      </c>
      <c r="B91" s="115">
        <f>B62+B90</f>
        <v>100</v>
      </c>
      <c r="C91" s="115">
        <f t="shared" ref="C91:K92" si="15">C62+C90</f>
        <v>94</v>
      </c>
      <c r="D91" s="115">
        <f t="shared" si="15"/>
        <v>94</v>
      </c>
      <c r="E91" s="115">
        <f t="shared" si="15"/>
        <v>94</v>
      </c>
      <c r="F91" s="115">
        <f t="shared" si="15"/>
        <v>94</v>
      </c>
      <c r="G91" s="115">
        <f t="shared" si="15"/>
        <v>94</v>
      </c>
      <c r="H91" s="115">
        <f t="shared" si="15"/>
        <v>90</v>
      </c>
      <c r="I91" s="115">
        <f t="shared" si="15"/>
        <v>90</v>
      </c>
      <c r="J91" s="115">
        <f t="shared" si="15"/>
        <v>90</v>
      </c>
      <c r="K91" s="115">
        <f t="shared" si="15"/>
        <v>82</v>
      </c>
      <c r="L91" s="115"/>
      <c r="M91" s="114"/>
    </row>
    <row r="92" spans="1:13" x14ac:dyDescent="0.7">
      <c r="A92" s="116" t="s">
        <v>138</v>
      </c>
      <c r="B92" s="138">
        <f>B63+B91</f>
        <v>100</v>
      </c>
      <c r="C92" s="138">
        <f t="shared" si="15"/>
        <v>94</v>
      </c>
      <c r="D92" s="138">
        <f t="shared" si="15"/>
        <v>94</v>
      </c>
      <c r="E92" s="138">
        <f t="shared" si="15"/>
        <v>94</v>
      </c>
      <c r="F92" s="138">
        <f t="shared" si="15"/>
        <v>94</v>
      </c>
      <c r="G92" s="138">
        <f t="shared" si="15"/>
        <v>94</v>
      </c>
      <c r="H92" s="138">
        <f t="shared" si="15"/>
        <v>90</v>
      </c>
      <c r="I92" s="138">
        <f>I63+I91</f>
        <v>90</v>
      </c>
      <c r="J92" s="138">
        <f>J63+J91</f>
        <v>90</v>
      </c>
      <c r="K92" s="138">
        <f t="shared" si="15"/>
        <v>82</v>
      </c>
      <c r="L92" s="145">
        <f>AVERAGE(C92:K92)</f>
        <v>91.333333333333329</v>
      </c>
      <c r="M92" s="122"/>
    </row>
    <row r="93" spans="1:13" x14ac:dyDescent="0.7">
      <c r="A93" s="135" t="s">
        <v>267</v>
      </c>
      <c r="B93" s="135"/>
      <c r="C93" s="136" t="s">
        <v>268</v>
      </c>
      <c r="D93" s="136" t="s">
        <v>268</v>
      </c>
      <c r="E93" s="136" t="s">
        <v>268</v>
      </c>
      <c r="F93" s="136" t="s">
        <v>268</v>
      </c>
      <c r="G93" s="136" t="s">
        <v>268</v>
      </c>
      <c r="H93" s="135" t="s">
        <v>269</v>
      </c>
      <c r="I93" s="135" t="s">
        <v>269</v>
      </c>
      <c r="J93" s="135" t="s">
        <v>269</v>
      </c>
      <c r="K93" s="135" t="s">
        <v>269</v>
      </c>
    </row>
  </sheetData>
  <mergeCells count="12">
    <mergeCell ref="G5:G6"/>
    <mergeCell ref="H5:H6"/>
    <mergeCell ref="I5:I6"/>
    <mergeCell ref="K5:K6"/>
    <mergeCell ref="L5:L6"/>
    <mergeCell ref="J5:J6"/>
    <mergeCell ref="A1:F1"/>
    <mergeCell ref="B5:B6"/>
    <mergeCell ref="C5:C6"/>
    <mergeCell ref="D5:D6"/>
    <mergeCell ref="E5:E6"/>
    <mergeCell ref="F5:F6"/>
  </mergeCells>
  <pageMargins left="0.19685039370078741" right="0.17" top="0.41" bottom="0.41" header="0.43" footer="0.2"/>
  <pageSetup paperSize="9" scale="9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70" zoomScale="70" zoomScaleNormal="70" workbookViewId="0">
      <selection activeCell="J94" sqref="J94"/>
    </sheetView>
  </sheetViews>
  <sheetFormatPr defaultColWidth="8.8984375" defaultRowHeight="24.6" x14ac:dyDescent="0.7"/>
  <cols>
    <col min="1" max="1" width="104.69921875" style="55" customWidth="1"/>
    <col min="2" max="2" width="8.8984375" style="56" customWidth="1"/>
    <col min="3" max="3" width="10.796875" style="55" customWidth="1"/>
    <col min="4" max="4" width="9.09765625" style="55" customWidth="1"/>
    <col min="5" max="5" width="10" style="55" customWidth="1"/>
    <col min="6" max="6" width="11.59765625" style="55" customWidth="1"/>
    <col min="7" max="7" width="9.59765625" style="55" customWidth="1"/>
    <col min="8" max="16384" width="8.8984375" style="55"/>
  </cols>
  <sheetData>
    <row r="1" spans="1:9" ht="66.599999999999994" customHeight="1" x14ac:dyDescent="0.7">
      <c r="A1" s="202" t="s">
        <v>216</v>
      </c>
      <c r="B1" s="202"/>
      <c r="C1" s="202"/>
      <c r="D1" s="202"/>
      <c r="E1" s="202"/>
      <c r="F1" s="202"/>
    </row>
    <row r="2" spans="1:9" ht="6.6" customHeight="1" x14ac:dyDescent="0.7"/>
    <row r="3" spans="1:9" x14ac:dyDescent="0.7">
      <c r="A3" s="57" t="s">
        <v>343</v>
      </c>
      <c r="B3" s="52"/>
    </row>
    <row r="4" spans="1:9" ht="6" customHeight="1" x14ac:dyDescent="0.7">
      <c r="B4" s="52"/>
    </row>
    <row r="5" spans="1:9" s="56" customFormat="1" ht="21" customHeight="1" x14ac:dyDescent="0.7">
      <c r="A5" s="58" t="s">
        <v>0</v>
      </c>
      <c r="B5" s="200" t="s">
        <v>2</v>
      </c>
      <c r="C5" s="203" t="s">
        <v>344</v>
      </c>
      <c r="D5" s="203" t="s">
        <v>345</v>
      </c>
      <c r="E5" s="203" t="s">
        <v>346</v>
      </c>
      <c r="F5" s="205" t="s">
        <v>347</v>
      </c>
      <c r="G5" s="198" t="s">
        <v>348</v>
      </c>
      <c r="H5" s="198" t="s">
        <v>349</v>
      </c>
      <c r="I5" s="198" t="s">
        <v>1</v>
      </c>
    </row>
    <row r="6" spans="1:9" ht="18.600000000000001" customHeight="1" x14ac:dyDescent="0.7">
      <c r="A6" s="59" t="s">
        <v>215</v>
      </c>
      <c r="B6" s="201"/>
      <c r="C6" s="204"/>
      <c r="D6" s="204"/>
      <c r="E6" s="204"/>
      <c r="F6" s="206"/>
      <c r="G6" s="199"/>
      <c r="H6" s="199"/>
      <c r="I6" s="198"/>
    </row>
    <row r="7" spans="1:9" x14ac:dyDescent="0.7">
      <c r="A7" s="60" t="s">
        <v>27</v>
      </c>
      <c r="B7" s="124"/>
      <c r="C7" s="100"/>
      <c r="D7" s="100"/>
      <c r="E7" s="100"/>
      <c r="F7" s="100"/>
      <c r="G7" s="101"/>
      <c r="H7" s="101"/>
      <c r="I7" s="101"/>
    </row>
    <row r="8" spans="1:9" x14ac:dyDescent="0.7">
      <c r="A8" s="61" t="s">
        <v>4</v>
      </c>
      <c r="B8" s="124"/>
      <c r="C8" s="103"/>
      <c r="D8" s="103"/>
      <c r="E8" s="103"/>
      <c r="F8" s="103"/>
      <c r="G8" s="104"/>
      <c r="H8" s="104"/>
      <c r="I8" s="104"/>
    </row>
    <row r="9" spans="1:9" x14ac:dyDescent="0.7">
      <c r="A9" s="61" t="s">
        <v>245</v>
      </c>
      <c r="B9" s="76">
        <v>2</v>
      </c>
      <c r="C9" s="62">
        <v>2</v>
      </c>
      <c r="D9" s="62">
        <v>2</v>
      </c>
      <c r="E9" s="81">
        <v>2</v>
      </c>
      <c r="F9" s="81">
        <v>2</v>
      </c>
      <c r="G9" s="92">
        <v>2</v>
      </c>
      <c r="H9" s="92">
        <v>2</v>
      </c>
      <c r="I9" s="92">
        <f>SUM(C9:H9)</f>
        <v>12</v>
      </c>
    </row>
    <row r="10" spans="1:9" x14ac:dyDescent="0.7">
      <c r="A10" s="61" t="s">
        <v>246</v>
      </c>
      <c r="B10" s="76">
        <v>2</v>
      </c>
      <c r="C10" s="81">
        <v>2</v>
      </c>
      <c r="D10" s="81">
        <v>2</v>
      </c>
      <c r="E10" s="81">
        <v>2</v>
      </c>
      <c r="F10" s="81">
        <v>2</v>
      </c>
      <c r="G10" s="92">
        <v>2</v>
      </c>
      <c r="H10" s="92">
        <v>2</v>
      </c>
      <c r="I10" s="92">
        <f>SUM(C10:H10)</f>
        <v>12</v>
      </c>
    </row>
    <row r="11" spans="1:9" x14ac:dyDescent="0.7">
      <c r="A11" s="61" t="s">
        <v>247</v>
      </c>
      <c r="B11" s="76">
        <v>2</v>
      </c>
      <c r="C11" s="81">
        <v>2</v>
      </c>
      <c r="D11" s="81">
        <v>2</v>
      </c>
      <c r="E11" s="81">
        <v>2</v>
      </c>
      <c r="F11" s="81">
        <v>2</v>
      </c>
      <c r="G11" s="92">
        <v>2</v>
      </c>
      <c r="H11" s="92">
        <v>2</v>
      </c>
      <c r="I11" s="92">
        <f>SUM(C11:H11)</f>
        <v>12</v>
      </c>
    </row>
    <row r="12" spans="1:9" x14ac:dyDescent="0.7">
      <c r="A12" s="61" t="s">
        <v>5</v>
      </c>
      <c r="B12" s="76">
        <v>2</v>
      </c>
      <c r="C12" s="81">
        <v>2</v>
      </c>
      <c r="D12" s="81">
        <v>2</v>
      </c>
      <c r="E12" s="81">
        <v>2</v>
      </c>
      <c r="F12" s="81">
        <v>2</v>
      </c>
      <c r="G12" s="92">
        <v>2</v>
      </c>
      <c r="H12" s="92">
        <v>2</v>
      </c>
      <c r="I12" s="92">
        <f>SUM(C12:H12)</f>
        <v>12</v>
      </c>
    </row>
    <row r="13" spans="1:9" x14ac:dyDescent="0.7">
      <c r="A13" s="61" t="s">
        <v>6</v>
      </c>
      <c r="B13" s="124"/>
      <c r="C13" s="125"/>
      <c r="D13" s="125"/>
      <c r="E13" s="125"/>
      <c r="F13" s="125"/>
      <c r="G13" s="105"/>
      <c r="H13" s="105"/>
      <c r="I13" s="126"/>
    </row>
    <row r="14" spans="1:9" x14ac:dyDescent="0.7">
      <c r="A14" s="61" t="s">
        <v>248</v>
      </c>
      <c r="B14" s="76">
        <v>2</v>
      </c>
      <c r="C14" s="81">
        <v>2</v>
      </c>
      <c r="D14" s="81">
        <v>2</v>
      </c>
      <c r="E14" s="81">
        <v>2</v>
      </c>
      <c r="F14" s="81">
        <v>2</v>
      </c>
      <c r="G14" s="92">
        <v>2</v>
      </c>
      <c r="H14" s="92">
        <v>2</v>
      </c>
      <c r="I14" s="92">
        <f t="shared" ref="I14:I19" si="0">SUM(C14:H14)</f>
        <v>12</v>
      </c>
    </row>
    <row r="15" spans="1:9" x14ac:dyDescent="0.7">
      <c r="A15" s="61" t="s">
        <v>249</v>
      </c>
      <c r="B15" s="76">
        <v>2</v>
      </c>
      <c r="C15" s="81">
        <v>2</v>
      </c>
      <c r="D15" s="81">
        <v>2</v>
      </c>
      <c r="E15" s="81">
        <v>2</v>
      </c>
      <c r="F15" s="81">
        <v>2</v>
      </c>
      <c r="G15" s="92">
        <v>2</v>
      </c>
      <c r="H15" s="92">
        <v>2</v>
      </c>
      <c r="I15" s="92">
        <f t="shared" si="0"/>
        <v>12</v>
      </c>
    </row>
    <row r="16" spans="1:9" x14ac:dyDescent="0.7">
      <c r="A16" s="61" t="s">
        <v>250</v>
      </c>
      <c r="B16" s="76">
        <v>2</v>
      </c>
      <c r="C16" s="81">
        <v>2</v>
      </c>
      <c r="D16" s="81">
        <v>2</v>
      </c>
      <c r="E16" s="81">
        <v>2</v>
      </c>
      <c r="F16" s="81">
        <v>2</v>
      </c>
      <c r="G16" s="92">
        <v>2</v>
      </c>
      <c r="H16" s="92">
        <v>2</v>
      </c>
      <c r="I16" s="92">
        <f t="shared" si="0"/>
        <v>12</v>
      </c>
    </row>
    <row r="17" spans="1:10" x14ac:dyDescent="0.7">
      <c r="A17" s="61" t="s">
        <v>251</v>
      </c>
      <c r="B17" s="76">
        <v>2</v>
      </c>
      <c r="C17" s="81">
        <v>2</v>
      </c>
      <c r="D17" s="81">
        <v>2</v>
      </c>
      <c r="E17" s="81">
        <v>2</v>
      </c>
      <c r="F17" s="81">
        <v>2</v>
      </c>
      <c r="G17" s="92">
        <v>2</v>
      </c>
      <c r="H17" s="92">
        <v>2</v>
      </c>
      <c r="I17" s="92">
        <f t="shared" si="0"/>
        <v>12</v>
      </c>
    </row>
    <row r="18" spans="1:10" x14ac:dyDescent="0.7">
      <c r="A18" s="61" t="s">
        <v>252</v>
      </c>
      <c r="B18" s="76">
        <v>2</v>
      </c>
      <c r="C18" s="81">
        <v>2</v>
      </c>
      <c r="D18" s="81">
        <v>2</v>
      </c>
      <c r="E18" s="81">
        <v>2</v>
      </c>
      <c r="F18" s="81">
        <v>2</v>
      </c>
      <c r="G18" s="92">
        <v>2</v>
      </c>
      <c r="H18" s="92">
        <v>2</v>
      </c>
      <c r="I18" s="92">
        <f t="shared" si="0"/>
        <v>12</v>
      </c>
    </row>
    <row r="19" spans="1:10" ht="32.4" customHeight="1" x14ac:dyDescent="0.7">
      <c r="A19" s="61" t="s">
        <v>7</v>
      </c>
      <c r="B19" s="76">
        <v>2</v>
      </c>
      <c r="C19" s="82">
        <v>2</v>
      </c>
      <c r="D19" s="82">
        <v>2</v>
      </c>
      <c r="E19" s="79">
        <v>2</v>
      </c>
      <c r="F19" s="79">
        <v>2</v>
      </c>
      <c r="G19" s="93">
        <v>2</v>
      </c>
      <c r="H19" s="93">
        <v>2</v>
      </c>
      <c r="I19" s="92">
        <f t="shared" si="0"/>
        <v>12</v>
      </c>
    </row>
    <row r="20" spans="1:10" s="63" customFormat="1" ht="22.2" customHeight="1" x14ac:dyDescent="0.7">
      <c r="A20" s="86" t="s">
        <v>1</v>
      </c>
      <c r="B20" s="88">
        <f>SUM(B8:B19)</f>
        <v>20</v>
      </c>
      <c r="C20" s="88">
        <f t="shared" ref="C20:I20" si="1">SUM(C8:C19)</f>
        <v>20</v>
      </c>
      <c r="D20" s="88">
        <f t="shared" si="1"/>
        <v>20</v>
      </c>
      <c r="E20" s="88">
        <f t="shared" si="1"/>
        <v>20</v>
      </c>
      <c r="F20" s="88">
        <f t="shared" si="1"/>
        <v>20</v>
      </c>
      <c r="G20" s="88">
        <f t="shared" si="1"/>
        <v>20</v>
      </c>
      <c r="H20" s="88">
        <f t="shared" si="1"/>
        <v>20</v>
      </c>
      <c r="I20" s="88">
        <f t="shared" si="1"/>
        <v>120</v>
      </c>
      <c r="J20" s="94">
        <f>COUNTIF(C20:H20,20)</f>
        <v>6</v>
      </c>
    </row>
    <row r="21" spans="1:10" x14ac:dyDescent="0.7">
      <c r="A21" s="60" t="s">
        <v>28</v>
      </c>
      <c r="B21" s="127"/>
      <c r="C21" s="128"/>
      <c r="D21" s="100"/>
      <c r="E21" s="100"/>
      <c r="F21" s="100"/>
      <c r="G21" s="101"/>
      <c r="H21" s="101"/>
      <c r="I21" s="101"/>
    </row>
    <row r="22" spans="1:10" x14ac:dyDescent="0.7">
      <c r="A22" s="61" t="s">
        <v>8</v>
      </c>
      <c r="B22" s="76">
        <v>2</v>
      </c>
      <c r="C22" s="81">
        <v>2</v>
      </c>
      <c r="D22" s="81">
        <v>2</v>
      </c>
      <c r="E22" s="81">
        <v>2</v>
      </c>
      <c r="F22" s="81">
        <v>2</v>
      </c>
      <c r="G22" s="92">
        <v>2</v>
      </c>
      <c r="H22" s="92">
        <v>2</v>
      </c>
      <c r="I22" s="92">
        <f>SUM(C22:H22)</f>
        <v>12</v>
      </c>
    </row>
    <row r="23" spans="1:10" x14ac:dyDescent="0.7">
      <c r="A23" s="61" t="s">
        <v>9</v>
      </c>
      <c r="B23" s="124"/>
      <c r="C23" s="125"/>
      <c r="D23" s="125"/>
      <c r="E23" s="125"/>
      <c r="F23" s="125"/>
      <c r="G23" s="105"/>
      <c r="H23" s="105"/>
      <c r="I23" s="105"/>
    </row>
    <row r="24" spans="1:10" x14ac:dyDescent="0.7">
      <c r="A24" s="61" t="s">
        <v>248</v>
      </c>
      <c r="B24" s="76">
        <v>2</v>
      </c>
      <c r="C24" s="81">
        <v>2</v>
      </c>
      <c r="D24" s="81">
        <v>2</v>
      </c>
      <c r="E24" s="81">
        <v>2</v>
      </c>
      <c r="F24" s="81">
        <v>2</v>
      </c>
      <c r="G24" s="92">
        <v>2</v>
      </c>
      <c r="H24" s="92">
        <v>2</v>
      </c>
      <c r="I24" s="92">
        <f t="shared" ref="I24:I29" si="2">SUM(C24:H24)</f>
        <v>12</v>
      </c>
    </row>
    <row r="25" spans="1:10" x14ac:dyDescent="0.7">
      <c r="A25" s="61" t="s">
        <v>249</v>
      </c>
      <c r="B25" s="76">
        <v>2</v>
      </c>
      <c r="C25" s="81">
        <v>2</v>
      </c>
      <c r="D25" s="81">
        <v>2</v>
      </c>
      <c r="E25" s="81">
        <v>2</v>
      </c>
      <c r="F25" s="81">
        <v>2</v>
      </c>
      <c r="G25" s="92">
        <v>2</v>
      </c>
      <c r="H25" s="92">
        <v>2</v>
      </c>
      <c r="I25" s="92">
        <f t="shared" si="2"/>
        <v>12</v>
      </c>
    </row>
    <row r="26" spans="1:10" x14ac:dyDescent="0.7">
      <c r="A26" s="61" t="s">
        <v>250</v>
      </c>
      <c r="B26" s="76">
        <v>2</v>
      </c>
      <c r="C26" s="81">
        <v>2</v>
      </c>
      <c r="D26" s="81">
        <v>2</v>
      </c>
      <c r="E26" s="81">
        <v>2</v>
      </c>
      <c r="F26" s="81">
        <v>2</v>
      </c>
      <c r="G26" s="92">
        <v>2</v>
      </c>
      <c r="H26" s="92">
        <v>2</v>
      </c>
      <c r="I26" s="92">
        <f t="shared" si="2"/>
        <v>12</v>
      </c>
    </row>
    <row r="27" spans="1:10" x14ac:dyDescent="0.7">
      <c r="A27" s="61" t="s">
        <v>251</v>
      </c>
      <c r="B27" s="76">
        <v>2</v>
      </c>
      <c r="C27" s="81">
        <v>2</v>
      </c>
      <c r="D27" s="81">
        <v>2</v>
      </c>
      <c r="E27" s="81">
        <v>2</v>
      </c>
      <c r="F27" s="81">
        <v>2</v>
      </c>
      <c r="G27" s="92">
        <v>2</v>
      </c>
      <c r="H27" s="92">
        <v>2</v>
      </c>
      <c r="I27" s="92">
        <f t="shared" si="2"/>
        <v>12</v>
      </c>
    </row>
    <row r="28" spans="1:10" x14ac:dyDescent="0.7">
      <c r="A28" s="61" t="s">
        <v>252</v>
      </c>
      <c r="B28" s="76">
        <v>2</v>
      </c>
      <c r="C28" s="62">
        <v>0</v>
      </c>
      <c r="D28" s="81">
        <v>2</v>
      </c>
      <c r="E28" s="81">
        <v>2</v>
      </c>
      <c r="F28" s="81">
        <v>2</v>
      </c>
      <c r="G28" s="92">
        <v>2</v>
      </c>
      <c r="H28" s="92">
        <v>0</v>
      </c>
      <c r="I28" s="92">
        <f t="shared" si="2"/>
        <v>8</v>
      </c>
    </row>
    <row r="29" spans="1:10" x14ac:dyDescent="0.7">
      <c r="A29" s="61" t="s">
        <v>11</v>
      </c>
      <c r="B29" s="76">
        <v>2</v>
      </c>
      <c r="C29" s="81">
        <v>2</v>
      </c>
      <c r="D29" s="81">
        <v>2</v>
      </c>
      <c r="E29" s="81">
        <v>2</v>
      </c>
      <c r="F29" s="81">
        <v>2</v>
      </c>
      <c r="G29" s="92">
        <v>2</v>
      </c>
      <c r="H29" s="92">
        <v>2</v>
      </c>
      <c r="I29" s="92">
        <f t="shared" si="2"/>
        <v>12</v>
      </c>
    </row>
    <row r="30" spans="1:10" ht="44.4" customHeight="1" x14ac:dyDescent="0.7">
      <c r="A30" s="61" t="s">
        <v>10</v>
      </c>
      <c r="B30" s="76"/>
      <c r="C30" s="123"/>
      <c r="D30" s="81"/>
      <c r="E30" s="96"/>
      <c r="F30" s="96"/>
      <c r="G30" s="97"/>
      <c r="H30" s="123"/>
      <c r="I30" s="80"/>
    </row>
    <row r="31" spans="1:10" x14ac:dyDescent="0.7">
      <c r="A31" s="64" t="s">
        <v>12</v>
      </c>
      <c r="B31" s="124"/>
      <c r="C31" s="125"/>
      <c r="D31" s="125"/>
      <c r="E31" s="125"/>
      <c r="F31" s="125"/>
      <c r="G31" s="105"/>
      <c r="H31" s="105"/>
      <c r="I31" s="105"/>
    </row>
    <row r="32" spans="1:10" s="63" customFormat="1" x14ac:dyDescent="0.7">
      <c r="A32" s="65" t="s">
        <v>218</v>
      </c>
      <c r="B32" s="76">
        <v>2</v>
      </c>
      <c r="C32" s="62">
        <v>0</v>
      </c>
      <c r="D32" s="81">
        <v>0</v>
      </c>
      <c r="E32" s="62">
        <v>0</v>
      </c>
      <c r="F32" s="81">
        <v>0</v>
      </c>
      <c r="G32" s="98">
        <v>0</v>
      </c>
      <c r="H32" s="95">
        <v>0</v>
      </c>
      <c r="I32" s="92">
        <f>SUM(C32:H32)</f>
        <v>0</v>
      </c>
    </row>
    <row r="33" spans="1:10" ht="21" customHeight="1" x14ac:dyDescent="0.7">
      <c r="A33" s="65" t="s">
        <v>219</v>
      </c>
      <c r="B33" s="76">
        <v>2</v>
      </c>
      <c r="C33" s="81">
        <v>0</v>
      </c>
      <c r="D33" s="81">
        <v>0</v>
      </c>
      <c r="E33" s="81">
        <v>0</v>
      </c>
      <c r="F33" s="81">
        <v>2</v>
      </c>
      <c r="G33" s="92">
        <v>0</v>
      </c>
      <c r="H33" s="92">
        <v>0</v>
      </c>
      <c r="I33" s="92">
        <f>SUM(C33:H33)</f>
        <v>2</v>
      </c>
    </row>
    <row r="34" spans="1:10" ht="21" customHeight="1" x14ac:dyDescent="0.7">
      <c r="A34" s="66" t="s">
        <v>244</v>
      </c>
      <c r="B34" s="76">
        <v>2</v>
      </c>
      <c r="C34" s="81">
        <v>2</v>
      </c>
      <c r="D34" s="81">
        <v>2</v>
      </c>
      <c r="E34" s="81">
        <v>2</v>
      </c>
      <c r="F34" s="81">
        <v>2</v>
      </c>
      <c r="G34" s="92">
        <v>2</v>
      </c>
      <c r="H34" s="92">
        <v>2</v>
      </c>
      <c r="I34" s="92">
        <f>SUM(C34:H34)</f>
        <v>12</v>
      </c>
    </row>
    <row r="35" spans="1:10" ht="21" customHeight="1" x14ac:dyDescent="0.7">
      <c r="A35" s="67" t="s">
        <v>210</v>
      </c>
      <c r="B35" s="124"/>
      <c r="C35" s="129"/>
      <c r="D35" s="129"/>
      <c r="E35" s="129"/>
      <c r="F35" s="129"/>
      <c r="G35" s="130"/>
      <c r="H35" s="130"/>
      <c r="I35" s="130"/>
    </row>
    <row r="36" spans="1:10" x14ac:dyDescent="0.7">
      <c r="A36" s="86" t="s">
        <v>1</v>
      </c>
      <c r="B36" s="89">
        <f>SUM(B22:B34)</f>
        <v>20</v>
      </c>
      <c r="C36" s="89">
        <f t="shared" ref="C36:I36" si="3">SUM(C22:C34)</f>
        <v>14</v>
      </c>
      <c r="D36" s="89">
        <f t="shared" si="3"/>
        <v>16</v>
      </c>
      <c r="E36" s="89">
        <f t="shared" si="3"/>
        <v>16</v>
      </c>
      <c r="F36" s="89">
        <f t="shared" si="3"/>
        <v>18</v>
      </c>
      <c r="G36" s="89">
        <f t="shared" si="3"/>
        <v>16</v>
      </c>
      <c r="H36" s="89">
        <f t="shared" si="3"/>
        <v>14</v>
      </c>
      <c r="I36" s="89">
        <f t="shared" si="3"/>
        <v>94</v>
      </c>
      <c r="J36" s="94">
        <f>COUNTIF(C36:H36,20)</f>
        <v>0</v>
      </c>
    </row>
    <row r="37" spans="1:10" ht="49.2" x14ac:dyDescent="0.7">
      <c r="A37" s="60" t="s">
        <v>29</v>
      </c>
      <c r="B37" s="124"/>
      <c r="C37" s="100"/>
      <c r="D37" s="100"/>
      <c r="E37" s="100"/>
      <c r="F37" s="100"/>
      <c r="G37" s="101"/>
      <c r="H37" s="101"/>
      <c r="I37" s="101"/>
    </row>
    <row r="38" spans="1:10" ht="26.4" customHeight="1" x14ac:dyDescent="0.7">
      <c r="A38" s="61" t="s">
        <v>13</v>
      </c>
      <c r="B38" s="76">
        <v>2</v>
      </c>
      <c r="C38" s="81">
        <v>2</v>
      </c>
      <c r="D38" s="81">
        <v>2</v>
      </c>
      <c r="E38" s="81">
        <v>2</v>
      </c>
      <c r="F38" s="81">
        <v>2</v>
      </c>
      <c r="G38" s="92">
        <v>2</v>
      </c>
      <c r="H38" s="92">
        <v>2</v>
      </c>
      <c r="I38" s="92">
        <f>SUM(C38:H38)</f>
        <v>12</v>
      </c>
    </row>
    <row r="39" spans="1:10" s="63" customFormat="1" x14ac:dyDescent="0.7">
      <c r="A39" s="61" t="s">
        <v>14</v>
      </c>
      <c r="B39" s="76">
        <v>2</v>
      </c>
      <c r="C39" s="81">
        <v>2</v>
      </c>
      <c r="D39" s="81">
        <v>2</v>
      </c>
      <c r="E39" s="81">
        <v>2</v>
      </c>
      <c r="F39" s="81">
        <v>2</v>
      </c>
      <c r="G39" s="92">
        <v>2</v>
      </c>
      <c r="H39" s="92">
        <v>2</v>
      </c>
      <c r="I39" s="92">
        <f>SUM(C39:H39)</f>
        <v>12</v>
      </c>
    </row>
    <row r="40" spans="1:10" s="63" customFormat="1" x14ac:dyDescent="0.7">
      <c r="A40" s="68" t="s">
        <v>3</v>
      </c>
      <c r="B40" s="76"/>
      <c r="C40" s="62" t="s">
        <v>342</v>
      </c>
      <c r="D40" s="62" t="s">
        <v>241</v>
      </c>
      <c r="E40" s="62" t="s">
        <v>241</v>
      </c>
      <c r="F40" s="62" t="s">
        <v>241</v>
      </c>
      <c r="G40" s="62" t="s">
        <v>241</v>
      </c>
      <c r="H40" s="62" t="s">
        <v>241</v>
      </c>
      <c r="I40" s="83"/>
    </row>
    <row r="41" spans="1:10" x14ac:dyDescent="0.7">
      <c r="A41" s="61" t="s">
        <v>15</v>
      </c>
      <c r="B41" s="76">
        <v>2</v>
      </c>
      <c r="C41" s="84">
        <v>2</v>
      </c>
      <c r="D41" s="81">
        <v>2</v>
      </c>
      <c r="E41" s="81">
        <v>2</v>
      </c>
      <c r="F41" s="81">
        <v>2</v>
      </c>
      <c r="G41" s="92">
        <v>2</v>
      </c>
      <c r="H41" s="92">
        <v>2</v>
      </c>
      <c r="I41" s="99">
        <f>SUM(C41:H41)</f>
        <v>12</v>
      </c>
    </row>
    <row r="42" spans="1:10" x14ac:dyDescent="0.7">
      <c r="A42" s="61" t="s">
        <v>16</v>
      </c>
      <c r="B42" s="76">
        <v>2</v>
      </c>
      <c r="C42" s="82">
        <v>2</v>
      </c>
      <c r="D42" s="79">
        <v>2</v>
      </c>
      <c r="E42" s="79">
        <v>2</v>
      </c>
      <c r="F42" s="79">
        <v>2</v>
      </c>
      <c r="G42" s="93">
        <v>2</v>
      </c>
      <c r="H42" s="93">
        <v>2</v>
      </c>
      <c r="I42" s="99">
        <f>SUM(C42:H42)</f>
        <v>12</v>
      </c>
    </row>
    <row r="43" spans="1:10" x14ac:dyDescent="0.7">
      <c r="A43" s="86" t="s">
        <v>1</v>
      </c>
      <c r="B43" s="87">
        <f>SUM(B38:B42)</f>
        <v>8</v>
      </c>
      <c r="C43" s="88">
        <f>SUM(C38:C39,C41:C42)</f>
        <v>8</v>
      </c>
      <c r="D43" s="88">
        <f t="shared" ref="D43:H43" si="4">SUM(D38:D39,D41:D42)</f>
        <v>8</v>
      </c>
      <c r="E43" s="88">
        <f t="shared" si="4"/>
        <v>8</v>
      </c>
      <c r="F43" s="88">
        <f t="shared" si="4"/>
        <v>8</v>
      </c>
      <c r="G43" s="88">
        <f t="shared" si="4"/>
        <v>8</v>
      </c>
      <c r="H43" s="88">
        <f t="shared" si="4"/>
        <v>8</v>
      </c>
      <c r="I43" s="88">
        <f>SUM(I38:I39,I41:I42)</f>
        <v>48</v>
      </c>
      <c r="J43" s="94">
        <f>COUNTIF(C43:H43,8)</f>
        <v>6</v>
      </c>
    </row>
    <row r="44" spans="1:10" x14ac:dyDescent="0.7">
      <c r="A44" s="60" t="s">
        <v>30</v>
      </c>
      <c r="B44" s="127"/>
      <c r="C44" s="128"/>
      <c r="D44" s="128"/>
      <c r="E44" s="128"/>
      <c r="F44" s="128"/>
      <c r="G44" s="102"/>
      <c r="H44" s="102"/>
      <c r="I44" s="101"/>
    </row>
    <row r="45" spans="1:10" ht="26.4" customHeight="1" x14ac:dyDescent="0.7">
      <c r="A45" s="61" t="s">
        <v>24</v>
      </c>
      <c r="B45" s="76">
        <v>2</v>
      </c>
      <c r="C45" s="84">
        <v>2</v>
      </c>
      <c r="D45" s="81">
        <v>2</v>
      </c>
      <c r="E45" s="81">
        <v>2</v>
      </c>
      <c r="F45" s="81">
        <v>2</v>
      </c>
      <c r="G45" s="92">
        <v>2</v>
      </c>
      <c r="H45" s="92">
        <v>2</v>
      </c>
      <c r="I45" s="92">
        <f>SUM(C45:H45)</f>
        <v>12</v>
      </c>
    </row>
    <row r="46" spans="1:10" x14ac:dyDescent="0.7">
      <c r="A46" s="61" t="s">
        <v>17</v>
      </c>
      <c r="B46" s="76">
        <v>2</v>
      </c>
      <c r="C46" s="84">
        <v>2</v>
      </c>
      <c r="D46" s="62">
        <v>2</v>
      </c>
      <c r="E46" s="62">
        <v>2</v>
      </c>
      <c r="F46" s="62">
        <v>2</v>
      </c>
      <c r="G46" s="95">
        <v>0</v>
      </c>
      <c r="H46" s="95">
        <v>2</v>
      </c>
      <c r="I46" s="92">
        <f>SUM(C46:H46)</f>
        <v>10</v>
      </c>
    </row>
    <row r="47" spans="1:10" ht="26.4" customHeight="1" x14ac:dyDescent="0.7">
      <c r="A47" s="61" t="s">
        <v>18</v>
      </c>
      <c r="B47" s="76">
        <v>2</v>
      </c>
      <c r="C47" s="85">
        <v>2</v>
      </c>
      <c r="D47" s="81">
        <v>2</v>
      </c>
      <c r="E47" s="81">
        <v>2</v>
      </c>
      <c r="F47" s="81">
        <v>2</v>
      </c>
      <c r="G47" s="92">
        <v>2</v>
      </c>
      <c r="H47" s="92">
        <v>2</v>
      </c>
      <c r="I47" s="92">
        <f>SUM(C47:H47)</f>
        <v>12</v>
      </c>
    </row>
    <row r="48" spans="1:10" ht="24.6" customHeight="1" x14ac:dyDescent="0.7">
      <c r="A48" s="61" t="s">
        <v>25</v>
      </c>
      <c r="B48" s="76">
        <v>2</v>
      </c>
      <c r="C48" s="82">
        <v>2</v>
      </c>
      <c r="D48" s="79">
        <v>2</v>
      </c>
      <c r="E48" s="79">
        <v>2</v>
      </c>
      <c r="F48" s="79">
        <v>2</v>
      </c>
      <c r="G48" s="93">
        <v>2</v>
      </c>
      <c r="H48" s="93">
        <v>2</v>
      </c>
      <c r="I48" s="92">
        <f>SUM(C48:H48)</f>
        <v>12</v>
      </c>
    </row>
    <row r="49" spans="1:10" x14ac:dyDescent="0.7">
      <c r="A49" s="86" t="s">
        <v>1</v>
      </c>
      <c r="B49" s="87">
        <f t="shared" ref="B49:I49" si="5">SUM(B45:B48)</f>
        <v>8</v>
      </c>
      <c r="C49" s="88">
        <f t="shared" si="5"/>
        <v>8</v>
      </c>
      <c r="D49" s="88">
        <f t="shared" si="5"/>
        <v>8</v>
      </c>
      <c r="E49" s="88">
        <f t="shared" si="5"/>
        <v>8</v>
      </c>
      <c r="F49" s="88">
        <f t="shared" si="5"/>
        <v>8</v>
      </c>
      <c r="G49" s="94">
        <f t="shared" si="5"/>
        <v>6</v>
      </c>
      <c r="H49" s="94">
        <f t="shared" si="5"/>
        <v>8</v>
      </c>
      <c r="I49" s="94">
        <f t="shared" si="5"/>
        <v>46</v>
      </c>
      <c r="J49" s="94">
        <f>COUNTIF(C49:H49,8)</f>
        <v>5</v>
      </c>
    </row>
    <row r="50" spans="1:10" x14ac:dyDescent="0.7">
      <c r="A50" s="69" t="s">
        <v>31</v>
      </c>
      <c r="B50" s="124"/>
      <c r="C50" s="128"/>
      <c r="D50" s="128"/>
      <c r="E50" s="128"/>
      <c r="F50" s="128"/>
      <c r="G50" s="102"/>
      <c r="H50" s="102"/>
      <c r="I50" s="101"/>
    </row>
    <row r="51" spans="1:10" ht="24" customHeight="1" x14ac:dyDescent="0.7">
      <c r="A51" s="70" t="s">
        <v>19</v>
      </c>
      <c r="B51" s="76">
        <v>2</v>
      </c>
      <c r="C51" s="84">
        <v>2</v>
      </c>
      <c r="D51" s="81">
        <v>2</v>
      </c>
      <c r="E51" s="81">
        <v>2</v>
      </c>
      <c r="F51" s="81">
        <v>2</v>
      </c>
      <c r="G51" s="92">
        <v>2</v>
      </c>
      <c r="H51" s="92">
        <v>2</v>
      </c>
      <c r="I51" s="92">
        <f>SUM(C51:H51)</f>
        <v>12</v>
      </c>
    </row>
    <row r="52" spans="1:10" x14ac:dyDescent="0.7">
      <c r="A52" s="61" t="s">
        <v>20</v>
      </c>
      <c r="B52" s="76">
        <v>2</v>
      </c>
      <c r="C52" s="81">
        <v>2</v>
      </c>
      <c r="D52" s="81">
        <v>2</v>
      </c>
      <c r="E52" s="62">
        <v>2</v>
      </c>
      <c r="F52" s="62">
        <v>0</v>
      </c>
      <c r="G52" s="95">
        <v>0</v>
      </c>
      <c r="H52" s="95">
        <v>0</v>
      </c>
      <c r="I52" s="92">
        <f>SUM(C52:H52)</f>
        <v>6</v>
      </c>
    </row>
    <row r="53" spans="1:10" ht="25.2" customHeight="1" x14ac:dyDescent="0.7">
      <c r="A53" s="61" t="s">
        <v>21</v>
      </c>
      <c r="B53" s="76">
        <v>2</v>
      </c>
      <c r="C53" s="62">
        <v>2</v>
      </c>
      <c r="D53" s="62">
        <v>2</v>
      </c>
      <c r="E53" s="81">
        <v>0</v>
      </c>
      <c r="F53" s="81">
        <v>2</v>
      </c>
      <c r="G53" s="99">
        <v>2</v>
      </c>
      <c r="H53" s="92">
        <v>2</v>
      </c>
      <c r="I53" s="92">
        <f>SUM(C53:H53)</f>
        <v>10</v>
      </c>
    </row>
    <row r="54" spans="1:10" ht="41.4" customHeight="1" x14ac:dyDescent="0.7">
      <c r="A54" s="61" t="s">
        <v>26</v>
      </c>
      <c r="B54" s="76">
        <v>2</v>
      </c>
      <c r="C54" s="82">
        <v>2</v>
      </c>
      <c r="D54" s="82">
        <v>2</v>
      </c>
      <c r="E54" s="82">
        <v>2</v>
      </c>
      <c r="F54" s="79">
        <v>2</v>
      </c>
      <c r="G54" s="106">
        <v>2</v>
      </c>
      <c r="H54" s="106">
        <v>2</v>
      </c>
      <c r="I54" s="95">
        <f>SUM(C54:H54)</f>
        <v>12</v>
      </c>
      <c r="J54" s="91"/>
    </row>
    <row r="55" spans="1:10" x14ac:dyDescent="0.7">
      <c r="A55" s="90" t="s">
        <v>1</v>
      </c>
      <c r="B55" s="87">
        <f t="shared" ref="B55:I55" si="6">SUM(B51:B54)</f>
        <v>8</v>
      </c>
      <c r="C55" s="88">
        <f t="shared" si="6"/>
        <v>8</v>
      </c>
      <c r="D55" s="88">
        <f t="shared" si="6"/>
        <v>8</v>
      </c>
      <c r="E55" s="88">
        <f t="shared" si="6"/>
        <v>6</v>
      </c>
      <c r="F55" s="88">
        <f t="shared" si="6"/>
        <v>6</v>
      </c>
      <c r="G55" s="88">
        <f t="shared" si="6"/>
        <v>6</v>
      </c>
      <c r="H55" s="88">
        <f t="shared" si="6"/>
        <v>6</v>
      </c>
      <c r="I55" s="88">
        <f t="shared" si="6"/>
        <v>40</v>
      </c>
      <c r="J55" s="108">
        <f>COUNTIF(C55:H55,8)</f>
        <v>2</v>
      </c>
    </row>
    <row r="56" spans="1:10" x14ac:dyDescent="0.7">
      <c r="A56" s="60" t="s">
        <v>32</v>
      </c>
      <c r="B56" s="124"/>
      <c r="C56" s="100"/>
      <c r="D56" s="128"/>
      <c r="E56" s="100"/>
      <c r="F56" s="128"/>
      <c r="G56" s="102"/>
      <c r="H56" s="102"/>
      <c r="I56" s="102"/>
    </row>
    <row r="57" spans="1:10" x14ac:dyDescent="0.7">
      <c r="A57" s="61" t="s">
        <v>22</v>
      </c>
      <c r="B57" s="76">
        <v>2</v>
      </c>
      <c r="C57" s="62">
        <v>2</v>
      </c>
      <c r="D57" s="84">
        <v>2</v>
      </c>
      <c r="E57" s="81">
        <v>2</v>
      </c>
      <c r="F57" s="84">
        <v>2</v>
      </c>
      <c r="G57" s="99">
        <v>2</v>
      </c>
      <c r="H57" s="99">
        <v>2</v>
      </c>
      <c r="I57" s="99">
        <f>SUM(C57:H57)</f>
        <v>12</v>
      </c>
    </row>
    <row r="58" spans="1:10" x14ac:dyDescent="0.7">
      <c r="A58" s="71" t="s">
        <v>112</v>
      </c>
      <c r="B58" s="76">
        <v>2</v>
      </c>
      <c r="C58" s="84">
        <v>2</v>
      </c>
      <c r="D58" s="84">
        <v>2</v>
      </c>
      <c r="E58" s="62">
        <v>0</v>
      </c>
      <c r="F58" s="81">
        <v>2</v>
      </c>
      <c r="G58" s="99">
        <v>2</v>
      </c>
      <c r="H58" s="99">
        <v>2</v>
      </c>
      <c r="I58" s="99">
        <f>SUM(C58:H58)</f>
        <v>10</v>
      </c>
    </row>
    <row r="59" spans="1:10" x14ac:dyDescent="0.7">
      <c r="A59" s="71" t="s">
        <v>110</v>
      </c>
      <c r="B59" s="76">
        <v>2</v>
      </c>
      <c r="C59" s="84">
        <v>2</v>
      </c>
      <c r="D59" s="84">
        <v>2</v>
      </c>
      <c r="E59" s="84">
        <v>0</v>
      </c>
      <c r="F59" s="62">
        <v>2</v>
      </c>
      <c r="G59" s="99">
        <v>2</v>
      </c>
      <c r="H59" s="92">
        <v>2</v>
      </c>
      <c r="I59" s="99">
        <f>SUM(C59:H59)</f>
        <v>10</v>
      </c>
    </row>
    <row r="60" spans="1:10" x14ac:dyDescent="0.7">
      <c r="A60" s="72" t="s">
        <v>23</v>
      </c>
      <c r="B60" s="76">
        <v>2</v>
      </c>
      <c r="C60" s="82">
        <v>2</v>
      </c>
      <c r="D60" s="82">
        <v>2</v>
      </c>
      <c r="E60" s="82">
        <v>2</v>
      </c>
      <c r="F60" s="82">
        <v>2</v>
      </c>
      <c r="G60" s="106">
        <v>2</v>
      </c>
      <c r="H60" s="93">
        <v>2</v>
      </c>
      <c r="I60" s="99">
        <f>SUM(C60:H60)</f>
        <v>12</v>
      </c>
    </row>
    <row r="61" spans="1:10" x14ac:dyDescent="0.7">
      <c r="A61" s="109" t="s">
        <v>1</v>
      </c>
      <c r="B61" s="87">
        <f t="shared" ref="B61:H61" si="7">SUM(B57:B60)</f>
        <v>8</v>
      </c>
      <c r="C61" s="88">
        <f t="shared" si="7"/>
        <v>8</v>
      </c>
      <c r="D61" s="88">
        <f t="shared" si="7"/>
        <v>8</v>
      </c>
      <c r="E61" s="88">
        <f t="shared" si="7"/>
        <v>4</v>
      </c>
      <c r="F61" s="88">
        <f t="shared" si="7"/>
        <v>8</v>
      </c>
      <c r="G61" s="94">
        <f t="shared" si="7"/>
        <v>8</v>
      </c>
      <c r="H61" s="94">
        <f t="shared" si="7"/>
        <v>8</v>
      </c>
      <c r="I61" s="94">
        <f>SUM(C61:H61)</f>
        <v>44</v>
      </c>
      <c r="J61" s="94">
        <f>COUNTIF(C61:H61,8)</f>
        <v>5</v>
      </c>
    </row>
    <row r="62" spans="1:10" x14ac:dyDescent="0.7">
      <c r="A62" s="110" t="s">
        <v>156</v>
      </c>
      <c r="B62" s="111">
        <f>B20+B36+B43+B49+B55+B61</f>
        <v>72</v>
      </c>
      <c r="C62" s="111">
        <f t="shared" ref="C62:H62" si="8">C20+C36+C43+C49+C55+C61</f>
        <v>66</v>
      </c>
      <c r="D62" s="111">
        <f t="shared" si="8"/>
        <v>68</v>
      </c>
      <c r="E62" s="111">
        <f t="shared" si="8"/>
        <v>62</v>
      </c>
      <c r="F62" s="111">
        <f t="shared" si="8"/>
        <v>68</v>
      </c>
      <c r="G62" s="111">
        <f t="shared" si="8"/>
        <v>64</v>
      </c>
      <c r="H62" s="111">
        <f t="shared" si="8"/>
        <v>64</v>
      </c>
      <c r="I62" s="111"/>
      <c r="J62" s="112"/>
    </row>
    <row r="63" spans="1:10" ht="53.4" customHeight="1" x14ac:dyDescent="0.7">
      <c r="A63" s="73" t="s">
        <v>217</v>
      </c>
      <c r="B63" s="74"/>
      <c r="C63" s="78"/>
      <c r="D63" s="78"/>
      <c r="E63" s="78"/>
      <c r="F63" s="78"/>
      <c r="G63" s="78"/>
      <c r="H63" s="78"/>
      <c r="I63" s="78"/>
    </row>
    <row r="64" spans="1:10" x14ac:dyDescent="0.7">
      <c r="A64" s="60" t="s">
        <v>27</v>
      </c>
      <c r="B64" s="124"/>
      <c r="C64" s="100"/>
      <c r="D64" s="100"/>
      <c r="E64" s="100"/>
      <c r="F64" s="100"/>
      <c r="G64" s="101"/>
      <c r="H64" s="101"/>
      <c r="I64" s="101"/>
    </row>
    <row r="65" spans="1:10" x14ac:dyDescent="0.7">
      <c r="A65" s="61" t="s">
        <v>33</v>
      </c>
      <c r="B65" s="124"/>
      <c r="C65" s="125"/>
      <c r="D65" s="131"/>
      <c r="E65" s="125"/>
      <c r="F65" s="125"/>
      <c r="G65" s="105"/>
      <c r="H65" s="105"/>
      <c r="I65" s="132"/>
    </row>
    <row r="66" spans="1:10" ht="24.6" customHeight="1" x14ac:dyDescent="0.7">
      <c r="A66" s="75" t="s">
        <v>253</v>
      </c>
      <c r="B66" s="76">
        <v>2</v>
      </c>
      <c r="C66" s="62">
        <v>2</v>
      </c>
      <c r="D66" s="84">
        <v>2</v>
      </c>
      <c r="E66" s="62">
        <v>2</v>
      </c>
      <c r="F66" s="62">
        <v>2</v>
      </c>
      <c r="G66" s="95">
        <v>2</v>
      </c>
      <c r="H66" s="92">
        <v>2</v>
      </c>
      <c r="I66" s="92">
        <f>SUM(C66:H66)</f>
        <v>12</v>
      </c>
    </row>
    <row r="67" spans="1:10" x14ac:dyDescent="0.7">
      <c r="A67" s="61" t="s">
        <v>254</v>
      </c>
      <c r="B67" s="76">
        <v>2</v>
      </c>
      <c r="C67" s="84">
        <v>2</v>
      </c>
      <c r="D67" s="84">
        <v>0</v>
      </c>
      <c r="E67" s="84">
        <v>2</v>
      </c>
      <c r="F67" s="81">
        <v>2</v>
      </c>
      <c r="G67" s="99">
        <v>2</v>
      </c>
      <c r="H67" s="117">
        <v>2</v>
      </c>
      <c r="I67" s="92">
        <f>SUM(C67:H67)</f>
        <v>10</v>
      </c>
    </row>
    <row r="68" spans="1:10" ht="24.6" customHeight="1" x14ac:dyDescent="0.7">
      <c r="A68" s="75" t="s">
        <v>255</v>
      </c>
      <c r="B68" s="76">
        <v>2</v>
      </c>
      <c r="C68" s="82">
        <v>2</v>
      </c>
      <c r="D68" s="82">
        <v>2</v>
      </c>
      <c r="E68" s="82">
        <v>2</v>
      </c>
      <c r="F68" s="82">
        <v>2</v>
      </c>
      <c r="G68" s="106">
        <v>2</v>
      </c>
      <c r="H68" s="93">
        <v>2</v>
      </c>
      <c r="I68" s="92">
        <f>SUM(C68:H68)</f>
        <v>12</v>
      </c>
    </row>
    <row r="69" spans="1:10" x14ac:dyDescent="0.7">
      <c r="A69" s="86" t="s">
        <v>1</v>
      </c>
      <c r="B69" s="87">
        <f>SUM(B65:B68)</f>
        <v>6</v>
      </c>
      <c r="C69" s="88">
        <f t="shared" ref="C69:I69" si="9">SUM(C66:C68)</f>
        <v>6</v>
      </c>
      <c r="D69" s="88">
        <f t="shared" si="9"/>
        <v>4</v>
      </c>
      <c r="E69" s="88">
        <f t="shared" si="9"/>
        <v>6</v>
      </c>
      <c r="F69" s="88">
        <f t="shared" si="9"/>
        <v>6</v>
      </c>
      <c r="G69" s="94">
        <f t="shared" si="9"/>
        <v>6</v>
      </c>
      <c r="H69" s="94">
        <f t="shared" si="9"/>
        <v>6</v>
      </c>
      <c r="I69" s="94">
        <f t="shared" si="9"/>
        <v>34</v>
      </c>
      <c r="J69" s="94">
        <f>COUNTIF(C69:H69,6)</f>
        <v>5</v>
      </c>
    </row>
    <row r="70" spans="1:10" x14ac:dyDescent="0.7">
      <c r="A70" s="60" t="s">
        <v>28</v>
      </c>
      <c r="B70" s="127"/>
      <c r="C70" s="128"/>
      <c r="D70" s="128"/>
      <c r="E70" s="100"/>
      <c r="F70" s="128"/>
      <c r="G70" s="102"/>
      <c r="H70" s="102"/>
      <c r="I70" s="101"/>
    </row>
    <row r="71" spans="1:10" ht="25.2" customHeight="1" x14ac:dyDescent="0.7">
      <c r="A71" s="61" t="s">
        <v>164</v>
      </c>
      <c r="B71" s="124"/>
      <c r="C71" s="125"/>
      <c r="D71" s="133"/>
      <c r="E71" s="125"/>
      <c r="F71" s="133"/>
      <c r="G71" s="134"/>
      <c r="H71" s="134"/>
      <c r="I71" s="132"/>
    </row>
    <row r="72" spans="1:10" x14ac:dyDescent="0.7">
      <c r="A72" s="61" t="s">
        <v>38</v>
      </c>
      <c r="B72" s="76">
        <v>2</v>
      </c>
      <c r="C72" s="81">
        <v>2</v>
      </c>
      <c r="D72" s="84">
        <v>2</v>
      </c>
      <c r="E72" s="81">
        <v>2</v>
      </c>
      <c r="F72" s="84">
        <v>0</v>
      </c>
      <c r="G72" s="99">
        <v>2</v>
      </c>
      <c r="H72" s="99">
        <v>2</v>
      </c>
      <c r="I72" s="99">
        <f>SUM(C72:H72)</f>
        <v>10</v>
      </c>
    </row>
    <row r="73" spans="1:10" x14ac:dyDescent="0.7">
      <c r="A73" s="61" t="s">
        <v>39</v>
      </c>
      <c r="B73" s="76">
        <v>2</v>
      </c>
      <c r="C73" s="62">
        <v>2</v>
      </c>
      <c r="D73" s="81">
        <v>2</v>
      </c>
      <c r="E73" s="62">
        <v>2</v>
      </c>
      <c r="F73" s="81">
        <v>2</v>
      </c>
      <c r="G73" s="99">
        <v>2</v>
      </c>
      <c r="H73" s="92">
        <v>2</v>
      </c>
      <c r="I73" s="99">
        <f>SUM(C73:H73)</f>
        <v>12</v>
      </c>
    </row>
    <row r="74" spans="1:10" x14ac:dyDescent="0.7">
      <c r="A74" s="61" t="s">
        <v>40</v>
      </c>
      <c r="B74" s="76">
        <v>2</v>
      </c>
      <c r="C74" s="81">
        <v>2</v>
      </c>
      <c r="D74" s="81">
        <v>2</v>
      </c>
      <c r="E74" s="81">
        <v>2</v>
      </c>
      <c r="F74" s="81">
        <v>2</v>
      </c>
      <c r="G74" s="92">
        <v>2</v>
      </c>
      <c r="H74" s="117">
        <v>2</v>
      </c>
      <c r="I74" s="99">
        <f>SUM(C74:H74)</f>
        <v>12</v>
      </c>
    </row>
    <row r="75" spans="1:10" x14ac:dyDescent="0.7">
      <c r="A75" s="61" t="s">
        <v>41</v>
      </c>
      <c r="B75" s="76">
        <v>2</v>
      </c>
      <c r="C75" s="79">
        <v>2</v>
      </c>
      <c r="D75" s="79">
        <v>2</v>
      </c>
      <c r="E75" s="79">
        <v>2</v>
      </c>
      <c r="F75" s="82">
        <v>2</v>
      </c>
      <c r="G75" s="93">
        <v>2</v>
      </c>
      <c r="H75" s="93">
        <v>2</v>
      </c>
      <c r="I75" s="99">
        <f>SUM(C75:H75)</f>
        <v>12</v>
      </c>
    </row>
    <row r="76" spans="1:10" x14ac:dyDescent="0.7">
      <c r="A76" s="86" t="s">
        <v>1</v>
      </c>
      <c r="B76" s="89">
        <f>SUM(B71:B75)</f>
        <v>8</v>
      </c>
      <c r="C76" s="89">
        <f t="shared" ref="C76:I76" si="10">SUM(C71:C75)</f>
        <v>8</v>
      </c>
      <c r="D76" s="89">
        <f t="shared" si="10"/>
        <v>8</v>
      </c>
      <c r="E76" s="89">
        <f t="shared" si="10"/>
        <v>8</v>
      </c>
      <c r="F76" s="89">
        <f t="shared" si="10"/>
        <v>6</v>
      </c>
      <c r="G76" s="89">
        <f t="shared" si="10"/>
        <v>8</v>
      </c>
      <c r="H76" s="89">
        <f t="shared" si="10"/>
        <v>8</v>
      </c>
      <c r="I76" s="89">
        <f t="shared" si="10"/>
        <v>46</v>
      </c>
      <c r="J76" s="94">
        <f>COUNTIF(C76:H76,8)</f>
        <v>5</v>
      </c>
    </row>
    <row r="77" spans="1:10" x14ac:dyDescent="0.7">
      <c r="A77" s="69" t="s">
        <v>34</v>
      </c>
      <c r="B77" s="124"/>
      <c r="C77" s="128"/>
      <c r="D77" s="128"/>
      <c r="E77" s="128"/>
      <c r="F77" s="128"/>
      <c r="G77" s="102"/>
      <c r="H77" s="101"/>
      <c r="I77" s="101"/>
    </row>
    <row r="78" spans="1:10" ht="22.8" customHeight="1" x14ac:dyDescent="0.7">
      <c r="A78" s="70" t="s">
        <v>47</v>
      </c>
      <c r="B78" s="76">
        <v>2</v>
      </c>
      <c r="C78" s="84">
        <v>2</v>
      </c>
      <c r="D78" s="81">
        <v>2</v>
      </c>
      <c r="E78" s="81">
        <v>2</v>
      </c>
      <c r="F78" s="81">
        <v>2</v>
      </c>
      <c r="G78" s="92">
        <v>2</v>
      </c>
      <c r="H78" s="92">
        <v>0</v>
      </c>
      <c r="I78" s="92">
        <f>SUM(C78:H78)</f>
        <v>10</v>
      </c>
    </row>
    <row r="79" spans="1:10" ht="24.6" customHeight="1" x14ac:dyDescent="0.7">
      <c r="A79" s="61" t="s">
        <v>46</v>
      </c>
      <c r="B79" s="76">
        <v>2</v>
      </c>
      <c r="C79" s="84">
        <v>2</v>
      </c>
      <c r="D79" s="81">
        <v>2</v>
      </c>
      <c r="E79" s="81">
        <v>2</v>
      </c>
      <c r="F79" s="81">
        <v>2</v>
      </c>
      <c r="G79" s="92">
        <v>2</v>
      </c>
      <c r="H79" s="92">
        <v>2</v>
      </c>
      <c r="I79" s="92">
        <f>SUM(C79:H79)</f>
        <v>12</v>
      </c>
    </row>
    <row r="80" spans="1:10" ht="24.6" customHeight="1" x14ac:dyDescent="0.7">
      <c r="A80" s="70" t="s">
        <v>45</v>
      </c>
      <c r="B80" s="77">
        <v>2</v>
      </c>
      <c r="C80" s="84">
        <v>2</v>
      </c>
      <c r="D80" s="81">
        <v>2</v>
      </c>
      <c r="E80" s="81">
        <v>2</v>
      </c>
      <c r="F80" s="81">
        <v>2</v>
      </c>
      <c r="G80" s="92">
        <v>2</v>
      </c>
      <c r="H80" s="92">
        <v>2</v>
      </c>
      <c r="I80" s="92">
        <f>SUM(C80:H80)</f>
        <v>12</v>
      </c>
    </row>
    <row r="81" spans="1:10" ht="22.8" customHeight="1" x14ac:dyDescent="0.7">
      <c r="A81" s="70" t="s">
        <v>44</v>
      </c>
      <c r="B81" s="76">
        <v>2</v>
      </c>
      <c r="C81" s="82">
        <v>2</v>
      </c>
      <c r="D81" s="79">
        <v>2</v>
      </c>
      <c r="E81" s="79">
        <v>2</v>
      </c>
      <c r="F81" s="79">
        <v>2</v>
      </c>
      <c r="G81" s="93">
        <v>2</v>
      </c>
      <c r="H81" s="93">
        <v>2</v>
      </c>
      <c r="I81" s="92">
        <f>SUM(C81:H81)</f>
        <v>12</v>
      </c>
    </row>
    <row r="82" spans="1:10" x14ac:dyDescent="0.7">
      <c r="A82" s="86" t="s">
        <v>1</v>
      </c>
      <c r="B82" s="87">
        <f t="shared" ref="B82:I82" si="11">SUM(B78:B81)</f>
        <v>8</v>
      </c>
      <c r="C82" s="88">
        <f t="shared" si="11"/>
        <v>8</v>
      </c>
      <c r="D82" s="88">
        <f t="shared" si="11"/>
        <v>8</v>
      </c>
      <c r="E82" s="88">
        <f t="shared" si="11"/>
        <v>8</v>
      </c>
      <c r="F82" s="88">
        <f t="shared" si="11"/>
        <v>8</v>
      </c>
      <c r="G82" s="94">
        <f t="shared" si="11"/>
        <v>8</v>
      </c>
      <c r="H82" s="94">
        <f t="shared" si="11"/>
        <v>6</v>
      </c>
      <c r="I82" s="94">
        <f t="shared" si="11"/>
        <v>46</v>
      </c>
      <c r="J82" s="94">
        <f>COUNTIF(C82:H82,8)</f>
        <v>5</v>
      </c>
    </row>
    <row r="83" spans="1:10" x14ac:dyDescent="0.7">
      <c r="A83" s="69" t="s">
        <v>35</v>
      </c>
      <c r="B83" s="124"/>
      <c r="C83" s="128"/>
      <c r="D83" s="100"/>
      <c r="E83" s="100"/>
      <c r="F83" s="100"/>
      <c r="G83" s="101"/>
      <c r="H83" s="101"/>
      <c r="I83" s="101"/>
    </row>
    <row r="84" spans="1:10" ht="21.6" customHeight="1" x14ac:dyDescent="0.7">
      <c r="A84" s="70" t="s">
        <v>42</v>
      </c>
      <c r="B84" s="77">
        <v>2</v>
      </c>
      <c r="C84" s="84">
        <v>2</v>
      </c>
      <c r="D84" s="81">
        <v>2</v>
      </c>
      <c r="E84" s="81">
        <v>0</v>
      </c>
      <c r="F84" s="81">
        <v>0</v>
      </c>
      <c r="G84" s="92">
        <v>0</v>
      </c>
      <c r="H84" s="92">
        <v>0</v>
      </c>
      <c r="I84" s="95">
        <f>SUM(C84:H84)</f>
        <v>4</v>
      </c>
    </row>
    <row r="85" spans="1:10" x14ac:dyDescent="0.7">
      <c r="A85" s="61" t="s">
        <v>43</v>
      </c>
      <c r="B85" s="76">
        <v>2</v>
      </c>
      <c r="C85" s="82">
        <v>2</v>
      </c>
      <c r="D85" s="79">
        <v>2</v>
      </c>
      <c r="E85" s="79">
        <v>0</v>
      </c>
      <c r="F85" s="79">
        <v>2</v>
      </c>
      <c r="G85" s="93">
        <v>2</v>
      </c>
      <c r="H85" s="93">
        <v>2</v>
      </c>
      <c r="I85" s="95">
        <f>SUM(C85:H85)</f>
        <v>10</v>
      </c>
    </row>
    <row r="86" spans="1:10" x14ac:dyDescent="0.7">
      <c r="A86" s="86" t="s">
        <v>1</v>
      </c>
      <c r="B86" s="87">
        <f t="shared" ref="B86:I86" si="12">SUM(B84:B85)</f>
        <v>4</v>
      </c>
      <c r="C86" s="88">
        <f t="shared" si="12"/>
        <v>4</v>
      </c>
      <c r="D86" s="88">
        <f t="shared" si="12"/>
        <v>4</v>
      </c>
      <c r="E86" s="88">
        <f t="shared" si="12"/>
        <v>0</v>
      </c>
      <c r="F86" s="88">
        <f t="shared" si="12"/>
        <v>2</v>
      </c>
      <c r="G86" s="94">
        <f t="shared" si="12"/>
        <v>2</v>
      </c>
      <c r="H86" s="94">
        <f t="shared" si="12"/>
        <v>2</v>
      </c>
      <c r="I86" s="94">
        <f t="shared" si="12"/>
        <v>14</v>
      </c>
      <c r="J86" s="94">
        <f>COUNTIF(C86:H86,4)</f>
        <v>2</v>
      </c>
    </row>
    <row r="87" spans="1:10" x14ac:dyDescent="0.7">
      <c r="A87" s="69" t="s">
        <v>36</v>
      </c>
      <c r="B87" s="124"/>
      <c r="C87" s="128"/>
      <c r="D87" s="128"/>
      <c r="E87" s="100"/>
      <c r="F87" s="100"/>
      <c r="G87" s="102"/>
      <c r="H87" s="102"/>
      <c r="I87" s="102"/>
    </row>
    <row r="88" spans="1:10" ht="26.4" customHeight="1" x14ac:dyDescent="0.7">
      <c r="A88" s="75" t="s">
        <v>37</v>
      </c>
      <c r="B88" s="77">
        <v>2</v>
      </c>
      <c r="C88" s="119">
        <v>0</v>
      </c>
      <c r="D88" s="119">
        <v>0</v>
      </c>
      <c r="E88" s="120">
        <v>2</v>
      </c>
      <c r="F88" s="120">
        <v>0</v>
      </c>
      <c r="G88" s="106">
        <v>0</v>
      </c>
      <c r="H88" s="106">
        <v>0</v>
      </c>
      <c r="I88" s="106">
        <f>SUM(C88:H88)</f>
        <v>2</v>
      </c>
    </row>
    <row r="89" spans="1:10" x14ac:dyDescent="0.7">
      <c r="A89" s="86" t="s">
        <v>1</v>
      </c>
      <c r="B89" s="87">
        <f>SUM(B88:B88)</f>
        <v>2</v>
      </c>
      <c r="C89" s="88">
        <f t="shared" ref="C89:H89" si="13">SUM(C88)</f>
        <v>0</v>
      </c>
      <c r="D89" s="88">
        <f t="shared" si="13"/>
        <v>0</v>
      </c>
      <c r="E89" s="88">
        <f t="shared" si="13"/>
        <v>2</v>
      </c>
      <c r="F89" s="88">
        <f t="shared" si="13"/>
        <v>0</v>
      </c>
      <c r="G89" s="94">
        <f t="shared" si="13"/>
        <v>0</v>
      </c>
      <c r="H89" s="94">
        <f t="shared" si="13"/>
        <v>0</v>
      </c>
      <c r="I89" s="94">
        <f>SUM(C89:H89)</f>
        <v>2</v>
      </c>
      <c r="J89" s="94">
        <f>COUNTIF(C89:H89,2)</f>
        <v>1</v>
      </c>
    </row>
    <row r="90" spans="1:10" ht="26.4" customHeight="1" x14ac:dyDescent="0.7">
      <c r="A90" s="113" t="s">
        <v>157</v>
      </c>
      <c r="B90" s="111">
        <f>B69+B76+B82+B86+B89</f>
        <v>28</v>
      </c>
      <c r="C90" s="111">
        <f t="shared" ref="C90:I90" si="14">C69+C76+C82+C86+C89</f>
        <v>26</v>
      </c>
      <c r="D90" s="111">
        <f t="shared" si="14"/>
        <v>24</v>
      </c>
      <c r="E90" s="111">
        <f t="shared" si="14"/>
        <v>24</v>
      </c>
      <c r="F90" s="111">
        <f t="shared" si="14"/>
        <v>22</v>
      </c>
      <c r="G90" s="111">
        <f t="shared" si="14"/>
        <v>24</v>
      </c>
      <c r="H90" s="111">
        <f t="shared" si="14"/>
        <v>22</v>
      </c>
      <c r="I90" s="111">
        <f t="shared" si="14"/>
        <v>142</v>
      </c>
      <c r="J90" s="121"/>
    </row>
    <row r="91" spans="1:10" ht="25.95" customHeight="1" x14ac:dyDescent="0.7">
      <c r="A91" s="114" t="s">
        <v>158</v>
      </c>
      <c r="B91" s="115">
        <f>B62+B90</f>
        <v>100</v>
      </c>
      <c r="C91" s="115">
        <f t="shared" ref="C91:H92" si="15">C62+C90</f>
        <v>92</v>
      </c>
      <c r="D91" s="115">
        <f t="shared" si="15"/>
        <v>92</v>
      </c>
      <c r="E91" s="115">
        <f t="shared" si="15"/>
        <v>86</v>
      </c>
      <c r="F91" s="115">
        <f t="shared" si="15"/>
        <v>90</v>
      </c>
      <c r="G91" s="115">
        <f t="shared" si="15"/>
        <v>88</v>
      </c>
      <c r="H91" s="115">
        <f t="shared" si="15"/>
        <v>86</v>
      </c>
      <c r="I91" s="115"/>
      <c r="J91" s="114"/>
    </row>
    <row r="92" spans="1:10" x14ac:dyDescent="0.7">
      <c r="A92" s="116" t="s">
        <v>138</v>
      </c>
      <c r="B92" s="139">
        <f>B63+B91</f>
        <v>100</v>
      </c>
      <c r="C92" s="139">
        <f t="shared" si="15"/>
        <v>92</v>
      </c>
      <c r="D92" s="139">
        <f t="shared" si="15"/>
        <v>92</v>
      </c>
      <c r="E92" s="139">
        <f t="shared" si="15"/>
        <v>86</v>
      </c>
      <c r="F92" s="139">
        <f t="shared" si="15"/>
        <v>90</v>
      </c>
      <c r="G92" s="139">
        <f t="shared" si="15"/>
        <v>88</v>
      </c>
      <c r="H92" s="139">
        <f t="shared" si="15"/>
        <v>86</v>
      </c>
      <c r="I92" s="145">
        <f>AVERAGE(C92:H92)</f>
        <v>89</v>
      </c>
      <c r="J92" s="122"/>
    </row>
    <row r="93" spans="1:10" x14ac:dyDescent="0.7">
      <c r="A93" s="135" t="s">
        <v>267</v>
      </c>
      <c r="B93" s="135"/>
      <c r="C93" s="136" t="s">
        <v>268</v>
      </c>
      <c r="D93" s="136" t="s">
        <v>268</v>
      </c>
      <c r="E93" s="135" t="s">
        <v>269</v>
      </c>
      <c r="F93" s="135" t="s">
        <v>269</v>
      </c>
      <c r="G93" s="135" t="s">
        <v>269</v>
      </c>
      <c r="H93" s="135" t="s">
        <v>269</v>
      </c>
    </row>
  </sheetData>
  <mergeCells count="9">
    <mergeCell ref="G5:G6"/>
    <mergeCell ref="H5:H6"/>
    <mergeCell ref="I5:I6"/>
    <mergeCell ref="A1:F1"/>
    <mergeCell ref="B5:B6"/>
    <mergeCell ref="C5:C6"/>
    <mergeCell ref="D5:D6"/>
    <mergeCell ref="E5:E6"/>
    <mergeCell ref="F5:F6"/>
  </mergeCells>
  <pageMargins left="0.19685039370078741" right="0.17" top="0.41" bottom="0.41" header="0.43" footer="0.2"/>
  <pageSetup paperSize="9" scale="9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3"/>
  <sheetViews>
    <sheetView topLeftCell="A76" zoomScale="50" zoomScaleNormal="50" workbookViewId="0">
      <selection activeCell="AA10" sqref="AA10"/>
    </sheetView>
  </sheetViews>
  <sheetFormatPr defaultColWidth="8.8984375" defaultRowHeight="24.6" x14ac:dyDescent="0.7"/>
  <cols>
    <col min="1" max="1" width="104.69921875" style="55" customWidth="1"/>
    <col min="2" max="2" width="8.8984375" style="56" customWidth="1"/>
    <col min="3" max="3" width="8.5" style="55" customWidth="1"/>
    <col min="4" max="4" width="9.09765625" style="55" customWidth="1"/>
    <col min="5" max="5" width="10" style="55" customWidth="1"/>
    <col min="6" max="6" width="11.69921875" style="55" customWidth="1"/>
    <col min="7" max="7" width="8.8984375" style="55"/>
    <col min="8" max="8" width="9.8984375" style="55" customWidth="1"/>
    <col min="9" max="9" width="11.3984375" style="55" customWidth="1"/>
    <col min="10" max="10" width="10.19921875" style="55" customWidth="1"/>
    <col min="11" max="11" width="10.8984375" style="55" customWidth="1"/>
    <col min="12" max="20" width="8.8984375" style="55"/>
    <col min="21" max="21" width="10.19921875" style="55" customWidth="1"/>
    <col min="22" max="22" width="10" style="55" customWidth="1"/>
    <col min="23" max="23" width="9.8984375" style="55" customWidth="1"/>
    <col min="24" max="16384" width="8.8984375" style="55"/>
  </cols>
  <sheetData>
    <row r="1" spans="1:24" ht="66.599999999999994" customHeight="1" x14ac:dyDescent="0.7">
      <c r="A1" s="202" t="s">
        <v>216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</row>
    <row r="2" spans="1:24" ht="6.6" customHeight="1" x14ac:dyDescent="0.7"/>
    <row r="3" spans="1:24" x14ac:dyDescent="0.7">
      <c r="A3" s="57" t="s">
        <v>350</v>
      </c>
      <c r="B3" s="52"/>
    </row>
    <row r="4" spans="1:24" ht="6" customHeight="1" x14ac:dyDescent="0.7">
      <c r="B4" s="52"/>
    </row>
    <row r="5" spans="1:24" s="56" customFormat="1" ht="21" customHeight="1" x14ac:dyDescent="0.7">
      <c r="A5" s="58" t="s">
        <v>0</v>
      </c>
      <c r="B5" s="200" t="s">
        <v>2</v>
      </c>
      <c r="C5" s="209" t="s">
        <v>351</v>
      </c>
      <c r="D5" s="209" t="s">
        <v>352</v>
      </c>
      <c r="E5" s="209" t="s">
        <v>353</v>
      </c>
      <c r="F5" s="209" t="s">
        <v>354</v>
      </c>
      <c r="G5" s="209" t="s">
        <v>355</v>
      </c>
      <c r="H5" s="209" t="s">
        <v>356</v>
      </c>
      <c r="I5" s="209" t="s">
        <v>357</v>
      </c>
      <c r="J5" s="209" t="s">
        <v>358</v>
      </c>
      <c r="K5" s="209" t="s">
        <v>359</v>
      </c>
      <c r="L5" s="209" t="s">
        <v>360</v>
      </c>
      <c r="M5" s="209" t="s">
        <v>361</v>
      </c>
      <c r="N5" s="209" t="s">
        <v>362</v>
      </c>
      <c r="O5" s="214" t="s">
        <v>363</v>
      </c>
      <c r="P5" s="214" t="s">
        <v>364</v>
      </c>
      <c r="Q5" s="214" t="s">
        <v>365</v>
      </c>
      <c r="R5" s="209" t="s">
        <v>366</v>
      </c>
      <c r="S5" s="209" t="s">
        <v>367</v>
      </c>
      <c r="T5" s="209" t="s">
        <v>368</v>
      </c>
      <c r="U5" s="209" t="s">
        <v>369</v>
      </c>
      <c r="V5" s="209" t="s">
        <v>370</v>
      </c>
      <c r="W5" s="210" t="s">
        <v>371</v>
      </c>
      <c r="X5" s="198" t="s">
        <v>1</v>
      </c>
    </row>
    <row r="6" spans="1:24" ht="29.4" customHeight="1" x14ac:dyDescent="0.7">
      <c r="A6" s="59" t="s">
        <v>215</v>
      </c>
      <c r="B6" s="201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15"/>
      <c r="P6" s="215"/>
      <c r="Q6" s="215"/>
      <c r="R6" s="209"/>
      <c r="S6" s="209"/>
      <c r="T6" s="209"/>
      <c r="U6" s="209"/>
      <c r="V6" s="209"/>
      <c r="W6" s="211"/>
      <c r="X6" s="198"/>
    </row>
    <row r="7" spans="1:24" x14ac:dyDescent="0.7">
      <c r="A7" s="60" t="s">
        <v>27</v>
      </c>
      <c r="B7" s="124"/>
      <c r="C7" s="100"/>
      <c r="D7" s="100"/>
      <c r="E7" s="100"/>
      <c r="F7" s="100"/>
      <c r="G7" s="101"/>
      <c r="H7" s="101"/>
      <c r="I7" s="101"/>
      <c r="J7" s="101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1"/>
      <c r="W7" s="101"/>
      <c r="X7" s="101"/>
    </row>
    <row r="8" spans="1:24" x14ac:dyDescent="0.7">
      <c r="A8" s="61" t="s">
        <v>4</v>
      </c>
      <c r="B8" s="124"/>
      <c r="C8" s="103"/>
      <c r="D8" s="103"/>
      <c r="E8" s="103"/>
      <c r="F8" s="103"/>
      <c r="G8" s="104"/>
      <c r="H8" s="104"/>
      <c r="I8" s="104"/>
      <c r="J8" s="104"/>
      <c r="K8" s="105"/>
      <c r="L8" s="105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</row>
    <row r="9" spans="1:24" x14ac:dyDescent="0.7">
      <c r="A9" s="61" t="s">
        <v>245</v>
      </c>
      <c r="B9" s="76">
        <v>2</v>
      </c>
      <c r="C9" s="62">
        <v>2</v>
      </c>
      <c r="D9" s="62">
        <v>2</v>
      </c>
      <c r="E9" s="81">
        <v>2</v>
      </c>
      <c r="F9" s="81">
        <v>2</v>
      </c>
      <c r="G9" s="92">
        <v>2</v>
      </c>
      <c r="H9" s="92">
        <v>2</v>
      </c>
      <c r="I9" s="92">
        <v>2</v>
      </c>
      <c r="J9" s="92">
        <v>2</v>
      </c>
      <c r="K9" s="92">
        <v>2</v>
      </c>
      <c r="L9" s="92">
        <v>2</v>
      </c>
      <c r="M9" s="92">
        <v>2</v>
      </c>
      <c r="N9" s="92">
        <v>2</v>
      </c>
      <c r="O9" s="92">
        <v>2</v>
      </c>
      <c r="P9" s="92">
        <v>2</v>
      </c>
      <c r="Q9" s="92">
        <v>2</v>
      </c>
      <c r="R9" s="92">
        <v>2</v>
      </c>
      <c r="S9" s="92">
        <v>2</v>
      </c>
      <c r="T9" s="92">
        <v>2</v>
      </c>
      <c r="U9" s="92">
        <v>2</v>
      </c>
      <c r="V9" s="92">
        <v>2</v>
      </c>
      <c r="W9" s="92">
        <v>2</v>
      </c>
      <c r="X9" s="92">
        <f>SUM(C9:W9)</f>
        <v>42</v>
      </c>
    </row>
    <row r="10" spans="1:24" x14ac:dyDescent="0.7">
      <c r="A10" s="61" t="s">
        <v>246</v>
      </c>
      <c r="B10" s="76">
        <v>2</v>
      </c>
      <c r="C10" s="81">
        <v>2</v>
      </c>
      <c r="D10" s="81">
        <v>2</v>
      </c>
      <c r="E10" s="81">
        <v>2</v>
      </c>
      <c r="F10" s="81">
        <v>2</v>
      </c>
      <c r="G10" s="92">
        <v>2</v>
      </c>
      <c r="H10" s="92">
        <v>2</v>
      </c>
      <c r="I10" s="92">
        <v>2</v>
      </c>
      <c r="J10" s="92">
        <v>2</v>
      </c>
      <c r="K10" s="92">
        <v>2</v>
      </c>
      <c r="L10" s="92">
        <v>2</v>
      </c>
      <c r="M10" s="92">
        <v>2</v>
      </c>
      <c r="N10" s="92">
        <v>2</v>
      </c>
      <c r="O10" s="92">
        <v>2</v>
      </c>
      <c r="P10" s="92">
        <v>2</v>
      </c>
      <c r="Q10" s="92">
        <v>2</v>
      </c>
      <c r="R10" s="92">
        <v>2</v>
      </c>
      <c r="S10" s="92">
        <v>2</v>
      </c>
      <c r="T10" s="92">
        <v>2</v>
      </c>
      <c r="U10" s="92">
        <v>2</v>
      </c>
      <c r="V10" s="92">
        <v>2</v>
      </c>
      <c r="W10" s="92">
        <v>2</v>
      </c>
      <c r="X10" s="92">
        <f t="shared" ref="X10:X19" si="0">SUM(C10:W10)</f>
        <v>42</v>
      </c>
    </row>
    <row r="11" spans="1:24" x14ac:dyDescent="0.7">
      <c r="A11" s="61" t="s">
        <v>247</v>
      </c>
      <c r="B11" s="76">
        <v>2</v>
      </c>
      <c r="C11" s="81">
        <v>2</v>
      </c>
      <c r="D11" s="81">
        <v>2</v>
      </c>
      <c r="E11" s="81">
        <v>2</v>
      </c>
      <c r="F11" s="81">
        <v>2</v>
      </c>
      <c r="G11" s="92">
        <v>2</v>
      </c>
      <c r="H11" s="92">
        <v>2</v>
      </c>
      <c r="I11" s="92">
        <v>2</v>
      </c>
      <c r="J11" s="92">
        <v>2</v>
      </c>
      <c r="K11" s="92">
        <v>2</v>
      </c>
      <c r="L11" s="92">
        <v>2</v>
      </c>
      <c r="M11" s="92">
        <v>2</v>
      </c>
      <c r="N11" s="92">
        <v>2</v>
      </c>
      <c r="O11" s="92">
        <v>2</v>
      </c>
      <c r="P11" s="92">
        <v>2</v>
      </c>
      <c r="Q11" s="92">
        <v>2</v>
      </c>
      <c r="R11" s="92">
        <v>2</v>
      </c>
      <c r="S11" s="92">
        <v>2</v>
      </c>
      <c r="T11" s="92">
        <v>2</v>
      </c>
      <c r="U11" s="92">
        <v>2</v>
      </c>
      <c r="V11" s="92">
        <v>2</v>
      </c>
      <c r="W11" s="92">
        <v>2</v>
      </c>
      <c r="X11" s="92">
        <f t="shared" si="0"/>
        <v>42</v>
      </c>
    </row>
    <row r="12" spans="1:24" x14ac:dyDescent="0.7">
      <c r="A12" s="61" t="s">
        <v>5</v>
      </c>
      <c r="B12" s="76">
        <v>2</v>
      </c>
      <c r="C12" s="81">
        <v>2</v>
      </c>
      <c r="D12" s="81">
        <v>2</v>
      </c>
      <c r="E12" s="81">
        <v>2</v>
      </c>
      <c r="F12" s="81">
        <v>2</v>
      </c>
      <c r="G12" s="92">
        <v>2</v>
      </c>
      <c r="H12" s="92">
        <v>2</v>
      </c>
      <c r="I12" s="92">
        <v>2</v>
      </c>
      <c r="J12" s="92">
        <v>2</v>
      </c>
      <c r="K12" s="92">
        <v>2</v>
      </c>
      <c r="L12" s="92">
        <v>2</v>
      </c>
      <c r="M12" s="92">
        <v>2</v>
      </c>
      <c r="N12" s="92">
        <v>2</v>
      </c>
      <c r="O12" s="92">
        <v>2</v>
      </c>
      <c r="P12" s="92">
        <v>2</v>
      </c>
      <c r="Q12" s="92">
        <v>2</v>
      </c>
      <c r="R12" s="92">
        <v>2</v>
      </c>
      <c r="S12" s="92">
        <v>2</v>
      </c>
      <c r="T12" s="92">
        <v>2</v>
      </c>
      <c r="U12" s="92">
        <v>2</v>
      </c>
      <c r="V12" s="92">
        <v>2</v>
      </c>
      <c r="W12" s="92">
        <v>2</v>
      </c>
      <c r="X12" s="92">
        <f t="shared" si="0"/>
        <v>42</v>
      </c>
    </row>
    <row r="13" spans="1:24" x14ac:dyDescent="0.7">
      <c r="A13" s="61" t="s">
        <v>6</v>
      </c>
      <c r="B13" s="124"/>
      <c r="C13" s="125"/>
      <c r="D13" s="125"/>
      <c r="E13" s="125"/>
      <c r="F13" s="12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26"/>
    </row>
    <row r="14" spans="1:24" x14ac:dyDescent="0.7">
      <c r="A14" s="61" t="s">
        <v>248</v>
      </c>
      <c r="B14" s="76">
        <v>2</v>
      </c>
      <c r="C14" s="81">
        <v>2</v>
      </c>
      <c r="D14" s="81">
        <v>2</v>
      </c>
      <c r="E14" s="81">
        <v>2</v>
      </c>
      <c r="F14" s="81">
        <v>2</v>
      </c>
      <c r="G14" s="92">
        <v>2</v>
      </c>
      <c r="H14" s="92">
        <v>2</v>
      </c>
      <c r="I14" s="92">
        <v>2</v>
      </c>
      <c r="J14" s="92">
        <v>2</v>
      </c>
      <c r="K14" s="92">
        <v>2</v>
      </c>
      <c r="L14" s="92">
        <v>2</v>
      </c>
      <c r="M14" s="92">
        <v>2</v>
      </c>
      <c r="N14" s="92">
        <v>2</v>
      </c>
      <c r="O14" s="92">
        <v>2</v>
      </c>
      <c r="P14" s="92">
        <v>2</v>
      </c>
      <c r="Q14" s="92">
        <v>2</v>
      </c>
      <c r="R14" s="92">
        <v>2</v>
      </c>
      <c r="S14" s="92">
        <v>2</v>
      </c>
      <c r="T14" s="92">
        <v>2</v>
      </c>
      <c r="U14" s="92">
        <v>2</v>
      </c>
      <c r="V14" s="92">
        <v>2</v>
      </c>
      <c r="W14" s="92">
        <v>2</v>
      </c>
      <c r="X14" s="92">
        <f t="shared" si="0"/>
        <v>42</v>
      </c>
    </row>
    <row r="15" spans="1:24" x14ac:dyDescent="0.7">
      <c r="A15" s="61" t="s">
        <v>249</v>
      </c>
      <c r="B15" s="76">
        <v>2</v>
      </c>
      <c r="C15" s="81">
        <v>2</v>
      </c>
      <c r="D15" s="81">
        <v>2</v>
      </c>
      <c r="E15" s="81">
        <v>2</v>
      </c>
      <c r="F15" s="81">
        <v>2</v>
      </c>
      <c r="G15" s="92">
        <v>2</v>
      </c>
      <c r="H15" s="92">
        <v>2</v>
      </c>
      <c r="I15" s="92">
        <v>2</v>
      </c>
      <c r="J15" s="92">
        <v>2</v>
      </c>
      <c r="K15" s="92">
        <v>2</v>
      </c>
      <c r="L15" s="92">
        <v>2</v>
      </c>
      <c r="M15" s="92">
        <v>2</v>
      </c>
      <c r="N15" s="92">
        <v>2</v>
      </c>
      <c r="O15" s="92">
        <v>2</v>
      </c>
      <c r="P15" s="92">
        <v>2</v>
      </c>
      <c r="Q15" s="92">
        <v>2</v>
      </c>
      <c r="R15" s="92">
        <v>2</v>
      </c>
      <c r="S15" s="92">
        <v>2</v>
      </c>
      <c r="T15" s="92">
        <v>2</v>
      </c>
      <c r="U15" s="92">
        <v>2</v>
      </c>
      <c r="V15" s="92">
        <v>2</v>
      </c>
      <c r="W15" s="92">
        <v>2</v>
      </c>
      <c r="X15" s="92">
        <f t="shared" si="0"/>
        <v>42</v>
      </c>
    </row>
    <row r="16" spans="1:24" x14ac:dyDescent="0.7">
      <c r="A16" s="61" t="s">
        <v>250</v>
      </c>
      <c r="B16" s="76">
        <v>2</v>
      </c>
      <c r="C16" s="81">
        <v>2</v>
      </c>
      <c r="D16" s="81">
        <v>2</v>
      </c>
      <c r="E16" s="81">
        <v>2</v>
      </c>
      <c r="F16" s="81">
        <v>2</v>
      </c>
      <c r="G16" s="92">
        <v>2</v>
      </c>
      <c r="H16" s="92">
        <v>2</v>
      </c>
      <c r="I16" s="92">
        <v>2</v>
      </c>
      <c r="J16" s="92">
        <v>2</v>
      </c>
      <c r="K16" s="92">
        <v>2</v>
      </c>
      <c r="L16" s="92">
        <v>2</v>
      </c>
      <c r="M16" s="92">
        <v>2</v>
      </c>
      <c r="N16" s="92">
        <v>2</v>
      </c>
      <c r="O16" s="92">
        <v>2</v>
      </c>
      <c r="P16" s="92">
        <v>2</v>
      </c>
      <c r="Q16" s="92">
        <v>2</v>
      </c>
      <c r="R16" s="92">
        <v>2</v>
      </c>
      <c r="S16" s="92">
        <v>2</v>
      </c>
      <c r="T16" s="92">
        <v>2</v>
      </c>
      <c r="U16" s="92">
        <v>2</v>
      </c>
      <c r="V16" s="92">
        <v>2</v>
      </c>
      <c r="W16" s="92">
        <v>2</v>
      </c>
      <c r="X16" s="92">
        <f t="shared" si="0"/>
        <v>42</v>
      </c>
    </row>
    <row r="17" spans="1:25" x14ac:dyDescent="0.7">
      <c r="A17" s="61" t="s">
        <v>251</v>
      </c>
      <c r="B17" s="76">
        <v>2</v>
      </c>
      <c r="C17" s="81">
        <v>2</v>
      </c>
      <c r="D17" s="81">
        <v>2</v>
      </c>
      <c r="E17" s="81">
        <v>2</v>
      </c>
      <c r="F17" s="81">
        <v>2</v>
      </c>
      <c r="G17" s="92">
        <v>2</v>
      </c>
      <c r="H17" s="92">
        <v>2</v>
      </c>
      <c r="I17" s="92">
        <v>2</v>
      </c>
      <c r="J17" s="92">
        <v>2</v>
      </c>
      <c r="K17" s="92">
        <v>2</v>
      </c>
      <c r="L17" s="92">
        <v>2</v>
      </c>
      <c r="M17" s="92">
        <v>2</v>
      </c>
      <c r="N17" s="92">
        <v>2</v>
      </c>
      <c r="O17" s="92">
        <v>2</v>
      </c>
      <c r="P17" s="92">
        <v>2</v>
      </c>
      <c r="Q17" s="92">
        <v>2</v>
      </c>
      <c r="R17" s="92">
        <v>2</v>
      </c>
      <c r="S17" s="92">
        <v>2</v>
      </c>
      <c r="T17" s="92">
        <v>2</v>
      </c>
      <c r="U17" s="92">
        <v>2</v>
      </c>
      <c r="V17" s="92">
        <v>2</v>
      </c>
      <c r="W17" s="92">
        <v>2</v>
      </c>
      <c r="X17" s="92">
        <f t="shared" si="0"/>
        <v>42</v>
      </c>
    </row>
    <row r="18" spans="1:25" x14ac:dyDescent="0.7">
      <c r="A18" s="61" t="s">
        <v>252</v>
      </c>
      <c r="B18" s="76">
        <v>2</v>
      </c>
      <c r="C18" s="81">
        <v>2</v>
      </c>
      <c r="D18" s="81">
        <v>2</v>
      </c>
      <c r="E18" s="81">
        <v>2</v>
      </c>
      <c r="F18" s="81">
        <v>2</v>
      </c>
      <c r="G18" s="92">
        <v>0</v>
      </c>
      <c r="H18" s="92">
        <v>0</v>
      </c>
      <c r="I18" s="92">
        <v>2</v>
      </c>
      <c r="J18" s="92">
        <v>2</v>
      </c>
      <c r="K18" s="92">
        <v>2</v>
      </c>
      <c r="L18" s="92">
        <v>2</v>
      </c>
      <c r="M18" s="92">
        <v>2</v>
      </c>
      <c r="N18" s="92">
        <v>2</v>
      </c>
      <c r="O18" s="92">
        <v>2</v>
      </c>
      <c r="P18" s="92">
        <v>2</v>
      </c>
      <c r="Q18" s="92">
        <v>2</v>
      </c>
      <c r="R18" s="92">
        <v>0</v>
      </c>
      <c r="S18" s="92">
        <v>2</v>
      </c>
      <c r="T18" s="92">
        <v>2</v>
      </c>
      <c r="U18" s="92">
        <v>2</v>
      </c>
      <c r="V18" s="92">
        <v>2</v>
      </c>
      <c r="W18" s="92">
        <v>2</v>
      </c>
      <c r="X18" s="92">
        <f t="shared" si="0"/>
        <v>36</v>
      </c>
    </row>
    <row r="19" spans="1:25" ht="32.4" customHeight="1" x14ac:dyDescent="0.7">
      <c r="A19" s="61" t="s">
        <v>7</v>
      </c>
      <c r="B19" s="76">
        <v>2</v>
      </c>
      <c r="C19" s="82">
        <v>2</v>
      </c>
      <c r="D19" s="82">
        <v>2</v>
      </c>
      <c r="E19" s="79">
        <v>2</v>
      </c>
      <c r="F19" s="79">
        <v>2</v>
      </c>
      <c r="G19" s="93">
        <v>2</v>
      </c>
      <c r="H19" s="93">
        <v>2</v>
      </c>
      <c r="I19" s="93">
        <v>2</v>
      </c>
      <c r="J19" s="93">
        <v>2</v>
      </c>
      <c r="K19" s="93">
        <v>2</v>
      </c>
      <c r="L19" s="93">
        <v>2</v>
      </c>
      <c r="M19" s="93">
        <v>2</v>
      </c>
      <c r="N19" s="93">
        <v>2</v>
      </c>
      <c r="O19" s="93">
        <v>2</v>
      </c>
      <c r="P19" s="93">
        <v>2</v>
      </c>
      <c r="Q19" s="93">
        <v>2</v>
      </c>
      <c r="R19" s="93">
        <v>2</v>
      </c>
      <c r="S19" s="93">
        <v>2</v>
      </c>
      <c r="T19" s="93">
        <v>2</v>
      </c>
      <c r="U19" s="93">
        <v>2</v>
      </c>
      <c r="V19" s="93">
        <v>2</v>
      </c>
      <c r="W19" s="93">
        <v>2</v>
      </c>
      <c r="X19" s="92">
        <f t="shared" si="0"/>
        <v>42</v>
      </c>
    </row>
    <row r="20" spans="1:25" s="63" customFormat="1" ht="22.2" customHeight="1" x14ac:dyDescent="0.7">
      <c r="A20" s="86" t="s">
        <v>1</v>
      </c>
      <c r="B20" s="88">
        <f>SUM(B8:B19)</f>
        <v>20</v>
      </c>
      <c r="C20" s="88">
        <f t="shared" ref="C20:X20" si="1">SUM(C8:C19)</f>
        <v>20</v>
      </c>
      <c r="D20" s="88">
        <f t="shared" si="1"/>
        <v>20</v>
      </c>
      <c r="E20" s="88">
        <f t="shared" si="1"/>
        <v>20</v>
      </c>
      <c r="F20" s="88">
        <f t="shared" si="1"/>
        <v>20</v>
      </c>
      <c r="G20" s="88">
        <f t="shared" si="1"/>
        <v>18</v>
      </c>
      <c r="H20" s="88">
        <f t="shared" si="1"/>
        <v>18</v>
      </c>
      <c r="I20" s="88">
        <f t="shared" si="1"/>
        <v>20</v>
      </c>
      <c r="J20" s="88">
        <f t="shared" si="1"/>
        <v>20</v>
      </c>
      <c r="K20" s="88">
        <f t="shared" si="1"/>
        <v>20</v>
      </c>
      <c r="L20" s="88">
        <f t="shared" si="1"/>
        <v>20</v>
      </c>
      <c r="M20" s="88">
        <f t="shared" si="1"/>
        <v>20</v>
      </c>
      <c r="N20" s="88">
        <f t="shared" si="1"/>
        <v>20</v>
      </c>
      <c r="O20" s="88">
        <f t="shared" si="1"/>
        <v>20</v>
      </c>
      <c r="P20" s="88">
        <f t="shared" si="1"/>
        <v>20</v>
      </c>
      <c r="Q20" s="88">
        <f t="shared" si="1"/>
        <v>20</v>
      </c>
      <c r="R20" s="88">
        <f t="shared" si="1"/>
        <v>18</v>
      </c>
      <c r="S20" s="88">
        <f t="shared" si="1"/>
        <v>20</v>
      </c>
      <c r="T20" s="88">
        <f t="shared" si="1"/>
        <v>20</v>
      </c>
      <c r="U20" s="88">
        <f t="shared" si="1"/>
        <v>20</v>
      </c>
      <c r="V20" s="88">
        <f t="shared" si="1"/>
        <v>20</v>
      </c>
      <c r="W20" s="88">
        <f t="shared" si="1"/>
        <v>20</v>
      </c>
      <c r="X20" s="88">
        <f t="shared" si="1"/>
        <v>414</v>
      </c>
      <c r="Y20" s="94">
        <f>COUNTIF(C20:W20,20)</f>
        <v>18</v>
      </c>
    </row>
    <row r="21" spans="1:25" x14ac:dyDescent="0.7">
      <c r="A21" s="60" t="s">
        <v>28</v>
      </c>
      <c r="B21" s="127"/>
      <c r="C21" s="128"/>
      <c r="D21" s="100"/>
      <c r="E21" s="100"/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</row>
    <row r="22" spans="1:25" x14ac:dyDescent="0.7">
      <c r="A22" s="61" t="s">
        <v>8</v>
      </c>
      <c r="B22" s="76">
        <v>2</v>
      </c>
      <c r="C22" s="81">
        <v>2</v>
      </c>
      <c r="D22" s="81">
        <v>2</v>
      </c>
      <c r="E22" s="81">
        <v>2</v>
      </c>
      <c r="F22" s="81">
        <v>2</v>
      </c>
      <c r="G22" s="92">
        <v>2</v>
      </c>
      <c r="H22" s="92">
        <v>2</v>
      </c>
      <c r="I22" s="92">
        <v>2</v>
      </c>
      <c r="J22" s="92">
        <v>2</v>
      </c>
      <c r="K22" s="92">
        <v>2</v>
      </c>
      <c r="L22" s="92">
        <v>2</v>
      </c>
      <c r="M22" s="92">
        <v>2</v>
      </c>
      <c r="N22" s="92">
        <v>2</v>
      </c>
      <c r="O22" s="92">
        <v>2</v>
      </c>
      <c r="P22" s="92">
        <v>2</v>
      </c>
      <c r="Q22" s="92">
        <v>2</v>
      </c>
      <c r="R22" s="92">
        <v>2</v>
      </c>
      <c r="S22" s="92">
        <v>2</v>
      </c>
      <c r="T22" s="92">
        <v>2</v>
      </c>
      <c r="U22" s="92">
        <v>2</v>
      </c>
      <c r="V22" s="92">
        <v>2</v>
      </c>
      <c r="W22" s="92">
        <v>2</v>
      </c>
      <c r="X22" s="92">
        <f t="shared" ref="X22:X28" si="2">SUM(C22:W22)</f>
        <v>42</v>
      </c>
    </row>
    <row r="23" spans="1:25" x14ac:dyDescent="0.7">
      <c r="A23" s="61" t="s">
        <v>9</v>
      </c>
      <c r="B23" s="124"/>
      <c r="C23" s="125"/>
      <c r="D23" s="125"/>
      <c r="E23" s="125"/>
      <c r="F23" s="12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</row>
    <row r="24" spans="1:25" x14ac:dyDescent="0.7">
      <c r="A24" s="61" t="s">
        <v>248</v>
      </c>
      <c r="B24" s="76">
        <v>2</v>
      </c>
      <c r="C24" s="81">
        <v>2</v>
      </c>
      <c r="D24" s="81">
        <v>2</v>
      </c>
      <c r="E24" s="81">
        <v>2</v>
      </c>
      <c r="F24" s="81">
        <v>2</v>
      </c>
      <c r="G24" s="92">
        <v>2</v>
      </c>
      <c r="H24" s="92">
        <v>2</v>
      </c>
      <c r="I24" s="92">
        <v>2</v>
      </c>
      <c r="J24" s="92">
        <v>2</v>
      </c>
      <c r="K24" s="92">
        <v>2</v>
      </c>
      <c r="L24" s="92">
        <v>2</v>
      </c>
      <c r="M24" s="92">
        <v>2</v>
      </c>
      <c r="N24" s="92">
        <v>2</v>
      </c>
      <c r="O24" s="92">
        <v>2</v>
      </c>
      <c r="P24" s="92">
        <v>2</v>
      </c>
      <c r="Q24" s="92">
        <v>2</v>
      </c>
      <c r="R24" s="92">
        <v>2</v>
      </c>
      <c r="S24" s="92">
        <v>2</v>
      </c>
      <c r="T24" s="92">
        <v>2</v>
      </c>
      <c r="U24" s="92">
        <v>2</v>
      </c>
      <c r="V24" s="92">
        <v>0</v>
      </c>
      <c r="W24" s="92">
        <v>2</v>
      </c>
      <c r="X24" s="92">
        <f t="shared" si="2"/>
        <v>40</v>
      </c>
    </row>
    <row r="25" spans="1:25" x14ac:dyDescent="0.7">
      <c r="A25" s="61" t="s">
        <v>249</v>
      </c>
      <c r="B25" s="76">
        <v>2</v>
      </c>
      <c r="C25" s="81">
        <v>2</v>
      </c>
      <c r="D25" s="81">
        <v>2</v>
      </c>
      <c r="E25" s="81">
        <v>2</v>
      </c>
      <c r="F25" s="81">
        <v>2</v>
      </c>
      <c r="G25" s="92">
        <v>2</v>
      </c>
      <c r="H25" s="92">
        <v>2</v>
      </c>
      <c r="I25" s="92">
        <v>2</v>
      </c>
      <c r="J25" s="92">
        <v>2</v>
      </c>
      <c r="K25" s="92">
        <v>2</v>
      </c>
      <c r="L25" s="92">
        <v>2</v>
      </c>
      <c r="M25" s="92">
        <v>2</v>
      </c>
      <c r="N25" s="92">
        <v>2</v>
      </c>
      <c r="O25" s="92">
        <v>2</v>
      </c>
      <c r="P25" s="92">
        <v>2</v>
      </c>
      <c r="Q25" s="92">
        <v>2</v>
      </c>
      <c r="R25" s="92">
        <v>2</v>
      </c>
      <c r="S25" s="92">
        <v>2</v>
      </c>
      <c r="T25" s="92">
        <v>2</v>
      </c>
      <c r="U25" s="92">
        <v>2</v>
      </c>
      <c r="V25" s="92">
        <v>2</v>
      </c>
      <c r="W25" s="92">
        <v>2</v>
      </c>
      <c r="X25" s="92">
        <f t="shared" si="2"/>
        <v>42</v>
      </c>
    </row>
    <row r="26" spans="1:25" x14ac:dyDescent="0.7">
      <c r="A26" s="61" t="s">
        <v>250</v>
      </c>
      <c r="B26" s="76">
        <v>2</v>
      </c>
      <c r="C26" s="81">
        <v>2</v>
      </c>
      <c r="D26" s="81">
        <v>2</v>
      </c>
      <c r="E26" s="81">
        <v>2</v>
      </c>
      <c r="F26" s="81">
        <v>2</v>
      </c>
      <c r="G26" s="92">
        <v>2</v>
      </c>
      <c r="H26" s="92">
        <v>2</v>
      </c>
      <c r="I26" s="92">
        <v>2</v>
      </c>
      <c r="J26" s="92">
        <v>2</v>
      </c>
      <c r="K26" s="92">
        <v>2</v>
      </c>
      <c r="L26" s="92">
        <v>2</v>
      </c>
      <c r="M26" s="92">
        <v>2</v>
      </c>
      <c r="N26" s="92">
        <v>2</v>
      </c>
      <c r="O26" s="92">
        <v>2</v>
      </c>
      <c r="P26" s="92">
        <v>2</v>
      </c>
      <c r="Q26" s="92">
        <v>2</v>
      </c>
      <c r="R26" s="92">
        <v>2</v>
      </c>
      <c r="S26" s="92">
        <v>2</v>
      </c>
      <c r="T26" s="92">
        <v>2</v>
      </c>
      <c r="U26" s="92">
        <v>2</v>
      </c>
      <c r="V26" s="92">
        <v>2</v>
      </c>
      <c r="W26" s="92">
        <v>2</v>
      </c>
      <c r="X26" s="92">
        <f t="shared" si="2"/>
        <v>42</v>
      </c>
    </row>
    <row r="27" spans="1:25" x14ac:dyDescent="0.7">
      <c r="A27" s="61" t="s">
        <v>251</v>
      </c>
      <c r="B27" s="76">
        <v>2</v>
      </c>
      <c r="C27" s="81">
        <v>2</v>
      </c>
      <c r="D27" s="81">
        <v>2</v>
      </c>
      <c r="E27" s="81">
        <v>2</v>
      </c>
      <c r="F27" s="81">
        <v>2</v>
      </c>
      <c r="G27" s="92">
        <v>2</v>
      </c>
      <c r="H27" s="92">
        <v>2</v>
      </c>
      <c r="I27" s="92">
        <v>2</v>
      </c>
      <c r="J27" s="92">
        <v>2</v>
      </c>
      <c r="K27" s="92">
        <v>2</v>
      </c>
      <c r="L27" s="92">
        <v>2</v>
      </c>
      <c r="M27" s="92">
        <v>2</v>
      </c>
      <c r="N27" s="92">
        <v>2</v>
      </c>
      <c r="O27" s="92">
        <v>2</v>
      </c>
      <c r="P27" s="92">
        <v>2</v>
      </c>
      <c r="Q27" s="92">
        <v>2</v>
      </c>
      <c r="R27" s="92">
        <v>2</v>
      </c>
      <c r="S27" s="92">
        <v>2</v>
      </c>
      <c r="T27" s="92">
        <v>2</v>
      </c>
      <c r="U27" s="92">
        <v>2</v>
      </c>
      <c r="V27" s="92">
        <v>2</v>
      </c>
      <c r="W27" s="92">
        <v>2</v>
      </c>
      <c r="X27" s="92">
        <f t="shared" si="2"/>
        <v>42</v>
      </c>
    </row>
    <row r="28" spans="1:25" x14ac:dyDescent="0.7">
      <c r="A28" s="61" t="s">
        <v>252</v>
      </c>
      <c r="B28" s="76">
        <v>2</v>
      </c>
      <c r="C28" s="62">
        <v>2</v>
      </c>
      <c r="D28" s="81">
        <v>2</v>
      </c>
      <c r="E28" s="81">
        <v>2</v>
      </c>
      <c r="F28" s="81">
        <v>2</v>
      </c>
      <c r="G28" s="92">
        <v>0</v>
      </c>
      <c r="H28" s="92">
        <v>0</v>
      </c>
      <c r="I28" s="95">
        <v>2</v>
      </c>
      <c r="J28" s="92">
        <v>2</v>
      </c>
      <c r="K28" s="95">
        <v>0</v>
      </c>
      <c r="L28" s="95">
        <v>2</v>
      </c>
      <c r="M28" s="95">
        <v>2</v>
      </c>
      <c r="N28" s="95">
        <v>2</v>
      </c>
      <c r="O28" s="95">
        <v>0</v>
      </c>
      <c r="P28" s="95">
        <v>2</v>
      </c>
      <c r="Q28" s="95">
        <v>2</v>
      </c>
      <c r="R28" s="95">
        <v>0</v>
      </c>
      <c r="S28" s="95">
        <v>2</v>
      </c>
      <c r="T28" s="95">
        <v>2</v>
      </c>
      <c r="U28" s="95">
        <v>2</v>
      </c>
      <c r="V28" s="95">
        <v>0</v>
      </c>
      <c r="W28" s="92">
        <v>2</v>
      </c>
      <c r="X28" s="92">
        <f t="shared" si="2"/>
        <v>30</v>
      </c>
    </row>
    <row r="29" spans="1:25" x14ac:dyDescent="0.7">
      <c r="A29" s="61" t="s">
        <v>11</v>
      </c>
      <c r="B29" s="76">
        <v>2</v>
      </c>
      <c r="C29" s="81">
        <v>2</v>
      </c>
      <c r="D29" s="81">
        <v>2</v>
      </c>
      <c r="E29" s="81">
        <v>2</v>
      </c>
      <c r="F29" s="81">
        <v>2</v>
      </c>
      <c r="G29" s="92">
        <v>2</v>
      </c>
      <c r="H29" s="92">
        <v>2</v>
      </c>
      <c r="I29" s="92">
        <v>2</v>
      </c>
      <c r="J29" s="92">
        <v>2</v>
      </c>
      <c r="K29" s="92">
        <v>2</v>
      </c>
      <c r="L29" s="92">
        <v>2</v>
      </c>
      <c r="M29" s="92">
        <v>2</v>
      </c>
      <c r="N29" s="92">
        <v>2</v>
      </c>
      <c r="O29" s="92">
        <v>2</v>
      </c>
      <c r="P29" s="92">
        <v>2</v>
      </c>
      <c r="Q29" s="92">
        <v>2</v>
      </c>
      <c r="R29" s="92">
        <v>2</v>
      </c>
      <c r="S29" s="92">
        <v>2</v>
      </c>
      <c r="T29" s="92">
        <v>2</v>
      </c>
      <c r="U29" s="92">
        <v>2</v>
      </c>
      <c r="V29" s="92">
        <v>2</v>
      </c>
      <c r="W29" s="92">
        <v>2</v>
      </c>
      <c r="X29" s="92">
        <f>SUM(C29:W29)</f>
        <v>42</v>
      </c>
    </row>
    <row r="30" spans="1:25" ht="44.4" customHeight="1" x14ac:dyDescent="0.7">
      <c r="A30" s="61" t="s">
        <v>10</v>
      </c>
      <c r="B30" s="76"/>
      <c r="C30" s="62"/>
      <c r="D30" s="96"/>
      <c r="E30" s="96"/>
      <c r="F30" s="96"/>
      <c r="G30" s="97"/>
      <c r="H30" s="92"/>
      <c r="I30" s="96"/>
      <c r="J30" s="96"/>
      <c r="K30" s="92"/>
      <c r="L30" s="96"/>
      <c r="M30" s="96"/>
      <c r="N30" s="96"/>
      <c r="O30" s="96"/>
      <c r="P30" s="96"/>
      <c r="Q30" s="96"/>
      <c r="R30" s="96"/>
      <c r="S30" s="96"/>
      <c r="T30" s="92"/>
      <c r="U30" s="92"/>
      <c r="V30" s="97"/>
      <c r="W30" s="97"/>
      <c r="X30" s="80"/>
    </row>
    <row r="31" spans="1:25" x14ac:dyDescent="0.7">
      <c r="A31" s="64" t="s">
        <v>12</v>
      </c>
      <c r="B31" s="124"/>
      <c r="C31" s="125"/>
      <c r="D31" s="125"/>
      <c r="E31" s="125"/>
      <c r="F31" s="12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</row>
    <row r="32" spans="1:25" s="63" customFormat="1" x14ac:dyDescent="0.7">
      <c r="A32" s="65" t="s">
        <v>218</v>
      </c>
      <c r="B32" s="76">
        <v>2</v>
      </c>
      <c r="C32" s="62">
        <v>0</v>
      </c>
      <c r="D32" s="81">
        <v>2</v>
      </c>
      <c r="E32" s="62">
        <v>0</v>
      </c>
      <c r="F32" s="81">
        <v>2</v>
      </c>
      <c r="G32" s="98">
        <v>2</v>
      </c>
      <c r="H32" s="95">
        <v>0</v>
      </c>
      <c r="I32" s="95">
        <v>2</v>
      </c>
      <c r="J32" s="92">
        <v>2</v>
      </c>
      <c r="K32" s="95">
        <v>2</v>
      </c>
      <c r="L32" s="95">
        <v>2</v>
      </c>
      <c r="M32" s="95">
        <v>0</v>
      </c>
      <c r="N32" s="95">
        <v>2</v>
      </c>
      <c r="O32" s="95">
        <v>0</v>
      </c>
      <c r="P32" s="95">
        <v>2</v>
      </c>
      <c r="Q32" s="95">
        <v>2</v>
      </c>
      <c r="R32" s="95">
        <v>2</v>
      </c>
      <c r="S32" s="95">
        <v>2</v>
      </c>
      <c r="T32" s="95">
        <v>2</v>
      </c>
      <c r="U32" s="95">
        <v>2</v>
      </c>
      <c r="V32" s="95">
        <v>2</v>
      </c>
      <c r="W32" s="95">
        <v>2</v>
      </c>
      <c r="X32" s="92">
        <f>SUM(C32:W32)</f>
        <v>32</v>
      </c>
    </row>
    <row r="33" spans="1:25" ht="21" customHeight="1" x14ac:dyDescent="0.7">
      <c r="A33" s="65" t="s">
        <v>219</v>
      </c>
      <c r="B33" s="76">
        <v>2</v>
      </c>
      <c r="C33" s="81">
        <v>2</v>
      </c>
      <c r="D33" s="81">
        <v>0</v>
      </c>
      <c r="E33" s="81">
        <v>0</v>
      </c>
      <c r="F33" s="81">
        <v>0</v>
      </c>
      <c r="G33" s="92">
        <v>0</v>
      </c>
      <c r="H33" s="92">
        <v>0</v>
      </c>
      <c r="I33" s="92">
        <v>0</v>
      </c>
      <c r="J33" s="92">
        <v>0</v>
      </c>
      <c r="K33" s="92">
        <v>2</v>
      </c>
      <c r="L33" s="92">
        <v>0</v>
      </c>
      <c r="M33" s="99">
        <v>0</v>
      </c>
      <c r="N33" s="99">
        <v>0</v>
      </c>
      <c r="O33" s="99">
        <v>0</v>
      </c>
      <c r="P33" s="99">
        <v>2</v>
      </c>
      <c r="Q33" s="99">
        <v>2</v>
      </c>
      <c r="R33" s="99">
        <v>2</v>
      </c>
      <c r="S33" s="99">
        <v>0</v>
      </c>
      <c r="T33" s="99">
        <v>0</v>
      </c>
      <c r="U33" s="99">
        <v>2</v>
      </c>
      <c r="V33" s="99">
        <v>0</v>
      </c>
      <c r="W33" s="99">
        <v>0</v>
      </c>
      <c r="X33" s="92">
        <f t="shared" ref="X33:X34" si="3">SUM(C33:W33)</f>
        <v>12</v>
      </c>
    </row>
    <row r="34" spans="1:25" ht="21" customHeight="1" x14ac:dyDescent="0.7">
      <c r="A34" s="66" t="s">
        <v>244</v>
      </c>
      <c r="B34" s="76">
        <v>2</v>
      </c>
      <c r="C34" s="81">
        <v>2</v>
      </c>
      <c r="D34" s="81">
        <v>2</v>
      </c>
      <c r="E34" s="81">
        <v>2</v>
      </c>
      <c r="F34" s="81">
        <v>0</v>
      </c>
      <c r="G34" s="92">
        <v>2</v>
      </c>
      <c r="H34" s="92">
        <v>2</v>
      </c>
      <c r="I34" s="92">
        <v>0</v>
      </c>
      <c r="J34" s="92">
        <v>2</v>
      </c>
      <c r="K34" s="92">
        <v>2</v>
      </c>
      <c r="L34" s="92">
        <v>2</v>
      </c>
      <c r="M34" s="92">
        <v>2</v>
      </c>
      <c r="N34" s="92">
        <v>2</v>
      </c>
      <c r="O34" s="92">
        <v>2</v>
      </c>
      <c r="P34" s="92">
        <v>2</v>
      </c>
      <c r="Q34" s="92">
        <v>2</v>
      </c>
      <c r="R34" s="92">
        <v>2</v>
      </c>
      <c r="S34" s="92">
        <v>0</v>
      </c>
      <c r="T34" s="92">
        <v>2</v>
      </c>
      <c r="U34" s="92">
        <v>2</v>
      </c>
      <c r="V34" s="92">
        <v>0</v>
      </c>
      <c r="W34" s="92">
        <v>2</v>
      </c>
      <c r="X34" s="92">
        <f t="shared" si="3"/>
        <v>34</v>
      </c>
    </row>
    <row r="35" spans="1:25" ht="21" customHeight="1" x14ac:dyDescent="0.7">
      <c r="A35" s="67" t="s">
        <v>210</v>
      </c>
      <c r="B35" s="124"/>
      <c r="C35" s="129"/>
      <c r="D35" s="129"/>
      <c r="E35" s="129"/>
      <c r="F35" s="129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</row>
    <row r="36" spans="1:25" x14ac:dyDescent="0.7">
      <c r="A36" s="86" t="s">
        <v>1</v>
      </c>
      <c r="B36" s="89">
        <f>SUM(B22:B34)</f>
        <v>20</v>
      </c>
      <c r="C36" s="89">
        <f t="shared" ref="C36:X36" si="4">SUM(C22:C34)</f>
        <v>18</v>
      </c>
      <c r="D36" s="89">
        <f t="shared" si="4"/>
        <v>18</v>
      </c>
      <c r="E36" s="89">
        <f t="shared" si="4"/>
        <v>16</v>
      </c>
      <c r="F36" s="89">
        <f t="shared" si="4"/>
        <v>16</v>
      </c>
      <c r="G36" s="89">
        <f t="shared" si="4"/>
        <v>16</v>
      </c>
      <c r="H36" s="89">
        <f t="shared" si="4"/>
        <v>14</v>
      </c>
      <c r="I36" s="89">
        <f t="shared" si="4"/>
        <v>16</v>
      </c>
      <c r="J36" s="89">
        <f t="shared" si="4"/>
        <v>18</v>
      </c>
      <c r="K36" s="89">
        <f t="shared" si="4"/>
        <v>18</v>
      </c>
      <c r="L36" s="89">
        <f t="shared" si="4"/>
        <v>18</v>
      </c>
      <c r="M36" s="89">
        <f t="shared" si="4"/>
        <v>16</v>
      </c>
      <c r="N36" s="89">
        <f t="shared" si="4"/>
        <v>18</v>
      </c>
      <c r="O36" s="89">
        <f t="shared" si="4"/>
        <v>14</v>
      </c>
      <c r="P36" s="89">
        <f t="shared" si="4"/>
        <v>20</v>
      </c>
      <c r="Q36" s="89">
        <f t="shared" si="4"/>
        <v>20</v>
      </c>
      <c r="R36" s="89">
        <f t="shared" si="4"/>
        <v>18</v>
      </c>
      <c r="S36" s="89">
        <f t="shared" si="4"/>
        <v>16</v>
      </c>
      <c r="T36" s="89">
        <f t="shared" si="4"/>
        <v>18</v>
      </c>
      <c r="U36" s="89">
        <f t="shared" si="4"/>
        <v>20</v>
      </c>
      <c r="V36" s="89">
        <f t="shared" si="4"/>
        <v>12</v>
      </c>
      <c r="W36" s="89">
        <f t="shared" si="4"/>
        <v>18</v>
      </c>
      <c r="X36" s="89">
        <f t="shared" si="4"/>
        <v>358</v>
      </c>
      <c r="Y36" s="94">
        <f>COUNTIF(C36:W36,20)</f>
        <v>3</v>
      </c>
    </row>
    <row r="37" spans="1:25" ht="49.2" x14ac:dyDescent="0.7">
      <c r="A37" s="60" t="s">
        <v>29</v>
      </c>
      <c r="B37" s="124"/>
      <c r="C37" s="100"/>
      <c r="D37" s="100"/>
      <c r="E37" s="100"/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</row>
    <row r="38" spans="1:25" ht="26.4" customHeight="1" x14ac:dyDescent="0.7">
      <c r="A38" s="61" t="s">
        <v>13</v>
      </c>
      <c r="B38" s="76">
        <v>2</v>
      </c>
      <c r="C38" s="81">
        <v>2</v>
      </c>
      <c r="D38" s="81">
        <v>2</v>
      </c>
      <c r="E38" s="81">
        <v>2</v>
      </c>
      <c r="F38" s="81">
        <v>2</v>
      </c>
      <c r="G38" s="92">
        <v>2</v>
      </c>
      <c r="H38" s="92">
        <v>2</v>
      </c>
      <c r="I38" s="92">
        <v>2</v>
      </c>
      <c r="J38" s="92">
        <v>2</v>
      </c>
      <c r="K38" s="92">
        <v>2</v>
      </c>
      <c r="L38" s="92">
        <v>2</v>
      </c>
      <c r="M38" s="92">
        <v>2</v>
      </c>
      <c r="N38" s="92">
        <v>2</v>
      </c>
      <c r="O38" s="92">
        <v>2</v>
      </c>
      <c r="P38" s="92">
        <v>2</v>
      </c>
      <c r="Q38" s="92">
        <v>2</v>
      </c>
      <c r="R38" s="92">
        <v>2</v>
      </c>
      <c r="S38" s="92">
        <v>2</v>
      </c>
      <c r="T38" s="92">
        <v>2</v>
      </c>
      <c r="U38" s="92">
        <v>2</v>
      </c>
      <c r="V38" s="92">
        <v>2</v>
      </c>
      <c r="W38" s="92">
        <v>2</v>
      </c>
      <c r="X38" s="92">
        <f t="shared" ref="X38:X42" si="5">SUM(C38:W38)</f>
        <v>42</v>
      </c>
    </row>
    <row r="39" spans="1:25" s="63" customFormat="1" x14ac:dyDescent="0.7">
      <c r="A39" s="61" t="s">
        <v>14</v>
      </c>
      <c r="B39" s="76">
        <v>2</v>
      </c>
      <c r="C39" s="81">
        <v>2</v>
      </c>
      <c r="D39" s="81">
        <v>2</v>
      </c>
      <c r="E39" s="81">
        <v>2</v>
      </c>
      <c r="F39" s="81">
        <v>2</v>
      </c>
      <c r="G39" s="92">
        <v>2</v>
      </c>
      <c r="H39" s="92">
        <v>2</v>
      </c>
      <c r="I39" s="92">
        <v>2</v>
      </c>
      <c r="J39" s="92">
        <v>2</v>
      </c>
      <c r="K39" s="92">
        <v>2</v>
      </c>
      <c r="L39" s="92">
        <v>2</v>
      </c>
      <c r="M39" s="92">
        <v>2</v>
      </c>
      <c r="N39" s="92">
        <v>2</v>
      </c>
      <c r="O39" s="92">
        <v>2</v>
      </c>
      <c r="P39" s="92">
        <v>2</v>
      </c>
      <c r="Q39" s="92">
        <v>2</v>
      </c>
      <c r="R39" s="92">
        <v>2</v>
      </c>
      <c r="S39" s="92">
        <v>2</v>
      </c>
      <c r="T39" s="92">
        <v>2</v>
      </c>
      <c r="U39" s="92">
        <v>2</v>
      </c>
      <c r="V39" s="92">
        <v>2</v>
      </c>
      <c r="W39" s="92">
        <v>2</v>
      </c>
      <c r="X39" s="92">
        <f t="shared" si="5"/>
        <v>42</v>
      </c>
    </row>
    <row r="40" spans="1:25" s="63" customFormat="1" x14ac:dyDescent="0.7">
      <c r="A40" s="68" t="s">
        <v>3</v>
      </c>
      <c r="B40" s="76"/>
      <c r="C40" s="62" t="s">
        <v>294</v>
      </c>
      <c r="D40" s="62" t="s">
        <v>241</v>
      </c>
      <c r="E40" s="62" t="s">
        <v>241</v>
      </c>
      <c r="F40" s="62" t="s">
        <v>342</v>
      </c>
      <c r="G40" s="62" t="s">
        <v>241</v>
      </c>
      <c r="H40" s="62" t="s">
        <v>241</v>
      </c>
      <c r="I40" s="62" t="s">
        <v>241</v>
      </c>
      <c r="J40" s="62" t="s">
        <v>241</v>
      </c>
      <c r="K40" s="62" t="s">
        <v>241</v>
      </c>
      <c r="L40" s="62" t="s">
        <v>241</v>
      </c>
      <c r="M40" s="62" t="s">
        <v>241</v>
      </c>
      <c r="N40" s="62" t="s">
        <v>241</v>
      </c>
      <c r="O40" s="62" t="s">
        <v>241</v>
      </c>
      <c r="P40" s="62" t="s">
        <v>241</v>
      </c>
      <c r="Q40" s="62" t="s">
        <v>241</v>
      </c>
      <c r="R40" s="62" t="s">
        <v>241</v>
      </c>
      <c r="S40" s="62" t="s">
        <v>241</v>
      </c>
      <c r="T40" s="62" t="s">
        <v>241</v>
      </c>
      <c r="U40" s="62" t="s">
        <v>241</v>
      </c>
      <c r="V40" s="62" t="s">
        <v>241</v>
      </c>
      <c r="W40" s="62" t="s">
        <v>241</v>
      </c>
      <c r="X40" s="83"/>
    </row>
    <row r="41" spans="1:25" x14ac:dyDescent="0.7">
      <c r="A41" s="61" t="s">
        <v>15</v>
      </c>
      <c r="B41" s="76">
        <v>2</v>
      </c>
      <c r="C41" s="84">
        <v>2</v>
      </c>
      <c r="D41" s="81">
        <v>2</v>
      </c>
      <c r="E41" s="81">
        <v>2</v>
      </c>
      <c r="F41" s="81">
        <v>2</v>
      </c>
      <c r="G41" s="92">
        <v>2</v>
      </c>
      <c r="H41" s="92">
        <v>2</v>
      </c>
      <c r="I41" s="92">
        <v>2</v>
      </c>
      <c r="J41" s="92">
        <v>2</v>
      </c>
      <c r="K41" s="92">
        <v>2</v>
      </c>
      <c r="L41" s="92">
        <v>2</v>
      </c>
      <c r="M41" s="92">
        <v>2</v>
      </c>
      <c r="N41" s="92">
        <v>2</v>
      </c>
      <c r="O41" s="92">
        <v>2</v>
      </c>
      <c r="P41" s="92">
        <v>2</v>
      </c>
      <c r="Q41" s="92">
        <v>2</v>
      </c>
      <c r="R41" s="92">
        <v>2</v>
      </c>
      <c r="S41" s="92">
        <v>2</v>
      </c>
      <c r="T41" s="92">
        <v>2</v>
      </c>
      <c r="U41" s="92">
        <v>2</v>
      </c>
      <c r="V41" s="92">
        <v>2</v>
      </c>
      <c r="W41" s="99">
        <v>2</v>
      </c>
      <c r="X41" s="99">
        <f t="shared" si="5"/>
        <v>42</v>
      </c>
    </row>
    <row r="42" spans="1:25" x14ac:dyDescent="0.7">
      <c r="A42" s="61" t="s">
        <v>16</v>
      </c>
      <c r="B42" s="76">
        <v>2</v>
      </c>
      <c r="C42" s="82">
        <v>2</v>
      </c>
      <c r="D42" s="79">
        <v>2</v>
      </c>
      <c r="E42" s="79">
        <v>2</v>
      </c>
      <c r="F42" s="79">
        <v>2</v>
      </c>
      <c r="G42" s="93">
        <v>2</v>
      </c>
      <c r="H42" s="93">
        <v>2</v>
      </c>
      <c r="I42" s="93">
        <v>2</v>
      </c>
      <c r="J42" s="93">
        <v>2</v>
      </c>
      <c r="K42" s="93">
        <v>2</v>
      </c>
      <c r="L42" s="93">
        <v>2</v>
      </c>
      <c r="M42" s="93">
        <v>2</v>
      </c>
      <c r="N42" s="93">
        <v>2</v>
      </c>
      <c r="O42" s="93">
        <v>2</v>
      </c>
      <c r="P42" s="93">
        <v>2</v>
      </c>
      <c r="Q42" s="93">
        <v>2</v>
      </c>
      <c r="R42" s="93">
        <v>2</v>
      </c>
      <c r="S42" s="93">
        <v>2</v>
      </c>
      <c r="T42" s="93">
        <v>2</v>
      </c>
      <c r="U42" s="93">
        <v>2</v>
      </c>
      <c r="V42" s="93">
        <v>2</v>
      </c>
      <c r="W42" s="106">
        <v>2</v>
      </c>
      <c r="X42" s="99">
        <f t="shared" si="5"/>
        <v>42</v>
      </c>
    </row>
    <row r="43" spans="1:25" x14ac:dyDescent="0.7">
      <c r="A43" s="86" t="s">
        <v>1</v>
      </c>
      <c r="B43" s="87">
        <f>SUM(B38:B42)</f>
        <v>8</v>
      </c>
      <c r="C43" s="88">
        <f>SUM(C38:C39,C41:C42)</f>
        <v>8</v>
      </c>
      <c r="D43" s="88">
        <f t="shared" ref="D43:W43" si="6">SUM(D38:D39,D41:D42)</f>
        <v>8</v>
      </c>
      <c r="E43" s="88">
        <f t="shared" si="6"/>
        <v>8</v>
      </c>
      <c r="F43" s="88">
        <f t="shared" si="6"/>
        <v>8</v>
      </c>
      <c r="G43" s="88">
        <f t="shared" si="6"/>
        <v>8</v>
      </c>
      <c r="H43" s="88">
        <f t="shared" si="6"/>
        <v>8</v>
      </c>
      <c r="I43" s="88">
        <f t="shared" si="6"/>
        <v>8</v>
      </c>
      <c r="J43" s="88">
        <f t="shared" si="6"/>
        <v>8</v>
      </c>
      <c r="K43" s="88">
        <f t="shared" si="6"/>
        <v>8</v>
      </c>
      <c r="L43" s="88">
        <f t="shared" si="6"/>
        <v>8</v>
      </c>
      <c r="M43" s="88">
        <f t="shared" si="6"/>
        <v>8</v>
      </c>
      <c r="N43" s="88">
        <f t="shared" si="6"/>
        <v>8</v>
      </c>
      <c r="O43" s="88">
        <f t="shared" si="6"/>
        <v>8</v>
      </c>
      <c r="P43" s="88">
        <f t="shared" si="6"/>
        <v>8</v>
      </c>
      <c r="Q43" s="88">
        <f t="shared" si="6"/>
        <v>8</v>
      </c>
      <c r="R43" s="88">
        <f t="shared" si="6"/>
        <v>8</v>
      </c>
      <c r="S43" s="88">
        <f t="shared" si="6"/>
        <v>8</v>
      </c>
      <c r="T43" s="88">
        <f t="shared" si="6"/>
        <v>8</v>
      </c>
      <c r="U43" s="88">
        <f t="shared" si="6"/>
        <v>8</v>
      </c>
      <c r="V43" s="88">
        <f t="shared" si="6"/>
        <v>8</v>
      </c>
      <c r="W43" s="88">
        <f t="shared" si="6"/>
        <v>8</v>
      </c>
      <c r="X43" s="88">
        <f>SUM(X38:X39,X41:X42)</f>
        <v>168</v>
      </c>
      <c r="Y43" s="94">
        <f>COUNTIF(C43:W43,8)</f>
        <v>21</v>
      </c>
    </row>
    <row r="44" spans="1:25" x14ac:dyDescent="0.7">
      <c r="A44" s="60" t="s">
        <v>30</v>
      </c>
      <c r="B44" s="127"/>
      <c r="C44" s="128"/>
      <c r="D44" s="128"/>
      <c r="E44" s="128"/>
      <c r="F44" s="128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1"/>
    </row>
    <row r="45" spans="1:25" ht="26.4" customHeight="1" x14ac:dyDescent="0.7">
      <c r="A45" s="61" t="s">
        <v>24</v>
      </c>
      <c r="B45" s="76">
        <v>2</v>
      </c>
      <c r="C45" s="84">
        <v>2</v>
      </c>
      <c r="D45" s="81">
        <v>2</v>
      </c>
      <c r="E45" s="81">
        <v>2</v>
      </c>
      <c r="F45" s="81">
        <v>2</v>
      </c>
      <c r="G45" s="92">
        <v>2</v>
      </c>
      <c r="H45" s="92">
        <v>2</v>
      </c>
      <c r="I45" s="92">
        <v>2</v>
      </c>
      <c r="J45" s="92">
        <v>2</v>
      </c>
      <c r="K45" s="92">
        <v>2</v>
      </c>
      <c r="L45" s="92">
        <v>2</v>
      </c>
      <c r="M45" s="92">
        <v>2</v>
      </c>
      <c r="N45" s="92">
        <v>2</v>
      </c>
      <c r="O45" s="92">
        <v>2</v>
      </c>
      <c r="P45" s="92">
        <v>2</v>
      </c>
      <c r="Q45" s="92">
        <v>2</v>
      </c>
      <c r="R45" s="92">
        <v>2</v>
      </c>
      <c r="S45" s="92">
        <v>2</v>
      </c>
      <c r="T45" s="92">
        <v>2</v>
      </c>
      <c r="U45" s="92">
        <v>2</v>
      </c>
      <c r="V45" s="92">
        <v>2</v>
      </c>
      <c r="W45" s="92">
        <v>2</v>
      </c>
      <c r="X45" s="92">
        <f t="shared" ref="X45:X48" si="7">SUM(C45:W45)</f>
        <v>42</v>
      </c>
    </row>
    <row r="46" spans="1:25" x14ac:dyDescent="0.7">
      <c r="A46" s="61" t="s">
        <v>17</v>
      </c>
      <c r="B46" s="76">
        <v>2</v>
      </c>
      <c r="C46" s="84">
        <v>0</v>
      </c>
      <c r="D46" s="62">
        <v>0</v>
      </c>
      <c r="E46" s="62">
        <v>0</v>
      </c>
      <c r="F46" s="62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95">
        <v>0</v>
      </c>
      <c r="R46" s="95">
        <v>2</v>
      </c>
      <c r="S46" s="95">
        <v>2</v>
      </c>
      <c r="T46" s="95">
        <v>0</v>
      </c>
      <c r="U46" s="95">
        <v>0</v>
      </c>
      <c r="V46" s="95">
        <v>0</v>
      </c>
      <c r="W46" s="95">
        <v>0</v>
      </c>
      <c r="X46" s="92">
        <f t="shared" si="7"/>
        <v>4</v>
      </c>
    </row>
    <row r="47" spans="1:25" ht="26.4" customHeight="1" x14ac:dyDescent="0.7">
      <c r="A47" s="61" t="s">
        <v>18</v>
      </c>
      <c r="B47" s="76">
        <v>2</v>
      </c>
      <c r="C47" s="85">
        <v>2</v>
      </c>
      <c r="D47" s="81">
        <v>0</v>
      </c>
      <c r="E47" s="81">
        <v>0</v>
      </c>
      <c r="F47" s="81">
        <v>0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2">
        <v>0</v>
      </c>
      <c r="M47" s="92">
        <v>0</v>
      </c>
      <c r="N47" s="92">
        <v>0</v>
      </c>
      <c r="O47" s="92">
        <v>0</v>
      </c>
      <c r="P47" s="92">
        <v>0</v>
      </c>
      <c r="Q47" s="92">
        <v>0</v>
      </c>
      <c r="R47" s="92">
        <v>2</v>
      </c>
      <c r="S47" s="92">
        <v>0</v>
      </c>
      <c r="T47" s="92">
        <v>0</v>
      </c>
      <c r="U47" s="92">
        <v>0</v>
      </c>
      <c r="V47" s="92">
        <v>0</v>
      </c>
      <c r="W47" s="107">
        <v>0</v>
      </c>
      <c r="X47" s="92">
        <f t="shared" si="7"/>
        <v>4</v>
      </c>
    </row>
    <row r="48" spans="1:25" ht="24.6" customHeight="1" x14ac:dyDescent="0.7">
      <c r="A48" s="61" t="s">
        <v>25</v>
      </c>
      <c r="B48" s="76">
        <v>2</v>
      </c>
      <c r="C48" s="82">
        <v>2</v>
      </c>
      <c r="D48" s="79">
        <v>2</v>
      </c>
      <c r="E48" s="79">
        <v>2</v>
      </c>
      <c r="F48" s="79">
        <v>2</v>
      </c>
      <c r="G48" s="93">
        <v>2</v>
      </c>
      <c r="H48" s="93">
        <v>2</v>
      </c>
      <c r="I48" s="93">
        <v>2</v>
      </c>
      <c r="J48" s="93">
        <v>2</v>
      </c>
      <c r="K48" s="93">
        <v>2</v>
      </c>
      <c r="L48" s="93">
        <v>2</v>
      </c>
      <c r="M48" s="93">
        <v>2</v>
      </c>
      <c r="N48" s="93">
        <v>2</v>
      </c>
      <c r="O48" s="93">
        <v>2</v>
      </c>
      <c r="P48" s="93">
        <v>2</v>
      </c>
      <c r="Q48" s="93">
        <v>2</v>
      </c>
      <c r="R48" s="93">
        <v>2</v>
      </c>
      <c r="S48" s="93">
        <v>2</v>
      </c>
      <c r="T48" s="93">
        <v>2</v>
      </c>
      <c r="U48" s="93">
        <v>2</v>
      </c>
      <c r="V48" s="93">
        <v>2</v>
      </c>
      <c r="W48" s="93">
        <v>2</v>
      </c>
      <c r="X48" s="92">
        <f t="shared" si="7"/>
        <v>42</v>
      </c>
    </row>
    <row r="49" spans="1:25" x14ac:dyDescent="0.7">
      <c r="A49" s="86" t="s">
        <v>1</v>
      </c>
      <c r="B49" s="87">
        <f t="shared" ref="B49:S49" si="8">SUM(B45:B48)</f>
        <v>8</v>
      </c>
      <c r="C49" s="88">
        <f t="shared" si="8"/>
        <v>6</v>
      </c>
      <c r="D49" s="88">
        <f t="shared" si="8"/>
        <v>4</v>
      </c>
      <c r="E49" s="88">
        <f t="shared" si="8"/>
        <v>4</v>
      </c>
      <c r="F49" s="88">
        <f t="shared" si="8"/>
        <v>4</v>
      </c>
      <c r="G49" s="94">
        <f t="shared" si="8"/>
        <v>4</v>
      </c>
      <c r="H49" s="94">
        <f t="shared" si="8"/>
        <v>4</v>
      </c>
      <c r="I49" s="94">
        <f t="shared" si="8"/>
        <v>4</v>
      </c>
      <c r="J49" s="94">
        <f t="shared" si="8"/>
        <v>4</v>
      </c>
      <c r="K49" s="94">
        <f t="shared" si="8"/>
        <v>4</v>
      </c>
      <c r="L49" s="94">
        <f t="shared" si="8"/>
        <v>4</v>
      </c>
      <c r="M49" s="94">
        <f t="shared" si="8"/>
        <v>4</v>
      </c>
      <c r="N49" s="94">
        <f t="shared" si="8"/>
        <v>4</v>
      </c>
      <c r="O49" s="94">
        <f t="shared" ref="O49" si="9">SUM(O45:O48)</f>
        <v>4</v>
      </c>
      <c r="P49" s="94">
        <f t="shared" ref="P49" si="10">SUM(P45:P48)</f>
        <v>4</v>
      </c>
      <c r="Q49" s="94">
        <f t="shared" ref="Q49" si="11">SUM(Q45:Q48)</f>
        <v>4</v>
      </c>
      <c r="R49" s="94">
        <f t="shared" si="8"/>
        <v>8</v>
      </c>
      <c r="S49" s="94">
        <f t="shared" si="8"/>
        <v>6</v>
      </c>
      <c r="T49" s="94">
        <f>SUM(T45:T48)</f>
        <v>4</v>
      </c>
      <c r="U49" s="94">
        <f>SUM(U45:U48)</f>
        <v>4</v>
      </c>
      <c r="V49" s="94">
        <f>SUM(V45:V48)</f>
        <v>4</v>
      </c>
      <c r="W49" s="94">
        <f>SUM(W45:W48)</f>
        <v>4</v>
      </c>
      <c r="X49" s="94">
        <f>SUM(X45:X48)</f>
        <v>92</v>
      </c>
      <c r="Y49" s="94">
        <f>COUNTIF(C49:W49,8)</f>
        <v>1</v>
      </c>
    </row>
    <row r="50" spans="1:25" x14ac:dyDescent="0.7">
      <c r="A50" s="69" t="s">
        <v>31</v>
      </c>
      <c r="B50" s="124"/>
      <c r="C50" s="128"/>
      <c r="D50" s="128"/>
      <c r="E50" s="128"/>
      <c r="F50" s="128"/>
      <c r="G50" s="102"/>
      <c r="H50" s="102"/>
      <c r="I50" s="102"/>
      <c r="J50" s="102"/>
      <c r="K50" s="102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2"/>
      <c r="X50" s="101"/>
    </row>
    <row r="51" spans="1:25" ht="24" customHeight="1" x14ac:dyDescent="0.7">
      <c r="A51" s="70" t="s">
        <v>19</v>
      </c>
      <c r="B51" s="76">
        <v>2</v>
      </c>
      <c r="C51" s="84">
        <v>2</v>
      </c>
      <c r="D51" s="81">
        <v>2</v>
      </c>
      <c r="E51" s="81">
        <v>2</v>
      </c>
      <c r="F51" s="81">
        <v>2</v>
      </c>
      <c r="G51" s="92">
        <v>2</v>
      </c>
      <c r="H51" s="92">
        <v>2</v>
      </c>
      <c r="I51" s="92">
        <v>2</v>
      </c>
      <c r="J51" s="92">
        <v>2</v>
      </c>
      <c r="K51" s="92">
        <v>2</v>
      </c>
      <c r="L51" s="92">
        <v>2</v>
      </c>
      <c r="M51" s="92">
        <v>2</v>
      </c>
      <c r="N51" s="92">
        <v>2</v>
      </c>
      <c r="O51" s="92">
        <v>2</v>
      </c>
      <c r="P51" s="92">
        <v>2</v>
      </c>
      <c r="Q51" s="92">
        <v>2</v>
      </c>
      <c r="R51" s="92">
        <v>2</v>
      </c>
      <c r="S51" s="92">
        <v>2</v>
      </c>
      <c r="T51" s="92">
        <v>2</v>
      </c>
      <c r="U51" s="92">
        <v>2</v>
      </c>
      <c r="V51" s="92">
        <v>2</v>
      </c>
      <c r="W51" s="99">
        <v>2</v>
      </c>
      <c r="X51" s="92">
        <f t="shared" ref="X51:X54" si="12">SUM(C51:W51)</f>
        <v>42</v>
      </c>
    </row>
    <row r="52" spans="1:25" x14ac:dyDescent="0.7">
      <c r="A52" s="61" t="s">
        <v>20</v>
      </c>
      <c r="B52" s="76">
        <v>2</v>
      </c>
      <c r="C52" s="81">
        <v>2</v>
      </c>
      <c r="D52" s="81">
        <v>2</v>
      </c>
      <c r="E52" s="62">
        <v>2</v>
      </c>
      <c r="F52" s="62">
        <v>2</v>
      </c>
      <c r="G52" s="95">
        <v>2</v>
      </c>
      <c r="H52" s="95">
        <v>2</v>
      </c>
      <c r="I52" s="92">
        <v>2</v>
      </c>
      <c r="J52" s="95">
        <v>2</v>
      </c>
      <c r="K52" s="95">
        <v>2</v>
      </c>
      <c r="L52" s="95">
        <v>2</v>
      </c>
      <c r="M52" s="95">
        <v>2</v>
      </c>
      <c r="N52" s="95">
        <v>2</v>
      </c>
      <c r="O52" s="95">
        <v>2</v>
      </c>
      <c r="P52" s="95">
        <v>2</v>
      </c>
      <c r="Q52" s="95">
        <v>2</v>
      </c>
      <c r="R52" s="95">
        <v>2</v>
      </c>
      <c r="S52" s="95">
        <v>2</v>
      </c>
      <c r="T52" s="95">
        <v>2</v>
      </c>
      <c r="U52" s="95">
        <v>2</v>
      </c>
      <c r="V52" s="92">
        <v>2</v>
      </c>
      <c r="W52" s="99">
        <v>2</v>
      </c>
      <c r="X52" s="92">
        <f t="shared" si="12"/>
        <v>42</v>
      </c>
    </row>
    <row r="53" spans="1:25" ht="25.2" customHeight="1" x14ac:dyDescent="0.7">
      <c r="A53" s="61" t="s">
        <v>21</v>
      </c>
      <c r="B53" s="76">
        <v>2</v>
      </c>
      <c r="C53" s="62">
        <v>2</v>
      </c>
      <c r="D53" s="62">
        <v>2</v>
      </c>
      <c r="E53" s="81">
        <v>2</v>
      </c>
      <c r="F53" s="81">
        <v>2</v>
      </c>
      <c r="G53" s="99">
        <v>2</v>
      </c>
      <c r="H53" s="92">
        <v>2</v>
      </c>
      <c r="I53" s="95">
        <v>2</v>
      </c>
      <c r="J53" s="92">
        <v>2</v>
      </c>
      <c r="K53" s="99">
        <v>2</v>
      </c>
      <c r="L53" s="99">
        <v>2</v>
      </c>
      <c r="M53" s="95">
        <v>2</v>
      </c>
      <c r="N53" s="95">
        <v>2</v>
      </c>
      <c r="O53" s="95">
        <v>2</v>
      </c>
      <c r="P53" s="95">
        <v>2</v>
      </c>
      <c r="Q53" s="95">
        <v>2</v>
      </c>
      <c r="R53" s="95">
        <v>2</v>
      </c>
      <c r="S53" s="95">
        <v>2</v>
      </c>
      <c r="T53" s="95">
        <v>2</v>
      </c>
      <c r="U53" s="95">
        <v>2</v>
      </c>
      <c r="V53" s="95">
        <v>2</v>
      </c>
      <c r="W53" s="99">
        <v>2</v>
      </c>
      <c r="X53" s="92">
        <f t="shared" si="12"/>
        <v>42</v>
      </c>
    </row>
    <row r="54" spans="1:25" ht="41.4" customHeight="1" x14ac:dyDescent="0.7">
      <c r="A54" s="61" t="s">
        <v>26</v>
      </c>
      <c r="B54" s="76">
        <v>2</v>
      </c>
      <c r="C54" s="82">
        <v>2</v>
      </c>
      <c r="D54" s="82">
        <v>2</v>
      </c>
      <c r="E54" s="82">
        <v>2</v>
      </c>
      <c r="F54" s="79">
        <v>2</v>
      </c>
      <c r="G54" s="106">
        <v>2</v>
      </c>
      <c r="H54" s="106">
        <v>2</v>
      </c>
      <c r="I54" s="106">
        <v>2</v>
      </c>
      <c r="J54" s="93">
        <v>2</v>
      </c>
      <c r="K54" s="106">
        <v>2</v>
      </c>
      <c r="L54" s="106">
        <v>2</v>
      </c>
      <c r="M54" s="106">
        <v>2</v>
      </c>
      <c r="N54" s="106">
        <v>2</v>
      </c>
      <c r="O54" s="106">
        <v>2</v>
      </c>
      <c r="P54" s="106">
        <v>2</v>
      </c>
      <c r="Q54" s="106">
        <v>2</v>
      </c>
      <c r="R54" s="106">
        <v>2</v>
      </c>
      <c r="S54" s="106">
        <v>2</v>
      </c>
      <c r="T54" s="106">
        <v>2</v>
      </c>
      <c r="U54" s="106">
        <v>2</v>
      </c>
      <c r="V54" s="106">
        <v>2</v>
      </c>
      <c r="W54" s="106">
        <v>2</v>
      </c>
      <c r="X54" s="95">
        <f t="shared" si="12"/>
        <v>42</v>
      </c>
      <c r="Y54" s="91"/>
    </row>
    <row r="55" spans="1:25" x14ac:dyDescent="0.7">
      <c r="A55" s="90" t="s">
        <v>1</v>
      </c>
      <c r="B55" s="87">
        <f t="shared" ref="B55:S55" si="13">SUM(B51:B54)</f>
        <v>8</v>
      </c>
      <c r="C55" s="88">
        <f t="shared" si="13"/>
        <v>8</v>
      </c>
      <c r="D55" s="88">
        <f t="shared" si="13"/>
        <v>8</v>
      </c>
      <c r="E55" s="88">
        <f t="shared" si="13"/>
        <v>8</v>
      </c>
      <c r="F55" s="88">
        <f t="shared" si="13"/>
        <v>8</v>
      </c>
      <c r="G55" s="88">
        <f t="shared" si="13"/>
        <v>8</v>
      </c>
      <c r="H55" s="88">
        <f t="shared" si="13"/>
        <v>8</v>
      </c>
      <c r="I55" s="88">
        <f t="shared" si="13"/>
        <v>8</v>
      </c>
      <c r="J55" s="88">
        <f t="shared" si="13"/>
        <v>8</v>
      </c>
      <c r="K55" s="88">
        <f t="shared" si="13"/>
        <v>8</v>
      </c>
      <c r="L55" s="88">
        <f t="shared" si="13"/>
        <v>8</v>
      </c>
      <c r="M55" s="88">
        <f t="shared" si="13"/>
        <v>8</v>
      </c>
      <c r="N55" s="88">
        <f t="shared" si="13"/>
        <v>8</v>
      </c>
      <c r="O55" s="88">
        <f t="shared" ref="O55" si="14">SUM(O51:O54)</f>
        <v>8</v>
      </c>
      <c r="P55" s="88">
        <f t="shared" ref="P55" si="15">SUM(P51:P54)</f>
        <v>8</v>
      </c>
      <c r="Q55" s="88">
        <f t="shared" ref="Q55" si="16">SUM(Q51:Q54)</f>
        <v>8</v>
      </c>
      <c r="R55" s="88">
        <f t="shared" si="13"/>
        <v>8</v>
      </c>
      <c r="S55" s="88">
        <f t="shared" si="13"/>
        <v>8</v>
      </c>
      <c r="T55" s="88">
        <f>SUM(T51:T54)</f>
        <v>8</v>
      </c>
      <c r="U55" s="88">
        <f>SUM(U51:U54)</f>
        <v>8</v>
      </c>
      <c r="V55" s="88">
        <f>SUM(V51:V54)</f>
        <v>8</v>
      </c>
      <c r="W55" s="88">
        <f>SUM(W51:W54)</f>
        <v>8</v>
      </c>
      <c r="X55" s="88">
        <f>SUM(X51:X54)</f>
        <v>168</v>
      </c>
      <c r="Y55" s="108">
        <f>COUNTIF(C55:W55,8)</f>
        <v>21</v>
      </c>
    </row>
    <row r="56" spans="1:25" x14ac:dyDescent="0.7">
      <c r="A56" s="60" t="s">
        <v>32</v>
      </c>
      <c r="B56" s="124"/>
      <c r="C56" s="100"/>
      <c r="D56" s="128"/>
      <c r="E56" s="100"/>
      <c r="F56" s="128"/>
      <c r="G56" s="102"/>
      <c r="H56" s="102"/>
      <c r="I56" s="102"/>
      <c r="J56" s="102"/>
      <c r="K56" s="101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</row>
    <row r="57" spans="1:25" x14ac:dyDescent="0.7">
      <c r="A57" s="61" t="s">
        <v>22</v>
      </c>
      <c r="B57" s="76">
        <v>2</v>
      </c>
      <c r="C57" s="62">
        <v>2</v>
      </c>
      <c r="D57" s="84">
        <v>2</v>
      </c>
      <c r="E57" s="81">
        <v>2</v>
      </c>
      <c r="F57" s="84">
        <v>2</v>
      </c>
      <c r="G57" s="99">
        <v>2</v>
      </c>
      <c r="H57" s="99">
        <v>2</v>
      </c>
      <c r="I57" s="99">
        <v>2</v>
      </c>
      <c r="J57" s="92">
        <v>2</v>
      </c>
      <c r="K57" s="95">
        <v>0</v>
      </c>
      <c r="L57" s="99">
        <v>2</v>
      </c>
      <c r="M57" s="99">
        <v>2</v>
      </c>
      <c r="N57" s="99">
        <v>2</v>
      </c>
      <c r="O57" s="99">
        <v>2</v>
      </c>
      <c r="P57" s="99">
        <v>2</v>
      </c>
      <c r="Q57" s="99">
        <v>2</v>
      </c>
      <c r="R57" s="99">
        <v>2</v>
      </c>
      <c r="S57" s="99">
        <v>2</v>
      </c>
      <c r="T57" s="99">
        <v>2</v>
      </c>
      <c r="U57" s="99">
        <v>2</v>
      </c>
      <c r="V57" s="99">
        <v>2</v>
      </c>
      <c r="W57" s="99">
        <v>2</v>
      </c>
      <c r="X57" s="99">
        <f t="shared" ref="X57:X60" si="17">SUM(C57:W57)</f>
        <v>40</v>
      </c>
    </row>
    <row r="58" spans="1:25" x14ac:dyDescent="0.7">
      <c r="A58" s="71" t="s">
        <v>112</v>
      </c>
      <c r="B58" s="76">
        <v>2</v>
      </c>
      <c r="C58" s="84">
        <v>0</v>
      </c>
      <c r="D58" s="84">
        <v>0</v>
      </c>
      <c r="E58" s="62">
        <v>0</v>
      </c>
      <c r="F58" s="81">
        <v>2</v>
      </c>
      <c r="G58" s="99">
        <v>0</v>
      </c>
      <c r="H58" s="99">
        <v>2</v>
      </c>
      <c r="I58" s="99">
        <v>0</v>
      </c>
      <c r="J58" s="95">
        <v>0</v>
      </c>
      <c r="K58" s="99">
        <v>0</v>
      </c>
      <c r="L58" s="99">
        <v>0</v>
      </c>
      <c r="M58" s="99">
        <v>0</v>
      </c>
      <c r="N58" s="99">
        <v>2</v>
      </c>
      <c r="O58" s="99">
        <v>0</v>
      </c>
      <c r="P58" s="99">
        <v>2</v>
      </c>
      <c r="Q58" s="99">
        <v>2</v>
      </c>
      <c r="R58" s="99">
        <v>0</v>
      </c>
      <c r="S58" s="99">
        <v>0</v>
      </c>
      <c r="T58" s="99">
        <v>2</v>
      </c>
      <c r="U58" s="99">
        <v>0</v>
      </c>
      <c r="V58" s="99">
        <v>0</v>
      </c>
      <c r="W58" s="99">
        <v>0</v>
      </c>
      <c r="X58" s="99">
        <f t="shared" si="17"/>
        <v>12</v>
      </c>
    </row>
    <row r="59" spans="1:25" x14ac:dyDescent="0.7">
      <c r="A59" s="71" t="s">
        <v>110</v>
      </c>
      <c r="B59" s="76">
        <v>2</v>
      </c>
      <c r="C59" s="84">
        <v>2</v>
      </c>
      <c r="D59" s="84">
        <v>2</v>
      </c>
      <c r="E59" s="84">
        <v>2</v>
      </c>
      <c r="F59" s="62">
        <v>2</v>
      </c>
      <c r="G59" s="99">
        <v>2</v>
      </c>
      <c r="H59" s="92">
        <v>2</v>
      </c>
      <c r="I59" s="92">
        <v>2</v>
      </c>
      <c r="J59" s="99">
        <v>2</v>
      </c>
      <c r="K59" s="99">
        <v>2</v>
      </c>
      <c r="L59" s="92">
        <v>2</v>
      </c>
      <c r="M59" s="99">
        <v>2</v>
      </c>
      <c r="N59" s="99">
        <v>2</v>
      </c>
      <c r="O59" s="99">
        <v>2</v>
      </c>
      <c r="P59" s="99">
        <v>2</v>
      </c>
      <c r="Q59" s="99">
        <v>2</v>
      </c>
      <c r="R59" s="99">
        <v>2</v>
      </c>
      <c r="S59" s="99">
        <v>2</v>
      </c>
      <c r="T59" s="99">
        <v>2</v>
      </c>
      <c r="U59" s="99">
        <v>2</v>
      </c>
      <c r="V59" s="99">
        <v>2</v>
      </c>
      <c r="W59" s="99">
        <v>2</v>
      </c>
      <c r="X59" s="99">
        <f t="shared" si="17"/>
        <v>42</v>
      </c>
    </row>
    <row r="60" spans="1:25" x14ac:dyDescent="0.7">
      <c r="A60" s="72" t="s">
        <v>23</v>
      </c>
      <c r="B60" s="76">
        <v>2</v>
      </c>
      <c r="C60" s="82">
        <v>2</v>
      </c>
      <c r="D60" s="82">
        <v>2</v>
      </c>
      <c r="E60" s="82">
        <v>2</v>
      </c>
      <c r="F60" s="82">
        <v>2</v>
      </c>
      <c r="G60" s="106">
        <v>2</v>
      </c>
      <c r="H60" s="93">
        <v>2</v>
      </c>
      <c r="I60" s="93">
        <v>2</v>
      </c>
      <c r="J60" s="106">
        <v>2</v>
      </c>
      <c r="K60" s="106">
        <v>2</v>
      </c>
      <c r="L60" s="93">
        <v>2</v>
      </c>
      <c r="M60" s="93">
        <v>2</v>
      </c>
      <c r="N60" s="93">
        <v>2</v>
      </c>
      <c r="O60" s="93">
        <v>2</v>
      </c>
      <c r="P60" s="93">
        <v>2</v>
      </c>
      <c r="Q60" s="93">
        <v>2</v>
      </c>
      <c r="R60" s="93">
        <v>2</v>
      </c>
      <c r="S60" s="93">
        <v>2</v>
      </c>
      <c r="T60" s="93">
        <v>2</v>
      </c>
      <c r="U60" s="93">
        <v>2</v>
      </c>
      <c r="V60" s="106">
        <v>2</v>
      </c>
      <c r="W60" s="106">
        <v>2</v>
      </c>
      <c r="X60" s="99">
        <f t="shared" si="17"/>
        <v>42</v>
      </c>
    </row>
    <row r="61" spans="1:25" x14ac:dyDescent="0.7">
      <c r="A61" s="109" t="s">
        <v>1</v>
      </c>
      <c r="B61" s="87">
        <f t="shared" ref="B61:S61" si="18">SUM(B57:B60)</f>
        <v>8</v>
      </c>
      <c r="C61" s="88">
        <f t="shared" si="18"/>
        <v>6</v>
      </c>
      <c r="D61" s="88">
        <f t="shared" si="18"/>
        <v>6</v>
      </c>
      <c r="E61" s="88">
        <f t="shared" si="18"/>
        <v>6</v>
      </c>
      <c r="F61" s="88">
        <f t="shared" si="18"/>
        <v>8</v>
      </c>
      <c r="G61" s="94">
        <f t="shared" si="18"/>
        <v>6</v>
      </c>
      <c r="H61" s="94">
        <f t="shared" si="18"/>
        <v>8</v>
      </c>
      <c r="I61" s="94">
        <f t="shared" si="18"/>
        <v>6</v>
      </c>
      <c r="J61" s="94">
        <f t="shared" si="18"/>
        <v>6</v>
      </c>
      <c r="K61" s="94">
        <f t="shared" si="18"/>
        <v>4</v>
      </c>
      <c r="L61" s="94">
        <f t="shared" si="18"/>
        <v>6</v>
      </c>
      <c r="M61" s="94">
        <f t="shared" si="18"/>
        <v>6</v>
      </c>
      <c r="N61" s="94">
        <f t="shared" si="18"/>
        <v>8</v>
      </c>
      <c r="O61" s="94">
        <f t="shared" ref="O61" si="19">SUM(O57:O60)</f>
        <v>6</v>
      </c>
      <c r="P61" s="94">
        <f t="shared" ref="P61" si="20">SUM(P57:P60)</f>
        <v>8</v>
      </c>
      <c r="Q61" s="94">
        <f t="shared" ref="Q61" si="21">SUM(Q57:Q60)</f>
        <v>8</v>
      </c>
      <c r="R61" s="94">
        <f t="shared" si="18"/>
        <v>6</v>
      </c>
      <c r="S61" s="94">
        <f t="shared" si="18"/>
        <v>6</v>
      </c>
      <c r="T61" s="94">
        <f>SUM(T57:T60)</f>
        <v>8</v>
      </c>
      <c r="U61" s="94">
        <f>SUM(U57:U60)</f>
        <v>6</v>
      </c>
      <c r="V61" s="94">
        <f>SUM(V57:V60)</f>
        <v>6</v>
      </c>
      <c r="W61" s="94">
        <f>SUM(W57:W60)</f>
        <v>6</v>
      </c>
      <c r="X61" s="94">
        <f>SUM(C61:W61)</f>
        <v>136</v>
      </c>
      <c r="Y61" s="94">
        <f>COUNTIF(C61:W61,8)</f>
        <v>6</v>
      </c>
    </row>
    <row r="62" spans="1:25" x14ac:dyDescent="0.7">
      <c r="A62" s="110" t="s">
        <v>156</v>
      </c>
      <c r="B62" s="111">
        <f>B20+B36+B43+B49+B55+B61</f>
        <v>72</v>
      </c>
      <c r="C62" s="111">
        <f t="shared" ref="C62:W62" si="22">C20+C36+C43+C49+C55+C61</f>
        <v>66</v>
      </c>
      <c r="D62" s="111">
        <f t="shared" si="22"/>
        <v>64</v>
      </c>
      <c r="E62" s="111">
        <f t="shared" si="22"/>
        <v>62</v>
      </c>
      <c r="F62" s="111">
        <f t="shared" si="22"/>
        <v>64</v>
      </c>
      <c r="G62" s="111">
        <f t="shared" si="22"/>
        <v>60</v>
      </c>
      <c r="H62" s="111">
        <f t="shared" si="22"/>
        <v>60</v>
      </c>
      <c r="I62" s="111">
        <f t="shared" si="22"/>
        <v>62</v>
      </c>
      <c r="J62" s="111">
        <f t="shared" si="22"/>
        <v>64</v>
      </c>
      <c r="K62" s="111">
        <f t="shared" si="22"/>
        <v>62</v>
      </c>
      <c r="L62" s="111">
        <f t="shared" si="22"/>
        <v>64</v>
      </c>
      <c r="M62" s="111">
        <f t="shared" si="22"/>
        <v>62</v>
      </c>
      <c r="N62" s="111">
        <f t="shared" si="22"/>
        <v>66</v>
      </c>
      <c r="O62" s="111">
        <f t="shared" si="22"/>
        <v>60</v>
      </c>
      <c r="P62" s="111">
        <f t="shared" si="22"/>
        <v>68</v>
      </c>
      <c r="Q62" s="111">
        <f t="shared" si="22"/>
        <v>68</v>
      </c>
      <c r="R62" s="111">
        <f t="shared" si="22"/>
        <v>66</v>
      </c>
      <c r="S62" s="111">
        <f t="shared" si="22"/>
        <v>64</v>
      </c>
      <c r="T62" s="111">
        <f t="shared" si="22"/>
        <v>66</v>
      </c>
      <c r="U62" s="111">
        <f t="shared" si="22"/>
        <v>66</v>
      </c>
      <c r="V62" s="111">
        <f t="shared" si="22"/>
        <v>58</v>
      </c>
      <c r="W62" s="111">
        <f t="shared" si="22"/>
        <v>64</v>
      </c>
      <c r="X62" s="111"/>
      <c r="Y62" s="112"/>
    </row>
    <row r="63" spans="1:25" ht="53.4" customHeight="1" x14ac:dyDescent="0.7">
      <c r="A63" s="73" t="s">
        <v>217</v>
      </c>
      <c r="B63" s="74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</row>
    <row r="64" spans="1:25" x14ac:dyDescent="0.7">
      <c r="A64" s="60" t="s">
        <v>27</v>
      </c>
      <c r="B64" s="124"/>
      <c r="C64" s="100"/>
      <c r="D64" s="100"/>
      <c r="E64" s="100"/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</row>
    <row r="65" spans="1:25" x14ac:dyDescent="0.7">
      <c r="A65" s="61" t="s">
        <v>33</v>
      </c>
      <c r="B65" s="124"/>
      <c r="C65" s="125"/>
      <c r="D65" s="131"/>
      <c r="E65" s="125"/>
      <c r="F65" s="12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32"/>
    </row>
    <row r="66" spans="1:25" ht="24.6" customHeight="1" x14ac:dyDescent="0.7">
      <c r="A66" s="75" t="s">
        <v>253</v>
      </c>
      <c r="B66" s="76">
        <v>2</v>
      </c>
      <c r="C66" s="62">
        <v>2</v>
      </c>
      <c r="D66" s="84">
        <v>2</v>
      </c>
      <c r="E66" s="62">
        <v>2</v>
      </c>
      <c r="F66" s="62">
        <v>2</v>
      </c>
      <c r="G66" s="95">
        <v>2</v>
      </c>
      <c r="H66" s="92">
        <v>2</v>
      </c>
      <c r="I66" s="95">
        <v>2</v>
      </c>
      <c r="J66" s="95">
        <v>2</v>
      </c>
      <c r="K66" s="95">
        <v>2</v>
      </c>
      <c r="L66" s="95">
        <v>2</v>
      </c>
      <c r="M66" s="95">
        <v>2</v>
      </c>
      <c r="N66" s="95">
        <v>2</v>
      </c>
      <c r="O66" s="95">
        <v>2</v>
      </c>
      <c r="P66" s="95">
        <v>2</v>
      </c>
      <c r="Q66" s="95">
        <v>2</v>
      </c>
      <c r="R66" s="95">
        <v>2</v>
      </c>
      <c r="S66" s="95">
        <v>2</v>
      </c>
      <c r="T66" s="95">
        <v>2</v>
      </c>
      <c r="U66" s="95">
        <v>2</v>
      </c>
      <c r="V66" s="95">
        <v>2</v>
      </c>
      <c r="W66" s="95">
        <v>2</v>
      </c>
      <c r="X66" s="92">
        <f t="shared" ref="X66:X68" si="23">SUM(C66:W66)</f>
        <v>42</v>
      </c>
    </row>
    <row r="67" spans="1:25" x14ac:dyDescent="0.7">
      <c r="A67" s="61" t="s">
        <v>254</v>
      </c>
      <c r="B67" s="76">
        <v>2</v>
      </c>
      <c r="C67" s="84">
        <v>0</v>
      </c>
      <c r="D67" s="84">
        <v>2</v>
      </c>
      <c r="E67" s="84">
        <v>0</v>
      </c>
      <c r="F67" s="81">
        <v>0</v>
      </c>
      <c r="G67" s="99">
        <v>0</v>
      </c>
      <c r="H67" s="117">
        <v>0</v>
      </c>
      <c r="I67" s="92">
        <v>0</v>
      </c>
      <c r="J67" s="92">
        <v>0</v>
      </c>
      <c r="K67" s="92">
        <v>0</v>
      </c>
      <c r="L67" s="99">
        <v>0</v>
      </c>
      <c r="M67" s="99">
        <v>0</v>
      </c>
      <c r="N67" s="99">
        <v>0</v>
      </c>
      <c r="O67" s="99">
        <v>0</v>
      </c>
      <c r="P67" s="99">
        <v>0</v>
      </c>
      <c r="Q67" s="99">
        <v>0</v>
      </c>
      <c r="R67" s="99">
        <v>2</v>
      </c>
      <c r="S67" s="99">
        <v>2</v>
      </c>
      <c r="T67" s="99">
        <v>0</v>
      </c>
      <c r="U67" s="99">
        <v>0</v>
      </c>
      <c r="V67" s="92">
        <v>0</v>
      </c>
      <c r="W67" s="99">
        <v>0</v>
      </c>
      <c r="X67" s="92">
        <f t="shared" si="23"/>
        <v>6</v>
      </c>
    </row>
    <row r="68" spans="1:25" ht="24.6" customHeight="1" x14ac:dyDescent="0.7">
      <c r="A68" s="75" t="s">
        <v>255</v>
      </c>
      <c r="B68" s="76">
        <v>2</v>
      </c>
      <c r="C68" s="82">
        <v>2</v>
      </c>
      <c r="D68" s="82">
        <v>2</v>
      </c>
      <c r="E68" s="82">
        <v>2</v>
      </c>
      <c r="F68" s="82">
        <v>2</v>
      </c>
      <c r="G68" s="106">
        <v>2</v>
      </c>
      <c r="H68" s="93">
        <v>2</v>
      </c>
      <c r="I68" s="93">
        <v>2</v>
      </c>
      <c r="J68" s="93">
        <v>2</v>
      </c>
      <c r="K68" s="106">
        <v>2</v>
      </c>
      <c r="L68" s="106">
        <v>2</v>
      </c>
      <c r="M68" s="106">
        <v>2</v>
      </c>
      <c r="N68" s="106">
        <v>2</v>
      </c>
      <c r="O68" s="106">
        <v>2</v>
      </c>
      <c r="P68" s="106">
        <v>2</v>
      </c>
      <c r="Q68" s="106">
        <v>2</v>
      </c>
      <c r="R68" s="106">
        <v>0</v>
      </c>
      <c r="S68" s="106">
        <v>2</v>
      </c>
      <c r="T68" s="106">
        <v>2</v>
      </c>
      <c r="U68" s="106">
        <v>2</v>
      </c>
      <c r="V68" s="106">
        <v>2</v>
      </c>
      <c r="W68" s="106">
        <v>2</v>
      </c>
      <c r="X68" s="92">
        <f t="shared" si="23"/>
        <v>40</v>
      </c>
    </row>
    <row r="69" spans="1:25" x14ac:dyDescent="0.7">
      <c r="A69" s="86" t="s">
        <v>1</v>
      </c>
      <c r="B69" s="87">
        <f>SUM(B65:B68)</f>
        <v>6</v>
      </c>
      <c r="C69" s="88">
        <f t="shared" ref="C69:S69" si="24">SUM(C66:C68)</f>
        <v>4</v>
      </c>
      <c r="D69" s="88">
        <f t="shared" si="24"/>
        <v>6</v>
      </c>
      <c r="E69" s="88">
        <f t="shared" si="24"/>
        <v>4</v>
      </c>
      <c r="F69" s="88">
        <f t="shared" si="24"/>
        <v>4</v>
      </c>
      <c r="G69" s="94">
        <f t="shared" si="24"/>
        <v>4</v>
      </c>
      <c r="H69" s="94">
        <f t="shared" si="24"/>
        <v>4</v>
      </c>
      <c r="I69" s="94">
        <f t="shared" si="24"/>
        <v>4</v>
      </c>
      <c r="J69" s="94">
        <f t="shared" si="24"/>
        <v>4</v>
      </c>
      <c r="K69" s="94">
        <f t="shared" si="24"/>
        <v>4</v>
      </c>
      <c r="L69" s="94">
        <f t="shared" si="24"/>
        <v>4</v>
      </c>
      <c r="M69" s="94">
        <f t="shared" si="24"/>
        <v>4</v>
      </c>
      <c r="N69" s="94">
        <f t="shared" si="24"/>
        <v>4</v>
      </c>
      <c r="O69" s="94">
        <f t="shared" ref="O69" si="25">SUM(O66:O68)</f>
        <v>4</v>
      </c>
      <c r="P69" s="94">
        <f t="shared" ref="P69" si="26">SUM(P66:P68)</f>
        <v>4</v>
      </c>
      <c r="Q69" s="94">
        <f t="shared" ref="Q69" si="27">SUM(Q66:Q68)</f>
        <v>4</v>
      </c>
      <c r="R69" s="94">
        <f t="shared" si="24"/>
        <v>4</v>
      </c>
      <c r="S69" s="94">
        <f t="shared" si="24"/>
        <v>6</v>
      </c>
      <c r="T69" s="94">
        <f>SUM(T66:T68)</f>
        <v>4</v>
      </c>
      <c r="U69" s="94">
        <f>SUM(U66:U68)</f>
        <v>4</v>
      </c>
      <c r="V69" s="94">
        <f>SUM(V66:V68)</f>
        <v>4</v>
      </c>
      <c r="W69" s="94">
        <f>SUM(W66:W68)</f>
        <v>4</v>
      </c>
      <c r="X69" s="94">
        <f>SUM(X66:X68)</f>
        <v>88</v>
      </c>
      <c r="Y69" s="94">
        <f>COUNTIF(C69:W69,6)</f>
        <v>2</v>
      </c>
    </row>
    <row r="70" spans="1:25" x14ac:dyDescent="0.7">
      <c r="A70" s="60" t="s">
        <v>28</v>
      </c>
      <c r="B70" s="127"/>
      <c r="C70" s="128"/>
      <c r="D70" s="128"/>
      <c r="E70" s="100"/>
      <c r="F70" s="128"/>
      <c r="G70" s="102"/>
      <c r="H70" s="102"/>
      <c r="I70" s="102"/>
      <c r="J70" s="101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1"/>
      <c r="W70" s="102"/>
      <c r="X70" s="101"/>
    </row>
    <row r="71" spans="1:25" ht="24" customHeight="1" x14ac:dyDescent="0.7">
      <c r="A71" s="61" t="s">
        <v>164</v>
      </c>
      <c r="B71" s="124"/>
      <c r="C71" s="125"/>
      <c r="D71" s="133"/>
      <c r="E71" s="125"/>
      <c r="F71" s="133"/>
      <c r="G71" s="134"/>
      <c r="H71" s="134"/>
      <c r="I71" s="134"/>
      <c r="J71" s="132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05"/>
      <c r="W71" s="105"/>
      <c r="X71" s="132"/>
    </row>
    <row r="72" spans="1:25" x14ac:dyDescent="0.7">
      <c r="A72" s="61" t="s">
        <v>38</v>
      </c>
      <c r="B72" s="76">
        <v>2</v>
      </c>
      <c r="C72" s="81">
        <v>0</v>
      </c>
      <c r="D72" s="84">
        <v>2</v>
      </c>
      <c r="E72" s="81">
        <v>2</v>
      </c>
      <c r="F72" s="84">
        <v>0</v>
      </c>
      <c r="G72" s="99">
        <v>0</v>
      </c>
      <c r="H72" s="99">
        <v>2</v>
      </c>
      <c r="I72" s="99">
        <v>0</v>
      </c>
      <c r="J72" s="99">
        <v>0</v>
      </c>
      <c r="K72" s="99">
        <v>2</v>
      </c>
      <c r="L72" s="99">
        <v>2</v>
      </c>
      <c r="M72" s="95">
        <v>0</v>
      </c>
      <c r="N72" s="95">
        <v>0</v>
      </c>
      <c r="O72" s="95">
        <v>2</v>
      </c>
      <c r="P72" s="95">
        <v>0</v>
      </c>
      <c r="Q72" s="95">
        <v>0</v>
      </c>
      <c r="R72" s="95">
        <v>0</v>
      </c>
      <c r="S72" s="95">
        <v>2</v>
      </c>
      <c r="T72" s="95">
        <v>2</v>
      </c>
      <c r="U72" s="95">
        <v>2</v>
      </c>
      <c r="V72" s="95">
        <v>2</v>
      </c>
      <c r="W72" s="92">
        <v>2</v>
      </c>
      <c r="X72" s="99">
        <f t="shared" ref="X72:X75" si="28">SUM(C72:W72)</f>
        <v>22</v>
      </c>
    </row>
    <row r="73" spans="1:25" x14ac:dyDescent="0.7">
      <c r="A73" s="61" t="s">
        <v>39</v>
      </c>
      <c r="B73" s="76">
        <v>2</v>
      </c>
      <c r="C73" s="62">
        <v>2</v>
      </c>
      <c r="D73" s="81">
        <v>2</v>
      </c>
      <c r="E73" s="62">
        <v>2</v>
      </c>
      <c r="F73" s="81">
        <v>2</v>
      </c>
      <c r="G73" s="99">
        <v>2</v>
      </c>
      <c r="H73" s="92">
        <v>2</v>
      </c>
      <c r="I73" s="92">
        <v>2</v>
      </c>
      <c r="J73" s="92">
        <v>2</v>
      </c>
      <c r="K73" s="92">
        <v>2</v>
      </c>
      <c r="L73" s="92">
        <v>2</v>
      </c>
      <c r="M73" s="92">
        <v>2</v>
      </c>
      <c r="N73" s="92">
        <v>2</v>
      </c>
      <c r="O73" s="92">
        <v>2</v>
      </c>
      <c r="P73" s="92">
        <v>2</v>
      </c>
      <c r="Q73" s="92">
        <v>2</v>
      </c>
      <c r="R73" s="92">
        <v>2</v>
      </c>
      <c r="S73" s="92">
        <v>2</v>
      </c>
      <c r="T73" s="92">
        <v>2</v>
      </c>
      <c r="U73" s="92">
        <v>2</v>
      </c>
      <c r="V73" s="92">
        <v>2</v>
      </c>
      <c r="W73" s="92">
        <v>2</v>
      </c>
      <c r="X73" s="99">
        <f t="shared" si="28"/>
        <v>42</v>
      </c>
    </row>
    <row r="74" spans="1:25" x14ac:dyDescent="0.7">
      <c r="A74" s="61" t="s">
        <v>40</v>
      </c>
      <c r="B74" s="76">
        <v>2</v>
      </c>
      <c r="C74" s="81">
        <v>2</v>
      </c>
      <c r="D74" s="81">
        <v>2</v>
      </c>
      <c r="E74" s="81">
        <v>2</v>
      </c>
      <c r="F74" s="81">
        <v>2</v>
      </c>
      <c r="G74" s="92">
        <v>2</v>
      </c>
      <c r="H74" s="117">
        <v>2</v>
      </c>
      <c r="I74" s="95">
        <v>2</v>
      </c>
      <c r="J74" s="92">
        <v>2</v>
      </c>
      <c r="K74" s="92">
        <v>2</v>
      </c>
      <c r="L74" s="95">
        <v>2</v>
      </c>
      <c r="M74" s="95">
        <v>2</v>
      </c>
      <c r="N74" s="95">
        <v>2</v>
      </c>
      <c r="O74" s="95">
        <v>2</v>
      </c>
      <c r="P74" s="95">
        <v>2</v>
      </c>
      <c r="Q74" s="95">
        <v>2</v>
      </c>
      <c r="R74" s="95">
        <v>2</v>
      </c>
      <c r="S74" s="95">
        <v>2</v>
      </c>
      <c r="T74" s="95">
        <v>2</v>
      </c>
      <c r="U74" s="95">
        <v>2</v>
      </c>
      <c r="V74" s="92">
        <v>2</v>
      </c>
      <c r="W74" s="95">
        <v>2</v>
      </c>
      <c r="X74" s="99">
        <f t="shared" si="28"/>
        <v>42</v>
      </c>
    </row>
    <row r="75" spans="1:25" x14ac:dyDescent="0.7">
      <c r="A75" s="61" t="s">
        <v>41</v>
      </c>
      <c r="B75" s="76">
        <v>2</v>
      </c>
      <c r="C75" s="79">
        <v>2</v>
      </c>
      <c r="D75" s="79">
        <v>2</v>
      </c>
      <c r="E75" s="79">
        <v>2</v>
      </c>
      <c r="F75" s="82">
        <v>2</v>
      </c>
      <c r="G75" s="93">
        <v>2</v>
      </c>
      <c r="H75" s="93">
        <v>2</v>
      </c>
      <c r="I75" s="106">
        <v>2</v>
      </c>
      <c r="J75" s="93">
        <v>2</v>
      </c>
      <c r="K75" s="93">
        <v>2</v>
      </c>
      <c r="L75" s="106">
        <v>2</v>
      </c>
      <c r="M75" s="106">
        <v>2</v>
      </c>
      <c r="N75" s="106">
        <v>2</v>
      </c>
      <c r="O75" s="106">
        <v>2</v>
      </c>
      <c r="P75" s="106">
        <v>2</v>
      </c>
      <c r="Q75" s="106">
        <v>2</v>
      </c>
      <c r="R75" s="106">
        <v>2</v>
      </c>
      <c r="S75" s="106">
        <v>2</v>
      </c>
      <c r="T75" s="106">
        <v>2</v>
      </c>
      <c r="U75" s="106">
        <v>2</v>
      </c>
      <c r="V75" s="106">
        <v>2</v>
      </c>
      <c r="W75" s="106">
        <v>2</v>
      </c>
      <c r="X75" s="99">
        <f t="shared" si="28"/>
        <v>42</v>
      </c>
    </row>
    <row r="76" spans="1:25" x14ac:dyDescent="0.7">
      <c r="A76" s="86" t="s">
        <v>1</v>
      </c>
      <c r="B76" s="89">
        <f>SUM(B71:B75)</f>
        <v>8</v>
      </c>
      <c r="C76" s="89">
        <f t="shared" ref="C76:X76" si="29">SUM(C71:C75)</f>
        <v>6</v>
      </c>
      <c r="D76" s="89">
        <f t="shared" si="29"/>
        <v>8</v>
      </c>
      <c r="E76" s="89">
        <f t="shared" si="29"/>
        <v>8</v>
      </c>
      <c r="F76" s="89">
        <f t="shared" si="29"/>
        <v>6</v>
      </c>
      <c r="G76" s="89">
        <f t="shared" si="29"/>
        <v>6</v>
      </c>
      <c r="H76" s="89">
        <f t="shared" si="29"/>
        <v>8</v>
      </c>
      <c r="I76" s="89">
        <f t="shared" si="29"/>
        <v>6</v>
      </c>
      <c r="J76" s="89">
        <f t="shared" si="29"/>
        <v>6</v>
      </c>
      <c r="K76" s="89">
        <f t="shared" si="29"/>
        <v>8</v>
      </c>
      <c r="L76" s="89">
        <f t="shared" si="29"/>
        <v>8</v>
      </c>
      <c r="M76" s="89">
        <f t="shared" si="29"/>
        <v>6</v>
      </c>
      <c r="N76" s="89">
        <f t="shared" si="29"/>
        <v>6</v>
      </c>
      <c r="O76" s="89">
        <f t="shared" si="29"/>
        <v>8</v>
      </c>
      <c r="P76" s="89">
        <f t="shared" si="29"/>
        <v>6</v>
      </c>
      <c r="Q76" s="89">
        <f t="shared" si="29"/>
        <v>6</v>
      </c>
      <c r="R76" s="89">
        <f t="shared" si="29"/>
        <v>6</v>
      </c>
      <c r="S76" s="89">
        <f t="shared" si="29"/>
        <v>8</v>
      </c>
      <c r="T76" s="89">
        <f t="shared" si="29"/>
        <v>8</v>
      </c>
      <c r="U76" s="89">
        <f t="shared" si="29"/>
        <v>8</v>
      </c>
      <c r="V76" s="89">
        <f t="shared" si="29"/>
        <v>8</v>
      </c>
      <c r="W76" s="89">
        <f t="shared" si="29"/>
        <v>8</v>
      </c>
      <c r="X76" s="89">
        <f t="shared" si="29"/>
        <v>148</v>
      </c>
      <c r="Y76" s="94">
        <f>COUNTIF(C76:W76,8)</f>
        <v>11</v>
      </c>
    </row>
    <row r="77" spans="1:25" x14ac:dyDescent="0.7">
      <c r="A77" s="69" t="s">
        <v>34</v>
      </c>
      <c r="B77" s="124"/>
      <c r="C77" s="128"/>
      <c r="D77" s="128"/>
      <c r="E77" s="128"/>
      <c r="F77" s="128"/>
      <c r="G77" s="102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</row>
    <row r="78" spans="1:25" ht="22.8" customHeight="1" x14ac:dyDescent="0.7">
      <c r="A78" s="70" t="s">
        <v>47</v>
      </c>
      <c r="B78" s="76">
        <v>2</v>
      </c>
      <c r="C78" s="84">
        <v>2</v>
      </c>
      <c r="D78" s="81">
        <v>2</v>
      </c>
      <c r="E78" s="81">
        <v>2</v>
      </c>
      <c r="F78" s="81">
        <v>2</v>
      </c>
      <c r="G78" s="92">
        <v>2</v>
      </c>
      <c r="H78" s="92">
        <v>2</v>
      </c>
      <c r="I78" s="92">
        <v>2</v>
      </c>
      <c r="J78" s="92">
        <v>2</v>
      </c>
      <c r="K78" s="92">
        <v>2</v>
      </c>
      <c r="L78" s="92">
        <v>2</v>
      </c>
      <c r="M78" s="92">
        <v>2</v>
      </c>
      <c r="N78" s="92">
        <v>2</v>
      </c>
      <c r="O78" s="92">
        <v>2</v>
      </c>
      <c r="P78" s="92">
        <v>2</v>
      </c>
      <c r="Q78" s="92">
        <v>2</v>
      </c>
      <c r="R78" s="92">
        <v>2</v>
      </c>
      <c r="S78" s="92">
        <v>2</v>
      </c>
      <c r="T78" s="92">
        <v>2</v>
      </c>
      <c r="U78" s="92">
        <v>2</v>
      </c>
      <c r="V78" s="92">
        <v>2</v>
      </c>
      <c r="W78" s="92">
        <v>2</v>
      </c>
      <c r="X78" s="92">
        <f t="shared" ref="X78:X81" si="30">SUM(C78:W78)</f>
        <v>42</v>
      </c>
    </row>
    <row r="79" spans="1:25" ht="24.6" customHeight="1" x14ac:dyDescent="0.7">
      <c r="A79" s="61" t="s">
        <v>46</v>
      </c>
      <c r="B79" s="76">
        <v>2</v>
      </c>
      <c r="C79" s="84">
        <v>0</v>
      </c>
      <c r="D79" s="81">
        <v>2</v>
      </c>
      <c r="E79" s="81">
        <v>0</v>
      </c>
      <c r="F79" s="81">
        <v>0</v>
      </c>
      <c r="G79" s="92">
        <v>0</v>
      </c>
      <c r="H79" s="92">
        <v>0</v>
      </c>
      <c r="I79" s="92">
        <v>0</v>
      </c>
      <c r="J79" s="92">
        <v>0</v>
      </c>
      <c r="K79" s="92">
        <v>0</v>
      </c>
      <c r="L79" s="92">
        <v>0</v>
      </c>
      <c r="M79" s="92">
        <v>0</v>
      </c>
      <c r="N79" s="92">
        <v>0</v>
      </c>
      <c r="O79" s="92">
        <v>0</v>
      </c>
      <c r="P79" s="92">
        <v>0</v>
      </c>
      <c r="Q79" s="92">
        <v>0</v>
      </c>
      <c r="R79" s="92">
        <v>2</v>
      </c>
      <c r="S79" s="92">
        <v>2</v>
      </c>
      <c r="T79" s="92">
        <v>0</v>
      </c>
      <c r="U79" s="92">
        <v>0</v>
      </c>
      <c r="V79" s="92">
        <v>0</v>
      </c>
      <c r="W79" s="92">
        <v>0</v>
      </c>
      <c r="X79" s="92">
        <f t="shared" si="30"/>
        <v>6</v>
      </c>
    </row>
    <row r="80" spans="1:25" ht="24.6" customHeight="1" x14ac:dyDescent="0.7">
      <c r="A80" s="70" t="s">
        <v>45</v>
      </c>
      <c r="B80" s="77">
        <v>2</v>
      </c>
      <c r="C80" s="84">
        <v>2</v>
      </c>
      <c r="D80" s="81">
        <v>2</v>
      </c>
      <c r="E80" s="81">
        <v>2</v>
      </c>
      <c r="F80" s="81">
        <v>2</v>
      </c>
      <c r="G80" s="92">
        <v>2</v>
      </c>
      <c r="H80" s="92">
        <v>2</v>
      </c>
      <c r="I80" s="92">
        <v>2</v>
      </c>
      <c r="J80" s="92">
        <v>2</v>
      </c>
      <c r="K80" s="92">
        <v>2</v>
      </c>
      <c r="L80" s="92">
        <v>2</v>
      </c>
      <c r="M80" s="92">
        <v>2</v>
      </c>
      <c r="N80" s="92">
        <v>2</v>
      </c>
      <c r="O80" s="92">
        <v>2</v>
      </c>
      <c r="P80" s="92">
        <v>2</v>
      </c>
      <c r="Q80" s="92">
        <v>2</v>
      </c>
      <c r="R80" s="92">
        <v>2</v>
      </c>
      <c r="S80" s="92">
        <v>2</v>
      </c>
      <c r="T80" s="92">
        <v>2</v>
      </c>
      <c r="U80" s="92">
        <v>2</v>
      </c>
      <c r="V80" s="92">
        <v>2</v>
      </c>
      <c r="W80" s="92">
        <v>2</v>
      </c>
      <c r="X80" s="92">
        <f t="shared" si="30"/>
        <v>42</v>
      </c>
    </row>
    <row r="81" spans="1:25" ht="22.8" customHeight="1" x14ac:dyDescent="0.7">
      <c r="A81" s="70" t="s">
        <v>44</v>
      </c>
      <c r="B81" s="76">
        <v>2</v>
      </c>
      <c r="C81" s="82">
        <v>2</v>
      </c>
      <c r="D81" s="79">
        <v>2</v>
      </c>
      <c r="E81" s="79">
        <v>2</v>
      </c>
      <c r="F81" s="79">
        <v>2</v>
      </c>
      <c r="G81" s="93">
        <v>2</v>
      </c>
      <c r="H81" s="93">
        <v>2</v>
      </c>
      <c r="I81" s="93">
        <v>2</v>
      </c>
      <c r="J81" s="93">
        <v>2</v>
      </c>
      <c r="K81" s="93">
        <v>2</v>
      </c>
      <c r="L81" s="93">
        <v>2</v>
      </c>
      <c r="M81" s="93">
        <v>2</v>
      </c>
      <c r="N81" s="93">
        <v>2</v>
      </c>
      <c r="O81" s="93">
        <v>2</v>
      </c>
      <c r="P81" s="93">
        <v>2</v>
      </c>
      <c r="Q81" s="93">
        <v>2</v>
      </c>
      <c r="R81" s="93">
        <v>2</v>
      </c>
      <c r="S81" s="93">
        <v>2</v>
      </c>
      <c r="T81" s="93">
        <v>2</v>
      </c>
      <c r="U81" s="93">
        <v>2</v>
      </c>
      <c r="V81" s="93">
        <v>2</v>
      </c>
      <c r="W81" s="93">
        <v>2</v>
      </c>
      <c r="X81" s="92">
        <f t="shared" si="30"/>
        <v>42</v>
      </c>
    </row>
    <row r="82" spans="1:25" x14ac:dyDescent="0.7">
      <c r="A82" s="86" t="s">
        <v>1</v>
      </c>
      <c r="B82" s="87">
        <f t="shared" ref="B82:S82" si="31">SUM(B78:B81)</f>
        <v>8</v>
      </c>
      <c r="C82" s="88">
        <f t="shared" si="31"/>
        <v>6</v>
      </c>
      <c r="D82" s="88">
        <f t="shared" si="31"/>
        <v>8</v>
      </c>
      <c r="E82" s="88">
        <f t="shared" si="31"/>
        <v>6</v>
      </c>
      <c r="F82" s="88">
        <f t="shared" si="31"/>
        <v>6</v>
      </c>
      <c r="G82" s="94">
        <f t="shared" si="31"/>
        <v>6</v>
      </c>
      <c r="H82" s="94">
        <f t="shared" si="31"/>
        <v>6</v>
      </c>
      <c r="I82" s="94">
        <f t="shared" si="31"/>
        <v>6</v>
      </c>
      <c r="J82" s="94">
        <f t="shared" si="31"/>
        <v>6</v>
      </c>
      <c r="K82" s="94">
        <f t="shared" si="31"/>
        <v>6</v>
      </c>
      <c r="L82" s="94">
        <f t="shared" si="31"/>
        <v>6</v>
      </c>
      <c r="M82" s="94">
        <f t="shared" si="31"/>
        <v>6</v>
      </c>
      <c r="N82" s="94">
        <f t="shared" si="31"/>
        <v>6</v>
      </c>
      <c r="O82" s="94">
        <f t="shared" ref="O82" si="32">SUM(O78:O81)</f>
        <v>6</v>
      </c>
      <c r="P82" s="94">
        <f t="shared" ref="P82" si="33">SUM(P78:P81)</f>
        <v>6</v>
      </c>
      <c r="Q82" s="94">
        <f t="shared" ref="Q82" si="34">SUM(Q78:Q81)</f>
        <v>6</v>
      </c>
      <c r="R82" s="94">
        <f t="shared" si="31"/>
        <v>8</v>
      </c>
      <c r="S82" s="94">
        <f t="shared" si="31"/>
        <v>8</v>
      </c>
      <c r="T82" s="94">
        <f>SUM(T78:T81)</f>
        <v>6</v>
      </c>
      <c r="U82" s="94">
        <f>SUM(U78:U81)</f>
        <v>6</v>
      </c>
      <c r="V82" s="94">
        <f>SUM(V78:V81)</f>
        <v>6</v>
      </c>
      <c r="W82" s="94">
        <f>SUM(W78:W81)</f>
        <v>6</v>
      </c>
      <c r="X82" s="94">
        <f>SUM(X78:X81)</f>
        <v>132</v>
      </c>
      <c r="Y82" s="94">
        <f>COUNTIF(C82:W82,8)</f>
        <v>3</v>
      </c>
    </row>
    <row r="83" spans="1:25" x14ac:dyDescent="0.7">
      <c r="A83" s="69" t="s">
        <v>35</v>
      </c>
      <c r="B83" s="124"/>
      <c r="C83" s="128"/>
      <c r="D83" s="100"/>
      <c r="E83" s="100"/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</row>
    <row r="84" spans="1:25" ht="21.6" customHeight="1" x14ac:dyDescent="0.7">
      <c r="A84" s="70" t="s">
        <v>42</v>
      </c>
      <c r="B84" s="77">
        <v>2</v>
      </c>
      <c r="C84" s="84">
        <v>2</v>
      </c>
      <c r="D84" s="81">
        <v>2</v>
      </c>
      <c r="E84" s="81">
        <v>2</v>
      </c>
      <c r="F84" s="81">
        <v>2</v>
      </c>
      <c r="G84" s="92">
        <v>2</v>
      </c>
      <c r="H84" s="92">
        <v>2</v>
      </c>
      <c r="I84" s="92">
        <v>2</v>
      </c>
      <c r="J84" s="92">
        <v>2</v>
      </c>
      <c r="K84" s="92">
        <v>2</v>
      </c>
      <c r="L84" s="92">
        <v>2</v>
      </c>
      <c r="M84" s="92">
        <v>2</v>
      </c>
      <c r="N84" s="92">
        <v>2</v>
      </c>
      <c r="O84" s="92">
        <v>2</v>
      </c>
      <c r="P84" s="92">
        <v>2</v>
      </c>
      <c r="Q84" s="92">
        <v>2</v>
      </c>
      <c r="R84" s="92">
        <v>2</v>
      </c>
      <c r="S84" s="92">
        <v>2</v>
      </c>
      <c r="T84" s="92">
        <v>2</v>
      </c>
      <c r="U84" s="92">
        <v>2</v>
      </c>
      <c r="V84" s="92">
        <v>2</v>
      </c>
      <c r="W84" s="92">
        <v>2</v>
      </c>
      <c r="X84" s="95">
        <f t="shared" ref="X84:X85" si="35">SUM(C84:W84)</f>
        <v>42</v>
      </c>
    </row>
    <row r="85" spans="1:25" x14ac:dyDescent="0.7">
      <c r="A85" s="61" t="s">
        <v>43</v>
      </c>
      <c r="B85" s="76">
        <v>2</v>
      </c>
      <c r="C85" s="82">
        <v>2</v>
      </c>
      <c r="D85" s="79">
        <v>2</v>
      </c>
      <c r="E85" s="79">
        <v>2</v>
      </c>
      <c r="F85" s="79">
        <v>2</v>
      </c>
      <c r="G85" s="93">
        <v>2</v>
      </c>
      <c r="H85" s="93">
        <v>2</v>
      </c>
      <c r="I85" s="93">
        <v>0</v>
      </c>
      <c r="J85" s="93">
        <v>2</v>
      </c>
      <c r="K85" s="93">
        <v>0</v>
      </c>
      <c r="L85" s="93">
        <v>2</v>
      </c>
      <c r="M85" s="93">
        <v>2</v>
      </c>
      <c r="N85" s="93">
        <v>2</v>
      </c>
      <c r="O85" s="93">
        <v>2</v>
      </c>
      <c r="P85" s="93">
        <v>2</v>
      </c>
      <c r="Q85" s="93">
        <v>2</v>
      </c>
      <c r="R85" s="93">
        <v>2</v>
      </c>
      <c r="S85" s="93">
        <v>0</v>
      </c>
      <c r="T85" s="93">
        <v>2</v>
      </c>
      <c r="U85" s="93">
        <v>2</v>
      </c>
      <c r="V85" s="93">
        <v>2</v>
      </c>
      <c r="W85" s="93">
        <v>2</v>
      </c>
      <c r="X85" s="95">
        <f t="shared" si="35"/>
        <v>36</v>
      </c>
    </row>
    <row r="86" spans="1:25" x14ac:dyDescent="0.7">
      <c r="A86" s="86" t="s">
        <v>1</v>
      </c>
      <c r="B86" s="87">
        <f t="shared" ref="B86:S86" si="36">SUM(B84:B85)</f>
        <v>4</v>
      </c>
      <c r="C86" s="88">
        <f t="shared" si="36"/>
        <v>4</v>
      </c>
      <c r="D86" s="88">
        <f t="shared" si="36"/>
        <v>4</v>
      </c>
      <c r="E86" s="88">
        <f t="shared" si="36"/>
        <v>4</v>
      </c>
      <c r="F86" s="88">
        <f t="shared" si="36"/>
        <v>4</v>
      </c>
      <c r="G86" s="94">
        <f t="shared" si="36"/>
        <v>4</v>
      </c>
      <c r="H86" s="94">
        <f t="shared" si="36"/>
        <v>4</v>
      </c>
      <c r="I86" s="94">
        <f t="shared" si="36"/>
        <v>2</v>
      </c>
      <c r="J86" s="94">
        <f t="shared" si="36"/>
        <v>4</v>
      </c>
      <c r="K86" s="94">
        <f t="shared" si="36"/>
        <v>2</v>
      </c>
      <c r="L86" s="94">
        <f t="shared" si="36"/>
        <v>4</v>
      </c>
      <c r="M86" s="94">
        <f t="shared" si="36"/>
        <v>4</v>
      </c>
      <c r="N86" s="94">
        <f t="shared" si="36"/>
        <v>4</v>
      </c>
      <c r="O86" s="94">
        <f t="shared" ref="O86" si="37">SUM(O84:O85)</f>
        <v>4</v>
      </c>
      <c r="P86" s="94">
        <f t="shared" ref="P86" si="38">SUM(P84:P85)</f>
        <v>4</v>
      </c>
      <c r="Q86" s="94">
        <f t="shared" ref="Q86" si="39">SUM(Q84:Q85)</f>
        <v>4</v>
      </c>
      <c r="R86" s="94">
        <f t="shared" si="36"/>
        <v>4</v>
      </c>
      <c r="S86" s="94">
        <f t="shared" si="36"/>
        <v>2</v>
      </c>
      <c r="T86" s="94">
        <f>SUM(T84:T85)</f>
        <v>4</v>
      </c>
      <c r="U86" s="94">
        <f>SUM(U84:U85)</f>
        <v>4</v>
      </c>
      <c r="V86" s="94">
        <f>SUM(V84:V85)</f>
        <v>4</v>
      </c>
      <c r="W86" s="94">
        <f>SUM(W84:W85)</f>
        <v>4</v>
      </c>
      <c r="X86" s="94">
        <f>SUM(X84:X85)</f>
        <v>78</v>
      </c>
      <c r="Y86" s="94">
        <f>COUNTIF(C86:W86,4)</f>
        <v>18</v>
      </c>
    </row>
    <row r="87" spans="1:25" x14ac:dyDescent="0.7">
      <c r="A87" s="69" t="s">
        <v>36</v>
      </c>
      <c r="B87" s="124"/>
      <c r="C87" s="128"/>
      <c r="D87" s="128"/>
      <c r="E87" s="100"/>
      <c r="F87" s="100"/>
      <c r="G87" s="102"/>
      <c r="H87" s="102"/>
      <c r="I87" s="101"/>
      <c r="J87" s="102"/>
      <c r="K87" s="102"/>
      <c r="L87" s="101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</row>
    <row r="88" spans="1:25" ht="26.4" customHeight="1" x14ac:dyDescent="0.7">
      <c r="A88" s="75" t="s">
        <v>37</v>
      </c>
      <c r="B88" s="77">
        <v>2</v>
      </c>
      <c r="C88" s="119">
        <v>2</v>
      </c>
      <c r="D88" s="119">
        <v>2</v>
      </c>
      <c r="E88" s="120">
        <v>0</v>
      </c>
      <c r="F88" s="120">
        <v>2</v>
      </c>
      <c r="G88" s="106">
        <v>2</v>
      </c>
      <c r="H88" s="106">
        <v>2</v>
      </c>
      <c r="I88" s="93">
        <v>2</v>
      </c>
      <c r="J88" s="106">
        <v>2</v>
      </c>
      <c r="K88" s="106">
        <v>2</v>
      </c>
      <c r="L88" s="93">
        <v>2</v>
      </c>
      <c r="M88" s="93">
        <v>2</v>
      </c>
      <c r="N88" s="93">
        <v>2</v>
      </c>
      <c r="O88" s="93">
        <v>2</v>
      </c>
      <c r="P88" s="93">
        <v>2</v>
      </c>
      <c r="Q88" s="93">
        <v>2</v>
      </c>
      <c r="R88" s="93">
        <v>2</v>
      </c>
      <c r="S88" s="93">
        <v>2</v>
      </c>
      <c r="T88" s="93">
        <v>2</v>
      </c>
      <c r="U88" s="93">
        <v>2</v>
      </c>
      <c r="V88" s="106">
        <v>2</v>
      </c>
      <c r="W88" s="106">
        <v>2</v>
      </c>
      <c r="X88" s="106">
        <f>SUM(C88:W88)</f>
        <v>40</v>
      </c>
    </row>
    <row r="89" spans="1:25" x14ac:dyDescent="0.7">
      <c r="A89" s="86" t="s">
        <v>1</v>
      </c>
      <c r="B89" s="87">
        <f>SUM(B88:B88)</f>
        <v>2</v>
      </c>
      <c r="C89" s="88">
        <f t="shared" ref="C89:L89" si="40">SUM(C88)</f>
        <v>2</v>
      </c>
      <c r="D89" s="88">
        <f t="shared" si="40"/>
        <v>2</v>
      </c>
      <c r="E89" s="88">
        <f t="shared" si="40"/>
        <v>0</v>
      </c>
      <c r="F89" s="88">
        <f t="shared" si="40"/>
        <v>2</v>
      </c>
      <c r="G89" s="94">
        <f t="shared" si="40"/>
        <v>2</v>
      </c>
      <c r="H89" s="94">
        <f t="shared" si="40"/>
        <v>2</v>
      </c>
      <c r="I89" s="94">
        <f t="shared" si="40"/>
        <v>2</v>
      </c>
      <c r="J89" s="94">
        <f t="shared" si="40"/>
        <v>2</v>
      </c>
      <c r="K89" s="94">
        <f t="shared" si="40"/>
        <v>2</v>
      </c>
      <c r="L89" s="94">
        <f t="shared" si="40"/>
        <v>2</v>
      </c>
      <c r="M89" s="94">
        <f t="shared" ref="M89:S89" si="41">SUM(M88)</f>
        <v>2</v>
      </c>
      <c r="N89" s="94">
        <f t="shared" si="41"/>
        <v>2</v>
      </c>
      <c r="O89" s="94">
        <f t="shared" ref="O89" si="42">SUM(O88)</f>
        <v>2</v>
      </c>
      <c r="P89" s="94">
        <f t="shared" si="41"/>
        <v>2</v>
      </c>
      <c r="Q89" s="94">
        <f t="shared" si="41"/>
        <v>2</v>
      </c>
      <c r="R89" s="94">
        <f t="shared" si="41"/>
        <v>2</v>
      </c>
      <c r="S89" s="94">
        <f t="shared" si="41"/>
        <v>2</v>
      </c>
      <c r="T89" s="94">
        <f>SUM(T88)</f>
        <v>2</v>
      </c>
      <c r="U89" s="94">
        <f>SUM(U88)</f>
        <v>2</v>
      </c>
      <c r="V89" s="94">
        <f>SUM(V88)</f>
        <v>2</v>
      </c>
      <c r="W89" s="94">
        <f>SUM(W88)</f>
        <v>2</v>
      </c>
      <c r="X89" s="94">
        <f>SUM(C89:W89)</f>
        <v>40</v>
      </c>
      <c r="Y89" s="94">
        <f>COUNTIF(C89:W89,2)</f>
        <v>20</v>
      </c>
    </row>
    <row r="90" spans="1:25" ht="26.4" customHeight="1" x14ac:dyDescent="0.7">
      <c r="A90" s="113" t="s">
        <v>157</v>
      </c>
      <c r="B90" s="111">
        <f>B69+B76+B82+B86+B89</f>
        <v>28</v>
      </c>
      <c r="C90" s="111">
        <f t="shared" ref="C90:X90" si="43">C69+C76+C82+C86+C89</f>
        <v>22</v>
      </c>
      <c r="D90" s="111">
        <f t="shared" si="43"/>
        <v>28</v>
      </c>
      <c r="E90" s="111">
        <f t="shared" si="43"/>
        <v>22</v>
      </c>
      <c r="F90" s="111">
        <f t="shared" si="43"/>
        <v>22</v>
      </c>
      <c r="G90" s="111">
        <f t="shared" si="43"/>
        <v>22</v>
      </c>
      <c r="H90" s="111">
        <f t="shared" si="43"/>
        <v>24</v>
      </c>
      <c r="I90" s="111">
        <f t="shared" si="43"/>
        <v>20</v>
      </c>
      <c r="J90" s="111">
        <f t="shared" si="43"/>
        <v>22</v>
      </c>
      <c r="K90" s="111">
        <f t="shared" si="43"/>
        <v>22</v>
      </c>
      <c r="L90" s="111">
        <f t="shared" si="43"/>
        <v>24</v>
      </c>
      <c r="M90" s="111">
        <f t="shared" si="43"/>
        <v>22</v>
      </c>
      <c r="N90" s="111">
        <f t="shared" si="43"/>
        <v>22</v>
      </c>
      <c r="O90" s="111">
        <f t="shared" si="43"/>
        <v>24</v>
      </c>
      <c r="P90" s="111">
        <f t="shared" si="43"/>
        <v>22</v>
      </c>
      <c r="Q90" s="111">
        <f t="shared" si="43"/>
        <v>22</v>
      </c>
      <c r="R90" s="111">
        <f t="shared" si="43"/>
        <v>24</v>
      </c>
      <c r="S90" s="111">
        <f t="shared" si="43"/>
        <v>26</v>
      </c>
      <c r="T90" s="111">
        <f t="shared" si="43"/>
        <v>24</v>
      </c>
      <c r="U90" s="111">
        <f t="shared" si="43"/>
        <v>24</v>
      </c>
      <c r="V90" s="111">
        <f t="shared" si="43"/>
        <v>24</v>
      </c>
      <c r="W90" s="111">
        <f t="shared" si="43"/>
        <v>24</v>
      </c>
      <c r="X90" s="111">
        <f t="shared" si="43"/>
        <v>486</v>
      </c>
      <c r="Y90" s="118"/>
    </row>
    <row r="91" spans="1:25" ht="25.95" customHeight="1" x14ac:dyDescent="0.7">
      <c r="A91" s="114" t="s">
        <v>158</v>
      </c>
      <c r="B91" s="115">
        <f>B62+B90</f>
        <v>100</v>
      </c>
      <c r="C91" s="115">
        <f t="shared" ref="C91:V92" si="44">C62+C90</f>
        <v>88</v>
      </c>
      <c r="D91" s="115">
        <f t="shared" si="44"/>
        <v>92</v>
      </c>
      <c r="E91" s="115">
        <f t="shared" si="44"/>
        <v>84</v>
      </c>
      <c r="F91" s="115">
        <f t="shared" si="44"/>
        <v>86</v>
      </c>
      <c r="G91" s="115">
        <f t="shared" si="44"/>
        <v>82</v>
      </c>
      <c r="H91" s="115">
        <f t="shared" si="44"/>
        <v>84</v>
      </c>
      <c r="I91" s="115">
        <f t="shared" si="44"/>
        <v>82</v>
      </c>
      <c r="J91" s="115">
        <f t="shared" si="44"/>
        <v>86</v>
      </c>
      <c r="K91" s="115">
        <f t="shared" si="44"/>
        <v>84</v>
      </c>
      <c r="L91" s="115">
        <f t="shared" si="44"/>
        <v>88</v>
      </c>
      <c r="M91" s="115">
        <f t="shared" si="44"/>
        <v>84</v>
      </c>
      <c r="N91" s="115">
        <f t="shared" si="44"/>
        <v>88</v>
      </c>
      <c r="O91" s="115">
        <f t="shared" si="44"/>
        <v>84</v>
      </c>
      <c r="P91" s="115">
        <f t="shared" si="44"/>
        <v>90</v>
      </c>
      <c r="Q91" s="115">
        <f t="shared" si="44"/>
        <v>90</v>
      </c>
      <c r="R91" s="115">
        <f t="shared" si="44"/>
        <v>90</v>
      </c>
      <c r="S91" s="115">
        <f t="shared" si="44"/>
        <v>90</v>
      </c>
      <c r="T91" s="115">
        <f t="shared" si="44"/>
        <v>90</v>
      </c>
      <c r="U91" s="115">
        <f t="shared" si="44"/>
        <v>90</v>
      </c>
      <c r="V91" s="115">
        <f t="shared" si="44"/>
        <v>82</v>
      </c>
      <c r="W91" s="114">
        <f>W62+W90</f>
        <v>88</v>
      </c>
      <c r="X91" s="144"/>
      <c r="Y91" s="144"/>
    </row>
    <row r="92" spans="1:25" x14ac:dyDescent="0.7">
      <c r="A92" s="116" t="s">
        <v>138</v>
      </c>
      <c r="B92" s="138">
        <f>B63+B91</f>
        <v>100</v>
      </c>
      <c r="C92" s="138">
        <f t="shared" si="44"/>
        <v>88</v>
      </c>
      <c r="D92" s="138">
        <f t="shared" si="44"/>
        <v>92</v>
      </c>
      <c r="E92" s="138">
        <f t="shared" si="44"/>
        <v>84</v>
      </c>
      <c r="F92" s="138">
        <f t="shared" si="44"/>
        <v>86</v>
      </c>
      <c r="G92" s="138">
        <f t="shared" si="44"/>
        <v>82</v>
      </c>
      <c r="H92" s="138">
        <f t="shared" si="44"/>
        <v>84</v>
      </c>
      <c r="I92" s="138">
        <f t="shared" si="44"/>
        <v>82</v>
      </c>
      <c r="J92" s="138">
        <f t="shared" si="44"/>
        <v>86</v>
      </c>
      <c r="K92" s="138">
        <f t="shared" si="44"/>
        <v>84</v>
      </c>
      <c r="L92" s="138">
        <f t="shared" si="44"/>
        <v>88</v>
      </c>
      <c r="M92" s="138">
        <f t="shared" si="44"/>
        <v>84</v>
      </c>
      <c r="N92" s="138">
        <f t="shared" si="44"/>
        <v>88</v>
      </c>
      <c r="O92" s="138">
        <f t="shared" si="44"/>
        <v>84</v>
      </c>
      <c r="P92" s="138">
        <f t="shared" si="44"/>
        <v>90</v>
      </c>
      <c r="Q92" s="138">
        <f t="shared" si="44"/>
        <v>90</v>
      </c>
      <c r="R92" s="138">
        <f t="shared" si="44"/>
        <v>90</v>
      </c>
      <c r="S92" s="138">
        <f t="shared" si="44"/>
        <v>90</v>
      </c>
      <c r="T92" s="138">
        <f t="shared" si="44"/>
        <v>90</v>
      </c>
      <c r="U92" s="138">
        <f t="shared" si="44"/>
        <v>90</v>
      </c>
      <c r="V92" s="138">
        <f t="shared" si="44"/>
        <v>82</v>
      </c>
      <c r="W92" s="139">
        <f>W63+W91</f>
        <v>88</v>
      </c>
      <c r="X92" s="145">
        <f>AVERAGE(C92:W92)</f>
        <v>86.761904761904759</v>
      </c>
      <c r="Y92" s="78"/>
    </row>
    <row r="93" spans="1:25" x14ac:dyDescent="0.7">
      <c r="A93" s="135" t="s">
        <v>267</v>
      </c>
      <c r="B93" s="135"/>
      <c r="C93" s="135" t="s">
        <v>269</v>
      </c>
      <c r="D93" s="136" t="s">
        <v>268</v>
      </c>
      <c r="E93" s="135" t="s">
        <v>269</v>
      </c>
      <c r="F93" s="135" t="s">
        <v>269</v>
      </c>
      <c r="G93" s="135" t="s">
        <v>269</v>
      </c>
      <c r="H93" s="135" t="s">
        <v>269</v>
      </c>
      <c r="I93" s="135" t="s">
        <v>269</v>
      </c>
      <c r="J93" s="135" t="s">
        <v>269</v>
      </c>
      <c r="K93" s="135" t="s">
        <v>269</v>
      </c>
      <c r="L93" s="135" t="s">
        <v>269</v>
      </c>
      <c r="M93" s="135" t="s">
        <v>269</v>
      </c>
      <c r="N93" s="135" t="s">
        <v>269</v>
      </c>
      <c r="O93" s="135" t="s">
        <v>269</v>
      </c>
      <c r="P93" s="135" t="s">
        <v>269</v>
      </c>
      <c r="Q93" s="135" t="s">
        <v>269</v>
      </c>
      <c r="R93" s="135" t="s">
        <v>269</v>
      </c>
      <c r="S93" s="135" t="s">
        <v>269</v>
      </c>
      <c r="T93" s="135" t="s">
        <v>269</v>
      </c>
      <c r="U93" s="135" t="s">
        <v>269</v>
      </c>
      <c r="V93" s="135" t="s">
        <v>269</v>
      </c>
      <c r="W93" s="135" t="s">
        <v>269</v>
      </c>
    </row>
  </sheetData>
  <mergeCells count="24">
    <mergeCell ref="A1:X1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O5:O6"/>
    <mergeCell ref="P5:P6"/>
    <mergeCell ref="Q5:Q6"/>
    <mergeCell ref="K5:K6"/>
    <mergeCell ref="V5:V6"/>
    <mergeCell ref="W5:W6"/>
    <mergeCell ref="X5:X6"/>
    <mergeCell ref="L5:L6"/>
    <mergeCell ref="M5:M6"/>
    <mergeCell ref="N5:N6"/>
    <mergeCell ref="T5:T6"/>
    <mergeCell ref="U5:U6"/>
    <mergeCell ref="R5:R6"/>
    <mergeCell ref="S5:S6"/>
  </mergeCells>
  <phoneticPr fontId="24" type="noConversion"/>
  <pageMargins left="0.19685039370078741" right="0.17" top="0.41" bottom="0.41" header="0.43" footer="0.2"/>
  <pageSetup paperSize="9" scale="9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FF"/>
  </sheetPr>
  <dimension ref="B4:K66"/>
  <sheetViews>
    <sheetView topLeftCell="A40" zoomScale="90" zoomScaleNormal="90" workbookViewId="0">
      <selection activeCell="I29" sqref="I29"/>
    </sheetView>
  </sheetViews>
  <sheetFormatPr defaultRowHeight="13.8" x14ac:dyDescent="0.25"/>
  <cols>
    <col min="3" max="3" width="22.19921875" customWidth="1"/>
    <col min="10" max="10" width="9.59765625" customWidth="1"/>
    <col min="260" max="260" width="18.59765625" customWidth="1"/>
    <col min="516" max="516" width="18.59765625" customWidth="1"/>
    <col min="772" max="772" width="18.59765625" customWidth="1"/>
    <col min="1028" max="1028" width="18.59765625" customWidth="1"/>
    <col min="1284" max="1284" width="18.59765625" customWidth="1"/>
    <col min="1540" max="1540" width="18.59765625" customWidth="1"/>
    <col min="1796" max="1796" width="18.59765625" customWidth="1"/>
    <col min="2052" max="2052" width="18.59765625" customWidth="1"/>
    <col min="2308" max="2308" width="18.59765625" customWidth="1"/>
    <col min="2564" max="2564" width="18.59765625" customWidth="1"/>
    <col min="2820" max="2820" width="18.59765625" customWidth="1"/>
    <col min="3076" max="3076" width="18.59765625" customWidth="1"/>
    <col min="3332" max="3332" width="18.59765625" customWidth="1"/>
    <col min="3588" max="3588" width="18.59765625" customWidth="1"/>
    <col min="3844" max="3844" width="18.59765625" customWidth="1"/>
    <col min="4100" max="4100" width="18.59765625" customWidth="1"/>
    <col min="4356" max="4356" width="18.59765625" customWidth="1"/>
    <col min="4612" max="4612" width="18.59765625" customWidth="1"/>
    <col min="4868" max="4868" width="18.59765625" customWidth="1"/>
    <col min="5124" max="5124" width="18.59765625" customWidth="1"/>
    <col min="5380" max="5380" width="18.59765625" customWidth="1"/>
    <col min="5636" max="5636" width="18.59765625" customWidth="1"/>
    <col min="5892" max="5892" width="18.59765625" customWidth="1"/>
    <col min="6148" max="6148" width="18.59765625" customWidth="1"/>
    <col min="6404" max="6404" width="18.59765625" customWidth="1"/>
    <col min="6660" max="6660" width="18.59765625" customWidth="1"/>
    <col min="6916" max="6916" width="18.59765625" customWidth="1"/>
    <col min="7172" max="7172" width="18.59765625" customWidth="1"/>
    <col min="7428" max="7428" width="18.59765625" customWidth="1"/>
    <col min="7684" max="7684" width="18.59765625" customWidth="1"/>
    <col min="7940" max="7940" width="18.59765625" customWidth="1"/>
    <col min="8196" max="8196" width="18.59765625" customWidth="1"/>
    <col min="8452" max="8452" width="18.59765625" customWidth="1"/>
    <col min="8708" max="8708" width="18.59765625" customWidth="1"/>
    <col min="8964" max="8964" width="18.59765625" customWidth="1"/>
    <col min="9220" max="9220" width="18.59765625" customWidth="1"/>
    <col min="9476" max="9476" width="18.59765625" customWidth="1"/>
    <col min="9732" max="9732" width="18.59765625" customWidth="1"/>
    <col min="9988" max="9988" width="18.59765625" customWidth="1"/>
    <col min="10244" max="10244" width="18.59765625" customWidth="1"/>
    <col min="10500" max="10500" width="18.59765625" customWidth="1"/>
    <col min="10756" max="10756" width="18.59765625" customWidth="1"/>
    <col min="11012" max="11012" width="18.59765625" customWidth="1"/>
    <col min="11268" max="11268" width="18.59765625" customWidth="1"/>
    <col min="11524" max="11524" width="18.59765625" customWidth="1"/>
    <col min="11780" max="11780" width="18.59765625" customWidth="1"/>
    <col min="12036" max="12036" width="18.59765625" customWidth="1"/>
    <col min="12292" max="12292" width="18.59765625" customWidth="1"/>
    <col min="12548" max="12548" width="18.59765625" customWidth="1"/>
    <col min="12804" max="12804" width="18.59765625" customWidth="1"/>
    <col min="13060" max="13060" width="18.59765625" customWidth="1"/>
    <col min="13316" max="13316" width="18.59765625" customWidth="1"/>
    <col min="13572" max="13572" width="18.59765625" customWidth="1"/>
    <col min="13828" max="13828" width="18.59765625" customWidth="1"/>
    <col min="14084" max="14084" width="18.59765625" customWidth="1"/>
    <col min="14340" max="14340" width="18.59765625" customWidth="1"/>
    <col min="14596" max="14596" width="18.59765625" customWidth="1"/>
    <col min="14852" max="14852" width="18.59765625" customWidth="1"/>
    <col min="15108" max="15108" width="18.59765625" customWidth="1"/>
    <col min="15364" max="15364" width="18.59765625" customWidth="1"/>
    <col min="15620" max="15620" width="18.59765625" customWidth="1"/>
    <col min="15876" max="15876" width="18.59765625" customWidth="1"/>
    <col min="16132" max="16132" width="18.59765625" customWidth="1"/>
  </cols>
  <sheetData>
    <row r="4" spans="3:7" x14ac:dyDescent="0.25">
      <c r="D4" s="179"/>
    </row>
    <row r="5" spans="3:7" x14ac:dyDescent="0.25">
      <c r="D5" s="179"/>
      <c r="E5" s="180"/>
    </row>
    <row r="6" spans="3:7" x14ac:dyDescent="0.25">
      <c r="D6" s="179"/>
    </row>
    <row r="7" spans="3:7" x14ac:dyDescent="0.25">
      <c r="D7" s="179"/>
      <c r="E7" s="180"/>
    </row>
    <row r="8" spans="3:7" x14ac:dyDescent="0.25">
      <c r="D8" s="179"/>
    </row>
    <row r="9" spans="3:7" x14ac:dyDescent="0.25">
      <c r="D9" s="179"/>
    </row>
    <row r="10" spans="3:7" x14ac:dyDescent="0.25">
      <c r="D10" s="179"/>
    </row>
    <row r="11" spans="3:7" x14ac:dyDescent="0.25">
      <c r="D11" s="179"/>
      <c r="E11" s="179"/>
    </row>
    <row r="13" spans="3:7" x14ac:dyDescent="0.25">
      <c r="D13" s="156" t="s">
        <v>577</v>
      </c>
      <c r="E13" s="156" t="s">
        <v>583</v>
      </c>
    </row>
    <row r="14" spans="3:7" x14ac:dyDescent="0.25">
      <c r="C14" t="s">
        <v>381</v>
      </c>
      <c r="D14" s="182">
        <v>92.444444444444443</v>
      </c>
      <c r="E14" s="181">
        <f>+'4.สกลนคร'!U92</f>
        <v>94.444444444444443</v>
      </c>
    </row>
    <row r="15" spans="3:7" x14ac:dyDescent="0.25">
      <c r="C15" t="s">
        <v>382</v>
      </c>
      <c r="D15" s="182">
        <v>90.444444444444443</v>
      </c>
      <c r="E15" s="181">
        <f>+'3.เลย'!Q92</f>
        <v>91.571428571428569</v>
      </c>
    </row>
    <row r="16" spans="3:7" x14ac:dyDescent="0.25">
      <c r="C16" t="s">
        <v>384</v>
      </c>
      <c r="D16" s="182">
        <v>91.428571428571431</v>
      </c>
      <c r="E16" s="181">
        <f>+'5.หนองคาย'!L92</f>
        <v>91.333333333333329</v>
      </c>
      <c r="F16" s="180"/>
      <c r="G16" s="179"/>
    </row>
    <row r="17" spans="3:7" x14ac:dyDescent="0.25">
      <c r="C17" t="s">
        <v>387</v>
      </c>
      <c r="D17" s="182">
        <v>93.375</v>
      </c>
      <c r="E17" s="181">
        <f>+'6.หนองบัวลำภู'!I92</f>
        <v>89</v>
      </c>
      <c r="F17" s="180"/>
      <c r="G17" s="179"/>
    </row>
    <row r="18" spans="3:7" x14ac:dyDescent="0.25">
      <c r="C18" t="s">
        <v>385</v>
      </c>
      <c r="D18" s="182">
        <v>89</v>
      </c>
      <c r="E18" s="181">
        <f>+'2.บึงกาฬ'!K92</f>
        <v>87.75</v>
      </c>
      <c r="F18" s="180"/>
      <c r="G18" s="179"/>
    </row>
    <row r="19" spans="3:7" x14ac:dyDescent="0.25">
      <c r="C19" t="s">
        <v>380</v>
      </c>
      <c r="D19" s="182">
        <v>94.666666666666671</v>
      </c>
      <c r="E19" s="181">
        <f>+'7.อุดรธานี'!X92</f>
        <v>86.761904761904759</v>
      </c>
      <c r="F19" s="180"/>
      <c r="G19" s="179"/>
    </row>
    <row r="20" spans="3:7" x14ac:dyDescent="0.25">
      <c r="C20" t="s">
        <v>383</v>
      </c>
      <c r="D20" s="182">
        <v>90</v>
      </c>
      <c r="E20" s="181">
        <f>+'1.นครพนม'!O92</f>
        <v>85.666666666666671</v>
      </c>
      <c r="F20" s="180"/>
      <c r="G20" s="179"/>
    </row>
    <row r="21" spans="3:7" x14ac:dyDescent="0.25">
      <c r="C21" t="s">
        <v>584</v>
      </c>
      <c r="D21" s="180">
        <f>AVERAGE(D14:D20)</f>
        <v>91.622732426303855</v>
      </c>
      <c r="E21" s="180">
        <f>AVERAGE(E14:E20)</f>
        <v>89.503968253968239</v>
      </c>
      <c r="F21" s="180"/>
      <c r="G21" s="180"/>
    </row>
    <row r="25" spans="3:7" x14ac:dyDescent="0.25">
      <c r="D25" s="183"/>
      <c r="E25" s="183"/>
      <c r="F25" s="183"/>
    </row>
    <row r="26" spans="3:7" x14ac:dyDescent="0.25">
      <c r="C26" s="156"/>
      <c r="D26" s="183"/>
      <c r="E26" s="183"/>
      <c r="F26" s="183"/>
    </row>
    <row r="27" spans="3:7" x14ac:dyDescent="0.25">
      <c r="D27" s="184"/>
      <c r="E27" s="183"/>
      <c r="F27" s="183"/>
    </row>
    <row r="28" spans="3:7" x14ac:dyDescent="0.25">
      <c r="D28" s="184"/>
      <c r="E28" s="183"/>
      <c r="F28" s="183"/>
    </row>
    <row r="29" spans="3:7" x14ac:dyDescent="0.25">
      <c r="D29" s="184"/>
      <c r="E29" s="183"/>
      <c r="F29" s="183"/>
    </row>
    <row r="30" spans="3:7" x14ac:dyDescent="0.25">
      <c r="D30" s="184"/>
      <c r="E30" s="183"/>
      <c r="F30" s="183"/>
    </row>
    <row r="31" spans="3:7" x14ac:dyDescent="0.25">
      <c r="D31" s="184"/>
      <c r="E31" s="183"/>
      <c r="F31" s="183"/>
    </row>
    <row r="32" spans="3:7" x14ac:dyDescent="0.25">
      <c r="D32" s="184"/>
      <c r="E32" s="183"/>
      <c r="F32" s="183"/>
    </row>
    <row r="33" spans="2:11" x14ac:dyDescent="0.25">
      <c r="D33" s="184"/>
    </row>
    <row r="34" spans="2:11" x14ac:dyDescent="0.25">
      <c r="D34" s="184"/>
    </row>
    <row r="35" spans="2:11" x14ac:dyDescent="0.25">
      <c r="D35" s="184"/>
    </row>
    <row r="36" spans="2:11" x14ac:dyDescent="0.25">
      <c r="D36" s="184"/>
    </row>
    <row r="37" spans="2:11" x14ac:dyDescent="0.25">
      <c r="D37" s="184"/>
    </row>
    <row r="40" spans="2:11" ht="18.600000000000001" x14ac:dyDescent="0.55000000000000004">
      <c r="D40" s="188" t="s">
        <v>383</v>
      </c>
      <c r="E40" s="188" t="s">
        <v>385</v>
      </c>
      <c r="F40" s="188" t="s">
        <v>382</v>
      </c>
      <c r="G40" s="188" t="s">
        <v>381</v>
      </c>
      <c r="H40" s="188" t="s">
        <v>384</v>
      </c>
      <c r="I40" s="188" t="s">
        <v>387</v>
      </c>
      <c r="J40" s="188" t="s">
        <v>380</v>
      </c>
    </row>
    <row r="41" spans="2:11" x14ac:dyDescent="0.25">
      <c r="B41">
        <v>1</v>
      </c>
      <c r="C41" t="s">
        <v>374</v>
      </c>
      <c r="D41" s="185">
        <f>+'1.นครพนม'!P20</f>
        <v>4</v>
      </c>
      <c r="E41" s="186">
        <f>+'2.บึงกาฬ'!L20</f>
        <v>2</v>
      </c>
      <c r="F41" s="185">
        <f>+'3.เลย'!R20</f>
        <v>5</v>
      </c>
      <c r="G41" s="185">
        <f>+'4.สกลนคร'!V20</f>
        <v>18</v>
      </c>
      <c r="H41" s="185">
        <f>+'5.หนองคาย'!M20</f>
        <v>8</v>
      </c>
      <c r="I41" s="185">
        <f>+'6.หนองบัวลำภู'!J20</f>
        <v>6</v>
      </c>
      <c r="J41" s="185">
        <f>+'7.อุดรธานี'!Y20</f>
        <v>18</v>
      </c>
      <c r="K41" s="187">
        <f t="shared" ref="K41:K51" si="0">SUM(D41:J41)</f>
        <v>61</v>
      </c>
    </row>
    <row r="42" spans="2:11" x14ac:dyDescent="0.25">
      <c r="B42">
        <v>2</v>
      </c>
      <c r="C42" t="s">
        <v>375</v>
      </c>
      <c r="D42" s="185">
        <f>+'1.นครพนม'!P36</f>
        <v>0</v>
      </c>
      <c r="E42" s="186">
        <f>+'2.บึงกาฬ'!L36</f>
        <v>1</v>
      </c>
      <c r="F42" s="185">
        <f>+'3.เลย'!R36</f>
        <v>2</v>
      </c>
      <c r="G42" s="185">
        <f>+'4.สกลนคร'!V36</f>
        <v>3</v>
      </c>
      <c r="H42" s="185">
        <f>+'5.หนองคาย'!M36</f>
        <v>0</v>
      </c>
      <c r="I42" s="185">
        <f>+'6.หนองบัวลำภู'!J36</f>
        <v>0</v>
      </c>
      <c r="J42" s="185">
        <f>+'7.อุดรธานี'!Y36</f>
        <v>3</v>
      </c>
      <c r="K42" s="187">
        <f t="shared" si="0"/>
        <v>9</v>
      </c>
    </row>
    <row r="43" spans="2:11" x14ac:dyDescent="0.25">
      <c r="B43">
        <v>3</v>
      </c>
      <c r="C43" t="s">
        <v>376</v>
      </c>
      <c r="D43" s="185">
        <f>+'1.นครพนม'!P43</f>
        <v>6</v>
      </c>
      <c r="E43" s="186">
        <f>+'2.บึงกาฬ'!L43</f>
        <v>6</v>
      </c>
      <c r="F43" s="185">
        <f>+'3.เลย'!R43</f>
        <v>14</v>
      </c>
      <c r="G43" s="185">
        <f>+'4.สกลนคร'!V43</f>
        <v>15</v>
      </c>
      <c r="H43" s="185">
        <f>+'5.หนองคาย'!M43</f>
        <v>9</v>
      </c>
      <c r="I43" s="185">
        <f>+'6.หนองบัวลำภู'!J43</f>
        <v>6</v>
      </c>
      <c r="J43" s="185">
        <f>+'7.อุดรธานี'!Y43</f>
        <v>21</v>
      </c>
      <c r="K43" s="187">
        <f t="shared" si="0"/>
        <v>77</v>
      </c>
    </row>
    <row r="44" spans="2:11" x14ac:dyDescent="0.25">
      <c r="B44">
        <v>4</v>
      </c>
      <c r="C44" t="s">
        <v>377</v>
      </c>
      <c r="D44" s="185">
        <f>+'1.นครพนม'!P49</f>
        <v>7</v>
      </c>
      <c r="E44" s="186">
        <f>+'2.บึงกาฬ'!L49</f>
        <v>6</v>
      </c>
      <c r="F44" s="185">
        <f>+'3.เลย'!R49</f>
        <v>6</v>
      </c>
      <c r="G44" s="185">
        <f>+'4.สกลนคร'!V49</f>
        <v>17</v>
      </c>
      <c r="H44" s="185">
        <f>+'5.หนองคาย'!M49</f>
        <v>8</v>
      </c>
      <c r="I44" s="185">
        <f>+'6.หนองบัวลำภู'!J49</f>
        <v>5</v>
      </c>
      <c r="J44" s="185">
        <f>+'7.อุดรธานี'!Y49</f>
        <v>1</v>
      </c>
      <c r="K44" s="187">
        <f t="shared" si="0"/>
        <v>50</v>
      </c>
    </row>
    <row r="45" spans="2:11" x14ac:dyDescent="0.25">
      <c r="B45">
        <v>5</v>
      </c>
      <c r="C45" t="s">
        <v>378</v>
      </c>
      <c r="D45" s="185">
        <f>+'1.นครพนม'!P55</f>
        <v>8</v>
      </c>
      <c r="E45" s="186">
        <f>+'2.บึงกาฬ'!L55</f>
        <v>5</v>
      </c>
      <c r="F45" s="185">
        <f>+'3.เลย'!R55</f>
        <v>14</v>
      </c>
      <c r="G45" s="185">
        <f>+'4.สกลนคร'!V55</f>
        <v>18</v>
      </c>
      <c r="H45" s="185">
        <f>+'5.หนองคาย'!M55</f>
        <v>9</v>
      </c>
      <c r="I45" s="185">
        <f>+'6.หนองบัวลำภู'!J55</f>
        <v>2</v>
      </c>
      <c r="J45" s="185">
        <f>+'7.อุดรธานี'!Y55</f>
        <v>21</v>
      </c>
      <c r="K45" s="187">
        <f t="shared" si="0"/>
        <v>77</v>
      </c>
    </row>
    <row r="46" spans="2:11" x14ac:dyDescent="0.25">
      <c r="B46">
        <v>6</v>
      </c>
      <c r="C46" t="s">
        <v>379</v>
      </c>
      <c r="D46" s="185">
        <f>+'1.นครพนม'!P61</f>
        <v>11</v>
      </c>
      <c r="E46" s="186">
        <f>+'2.บึงกาฬ'!L61</f>
        <v>5</v>
      </c>
      <c r="F46" s="185">
        <f>+'3.เลย'!R61</f>
        <v>11</v>
      </c>
      <c r="G46" s="185">
        <f>+'4.สกลนคร'!V61</f>
        <v>15</v>
      </c>
      <c r="H46" s="185">
        <f>+'5.หนองคาย'!M61</f>
        <v>9</v>
      </c>
      <c r="I46" s="185">
        <f>+'6.หนองบัวลำภู'!J61</f>
        <v>5</v>
      </c>
      <c r="J46" s="185">
        <f>+'7.อุดรธานี'!Y61</f>
        <v>6</v>
      </c>
      <c r="K46" s="187">
        <f t="shared" si="0"/>
        <v>62</v>
      </c>
    </row>
    <row r="47" spans="2:11" x14ac:dyDescent="0.25">
      <c r="B47">
        <v>1</v>
      </c>
      <c r="C47" t="s">
        <v>578</v>
      </c>
      <c r="D47" s="185">
        <f>+'1.นครพนม'!P69</f>
        <v>11</v>
      </c>
      <c r="E47" s="186">
        <f>+'2.บึงกาฬ'!L69</f>
        <v>7</v>
      </c>
      <c r="F47" s="185">
        <f>+'3.เลย'!R69</f>
        <v>14</v>
      </c>
      <c r="G47" s="185">
        <f>+'4.สกลนคร'!V69</f>
        <v>18</v>
      </c>
      <c r="H47" s="185">
        <f>+'5.หนองคาย'!M69</f>
        <v>9</v>
      </c>
      <c r="I47" s="185">
        <f>+'6.หนองบัวลำภู'!J69</f>
        <v>5</v>
      </c>
      <c r="J47" s="185">
        <f>+'7.อุดรธานี'!Y69</f>
        <v>2</v>
      </c>
      <c r="K47" s="187">
        <f t="shared" si="0"/>
        <v>66</v>
      </c>
    </row>
    <row r="48" spans="2:11" x14ac:dyDescent="0.25">
      <c r="B48">
        <v>2</v>
      </c>
      <c r="C48" t="s">
        <v>579</v>
      </c>
      <c r="D48" s="185">
        <f>+'1.นครพนม'!P76</f>
        <v>6</v>
      </c>
      <c r="E48" s="186">
        <f>+'2.บึงกาฬ'!L76</f>
        <v>2</v>
      </c>
      <c r="F48" s="185">
        <f>+'3.เลย'!R76</f>
        <v>14</v>
      </c>
      <c r="G48" s="185">
        <f>+'4.สกลนคร'!V76</f>
        <v>17</v>
      </c>
      <c r="H48" s="185">
        <f>+'5.หนองคาย'!M76</f>
        <v>8</v>
      </c>
      <c r="I48" s="185">
        <f>+'6.หนองบัวลำภู'!J76</f>
        <v>5</v>
      </c>
      <c r="J48" s="185">
        <f>+'7.อุดรธานี'!Y76</f>
        <v>11</v>
      </c>
      <c r="K48" s="187">
        <f t="shared" si="0"/>
        <v>63</v>
      </c>
    </row>
    <row r="49" spans="2:11" x14ac:dyDescent="0.25">
      <c r="B49">
        <v>3</v>
      </c>
      <c r="C49" t="s">
        <v>580</v>
      </c>
      <c r="D49" s="185">
        <f>+'1.นครพนม'!P82</f>
        <v>12</v>
      </c>
      <c r="E49" s="186">
        <f>+'2.บึงกาฬ'!L82</f>
        <v>7</v>
      </c>
      <c r="F49" s="185">
        <f>+'3.เลย'!R82</f>
        <v>8</v>
      </c>
      <c r="G49" s="185">
        <f>+'4.สกลนคร'!V82</f>
        <v>16</v>
      </c>
      <c r="H49" s="185">
        <f>+'5.หนองคาย'!M82</f>
        <v>8</v>
      </c>
      <c r="I49" s="185">
        <f>+'6.หนองบัวลำภู'!J82</f>
        <v>5</v>
      </c>
      <c r="J49" s="185">
        <f>+'7.อุดรธานี'!Y82</f>
        <v>3</v>
      </c>
      <c r="K49" s="187">
        <f t="shared" si="0"/>
        <v>59</v>
      </c>
    </row>
    <row r="50" spans="2:11" x14ac:dyDescent="0.25">
      <c r="B50">
        <v>4</v>
      </c>
      <c r="C50" t="s">
        <v>581</v>
      </c>
      <c r="D50" s="185">
        <f>+'1.นครพนม'!P86</f>
        <v>9</v>
      </c>
      <c r="E50" s="186">
        <f>+'2.บึงกาฬ'!L86</f>
        <v>3</v>
      </c>
      <c r="F50" s="185">
        <f>+'3.เลย'!R86</f>
        <v>13</v>
      </c>
      <c r="G50" s="185">
        <f>+'4.สกลนคร'!V86</f>
        <v>18</v>
      </c>
      <c r="H50" s="185">
        <f>+'5.หนองคาย'!M86</f>
        <v>7</v>
      </c>
      <c r="I50" s="185">
        <f>+'6.หนองบัวลำภู'!J86</f>
        <v>2</v>
      </c>
      <c r="J50" s="185">
        <f>+'7.อุดรธานี'!Y86</f>
        <v>18</v>
      </c>
      <c r="K50" s="187">
        <f>SUM(D50:J50)</f>
        <v>70</v>
      </c>
    </row>
    <row r="51" spans="2:11" x14ac:dyDescent="0.25">
      <c r="B51">
        <v>5</v>
      </c>
      <c r="C51" t="s">
        <v>582</v>
      </c>
      <c r="D51" s="185">
        <f>+'1.นครพนม'!P89</f>
        <v>5</v>
      </c>
      <c r="E51" s="186">
        <f>+'2.บึงกาฬ'!L89</f>
        <v>5</v>
      </c>
      <c r="F51" s="185">
        <f>+'3.เลย'!R89</f>
        <v>9</v>
      </c>
      <c r="G51" s="185">
        <f>+'4.สกลนคร'!V89</f>
        <v>7</v>
      </c>
      <c r="H51" s="185">
        <f>+'5.หนองคาย'!M89</f>
        <v>6</v>
      </c>
      <c r="I51" s="185">
        <f>+'6.หนองบัวลำภู'!J89</f>
        <v>1</v>
      </c>
      <c r="J51" s="185">
        <f>+'7.อุดรธานี'!Y89</f>
        <v>20</v>
      </c>
      <c r="K51" s="187">
        <f t="shared" si="0"/>
        <v>53</v>
      </c>
    </row>
    <row r="56" spans="2:11" x14ac:dyDescent="0.25">
      <c r="C56" t="s">
        <v>374</v>
      </c>
      <c r="D56" s="187">
        <v>61</v>
      </c>
    </row>
    <row r="57" spans="2:11" x14ac:dyDescent="0.25">
      <c r="C57" t="s">
        <v>375</v>
      </c>
      <c r="D57" s="187">
        <v>9</v>
      </c>
    </row>
    <row r="58" spans="2:11" x14ac:dyDescent="0.25">
      <c r="C58" t="s">
        <v>376</v>
      </c>
      <c r="D58" s="187">
        <v>77</v>
      </c>
    </row>
    <row r="59" spans="2:11" x14ac:dyDescent="0.25">
      <c r="C59" t="s">
        <v>377</v>
      </c>
      <c r="D59" s="187">
        <v>50</v>
      </c>
    </row>
    <row r="60" spans="2:11" x14ac:dyDescent="0.25">
      <c r="C60" t="s">
        <v>378</v>
      </c>
      <c r="D60" s="187">
        <v>77</v>
      </c>
    </row>
    <row r="61" spans="2:11" x14ac:dyDescent="0.25">
      <c r="C61" t="s">
        <v>379</v>
      </c>
      <c r="D61" s="187">
        <v>62</v>
      </c>
    </row>
    <row r="62" spans="2:11" x14ac:dyDescent="0.25">
      <c r="C62" t="s">
        <v>578</v>
      </c>
      <c r="D62" s="187">
        <v>66</v>
      </c>
    </row>
    <row r="63" spans="2:11" x14ac:dyDescent="0.25">
      <c r="C63" t="s">
        <v>579</v>
      </c>
      <c r="D63" s="187">
        <v>63</v>
      </c>
    </row>
    <row r="64" spans="2:11" x14ac:dyDescent="0.25">
      <c r="C64" t="s">
        <v>580</v>
      </c>
      <c r="D64" s="187">
        <v>59</v>
      </c>
    </row>
    <row r="65" spans="3:4" x14ac:dyDescent="0.25">
      <c r="C65" t="s">
        <v>581</v>
      </c>
      <c r="D65" s="187">
        <v>70</v>
      </c>
    </row>
    <row r="66" spans="3:4" x14ac:dyDescent="0.25">
      <c r="C66" t="s">
        <v>582</v>
      </c>
      <c r="D66" s="187">
        <v>53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94"/>
  <sheetViews>
    <sheetView topLeftCell="A76" zoomScale="70" zoomScaleNormal="70" workbookViewId="0">
      <selection activeCell="N90" sqref="N90"/>
    </sheetView>
  </sheetViews>
  <sheetFormatPr defaultColWidth="8.8984375" defaultRowHeight="24.6" x14ac:dyDescent="0.7"/>
  <cols>
    <col min="1" max="1" width="104.69921875" style="55" customWidth="1"/>
    <col min="2" max="2" width="8.796875" style="55" customWidth="1"/>
    <col min="3" max="3" width="9.09765625" style="55" customWidth="1"/>
    <col min="4" max="4" width="10" style="55" customWidth="1"/>
    <col min="5" max="5" width="10.19921875" style="55" customWidth="1"/>
    <col min="6" max="6" width="8.8984375" style="55"/>
    <col min="7" max="7" width="10" style="55" customWidth="1"/>
    <col min="8" max="8" width="10.19921875" style="55" customWidth="1"/>
    <col min="9" max="16384" width="8.8984375" style="55"/>
  </cols>
  <sheetData>
    <row r="1" spans="1:10" ht="66.599999999999994" customHeight="1" x14ac:dyDescent="0.7">
      <c r="A1" s="202" t="s">
        <v>216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0" ht="6.6" customHeight="1" x14ac:dyDescent="0.7"/>
    <row r="3" spans="1:10" x14ac:dyDescent="0.7">
      <c r="A3" s="57" t="s">
        <v>264</v>
      </c>
    </row>
    <row r="4" spans="1:10" ht="6" customHeight="1" x14ac:dyDescent="0.7"/>
    <row r="5" spans="1:10" s="56" customFormat="1" ht="21" customHeight="1" x14ac:dyDescent="0.7">
      <c r="A5" s="58" t="s">
        <v>0</v>
      </c>
      <c r="B5" s="217" t="s">
        <v>571</v>
      </c>
      <c r="C5" s="218"/>
      <c r="D5" s="218"/>
      <c r="E5" s="218"/>
      <c r="F5" s="218"/>
      <c r="G5" s="218"/>
      <c r="H5" s="219"/>
      <c r="I5" s="223" t="s">
        <v>572</v>
      </c>
      <c r="J5" s="223"/>
    </row>
    <row r="6" spans="1:10" ht="18.600000000000001" customHeight="1" x14ac:dyDescent="0.7">
      <c r="A6" s="214" t="s">
        <v>215</v>
      </c>
      <c r="B6" s="220"/>
      <c r="C6" s="221"/>
      <c r="D6" s="221"/>
      <c r="E6" s="221"/>
      <c r="F6" s="221"/>
      <c r="G6" s="221"/>
      <c r="H6" s="222"/>
      <c r="I6" s="224" t="s">
        <v>573</v>
      </c>
      <c r="J6" s="225"/>
    </row>
    <row r="7" spans="1:10" ht="23.4" customHeight="1" x14ac:dyDescent="0.7">
      <c r="A7" s="216"/>
      <c r="B7" s="169" t="s">
        <v>383</v>
      </c>
      <c r="C7" s="169" t="s">
        <v>385</v>
      </c>
      <c r="D7" s="169" t="s">
        <v>382</v>
      </c>
      <c r="E7" s="169" t="s">
        <v>381</v>
      </c>
      <c r="F7" s="169" t="s">
        <v>384</v>
      </c>
      <c r="G7" s="169" t="s">
        <v>387</v>
      </c>
      <c r="H7" s="169" t="s">
        <v>380</v>
      </c>
      <c r="I7" s="226" t="s">
        <v>574</v>
      </c>
      <c r="J7" s="226" t="s">
        <v>575</v>
      </c>
    </row>
    <row r="8" spans="1:10" ht="22.2" customHeight="1" x14ac:dyDescent="0.7">
      <c r="A8" s="215"/>
      <c r="B8" s="169">
        <v>12</v>
      </c>
      <c r="C8" s="169">
        <v>8</v>
      </c>
      <c r="D8" s="169">
        <v>14</v>
      </c>
      <c r="E8" s="169">
        <v>18</v>
      </c>
      <c r="F8" s="169">
        <v>9</v>
      </c>
      <c r="G8" s="169">
        <v>6</v>
      </c>
      <c r="H8" s="169">
        <v>21</v>
      </c>
      <c r="I8" s="227"/>
      <c r="J8" s="227"/>
    </row>
    <row r="9" spans="1:10" x14ac:dyDescent="0.7">
      <c r="A9" s="60" t="s">
        <v>27</v>
      </c>
      <c r="B9" s="100"/>
      <c r="C9" s="100"/>
      <c r="D9" s="100"/>
      <c r="E9" s="100"/>
      <c r="F9" s="101"/>
      <c r="G9" s="101"/>
      <c r="H9" s="101"/>
      <c r="I9" s="101"/>
      <c r="J9" s="101"/>
    </row>
    <row r="10" spans="1:10" x14ac:dyDescent="0.7">
      <c r="A10" s="61" t="s">
        <v>4</v>
      </c>
      <c r="B10" s="103"/>
      <c r="C10" s="103"/>
      <c r="D10" s="103"/>
      <c r="E10" s="103"/>
      <c r="F10" s="104"/>
      <c r="G10" s="104"/>
      <c r="H10" s="104"/>
      <c r="I10" s="104"/>
      <c r="J10" s="104"/>
    </row>
    <row r="11" spans="1:10" x14ac:dyDescent="0.7">
      <c r="A11" s="61" t="s">
        <v>245</v>
      </c>
      <c r="B11" s="62">
        <f>+'1.นครพนม'!O9</f>
        <v>24</v>
      </c>
      <c r="C11" s="62">
        <f>+'2.บึงกาฬ'!K9</f>
        <v>16</v>
      </c>
      <c r="D11" s="81">
        <f>+'3.เลย'!Q9</f>
        <v>28</v>
      </c>
      <c r="E11" s="81">
        <f>+'4.สกลนคร'!U9</f>
        <v>36</v>
      </c>
      <c r="F11" s="92">
        <f>+'5.หนองคาย'!L9</f>
        <v>18</v>
      </c>
      <c r="G11" s="92">
        <f>+'6.หนองบัวลำภู'!I9</f>
        <v>12</v>
      </c>
      <c r="H11" s="92">
        <f>+'7.อุดรธานี'!X9</f>
        <v>42</v>
      </c>
      <c r="I11" s="92">
        <f>(B11+C11+D11+E11+F11+G11)/2</f>
        <v>67</v>
      </c>
      <c r="J11" s="92">
        <f>88-I11</f>
        <v>21</v>
      </c>
    </row>
    <row r="12" spans="1:10" x14ac:dyDescent="0.7">
      <c r="A12" s="61" t="s">
        <v>246</v>
      </c>
      <c r="B12" s="81">
        <f>+'1.นครพนม'!O10</f>
        <v>24</v>
      </c>
      <c r="C12" s="81">
        <f>+'2.บึงกาฬ'!K10</f>
        <v>16</v>
      </c>
      <c r="D12" s="81">
        <f>+'3.เลย'!Q10</f>
        <v>28</v>
      </c>
      <c r="E12" s="81">
        <f>+'4.สกลนคร'!U10</f>
        <v>36</v>
      </c>
      <c r="F12" s="92">
        <f>+'5.หนองคาย'!L10</f>
        <v>18</v>
      </c>
      <c r="G12" s="92">
        <f>+'6.หนองบัวลำภู'!I10</f>
        <v>12</v>
      </c>
      <c r="H12" s="92">
        <f>+'7.อุดรธานี'!X10</f>
        <v>42</v>
      </c>
      <c r="I12" s="92">
        <f t="shared" ref="I12:I21" si="0">(B12+C12+D12+E12+F12+G12)/2</f>
        <v>67</v>
      </c>
      <c r="J12" s="92">
        <f t="shared" ref="J12:J21" si="1">88-I12</f>
        <v>21</v>
      </c>
    </row>
    <row r="13" spans="1:10" x14ac:dyDescent="0.7">
      <c r="A13" s="61" t="s">
        <v>247</v>
      </c>
      <c r="B13" s="62">
        <f>+'1.นครพนม'!O11</f>
        <v>24</v>
      </c>
      <c r="C13" s="62">
        <f>+'2.บึงกาฬ'!K11</f>
        <v>16</v>
      </c>
      <c r="D13" s="81">
        <f>+'3.เลย'!Q11</f>
        <v>24</v>
      </c>
      <c r="E13" s="81">
        <f>+'4.สกลนคร'!U11</f>
        <v>36</v>
      </c>
      <c r="F13" s="92">
        <f>+'5.หนองคาย'!L11</f>
        <v>18</v>
      </c>
      <c r="G13" s="92">
        <f>+'6.หนองบัวลำภู'!I11</f>
        <v>12</v>
      </c>
      <c r="H13" s="92">
        <f>+'7.อุดรธานี'!X11</f>
        <v>42</v>
      </c>
      <c r="I13" s="92">
        <f t="shared" si="0"/>
        <v>65</v>
      </c>
      <c r="J13" s="92">
        <f t="shared" si="1"/>
        <v>23</v>
      </c>
    </row>
    <row r="14" spans="1:10" x14ac:dyDescent="0.7">
      <c r="A14" s="61" t="s">
        <v>5</v>
      </c>
      <c r="B14" s="84">
        <f>+'1.นครพนม'!O12</f>
        <v>24</v>
      </c>
      <c r="C14" s="81">
        <f>+'2.บึงกาฬ'!K12</f>
        <v>16</v>
      </c>
      <c r="D14" s="81">
        <f>+'3.เลย'!Q12</f>
        <v>28</v>
      </c>
      <c r="E14" s="81">
        <f>+'4.สกลนคร'!U12</f>
        <v>36</v>
      </c>
      <c r="F14" s="92">
        <f>+'5.หนองคาย'!L12</f>
        <v>18</v>
      </c>
      <c r="G14" s="92">
        <f>+'6.หนองบัวลำภู'!I12</f>
        <v>12</v>
      </c>
      <c r="H14" s="92">
        <f>+'7.อุดรธานี'!X12</f>
        <v>42</v>
      </c>
      <c r="I14" s="92">
        <f t="shared" si="0"/>
        <v>67</v>
      </c>
      <c r="J14" s="92">
        <f t="shared" si="1"/>
        <v>21</v>
      </c>
    </row>
    <row r="15" spans="1:10" x14ac:dyDescent="0.7">
      <c r="A15" s="61" t="s">
        <v>6</v>
      </c>
      <c r="B15" s="133"/>
      <c r="C15" s="131"/>
      <c r="D15" s="125"/>
      <c r="E15" s="125"/>
      <c r="F15" s="126"/>
      <c r="G15" s="126"/>
      <c r="H15" s="126"/>
      <c r="I15" s="126"/>
      <c r="J15" s="126"/>
    </row>
    <row r="16" spans="1:10" x14ac:dyDescent="0.7">
      <c r="A16" s="61" t="s">
        <v>248</v>
      </c>
      <c r="B16" s="84">
        <f>+'1.นครพนม'!O14</f>
        <v>24</v>
      </c>
      <c r="C16" s="84">
        <f>+'2.บึงกาฬ'!K14</f>
        <v>16</v>
      </c>
      <c r="D16" s="81">
        <f>+'3.เลย'!Q14</f>
        <v>28</v>
      </c>
      <c r="E16" s="81">
        <f>+'4.สกลนคร'!U14</f>
        <v>36</v>
      </c>
      <c r="F16" s="92">
        <f>+'5.หนองคาย'!L14</f>
        <v>18</v>
      </c>
      <c r="G16" s="92">
        <f>+'6.หนองบัวลำภู'!I14</f>
        <v>12</v>
      </c>
      <c r="H16" s="92">
        <f>+'7.อุดรธานี'!X14</f>
        <v>42</v>
      </c>
      <c r="I16" s="92">
        <f t="shared" si="0"/>
        <v>67</v>
      </c>
      <c r="J16" s="92">
        <f t="shared" si="1"/>
        <v>21</v>
      </c>
    </row>
    <row r="17" spans="1:10" x14ac:dyDescent="0.7">
      <c r="A17" s="61" t="s">
        <v>249</v>
      </c>
      <c r="B17" s="84">
        <f>+'1.นครพนม'!O15</f>
        <v>24</v>
      </c>
      <c r="C17" s="81">
        <f>+'2.บึงกาฬ'!K15</f>
        <v>16</v>
      </c>
      <c r="D17" s="81">
        <f>+'3.เลย'!Q15</f>
        <v>22</v>
      </c>
      <c r="E17" s="81">
        <f>+'4.สกลนคร'!U15</f>
        <v>36</v>
      </c>
      <c r="F17" s="92">
        <f>+'5.หนองคาย'!L15</f>
        <v>18</v>
      </c>
      <c r="G17" s="92">
        <f>+'6.หนองบัวลำภู'!I15</f>
        <v>12</v>
      </c>
      <c r="H17" s="92">
        <f>+'7.อุดรธานี'!X15</f>
        <v>42</v>
      </c>
      <c r="I17" s="92">
        <f t="shared" si="0"/>
        <v>64</v>
      </c>
      <c r="J17" s="92">
        <f t="shared" si="1"/>
        <v>24</v>
      </c>
    </row>
    <row r="18" spans="1:10" x14ac:dyDescent="0.7">
      <c r="A18" s="61" t="s">
        <v>250</v>
      </c>
      <c r="B18" s="81">
        <f>+'1.นครพนม'!O16</f>
        <v>24</v>
      </c>
      <c r="C18" s="62">
        <f>+'2.บึงกาฬ'!K16</f>
        <v>16</v>
      </c>
      <c r="D18" s="81">
        <f>+'3.เลย'!Q16</f>
        <v>28</v>
      </c>
      <c r="E18" s="81">
        <f>+'4.สกลนคร'!U16</f>
        <v>36</v>
      </c>
      <c r="F18" s="92">
        <f>+'5.หนองคาย'!L16</f>
        <v>18</v>
      </c>
      <c r="G18" s="92">
        <f>+'6.หนองบัวลำภู'!I16</f>
        <v>12</v>
      </c>
      <c r="H18" s="92">
        <f>+'7.อุดรธานี'!X16</f>
        <v>42</v>
      </c>
      <c r="I18" s="92">
        <f t="shared" si="0"/>
        <v>67</v>
      </c>
      <c r="J18" s="92">
        <f t="shared" si="1"/>
        <v>21</v>
      </c>
    </row>
    <row r="19" spans="1:10" x14ac:dyDescent="0.7">
      <c r="A19" s="61" t="s">
        <v>251</v>
      </c>
      <c r="B19" s="81">
        <f>+'1.นครพนม'!O17</f>
        <v>24</v>
      </c>
      <c r="C19" s="81">
        <f>+'2.บึงกาฬ'!K17</f>
        <v>16</v>
      </c>
      <c r="D19" s="81">
        <f>+'3.เลย'!Q17</f>
        <v>28</v>
      </c>
      <c r="E19" s="81">
        <f>+'4.สกลนคร'!U17</f>
        <v>36</v>
      </c>
      <c r="F19" s="92">
        <f>+'5.หนองคาย'!L17</f>
        <v>18</v>
      </c>
      <c r="G19" s="92">
        <f>+'6.หนองบัวลำภู'!I17</f>
        <v>12</v>
      </c>
      <c r="H19" s="92">
        <f>+'7.อุดรธานี'!X17</f>
        <v>42</v>
      </c>
      <c r="I19" s="92">
        <f t="shared" si="0"/>
        <v>67</v>
      </c>
      <c r="J19" s="92">
        <f t="shared" si="1"/>
        <v>21</v>
      </c>
    </row>
    <row r="20" spans="1:10" x14ac:dyDescent="0.7">
      <c r="A20" s="61" t="s">
        <v>252</v>
      </c>
      <c r="B20" s="62">
        <f>+'1.นครพนม'!O18</f>
        <v>12</v>
      </c>
      <c r="C20" s="81">
        <f>+'2.บึงกาฬ'!K18</f>
        <v>14</v>
      </c>
      <c r="D20" s="81">
        <f>+'3.เลย'!Q18</f>
        <v>26</v>
      </c>
      <c r="E20" s="81">
        <f>+'4.สกลนคร'!U18</f>
        <v>36</v>
      </c>
      <c r="F20" s="92">
        <f>+'5.หนองคาย'!L18</f>
        <v>18</v>
      </c>
      <c r="G20" s="92">
        <f>+'6.หนองบัวลำภู'!I18</f>
        <v>12</v>
      </c>
      <c r="H20" s="92">
        <f>+'7.อุดรธานี'!X18</f>
        <v>36</v>
      </c>
      <c r="I20" s="92">
        <f t="shared" si="0"/>
        <v>59</v>
      </c>
      <c r="J20" s="92">
        <f t="shared" si="1"/>
        <v>29</v>
      </c>
    </row>
    <row r="21" spans="1:10" ht="32.4" customHeight="1" x14ac:dyDescent="0.7">
      <c r="A21" s="61" t="s">
        <v>7</v>
      </c>
      <c r="B21" s="82">
        <f>+'1.นครพนม'!O19</f>
        <v>10</v>
      </c>
      <c r="C21" s="82">
        <f>+'2.บึงกาฬ'!K19</f>
        <v>6</v>
      </c>
      <c r="D21" s="81">
        <f>+'3.เลย'!Q19</f>
        <v>20</v>
      </c>
      <c r="E21" s="81">
        <f>+'4.สกลนคร'!U19</f>
        <v>36</v>
      </c>
      <c r="F21" s="92">
        <f>+'5.หนองคาย'!L19</f>
        <v>16</v>
      </c>
      <c r="G21" s="92">
        <f>+'6.หนองบัวลำภู'!I19</f>
        <v>12</v>
      </c>
      <c r="H21" s="92">
        <f>+'7.อุดรธานี'!X19</f>
        <v>42</v>
      </c>
      <c r="I21" s="92">
        <f t="shared" si="0"/>
        <v>50</v>
      </c>
      <c r="J21" s="92">
        <f t="shared" si="1"/>
        <v>38</v>
      </c>
    </row>
    <row r="22" spans="1:10" s="63" customFormat="1" ht="22.2" customHeight="1" x14ac:dyDescent="0.7">
      <c r="A22" s="86" t="s">
        <v>1</v>
      </c>
      <c r="B22" s="88">
        <f t="shared" ref="B22:H22" si="2">SUM(B10:B21)</f>
        <v>214</v>
      </c>
      <c r="C22" s="88">
        <f t="shared" si="2"/>
        <v>148</v>
      </c>
      <c r="D22" s="88">
        <f t="shared" si="2"/>
        <v>260</v>
      </c>
      <c r="E22" s="88">
        <f t="shared" si="2"/>
        <v>360</v>
      </c>
      <c r="F22" s="88">
        <f t="shared" si="2"/>
        <v>178</v>
      </c>
      <c r="G22" s="88">
        <f t="shared" si="2"/>
        <v>120</v>
      </c>
      <c r="H22" s="88">
        <f t="shared" si="2"/>
        <v>414</v>
      </c>
      <c r="I22" s="88"/>
      <c r="J22" s="88"/>
    </row>
    <row r="23" spans="1:10" x14ac:dyDescent="0.7">
      <c r="A23" s="60" t="s">
        <v>28</v>
      </c>
      <c r="B23" s="128"/>
      <c r="C23" s="100"/>
      <c r="D23" s="100"/>
      <c r="E23" s="100"/>
      <c r="F23" s="101"/>
      <c r="G23" s="101"/>
      <c r="H23" s="101"/>
      <c r="I23" s="101"/>
      <c r="J23" s="101"/>
    </row>
    <row r="24" spans="1:10" x14ac:dyDescent="0.7">
      <c r="A24" s="61" t="s">
        <v>8</v>
      </c>
      <c r="B24" s="81">
        <f>+'1.นครพนม'!O22</f>
        <v>24</v>
      </c>
      <c r="C24" s="81">
        <f>+'2.บึงกาฬ'!K22</f>
        <v>16</v>
      </c>
      <c r="D24" s="81">
        <f>+'3.เลย'!Q22</f>
        <v>28</v>
      </c>
      <c r="E24" s="81">
        <f>+'4.สกลนคร'!U22</f>
        <v>36</v>
      </c>
      <c r="F24" s="92">
        <f>+'5.หนองคาย'!L22</f>
        <v>18</v>
      </c>
      <c r="G24" s="92">
        <f>+'6.หนองบัวลำภู'!I22</f>
        <v>12</v>
      </c>
      <c r="H24" s="92">
        <f>+'7.อุดรธานี'!X22</f>
        <v>42</v>
      </c>
      <c r="I24" s="92">
        <f>(B24+C24+D24+E24+F24+G24)/2</f>
        <v>67</v>
      </c>
      <c r="J24" s="92">
        <f>88-I24</f>
        <v>21</v>
      </c>
    </row>
    <row r="25" spans="1:10" x14ac:dyDescent="0.7">
      <c r="A25" s="61" t="s">
        <v>9</v>
      </c>
      <c r="B25" s="125"/>
      <c r="C25" s="125"/>
      <c r="D25" s="125"/>
      <c r="E25" s="125"/>
      <c r="F25" s="105"/>
      <c r="G25" s="105"/>
      <c r="H25" s="105"/>
      <c r="I25" s="105"/>
      <c r="J25" s="105"/>
    </row>
    <row r="26" spans="1:10" x14ac:dyDescent="0.7">
      <c r="A26" s="61" t="s">
        <v>248</v>
      </c>
      <c r="B26" s="81">
        <f>+'1.นครพนม'!O24</f>
        <v>24</v>
      </c>
      <c r="C26" s="81">
        <f>+'2.บึงกาฬ'!K24</f>
        <v>16</v>
      </c>
      <c r="D26" s="81">
        <f>+'3.เลย'!Q24</f>
        <v>28</v>
      </c>
      <c r="E26" s="81">
        <f>+'4.สกลนคร'!U24</f>
        <v>36</v>
      </c>
      <c r="F26" s="92">
        <f>+'5.หนองคาย'!L24</f>
        <v>16</v>
      </c>
      <c r="G26" s="92">
        <f>+'6.หนองบัวลำภู'!I24</f>
        <v>12</v>
      </c>
      <c r="H26" s="92">
        <f>+'7.อุดรธานี'!X24</f>
        <v>40</v>
      </c>
      <c r="I26" s="92">
        <f>(B26+C26+D26+E26+F26+G26)/2</f>
        <v>66</v>
      </c>
      <c r="J26" s="92">
        <f>88-I26</f>
        <v>22</v>
      </c>
    </row>
    <row r="27" spans="1:10" x14ac:dyDescent="0.7">
      <c r="A27" s="61" t="s">
        <v>249</v>
      </c>
      <c r="B27" s="81">
        <f>+'1.นครพนม'!O25</f>
        <v>24</v>
      </c>
      <c r="C27" s="81">
        <f>+'2.บึงกาฬ'!K25</f>
        <v>16</v>
      </c>
      <c r="D27" s="81">
        <f>+'3.เลย'!Q25</f>
        <v>28</v>
      </c>
      <c r="E27" s="81">
        <f>+'4.สกลนคร'!U25</f>
        <v>36</v>
      </c>
      <c r="F27" s="92">
        <f>+'5.หนองคาย'!L25</f>
        <v>18</v>
      </c>
      <c r="G27" s="92">
        <f>+'6.หนองบัวลำภู'!I25</f>
        <v>12</v>
      </c>
      <c r="H27" s="92">
        <f>+'7.อุดรธานี'!X25</f>
        <v>42</v>
      </c>
      <c r="I27" s="92">
        <f>(B27+C27+D27+E27+F27+G27)/2</f>
        <v>67</v>
      </c>
      <c r="J27" s="92">
        <f t="shared" ref="J27:J31" si="3">88-I27</f>
        <v>21</v>
      </c>
    </row>
    <row r="28" spans="1:10" x14ac:dyDescent="0.7">
      <c r="A28" s="61" t="s">
        <v>250</v>
      </c>
      <c r="B28" s="81">
        <f>+'1.นครพนม'!O26</f>
        <v>24</v>
      </c>
      <c r="C28" s="81">
        <f>+'2.บึงกาฬ'!K26</f>
        <v>16</v>
      </c>
      <c r="D28" s="81">
        <f>+'3.เลย'!Q26</f>
        <v>28</v>
      </c>
      <c r="E28" s="81">
        <f>+'4.สกลนคร'!U26</f>
        <v>36</v>
      </c>
      <c r="F28" s="92">
        <f>+'5.หนองคาย'!L26</f>
        <v>18</v>
      </c>
      <c r="G28" s="92">
        <f>+'6.หนองบัวลำภู'!I26</f>
        <v>12</v>
      </c>
      <c r="H28" s="92">
        <f>+'7.อุดรธานี'!X26</f>
        <v>42</v>
      </c>
      <c r="I28" s="92">
        <f t="shared" ref="I28:I31" si="4">(B28+C28+D28+E28+F28+G28)/2</f>
        <v>67</v>
      </c>
      <c r="J28" s="92">
        <f t="shared" si="3"/>
        <v>21</v>
      </c>
    </row>
    <row r="29" spans="1:10" x14ac:dyDescent="0.7">
      <c r="A29" s="61" t="s">
        <v>251</v>
      </c>
      <c r="B29" s="81">
        <f>+'1.นครพนม'!O27</f>
        <v>24</v>
      </c>
      <c r="C29" s="81">
        <f>+'2.บึงกาฬ'!K27</f>
        <v>16</v>
      </c>
      <c r="D29" s="81">
        <f>+'3.เลย'!Q27</f>
        <v>28</v>
      </c>
      <c r="E29" s="81">
        <f>+'4.สกลนคร'!U27</f>
        <v>36</v>
      </c>
      <c r="F29" s="92">
        <f>+'5.หนองคาย'!L27</f>
        <v>18</v>
      </c>
      <c r="G29" s="92">
        <f>+'6.หนองบัวลำภู'!I27</f>
        <v>12</v>
      </c>
      <c r="H29" s="92">
        <f>+'7.อุดรธานี'!X27</f>
        <v>42</v>
      </c>
      <c r="I29" s="92">
        <f t="shared" si="4"/>
        <v>67</v>
      </c>
      <c r="J29" s="92">
        <f t="shared" si="3"/>
        <v>21</v>
      </c>
    </row>
    <row r="30" spans="1:10" x14ac:dyDescent="0.7">
      <c r="A30" s="61" t="s">
        <v>252</v>
      </c>
      <c r="B30" s="81">
        <f>+'1.นครพนม'!O28</f>
        <v>14</v>
      </c>
      <c r="C30" s="81">
        <f>+'2.บึงกาฬ'!K28</f>
        <v>16</v>
      </c>
      <c r="D30" s="81">
        <f>+'3.เลย'!Q28</f>
        <v>24</v>
      </c>
      <c r="E30" s="81">
        <f>+'4.สกลนคร'!U28</f>
        <v>36</v>
      </c>
      <c r="F30" s="92">
        <f>+'5.หนองคาย'!L28</f>
        <v>18</v>
      </c>
      <c r="G30" s="92">
        <f>+'6.หนองบัวลำภู'!I28</f>
        <v>8</v>
      </c>
      <c r="H30" s="92">
        <f>+'7.อุดรธานี'!X28</f>
        <v>30</v>
      </c>
      <c r="I30" s="92">
        <f t="shared" si="4"/>
        <v>58</v>
      </c>
      <c r="J30" s="92">
        <f t="shared" si="3"/>
        <v>30</v>
      </c>
    </row>
    <row r="31" spans="1:10" x14ac:dyDescent="0.7">
      <c r="A31" s="61" t="s">
        <v>11</v>
      </c>
      <c r="B31" s="81">
        <f>+'1.นครพนม'!O29</f>
        <v>22</v>
      </c>
      <c r="C31" s="81">
        <f>+'2.บึงกาฬ'!K29</f>
        <v>16</v>
      </c>
      <c r="D31" s="81">
        <f>+'3.เลย'!Q29</f>
        <v>28</v>
      </c>
      <c r="E31" s="81">
        <f>+'4.สกลนคร'!U29</f>
        <v>36</v>
      </c>
      <c r="F31" s="92">
        <f>+'5.หนองคาย'!L29</f>
        <v>18</v>
      </c>
      <c r="G31" s="92">
        <f>+'6.หนองบัวลำภู'!I29</f>
        <v>12</v>
      </c>
      <c r="H31" s="92">
        <f>+'7.อุดรธานี'!X29</f>
        <v>42</v>
      </c>
      <c r="I31" s="92">
        <f t="shared" si="4"/>
        <v>66</v>
      </c>
      <c r="J31" s="92">
        <f t="shared" si="3"/>
        <v>22</v>
      </c>
    </row>
    <row r="32" spans="1:10" ht="44.4" customHeight="1" x14ac:dyDescent="0.7">
      <c r="A32" s="61" t="s">
        <v>10</v>
      </c>
      <c r="B32" s="123"/>
      <c r="C32" s="81"/>
      <c r="D32" s="96"/>
      <c r="E32" s="96"/>
      <c r="F32" s="97"/>
      <c r="G32" s="123"/>
      <c r="H32" s="96"/>
      <c r="I32" s="96"/>
      <c r="J32" s="80"/>
    </row>
    <row r="33" spans="1:10" x14ac:dyDescent="0.7">
      <c r="A33" s="64" t="s">
        <v>12</v>
      </c>
      <c r="B33" s="125"/>
      <c r="C33" s="125"/>
      <c r="D33" s="125"/>
      <c r="E33" s="125"/>
      <c r="F33" s="105"/>
      <c r="G33" s="105"/>
      <c r="H33" s="105"/>
      <c r="I33" s="105"/>
      <c r="J33" s="105"/>
    </row>
    <row r="34" spans="1:10" s="63" customFormat="1" x14ac:dyDescent="0.7">
      <c r="A34" s="65" t="s">
        <v>218</v>
      </c>
      <c r="B34" s="62">
        <f>+'1.นครพนม'!O32</f>
        <v>4</v>
      </c>
      <c r="C34" s="81">
        <f>+'2.บึงกาฬ'!K32</f>
        <v>8</v>
      </c>
      <c r="D34" s="62">
        <f>+'3.เลย'!Q32</f>
        <v>16</v>
      </c>
      <c r="E34" s="81">
        <f>+'4.สกลนคร'!U32</f>
        <v>12</v>
      </c>
      <c r="F34" s="98">
        <f>+'5.หนองคาย'!L32</f>
        <v>0</v>
      </c>
      <c r="G34" s="92">
        <f>+'6.หนองบัวลำภู'!I32</f>
        <v>0</v>
      </c>
      <c r="H34" s="95">
        <f>+'7.อุดรธานี'!X32</f>
        <v>32</v>
      </c>
      <c r="I34" s="92">
        <f t="shared" ref="I34" si="5">(B34+C34+D34+E34+F34+G34)/2</f>
        <v>20</v>
      </c>
      <c r="J34" s="92">
        <f t="shared" ref="J34:J36" si="6">88-I34</f>
        <v>68</v>
      </c>
    </row>
    <row r="35" spans="1:10" ht="21" customHeight="1" x14ac:dyDescent="0.7">
      <c r="A35" s="65" t="s">
        <v>219</v>
      </c>
      <c r="B35" s="84">
        <f>+'1.นครพนม'!O33</f>
        <v>8</v>
      </c>
      <c r="C35" s="81">
        <f>+'2.บึงกาฬ'!K33</f>
        <v>4</v>
      </c>
      <c r="D35" s="84">
        <f>+'3.เลย'!Q33</f>
        <v>4</v>
      </c>
      <c r="E35" s="81">
        <f>+'4.สกลนคร'!U33</f>
        <v>24</v>
      </c>
      <c r="F35" s="170">
        <f>+'5.หนองคาย'!L33</f>
        <v>0</v>
      </c>
      <c r="G35" s="117">
        <f>+'6.หนองบัวลำภู'!I33</f>
        <v>2</v>
      </c>
      <c r="H35" s="99">
        <f>+'7.อุดรธานี'!X33</f>
        <v>12</v>
      </c>
      <c r="I35" s="92">
        <f>(B35+C35+D35+E35+F35+G35)/2</f>
        <v>21</v>
      </c>
      <c r="J35" s="92">
        <f t="shared" si="6"/>
        <v>67</v>
      </c>
    </row>
    <row r="36" spans="1:10" ht="21" customHeight="1" x14ac:dyDescent="0.7">
      <c r="A36" s="66" t="s">
        <v>244</v>
      </c>
      <c r="B36" s="84">
        <f>+'1.นครพนม'!O34</f>
        <v>0</v>
      </c>
      <c r="C36" s="81">
        <f>+'2.บึงกาฬ'!K34</f>
        <v>14</v>
      </c>
      <c r="D36" s="84">
        <f>+'3.เลย'!Q34</f>
        <v>22</v>
      </c>
      <c r="E36" s="81">
        <f>+'4.สกลนคร'!U34</f>
        <v>14</v>
      </c>
      <c r="F36" s="170">
        <f>+'5.หนองคาย'!L34</f>
        <v>0</v>
      </c>
      <c r="G36" s="92">
        <f>+'6.หนองบัวลำภู'!I34</f>
        <v>12</v>
      </c>
      <c r="H36" s="99">
        <f>+'7.อุดรธานี'!X34</f>
        <v>34</v>
      </c>
      <c r="I36" s="92">
        <f>(B36+C36+D36+E36+F36+G36)/2</f>
        <v>31</v>
      </c>
      <c r="J36" s="92">
        <f t="shared" si="6"/>
        <v>57</v>
      </c>
    </row>
    <row r="37" spans="1:10" ht="21" customHeight="1" x14ac:dyDescent="0.7">
      <c r="A37" s="67" t="s">
        <v>210</v>
      </c>
      <c r="B37" s="171"/>
      <c r="C37" s="129"/>
      <c r="D37" s="129"/>
      <c r="E37" s="129"/>
      <c r="F37" s="130"/>
      <c r="G37" s="130"/>
      <c r="H37" s="172"/>
      <c r="I37" s="130"/>
      <c r="J37" s="130"/>
    </row>
    <row r="38" spans="1:10" x14ac:dyDescent="0.7">
      <c r="A38" s="86" t="s">
        <v>1</v>
      </c>
      <c r="B38" s="89">
        <f t="shared" ref="B38:H38" si="7">SUM(B24:B36)</f>
        <v>168</v>
      </c>
      <c r="C38" s="89">
        <f t="shared" si="7"/>
        <v>138</v>
      </c>
      <c r="D38" s="89">
        <f t="shared" si="7"/>
        <v>234</v>
      </c>
      <c r="E38" s="89">
        <f t="shared" si="7"/>
        <v>302</v>
      </c>
      <c r="F38" s="89">
        <f t="shared" si="7"/>
        <v>124</v>
      </c>
      <c r="G38" s="89">
        <f t="shared" si="7"/>
        <v>94</v>
      </c>
      <c r="H38" s="89">
        <f t="shared" si="7"/>
        <v>358</v>
      </c>
      <c r="I38" s="89"/>
      <c r="J38" s="88"/>
    </row>
    <row r="39" spans="1:10" ht="49.2" x14ac:dyDescent="0.7">
      <c r="A39" s="60" t="s">
        <v>29</v>
      </c>
      <c r="B39" s="100"/>
      <c r="C39" s="100"/>
      <c r="D39" s="100"/>
      <c r="E39" s="100"/>
      <c r="F39" s="101"/>
      <c r="G39" s="101"/>
      <c r="H39" s="101"/>
      <c r="I39" s="101"/>
      <c r="J39" s="101"/>
    </row>
    <row r="40" spans="1:10" ht="26.4" customHeight="1" x14ac:dyDescent="0.7">
      <c r="A40" s="61" t="s">
        <v>13</v>
      </c>
      <c r="B40" s="81">
        <f>+'1.นครพนม'!O38</f>
        <v>24</v>
      </c>
      <c r="C40" s="81">
        <f>+'2.บึงกาฬ'!K38</f>
        <v>16</v>
      </c>
      <c r="D40" s="81">
        <f>+'3.เลย'!Q38</f>
        <v>28</v>
      </c>
      <c r="E40" s="81">
        <f>+'4.สกลนคร'!U38</f>
        <v>36</v>
      </c>
      <c r="F40" s="92">
        <f>+'5.หนองคาย'!L38</f>
        <v>18</v>
      </c>
      <c r="G40" s="92">
        <f>+'6.หนองบัวลำภู'!I38</f>
        <v>12</v>
      </c>
      <c r="H40" s="92">
        <f>+'7.อุดรธานี'!X38</f>
        <v>42</v>
      </c>
      <c r="I40" s="92">
        <f>(B40+C40+D40+E40+F40+G40)/2</f>
        <v>67</v>
      </c>
      <c r="J40" s="92">
        <f t="shared" ref="J40:J44" si="8">88-I40</f>
        <v>21</v>
      </c>
    </row>
    <row r="41" spans="1:10" s="63" customFormat="1" x14ac:dyDescent="0.7">
      <c r="A41" s="61" t="s">
        <v>14</v>
      </c>
      <c r="B41" s="81">
        <f>+'1.นครพนม'!O39</f>
        <v>14</v>
      </c>
      <c r="C41" s="81">
        <f>+'2.บึงกาฬ'!K39</f>
        <v>14</v>
      </c>
      <c r="D41" s="81">
        <f>+'3.เลย'!Q39</f>
        <v>28</v>
      </c>
      <c r="E41" s="81">
        <f>+'4.สกลนคร'!U39</f>
        <v>32</v>
      </c>
      <c r="F41" s="92">
        <f>+'5.หนองคาย'!L39</f>
        <v>18</v>
      </c>
      <c r="G41" s="92">
        <f>+'6.หนองบัวลำภู'!I39</f>
        <v>12</v>
      </c>
      <c r="H41" s="92">
        <f>+'7.อุดรธานี'!X39</f>
        <v>42</v>
      </c>
      <c r="I41" s="92">
        <f>(B41+C41+D41+E41+F41+G41)/2</f>
        <v>59</v>
      </c>
      <c r="J41" s="92">
        <f t="shared" si="8"/>
        <v>29</v>
      </c>
    </row>
    <row r="42" spans="1:10" s="63" customFormat="1" x14ac:dyDescent="0.7">
      <c r="A42" s="68" t="s">
        <v>3</v>
      </c>
      <c r="B42" s="81"/>
      <c r="C42" s="81"/>
      <c r="D42" s="81"/>
      <c r="E42" s="81"/>
      <c r="F42" s="92"/>
      <c r="G42" s="92"/>
      <c r="H42" s="92"/>
      <c r="I42" s="92"/>
      <c r="J42" s="92"/>
    </row>
    <row r="43" spans="1:10" x14ac:dyDescent="0.7">
      <c r="A43" s="61" t="s">
        <v>15</v>
      </c>
      <c r="B43" s="81">
        <f>+'1.นครพนม'!O41</f>
        <v>24</v>
      </c>
      <c r="C43" s="81">
        <f>+'2.บึงกาฬ'!K41</f>
        <v>16</v>
      </c>
      <c r="D43" s="81">
        <f>+'3.เลย'!Q41</f>
        <v>28</v>
      </c>
      <c r="E43" s="81">
        <f>+'4.สกลนคร'!U41</f>
        <v>34</v>
      </c>
      <c r="F43" s="92">
        <f>+'5.หนองคาย'!L41</f>
        <v>18</v>
      </c>
      <c r="G43" s="92">
        <f>+'6.หนองบัวลำภู'!I41</f>
        <v>12</v>
      </c>
      <c r="H43" s="92">
        <f>+'7.อุดรธานี'!X41</f>
        <v>42</v>
      </c>
      <c r="I43" s="92">
        <f t="shared" ref="I43:I44" si="9">(B43+C43+D43+E43+F43+G43)/2</f>
        <v>66</v>
      </c>
      <c r="J43" s="92">
        <f t="shared" si="8"/>
        <v>22</v>
      </c>
    </row>
    <row r="44" spans="1:10" x14ac:dyDescent="0.7">
      <c r="A44" s="61" t="s">
        <v>16</v>
      </c>
      <c r="B44" s="81">
        <f>+'1.นครพนม'!O42</f>
        <v>22</v>
      </c>
      <c r="C44" s="81">
        <f>+'2.บึงกาฬ'!K42</f>
        <v>14</v>
      </c>
      <c r="D44" s="81">
        <f>+'3.เลย'!Q42</f>
        <v>28</v>
      </c>
      <c r="E44" s="81">
        <f>+'4.สกลนคร'!U42</f>
        <v>36</v>
      </c>
      <c r="F44" s="92">
        <f>+'5.หนองคาย'!L42</f>
        <v>18</v>
      </c>
      <c r="G44" s="92">
        <f>+'6.หนองบัวลำภู'!I42</f>
        <v>12</v>
      </c>
      <c r="H44" s="92">
        <f>+'7.อุดรธานี'!X42</f>
        <v>42</v>
      </c>
      <c r="I44" s="92">
        <f t="shared" si="9"/>
        <v>65</v>
      </c>
      <c r="J44" s="92">
        <f t="shared" si="8"/>
        <v>23</v>
      </c>
    </row>
    <row r="45" spans="1:10" x14ac:dyDescent="0.7">
      <c r="A45" s="86" t="s">
        <v>1</v>
      </c>
      <c r="B45" s="88">
        <f>SUM(B40:B41,B43:B44)</f>
        <v>84</v>
      </c>
      <c r="C45" s="88">
        <f t="shared" ref="C45:H45" si="10">SUM(C40:C41,C43:C44)</f>
        <v>60</v>
      </c>
      <c r="D45" s="88">
        <f t="shared" si="10"/>
        <v>112</v>
      </c>
      <c r="E45" s="88">
        <f t="shared" si="10"/>
        <v>138</v>
      </c>
      <c r="F45" s="88">
        <f t="shared" si="10"/>
        <v>72</v>
      </c>
      <c r="G45" s="88">
        <f t="shared" si="10"/>
        <v>48</v>
      </c>
      <c r="H45" s="88">
        <f t="shared" si="10"/>
        <v>168</v>
      </c>
      <c r="I45" s="88"/>
      <c r="J45" s="88"/>
    </row>
    <row r="46" spans="1:10" x14ac:dyDescent="0.7">
      <c r="A46" s="60" t="s">
        <v>30</v>
      </c>
      <c r="B46" s="128"/>
      <c r="C46" s="128"/>
      <c r="D46" s="128"/>
      <c r="E46" s="128"/>
      <c r="F46" s="102"/>
      <c r="G46" s="102"/>
      <c r="H46" s="102"/>
      <c r="I46" s="102"/>
      <c r="J46" s="101"/>
    </row>
    <row r="47" spans="1:10" ht="26.4" customHeight="1" x14ac:dyDescent="0.7">
      <c r="A47" s="61" t="s">
        <v>24</v>
      </c>
      <c r="B47" s="84">
        <f>+'1.นครพนม'!O45</f>
        <v>24</v>
      </c>
      <c r="C47" s="81">
        <f>+'2.บึงกาฬ'!K45</f>
        <v>16</v>
      </c>
      <c r="D47" s="81">
        <f>+'3.เลย'!Q45</f>
        <v>20</v>
      </c>
      <c r="E47" s="81">
        <f>+'4.สกลนคร'!U45</f>
        <v>36</v>
      </c>
      <c r="F47" s="92">
        <f>+'5.หนองคาย'!L45</f>
        <v>16</v>
      </c>
      <c r="G47" s="92">
        <f>+'6.หนองบัวลำภู'!I45</f>
        <v>12</v>
      </c>
      <c r="H47" s="92">
        <f>+'7.อุดรธานี'!X45</f>
        <v>42</v>
      </c>
      <c r="I47" s="92">
        <f t="shared" ref="I47" si="11">(B47+C47+D47+E47+F47+G47)/2</f>
        <v>62</v>
      </c>
      <c r="J47" s="92">
        <f t="shared" ref="J47:J50" si="12">88-I47</f>
        <v>26</v>
      </c>
    </row>
    <row r="48" spans="1:10" x14ac:dyDescent="0.7">
      <c r="A48" s="61" t="s">
        <v>17</v>
      </c>
      <c r="B48" s="84">
        <f>+'1.นครพนม'!O46</f>
        <v>24</v>
      </c>
      <c r="C48" s="81">
        <f>+'2.บึงกาฬ'!K46</f>
        <v>14</v>
      </c>
      <c r="D48" s="81">
        <f>+'3.เลย'!Q46</f>
        <v>20</v>
      </c>
      <c r="E48" s="81">
        <f>+'4.สกลนคร'!U46</f>
        <v>36</v>
      </c>
      <c r="F48" s="92">
        <f>+'5.หนองคาย'!L46</f>
        <v>16</v>
      </c>
      <c r="G48" s="92">
        <f>+'6.หนองบัวลำภู'!I46</f>
        <v>10</v>
      </c>
      <c r="H48" s="92">
        <f>+'7.อุดรธานี'!X46</f>
        <v>4</v>
      </c>
      <c r="I48" s="92">
        <f t="shared" ref="I48:I50" si="13">(B48+C48+D48+E48+F48+G48)/2</f>
        <v>60</v>
      </c>
      <c r="J48" s="92">
        <f t="shared" si="12"/>
        <v>28</v>
      </c>
    </row>
    <row r="49" spans="1:11" ht="26.4" customHeight="1" x14ac:dyDescent="0.7">
      <c r="A49" s="61" t="s">
        <v>18</v>
      </c>
      <c r="B49" s="84">
        <f>+'1.นครพนม'!O47</f>
        <v>24</v>
      </c>
      <c r="C49" s="81">
        <f>+'2.บึงกาฬ'!K47</f>
        <v>14</v>
      </c>
      <c r="D49" s="81">
        <f>+'3.เลย'!Q47</f>
        <v>26</v>
      </c>
      <c r="E49" s="81">
        <f>+'4.สกลนคร'!U47</f>
        <v>34</v>
      </c>
      <c r="F49" s="92">
        <f>+'5.หนองคาย'!L47</f>
        <v>18</v>
      </c>
      <c r="G49" s="92">
        <f>+'6.หนองบัวลำภู'!I47</f>
        <v>12</v>
      </c>
      <c r="H49" s="92">
        <f>+'7.อุดรธานี'!X47</f>
        <v>4</v>
      </c>
      <c r="I49" s="92">
        <f t="shared" si="13"/>
        <v>64</v>
      </c>
      <c r="J49" s="92">
        <f t="shared" si="12"/>
        <v>24</v>
      </c>
    </row>
    <row r="50" spans="1:11" ht="24.6" customHeight="1" x14ac:dyDescent="0.7">
      <c r="A50" s="61" t="s">
        <v>25</v>
      </c>
      <c r="B50" s="84">
        <f>+'1.นครพนม'!O48</f>
        <v>14</v>
      </c>
      <c r="C50" s="81">
        <f>+'2.บึงกาฬ'!K48</f>
        <v>14</v>
      </c>
      <c r="D50" s="81">
        <f>+'3.เลย'!Q48</f>
        <v>24</v>
      </c>
      <c r="E50" s="81">
        <f>+'4.สกลนคร'!U48</f>
        <v>36</v>
      </c>
      <c r="F50" s="92">
        <f>+'5.หนองคาย'!L48</f>
        <v>18</v>
      </c>
      <c r="G50" s="92">
        <f>+'6.หนองบัวลำภู'!I48</f>
        <v>12</v>
      </c>
      <c r="H50" s="92">
        <f>+'7.อุดรธานี'!X48</f>
        <v>42</v>
      </c>
      <c r="I50" s="92">
        <f t="shared" si="13"/>
        <v>59</v>
      </c>
      <c r="J50" s="92">
        <f t="shared" si="12"/>
        <v>29</v>
      </c>
    </row>
    <row r="51" spans="1:11" x14ac:dyDescent="0.7">
      <c r="A51" s="86" t="s">
        <v>1</v>
      </c>
      <c r="B51" s="88">
        <f t="shared" ref="B51:H51" si="14">SUM(B47:B50)</f>
        <v>86</v>
      </c>
      <c r="C51" s="88">
        <f t="shared" si="14"/>
        <v>58</v>
      </c>
      <c r="D51" s="88">
        <f t="shared" si="14"/>
        <v>90</v>
      </c>
      <c r="E51" s="88">
        <f t="shared" si="14"/>
        <v>142</v>
      </c>
      <c r="F51" s="94">
        <f t="shared" si="14"/>
        <v>68</v>
      </c>
      <c r="G51" s="94">
        <f t="shared" si="14"/>
        <v>46</v>
      </c>
      <c r="H51" s="94">
        <f t="shared" si="14"/>
        <v>92</v>
      </c>
      <c r="I51" s="94"/>
      <c r="J51" s="94"/>
    </row>
    <row r="52" spans="1:11" x14ac:dyDescent="0.7">
      <c r="A52" s="69" t="s">
        <v>31</v>
      </c>
      <c r="B52" s="128"/>
      <c r="C52" s="128"/>
      <c r="D52" s="128"/>
      <c r="E52" s="128"/>
      <c r="F52" s="102"/>
      <c r="G52" s="102"/>
      <c r="H52" s="102"/>
      <c r="I52" s="102"/>
      <c r="J52" s="101"/>
    </row>
    <row r="53" spans="1:11" ht="24" customHeight="1" x14ac:dyDescent="0.7">
      <c r="A53" s="70" t="s">
        <v>19</v>
      </c>
      <c r="B53" s="84">
        <f>+'1.นครพนม'!O51</f>
        <v>24</v>
      </c>
      <c r="C53" s="81">
        <f>+'2.บึงกาฬ'!K51</f>
        <v>16</v>
      </c>
      <c r="D53" s="81">
        <f>+'3.เลย'!Q51</f>
        <v>28</v>
      </c>
      <c r="E53" s="81">
        <f>+'4.สกลนคร'!U51</f>
        <v>36</v>
      </c>
      <c r="F53" s="92">
        <f>+'5.หนองคาย'!L51</f>
        <v>18</v>
      </c>
      <c r="G53" s="92">
        <f>+'6.หนองบัวลำภู'!I51</f>
        <v>12</v>
      </c>
      <c r="H53" s="92">
        <f>+'7.อุดรธานี'!X51</f>
        <v>42</v>
      </c>
      <c r="I53" s="92">
        <f t="shared" ref="I53" si="15">(B53+C53+D53+E53+F53+G53)/2</f>
        <v>67</v>
      </c>
      <c r="J53" s="92">
        <f t="shared" ref="J53:J56" si="16">88-I53</f>
        <v>21</v>
      </c>
    </row>
    <row r="54" spans="1:11" x14ac:dyDescent="0.7">
      <c r="A54" s="61" t="s">
        <v>20</v>
      </c>
      <c r="B54" s="84">
        <f>+'1.นครพนม'!O52</f>
        <v>24</v>
      </c>
      <c r="C54" s="81">
        <f>+'2.บึงกาฬ'!K52</f>
        <v>16</v>
      </c>
      <c r="D54" s="81">
        <f>+'3.เลย'!Q52</f>
        <v>28</v>
      </c>
      <c r="E54" s="81">
        <f>+'4.สกลนคร'!U52</f>
        <v>36</v>
      </c>
      <c r="F54" s="92">
        <f>+'5.หนองคาย'!L52</f>
        <v>18</v>
      </c>
      <c r="G54" s="92">
        <f>+'6.หนองบัวลำภู'!I52</f>
        <v>6</v>
      </c>
      <c r="H54" s="92">
        <f>+'7.อุดรธานี'!X52</f>
        <v>42</v>
      </c>
      <c r="I54" s="92">
        <f t="shared" ref="I54:I56" si="17">(B54+C54+D54+E54+F54+G54)/2</f>
        <v>64</v>
      </c>
      <c r="J54" s="92">
        <f t="shared" si="16"/>
        <v>24</v>
      </c>
    </row>
    <row r="55" spans="1:11" ht="25.2" customHeight="1" x14ac:dyDescent="0.7">
      <c r="A55" s="61" t="s">
        <v>21</v>
      </c>
      <c r="B55" s="84">
        <f>+'1.นครพนม'!O53</f>
        <v>18</v>
      </c>
      <c r="C55" s="81">
        <f>+'2.บึงกาฬ'!K53</f>
        <v>12</v>
      </c>
      <c r="D55" s="81">
        <f>+'3.เลย'!Q53</f>
        <v>28</v>
      </c>
      <c r="E55" s="81">
        <f>+'4.สกลนคร'!U53</f>
        <v>36</v>
      </c>
      <c r="F55" s="92">
        <f>+'5.หนองคาย'!L53</f>
        <v>18</v>
      </c>
      <c r="G55" s="92">
        <f>+'6.หนองบัวลำภู'!I53</f>
        <v>10</v>
      </c>
      <c r="H55" s="92">
        <f>+'7.อุดรธานี'!X53</f>
        <v>42</v>
      </c>
      <c r="I55" s="92">
        <f t="shared" si="17"/>
        <v>61</v>
      </c>
      <c r="J55" s="92">
        <f t="shared" si="16"/>
        <v>27</v>
      </c>
    </row>
    <row r="56" spans="1:11" ht="41.4" customHeight="1" x14ac:dyDescent="0.7">
      <c r="A56" s="61" t="s">
        <v>26</v>
      </c>
      <c r="B56" s="84">
        <f>+'1.นครพนม'!O54</f>
        <v>22</v>
      </c>
      <c r="C56" s="81">
        <f>+'2.บึงกาฬ'!K54</f>
        <v>14</v>
      </c>
      <c r="D56" s="81">
        <f>+'3.เลย'!Q54</f>
        <v>28</v>
      </c>
      <c r="E56" s="81">
        <f>+'4.สกลนคร'!U54</f>
        <v>36</v>
      </c>
      <c r="F56" s="92">
        <f>+'5.หนองคาย'!L54</f>
        <v>18</v>
      </c>
      <c r="G56" s="92">
        <f>+'6.หนองบัวลำภู'!I54</f>
        <v>12</v>
      </c>
      <c r="H56" s="92">
        <f>+'7.อุดรธานี'!X54</f>
        <v>42</v>
      </c>
      <c r="I56" s="92">
        <f t="shared" si="17"/>
        <v>65</v>
      </c>
      <c r="J56" s="92">
        <f t="shared" si="16"/>
        <v>23</v>
      </c>
    </row>
    <row r="57" spans="1:11" x14ac:dyDescent="0.7">
      <c r="A57" s="90" t="s">
        <v>1</v>
      </c>
      <c r="B57" s="88">
        <f t="shared" ref="B57:H57" si="18">SUM(B53:B56)</f>
        <v>88</v>
      </c>
      <c r="C57" s="88">
        <f t="shared" si="18"/>
        <v>58</v>
      </c>
      <c r="D57" s="88">
        <f t="shared" si="18"/>
        <v>112</v>
      </c>
      <c r="E57" s="88">
        <f t="shared" si="18"/>
        <v>144</v>
      </c>
      <c r="F57" s="88">
        <f t="shared" si="18"/>
        <v>72</v>
      </c>
      <c r="G57" s="88">
        <f t="shared" si="18"/>
        <v>40</v>
      </c>
      <c r="H57" s="88">
        <f t="shared" si="18"/>
        <v>168</v>
      </c>
      <c r="I57" s="88"/>
      <c r="J57" s="88"/>
    </row>
    <row r="58" spans="1:11" x14ac:dyDescent="0.7">
      <c r="A58" s="60" t="s">
        <v>32</v>
      </c>
      <c r="B58" s="100"/>
      <c r="C58" s="128"/>
      <c r="D58" s="100"/>
      <c r="E58" s="128"/>
      <c r="F58" s="102"/>
      <c r="G58" s="102"/>
      <c r="H58" s="102"/>
      <c r="I58" s="102"/>
      <c r="J58" s="102"/>
    </row>
    <row r="59" spans="1:11" x14ac:dyDescent="0.7">
      <c r="A59" s="61" t="s">
        <v>22</v>
      </c>
      <c r="B59" s="62">
        <f>+'1.นครพนม'!O57</f>
        <v>24</v>
      </c>
      <c r="C59" s="81">
        <f>+'2.บึงกาฬ'!K57</f>
        <v>14</v>
      </c>
      <c r="D59" s="81">
        <f>+'3.เลย'!Q57</f>
        <v>28</v>
      </c>
      <c r="E59" s="84">
        <f>+'4.สกลนคร'!U57</f>
        <v>36</v>
      </c>
      <c r="F59" s="99">
        <f>+'5.หนองคาย'!L57</f>
        <v>18</v>
      </c>
      <c r="G59" s="99">
        <f>+'6.หนองบัวลำภู'!I57</f>
        <v>12</v>
      </c>
      <c r="H59" s="99">
        <f>+'7.อุดรธานี'!X57</f>
        <v>40</v>
      </c>
      <c r="I59" s="92">
        <f t="shared" ref="I59" si="19">(B59+C59+D59+E59+F59+G59)/2</f>
        <v>66</v>
      </c>
      <c r="J59" s="99">
        <f t="shared" ref="J59:J62" si="20">88-I59</f>
        <v>22</v>
      </c>
    </row>
    <row r="60" spans="1:11" x14ac:dyDescent="0.7">
      <c r="A60" s="71" t="s">
        <v>112</v>
      </c>
      <c r="B60" s="84">
        <f>+'1.นครพนม'!O58</f>
        <v>24</v>
      </c>
      <c r="C60" s="81">
        <f>+'2.บึงกาฬ'!K58</f>
        <v>12</v>
      </c>
      <c r="D60" s="81">
        <f>+'3.เลย'!Q58</f>
        <v>24</v>
      </c>
      <c r="E60" s="84">
        <f>+'4.สกลนคร'!U58</f>
        <v>34</v>
      </c>
      <c r="F60" s="99">
        <f>+'5.หนองคาย'!L58</f>
        <v>18</v>
      </c>
      <c r="G60" s="99">
        <f>+'6.หนองบัวลำภู'!I58</f>
        <v>10</v>
      </c>
      <c r="H60" s="99">
        <f>+'7.อุดรธานี'!X58</f>
        <v>12</v>
      </c>
      <c r="I60" s="92">
        <f t="shared" ref="I60:I62" si="21">(B60+C60+D60+E60+F60+G60)/2</f>
        <v>61</v>
      </c>
      <c r="J60" s="99">
        <f t="shared" si="20"/>
        <v>27</v>
      </c>
    </row>
    <row r="61" spans="1:11" x14ac:dyDescent="0.7">
      <c r="A61" s="71" t="s">
        <v>110</v>
      </c>
      <c r="B61" s="81">
        <f>+'1.นครพนม'!O59</f>
        <v>22</v>
      </c>
      <c r="C61" s="81">
        <f>+'2.บึงกาฬ'!K59</f>
        <v>14</v>
      </c>
      <c r="D61" s="81">
        <f>+'3.เลย'!Q59</f>
        <v>28</v>
      </c>
      <c r="E61" s="84">
        <f>+'4.สกลนคร'!U59</f>
        <v>32</v>
      </c>
      <c r="F61" s="99">
        <f>+'5.หนองคาย'!L59</f>
        <v>18</v>
      </c>
      <c r="G61" s="99">
        <f>+'6.หนองบัวลำภู'!I59</f>
        <v>10</v>
      </c>
      <c r="H61" s="99">
        <f>+'7.อุดรธานี'!X59</f>
        <v>42</v>
      </c>
      <c r="I61" s="92">
        <f t="shared" si="21"/>
        <v>62</v>
      </c>
      <c r="J61" s="99">
        <f t="shared" si="20"/>
        <v>26</v>
      </c>
    </row>
    <row r="62" spans="1:11" x14ac:dyDescent="0.7">
      <c r="A62" s="72" t="s">
        <v>23</v>
      </c>
      <c r="B62" s="62">
        <f>+'1.นครพนม'!O60</f>
        <v>24</v>
      </c>
      <c r="C62" s="81">
        <f>+'2.บึงกาฬ'!K60</f>
        <v>14</v>
      </c>
      <c r="D62" s="81">
        <f>+'3.เลย'!Q60</f>
        <v>26</v>
      </c>
      <c r="E62" s="84">
        <f>+'4.สกลนคร'!U60</f>
        <v>36</v>
      </c>
      <c r="F62" s="99">
        <f>+'5.หนองคาย'!L60</f>
        <v>18</v>
      </c>
      <c r="G62" s="99">
        <f>+'6.หนองบัวลำภู'!I60</f>
        <v>12</v>
      </c>
      <c r="H62" s="99">
        <f>+'7.อุดรธานี'!X60</f>
        <v>42</v>
      </c>
      <c r="I62" s="92">
        <f t="shared" si="21"/>
        <v>65</v>
      </c>
      <c r="J62" s="99">
        <f t="shared" si="20"/>
        <v>23</v>
      </c>
    </row>
    <row r="63" spans="1:11" x14ac:dyDescent="0.7">
      <c r="A63" s="109" t="s">
        <v>1</v>
      </c>
      <c r="B63" s="88">
        <f t="shared" ref="B63:H63" si="22">SUM(B59:B62)</f>
        <v>94</v>
      </c>
      <c r="C63" s="88">
        <f t="shared" si="22"/>
        <v>54</v>
      </c>
      <c r="D63" s="88">
        <f t="shared" si="22"/>
        <v>106</v>
      </c>
      <c r="E63" s="88">
        <f t="shared" si="22"/>
        <v>138</v>
      </c>
      <c r="F63" s="94">
        <f t="shared" si="22"/>
        <v>72</v>
      </c>
      <c r="G63" s="94">
        <f t="shared" si="22"/>
        <v>44</v>
      </c>
      <c r="H63" s="94">
        <f t="shared" si="22"/>
        <v>136</v>
      </c>
      <c r="I63" s="94"/>
      <c r="J63" s="94"/>
    </row>
    <row r="64" spans="1:11" x14ac:dyDescent="0.7">
      <c r="A64" s="110" t="s">
        <v>156</v>
      </c>
      <c r="B64" s="111">
        <f t="shared" ref="B64:H64" si="23">B22+B38+B45+B51+B57+B63</f>
        <v>734</v>
      </c>
      <c r="C64" s="111">
        <f t="shared" si="23"/>
        <v>516</v>
      </c>
      <c r="D64" s="111">
        <f t="shared" si="23"/>
        <v>914</v>
      </c>
      <c r="E64" s="111">
        <f t="shared" si="23"/>
        <v>1224</v>
      </c>
      <c r="F64" s="111">
        <f t="shared" si="23"/>
        <v>586</v>
      </c>
      <c r="G64" s="111">
        <f t="shared" si="23"/>
        <v>392</v>
      </c>
      <c r="H64" s="111">
        <f t="shared" si="23"/>
        <v>1336</v>
      </c>
      <c r="I64" s="111"/>
      <c r="J64" s="111"/>
      <c r="K64" s="173"/>
    </row>
    <row r="65" spans="1:11" ht="53.4" customHeight="1" x14ac:dyDescent="0.7">
      <c r="A65" s="73" t="s">
        <v>217</v>
      </c>
      <c r="B65" s="78"/>
      <c r="C65" s="78"/>
      <c r="D65" s="78"/>
      <c r="E65" s="78"/>
      <c r="F65" s="78"/>
      <c r="G65" s="78"/>
      <c r="H65" s="78"/>
      <c r="I65" s="78"/>
      <c r="J65" s="78"/>
    </row>
    <row r="66" spans="1:11" x14ac:dyDescent="0.7">
      <c r="A66" s="60" t="s">
        <v>27</v>
      </c>
      <c r="B66" s="100"/>
      <c r="C66" s="100"/>
      <c r="D66" s="100"/>
      <c r="E66" s="100"/>
      <c r="F66" s="101"/>
      <c r="G66" s="101"/>
      <c r="H66" s="101"/>
      <c r="I66" s="101"/>
      <c r="J66" s="101"/>
    </row>
    <row r="67" spans="1:11" x14ac:dyDescent="0.7">
      <c r="A67" s="61" t="s">
        <v>33</v>
      </c>
      <c r="B67" s="125"/>
      <c r="C67" s="131"/>
      <c r="D67" s="125"/>
      <c r="E67" s="125"/>
      <c r="F67" s="105"/>
      <c r="G67" s="105"/>
      <c r="H67" s="105"/>
      <c r="I67" s="105"/>
      <c r="J67" s="132"/>
    </row>
    <row r="68" spans="1:11" ht="24.6" customHeight="1" x14ac:dyDescent="0.7">
      <c r="A68" s="75" t="s">
        <v>253</v>
      </c>
      <c r="B68" s="62">
        <f>+'1.นครพนม'!O66</f>
        <v>22</v>
      </c>
      <c r="C68" s="84">
        <f>+'2.บึงกาฬ'!K66</f>
        <v>16</v>
      </c>
      <c r="D68" s="81">
        <f>+'3.เลย'!Q66</f>
        <v>28</v>
      </c>
      <c r="E68" s="81">
        <f>+'4.สกลนคร'!U66</f>
        <v>36</v>
      </c>
      <c r="F68" s="95">
        <f>+'5.หนองคาย'!L66</f>
        <v>18</v>
      </c>
      <c r="G68" s="92">
        <f>+'6.หนองบัวลำภู'!I66</f>
        <v>12</v>
      </c>
      <c r="H68" s="92">
        <f>+'7.อุดรธานี'!X66</f>
        <v>42</v>
      </c>
      <c r="I68" s="92">
        <f t="shared" ref="I68" si="24">(B68+C68+D68+E68+F68+G68)/2</f>
        <v>66</v>
      </c>
      <c r="J68" s="92">
        <f t="shared" ref="J68:J70" si="25">88-I68</f>
        <v>22</v>
      </c>
    </row>
    <row r="69" spans="1:11" x14ac:dyDescent="0.7">
      <c r="A69" s="61" t="s">
        <v>254</v>
      </c>
      <c r="B69" s="81">
        <f>+'1.นครพนม'!O67</f>
        <v>22</v>
      </c>
      <c r="C69" s="84">
        <f>+'2.บึงกาฬ'!K67</f>
        <v>14</v>
      </c>
      <c r="D69" s="62">
        <f>+'3.เลย'!Q67</f>
        <v>28</v>
      </c>
      <c r="E69" s="62">
        <f>+'4.สกลนคร'!U67</f>
        <v>36</v>
      </c>
      <c r="F69" s="92">
        <f>+'5.หนองคาย'!L67</f>
        <v>18</v>
      </c>
      <c r="G69" s="92">
        <f>+'6.หนองบัวลำภู'!I67</f>
        <v>10</v>
      </c>
      <c r="H69" s="95">
        <f>+'7.อุดรธานี'!X67</f>
        <v>6</v>
      </c>
      <c r="I69" s="95">
        <f t="shared" ref="I69:I70" si="26">(B69+C69+D69+E69+F69+G69)/2</f>
        <v>64</v>
      </c>
      <c r="J69" s="92">
        <f t="shared" si="25"/>
        <v>24</v>
      </c>
    </row>
    <row r="70" spans="1:11" ht="24.6" customHeight="1" x14ac:dyDescent="0.7">
      <c r="A70" s="75" t="s">
        <v>255</v>
      </c>
      <c r="B70" s="62">
        <f>+'1.นครพนม'!O68</f>
        <v>24</v>
      </c>
      <c r="C70" s="84">
        <f>+'2.บึงกาฬ'!K68</f>
        <v>14</v>
      </c>
      <c r="D70" s="82">
        <f>+'3.เลย'!Q68</f>
        <v>28</v>
      </c>
      <c r="E70" s="82">
        <f>+'4.สกลนคร'!U68</f>
        <v>36</v>
      </c>
      <c r="F70" s="95">
        <f>+'5.หนองคาย'!L68</f>
        <v>18</v>
      </c>
      <c r="G70" s="92">
        <f>+'6.หนองบัวลำภู'!I68</f>
        <v>12</v>
      </c>
      <c r="H70" s="106">
        <f>+'7.อุดรธานี'!X68</f>
        <v>40</v>
      </c>
      <c r="I70" s="106">
        <f t="shared" si="26"/>
        <v>66</v>
      </c>
      <c r="J70" s="92">
        <f t="shared" si="25"/>
        <v>22</v>
      </c>
    </row>
    <row r="71" spans="1:11" x14ac:dyDescent="0.7">
      <c r="A71" s="86" t="s">
        <v>1</v>
      </c>
      <c r="B71" s="88">
        <f t="shared" ref="B71:H71" si="27">SUM(B68:B70)</f>
        <v>68</v>
      </c>
      <c r="C71" s="88">
        <f t="shared" si="27"/>
        <v>44</v>
      </c>
      <c r="D71" s="88">
        <f t="shared" si="27"/>
        <v>84</v>
      </c>
      <c r="E71" s="88">
        <f t="shared" si="27"/>
        <v>108</v>
      </c>
      <c r="F71" s="94">
        <f t="shared" si="27"/>
        <v>54</v>
      </c>
      <c r="G71" s="94">
        <f t="shared" si="27"/>
        <v>34</v>
      </c>
      <c r="H71" s="94">
        <f t="shared" si="27"/>
        <v>88</v>
      </c>
      <c r="I71" s="94"/>
      <c r="J71" s="94"/>
    </row>
    <row r="72" spans="1:11" x14ac:dyDescent="0.7">
      <c r="A72" s="60" t="s">
        <v>28</v>
      </c>
      <c r="B72" s="128"/>
      <c r="C72" s="128"/>
      <c r="D72" s="100"/>
      <c r="E72" s="128"/>
      <c r="F72" s="102"/>
      <c r="G72" s="102"/>
      <c r="H72" s="102"/>
      <c r="I72" s="101"/>
      <c r="J72" s="101"/>
    </row>
    <row r="73" spans="1:11" ht="25.2" customHeight="1" x14ac:dyDescent="0.7">
      <c r="A73" s="61" t="s">
        <v>164</v>
      </c>
      <c r="B73" s="125"/>
      <c r="C73" s="133"/>
      <c r="D73" s="125"/>
      <c r="E73" s="133"/>
      <c r="F73" s="134"/>
      <c r="G73" s="134"/>
      <c r="H73" s="134"/>
      <c r="I73" s="132"/>
      <c r="J73" s="132"/>
    </row>
    <row r="74" spans="1:11" x14ac:dyDescent="0.7">
      <c r="A74" s="61" t="s">
        <v>38</v>
      </c>
      <c r="B74" s="81">
        <f>+'1.นครพนม'!O72</f>
        <v>16</v>
      </c>
      <c r="C74" s="84">
        <f>+'2.บึงกาฬ'!K72</f>
        <v>4</v>
      </c>
      <c r="D74" s="81">
        <f>+'3.เลย'!Q72</f>
        <v>28</v>
      </c>
      <c r="E74" s="84">
        <f>+'4.สกลนคร'!U72</f>
        <v>36</v>
      </c>
      <c r="F74" s="99">
        <f>+'5.หนองคาย'!L72</f>
        <v>16</v>
      </c>
      <c r="G74" s="99">
        <f>+'6.หนองบัวลำภู'!I72</f>
        <v>10</v>
      </c>
      <c r="H74" s="99">
        <f>+'7.อุดรธานี'!X72</f>
        <v>22</v>
      </c>
      <c r="I74" s="99">
        <f t="shared" ref="I74" si="28">(B74+C74+D74+E74+F74+G74)/2</f>
        <v>55</v>
      </c>
      <c r="J74" s="99">
        <f t="shared" ref="J74:J77" si="29">88-I74</f>
        <v>33</v>
      </c>
    </row>
    <row r="75" spans="1:11" x14ac:dyDescent="0.7">
      <c r="A75" s="61" t="s">
        <v>39</v>
      </c>
      <c r="B75" s="81">
        <f>+'1.นครพนม'!O73</f>
        <v>24</v>
      </c>
      <c r="C75" s="84">
        <f>+'2.บึงกาฬ'!K73</f>
        <v>16</v>
      </c>
      <c r="D75" s="81">
        <f>+'3.เลย'!Q73</f>
        <v>28</v>
      </c>
      <c r="E75" s="84">
        <f>+'4.สกลนคร'!U73</f>
        <v>36</v>
      </c>
      <c r="F75" s="99">
        <f>+'5.หนองคาย'!L73</f>
        <v>18</v>
      </c>
      <c r="G75" s="99">
        <f>+'6.หนองบัวลำภู'!I73</f>
        <v>12</v>
      </c>
      <c r="H75" s="99">
        <f>+'7.อุดรธานี'!X73</f>
        <v>42</v>
      </c>
      <c r="I75" s="99">
        <f t="shared" ref="I75:I77" si="30">(B75+C75+D75+E75+F75+G75)/2</f>
        <v>67</v>
      </c>
      <c r="J75" s="99">
        <f t="shared" si="29"/>
        <v>21</v>
      </c>
    </row>
    <row r="76" spans="1:11" x14ac:dyDescent="0.7">
      <c r="A76" s="61" t="s">
        <v>40</v>
      </c>
      <c r="B76" s="81">
        <f>+'1.นครพนม'!O74</f>
        <v>22</v>
      </c>
      <c r="C76" s="84">
        <f>+'2.บึงกาฬ'!K74</f>
        <v>16</v>
      </c>
      <c r="D76" s="81">
        <f>+'3.เลย'!Q74</f>
        <v>28</v>
      </c>
      <c r="E76" s="84">
        <f>+'4.สกลนคร'!U74</f>
        <v>36</v>
      </c>
      <c r="F76" s="99">
        <f>+'5.หนองคาย'!L74</f>
        <v>18</v>
      </c>
      <c r="G76" s="99">
        <f>+'6.หนองบัวลำภู'!I74</f>
        <v>12</v>
      </c>
      <c r="H76" s="99">
        <f>+'7.อุดรธานี'!X74</f>
        <v>42</v>
      </c>
      <c r="I76" s="99">
        <f t="shared" si="30"/>
        <v>66</v>
      </c>
      <c r="J76" s="99">
        <f t="shared" si="29"/>
        <v>22</v>
      </c>
    </row>
    <row r="77" spans="1:11" x14ac:dyDescent="0.7">
      <c r="A77" s="61" t="s">
        <v>41</v>
      </c>
      <c r="B77" s="81">
        <f>+'1.นครพนม'!O75</f>
        <v>18</v>
      </c>
      <c r="C77" s="84">
        <f>+'2.บึงกาฬ'!K75</f>
        <v>16</v>
      </c>
      <c r="D77" s="81">
        <f>+'3.เลย'!Q75</f>
        <v>28</v>
      </c>
      <c r="E77" s="84">
        <f>+'4.สกลนคร'!U75</f>
        <v>34</v>
      </c>
      <c r="F77" s="99">
        <f>+'5.หนองคาย'!L75</f>
        <v>18</v>
      </c>
      <c r="G77" s="99">
        <f>+'6.หนองบัวลำภู'!I75</f>
        <v>12</v>
      </c>
      <c r="H77" s="99">
        <f>+'7.อุดรธานี'!X75</f>
        <v>42</v>
      </c>
      <c r="I77" s="99">
        <f t="shared" si="30"/>
        <v>63</v>
      </c>
      <c r="J77" s="99">
        <f t="shared" si="29"/>
        <v>25</v>
      </c>
    </row>
    <row r="78" spans="1:11" x14ac:dyDescent="0.7">
      <c r="A78" s="86" t="s">
        <v>1</v>
      </c>
      <c r="B78" s="89">
        <f t="shared" ref="B78:H78" si="31">SUM(B73:B77)</f>
        <v>80</v>
      </c>
      <c r="C78" s="89">
        <f t="shared" si="31"/>
        <v>52</v>
      </c>
      <c r="D78" s="89">
        <f t="shared" si="31"/>
        <v>112</v>
      </c>
      <c r="E78" s="89">
        <f t="shared" si="31"/>
        <v>142</v>
      </c>
      <c r="F78" s="89">
        <f t="shared" si="31"/>
        <v>70</v>
      </c>
      <c r="G78" s="89">
        <f t="shared" si="31"/>
        <v>46</v>
      </c>
      <c r="H78" s="89">
        <f t="shared" si="31"/>
        <v>148</v>
      </c>
      <c r="I78" s="89"/>
      <c r="J78" s="89"/>
      <c r="K78" s="173"/>
    </row>
    <row r="79" spans="1:11" x14ac:dyDescent="0.7">
      <c r="A79" s="69" t="s">
        <v>34</v>
      </c>
      <c r="B79" s="128"/>
      <c r="C79" s="128"/>
      <c r="D79" s="128"/>
      <c r="E79" s="128"/>
      <c r="F79" s="102"/>
      <c r="G79" s="101"/>
      <c r="H79" s="101"/>
      <c r="I79" s="101"/>
      <c r="J79" s="101"/>
    </row>
    <row r="80" spans="1:11" ht="22.8" customHeight="1" x14ac:dyDescent="0.7">
      <c r="A80" s="70" t="s">
        <v>47</v>
      </c>
      <c r="B80" s="84">
        <f>+'1.นครพนม'!O78</f>
        <v>24</v>
      </c>
      <c r="C80" s="81">
        <f>+'2.บึงกาฬ'!K78</f>
        <v>16</v>
      </c>
      <c r="D80" s="81">
        <f>+'3.เลย'!Q78</f>
        <v>26</v>
      </c>
      <c r="E80" s="81">
        <f>+'4.สกลนคร'!U78</f>
        <v>32</v>
      </c>
      <c r="F80" s="92">
        <f>+'5.หนองคาย'!L78</f>
        <v>16</v>
      </c>
      <c r="G80" s="92">
        <f>+'6.หนองบัวลำภู'!I78</f>
        <v>10</v>
      </c>
      <c r="H80" s="92">
        <f>+'7.อุดรธานี'!X78</f>
        <v>42</v>
      </c>
      <c r="I80" s="92">
        <f t="shared" ref="I80" si="32">(B80+C80+D80+E80+F80+G80)/2</f>
        <v>62</v>
      </c>
      <c r="J80" s="92">
        <f t="shared" ref="J80:J83" si="33">88-I80</f>
        <v>26</v>
      </c>
    </row>
    <row r="81" spans="1:10" ht="24.6" customHeight="1" x14ac:dyDescent="0.7">
      <c r="A81" s="61" t="s">
        <v>46</v>
      </c>
      <c r="B81" s="84">
        <f>+'1.นครพนม'!O79</f>
        <v>24</v>
      </c>
      <c r="C81" s="81">
        <f>+'2.บึงกาฬ'!K79</f>
        <v>14</v>
      </c>
      <c r="D81" s="81">
        <f>+'3.เลย'!Q79</f>
        <v>20</v>
      </c>
      <c r="E81" s="81">
        <f>+'4.สกลนคร'!U79</f>
        <v>36</v>
      </c>
      <c r="F81" s="92">
        <f>+'5.หนองคาย'!L79</f>
        <v>16</v>
      </c>
      <c r="G81" s="92">
        <f>+'6.หนองบัวลำภู'!I79</f>
        <v>12</v>
      </c>
      <c r="H81" s="92">
        <f>+'7.อุดรธานี'!X79</f>
        <v>6</v>
      </c>
      <c r="I81" s="92">
        <f t="shared" ref="I81:I83" si="34">(B81+C81+D81+E81+F81+G81)/2</f>
        <v>61</v>
      </c>
      <c r="J81" s="92">
        <f t="shared" si="33"/>
        <v>27</v>
      </c>
    </row>
    <row r="82" spans="1:10" ht="24.6" customHeight="1" x14ac:dyDescent="0.7">
      <c r="A82" s="70" t="s">
        <v>45</v>
      </c>
      <c r="B82" s="84">
        <f>+'1.นครพนม'!O80</f>
        <v>24</v>
      </c>
      <c r="C82" s="81">
        <f>+'2.บึงกาฬ'!K80</f>
        <v>14</v>
      </c>
      <c r="D82" s="81">
        <f>+'3.เลย'!Q80</f>
        <v>28</v>
      </c>
      <c r="E82" s="81">
        <f>+'4.สกลนคร'!U80</f>
        <v>36</v>
      </c>
      <c r="F82" s="92">
        <f>+'5.หนองคาย'!L80</f>
        <v>18</v>
      </c>
      <c r="G82" s="92">
        <f>+'6.หนองบัวลำภู'!I80</f>
        <v>12</v>
      </c>
      <c r="H82" s="92">
        <f>+'7.อุดรธานี'!X80</f>
        <v>42</v>
      </c>
      <c r="I82" s="92">
        <f t="shared" si="34"/>
        <v>66</v>
      </c>
      <c r="J82" s="92">
        <f t="shared" si="33"/>
        <v>22</v>
      </c>
    </row>
    <row r="83" spans="1:10" ht="22.8" customHeight="1" x14ac:dyDescent="0.7">
      <c r="A83" s="70" t="s">
        <v>44</v>
      </c>
      <c r="B83" s="84">
        <f>+'1.นครพนม'!O81</f>
        <v>24</v>
      </c>
      <c r="C83" s="81">
        <f>+'2.บึงกาฬ'!K81</f>
        <v>16</v>
      </c>
      <c r="D83" s="81">
        <f>+'3.เลย'!Q81</f>
        <v>26</v>
      </c>
      <c r="E83" s="81">
        <f>+'4.สกลนคร'!U81</f>
        <v>36</v>
      </c>
      <c r="F83" s="92">
        <f>+'5.หนองคาย'!L81</f>
        <v>18</v>
      </c>
      <c r="G83" s="92">
        <f>+'6.หนองบัวลำภู'!I81</f>
        <v>12</v>
      </c>
      <c r="H83" s="92">
        <f>+'7.อุดรธานี'!X81</f>
        <v>42</v>
      </c>
      <c r="I83" s="92">
        <f t="shared" si="34"/>
        <v>66</v>
      </c>
      <c r="J83" s="92">
        <f t="shared" si="33"/>
        <v>22</v>
      </c>
    </row>
    <row r="84" spans="1:10" x14ac:dyDescent="0.7">
      <c r="A84" s="86" t="s">
        <v>1</v>
      </c>
      <c r="B84" s="88">
        <f t="shared" ref="B84:H84" si="35">SUM(B80:B83)</f>
        <v>96</v>
      </c>
      <c r="C84" s="88">
        <f t="shared" si="35"/>
        <v>60</v>
      </c>
      <c r="D84" s="88">
        <f t="shared" si="35"/>
        <v>100</v>
      </c>
      <c r="E84" s="88">
        <f t="shared" si="35"/>
        <v>140</v>
      </c>
      <c r="F84" s="94">
        <f t="shared" si="35"/>
        <v>68</v>
      </c>
      <c r="G84" s="94">
        <f t="shared" si="35"/>
        <v>46</v>
      </c>
      <c r="H84" s="94">
        <f t="shared" si="35"/>
        <v>132</v>
      </c>
      <c r="I84" s="94"/>
      <c r="J84" s="94"/>
    </row>
    <row r="85" spans="1:10" x14ac:dyDescent="0.7">
      <c r="A85" s="69" t="s">
        <v>35</v>
      </c>
      <c r="B85" s="128"/>
      <c r="C85" s="100"/>
      <c r="D85" s="100"/>
      <c r="E85" s="100"/>
      <c r="F85" s="101"/>
      <c r="G85" s="101"/>
      <c r="H85" s="101"/>
      <c r="I85" s="101"/>
      <c r="J85" s="101"/>
    </row>
    <row r="86" spans="1:10" ht="21.6" customHeight="1" x14ac:dyDescent="0.7">
      <c r="A86" s="70" t="s">
        <v>42</v>
      </c>
      <c r="B86" s="84">
        <f>+'1.นครพนม'!O84</f>
        <v>22</v>
      </c>
      <c r="C86" s="81">
        <f>+'2.บึงกาฬ'!K84</f>
        <v>14</v>
      </c>
      <c r="D86" s="81">
        <f>+'3.เลย'!Q84</f>
        <v>28</v>
      </c>
      <c r="E86" s="81">
        <f>+'4.สกลนคร'!U84</f>
        <v>36</v>
      </c>
      <c r="F86" s="92">
        <f>+'5.หนองคาย'!L84</f>
        <v>18</v>
      </c>
      <c r="G86" s="92">
        <f>+'6.หนองบัวลำภู'!I84</f>
        <v>4</v>
      </c>
      <c r="H86" s="92">
        <f>+'7.อุดรธานี'!X84</f>
        <v>42</v>
      </c>
      <c r="I86" s="92">
        <f t="shared" ref="I86" si="36">(B86+C86+D86+E86+F86+G86)/2</f>
        <v>61</v>
      </c>
      <c r="J86" s="95">
        <f t="shared" ref="J86:J87" si="37">88-I86</f>
        <v>27</v>
      </c>
    </row>
    <row r="87" spans="1:10" x14ac:dyDescent="0.7">
      <c r="A87" s="61" t="s">
        <v>43</v>
      </c>
      <c r="B87" s="84">
        <f>+'1.นครพนม'!O85</f>
        <v>18</v>
      </c>
      <c r="C87" s="81">
        <f>+'2.บึงกาฬ'!K85</f>
        <v>6</v>
      </c>
      <c r="D87" s="81">
        <f>+'3.เลย'!Q85</f>
        <v>26</v>
      </c>
      <c r="E87" s="81">
        <f>+'4.สกลนคร'!U85</f>
        <v>36</v>
      </c>
      <c r="F87" s="92">
        <f>+'5.หนองคาย'!L85</f>
        <v>14</v>
      </c>
      <c r="G87" s="92">
        <f>+'6.หนองบัวลำภู'!I85</f>
        <v>10</v>
      </c>
      <c r="H87" s="92">
        <f>+'7.อุดรธานี'!X85</f>
        <v>36</v>
      </c>
      <c r="I87" s="92">
        <f t="shared" ref="I87" si="38">(B87+C87+D87+E87+F87+G87)/2</f>
        <v>55</v>
      </c>
      <c r="J87" s="106">
        <f t="shared" si="37"/>
        <v>33</v>
      </c>
    </row>
    <row r="88" spans="1:10" x14ac:dyDescent="0.7">
      <c r="A88" s="86" t="s">
        <v>1</v>
      </c>
      <c r="B88" s="88">
        <f t="shared" ref="B88:H88" si="39">SUM(B86:B87)</f>
        <v>40</v>
      </c>
      <c r="C88" s="88">
        <f t="shared" si="39"/>
        <v>20</v>
      </c>
      <c r="D88" s="88">
        <f t="shared" si="39"/>
        <v>54</v>
      </c>
      <c r="E88" s="88">
        <f t="shared" si="39"/>
        <v>72</v>
      </c>
      <c r="F88" s="94">
        <f t="shared" si="39"/>
        <v>32</v>
      </c>
      <c r="G88" s="94">
        <f t="shared" si="39"/>
        <v>14</v>
      </c>
      <c r="H88" s="94">
        <f t="shared" si="39"/>
        <v>78</v>
      </c>
      <c r="I88" s="94"/>
      <c r="J88" s="94"/>
    </row>
    <row r="89" spans="1:10" x14ac:dyDescent="0.7">
      <c r="A89" s="69" t="s">
        <v>36</v>
      </c>
      <c r="B89" s="128"/>
      <c r="C89" s="128"/>
      <c r="D89" s="100"/>
      <c r="E89" s="100"/>
      <c r="F89" s="102"/>
      <c r="G89" s="102"/>
      <c r="H89" s="101"/>
      <c r="I89" s="102"/>
      <c r="J89" s="102"/>
    </row>
    <row r="90" spans="1:10" ht="26.4" customHeight="1" x14ac:dyDescent="0.7">
      <c r="A90" s="75" t="s">
        <v>37</v>
      </c>
      <c r="B90" s="119">
        <f>+'1.นครพนม'!O88</f>
        <v>10</v>
      </c>
      <c r="C90" s="119">
        <f>+'2.บึงกาฬ'!K88</f>
        <v>10</v>
      </c>
      <c r="D90" s="120">
        <f>+'3.เลย'!Q88</f>
        <v>18</v>
      </c>
      <c r="E90" s="120">
        <f>+'4.สกลนคร'!U88</f>
        <v>14</v>
      </c>
      <c r="F90" s="106">
        <f>+'5.หนองคาย'!L88</f>
        <v>12</v>
      </c>
      <c r="G90" s="106">
        <f>+'6.หนองบัวลำภู'!I88</f>
        <v>2</v>
      </c>
      <c r="H90" s="93">
        <f>+'7.อุดรธานี'!X88</f>
        <v>40</v>
      </c>
      <c r="I90" s="106"/>
      <c r="J90" s="106"/>
    </row>
    <row r="91" spans="1:10" x14ac:dyDescent="0.7">
      <c r="A91" s="86" t="s">
        <v>1</v>
      </c>
      <c r="B91" s="88">
        <f t="shared" ref="B91:H91" si="40">SUM(B90)</f>
        <v>10</v>
      </c>
      <c r="C91" s="88">
        <f t="shared" si="40"/>
        <v>10</v>
      </c>
      <c r="D91" s="88">
        <f t="shared" si="40"/>
        <v>18</v>
      </c>
      <c r="E91" s="88">
        <f t="shared" si="40"/>
        <v>14</v>
      </c>
      <c r="F91" s="94">
        <f t="shared" si="40"/>
        <v>12</v>
      </c>
      <c r="G91" s="94">
        <f t="shared" si="40"/>
        <v>2</v>
      </c>
      <c r="H91" s="94">
        <f t="shared" si="40"/>
        <v>40</v>
      </c>
      <c r="I91" s="94"/>
      <c r="J91" s="94"/>
    </row>
    <row r="92" spans="1:10" ht="26.4" customHeight="1" x14ac:dyDescent="0.7">
      <c r="A92" s="113" t="s">
        <v>157</v>
      </c>
      <c r="B92" s="111">
        <f t="shared" ref="B92:H92" si="41">B71+B78+B84+B88+B91</f>
        <v>294</v>
      </c>
      <c r="C92" s="111">
        <f t="shared" si="41"/>
        <v>186</v>
      </c>
      <c r="D92" s="111">
        <f t="shared" si="41"/>
        <v>368</v>
      </c>
      <c r="E92" s="111">
        <f t="shared" si="41"/>
        <v>476</v>
      </c>
      <c r="F92" s="111">
        <f t="shared" si="41"/>
        <v>236</v>
      </c>
      <c r="G92" s="111">
        <f t="shared" si="41"/>
        <v>142</v>
      </c>
      <c r="H92" s="111">
        <f t="shared" si="41"/>
        <v>486</v>
      </c>
      <c r="I92" s="111"/>
      <c r="J92" s="146"/>
    </row>
    <row r="93" spans="1:10" ht="25.95" customHeight="1" x14ac:dyDescent="0.7">
      <c r="A93" s="114" t="s">
        <v>158</v>
      </c>
      <c r="B93" s="115">
        <f t="shared" ref="B93:H93" si="42">B64+B92</f>
        <v>1028</v>
      </c>
      <c r="C93" s="115">
        <f t="shared" si="42"/>
        <v>702</v>
      </c>
      <c r="D93" s="115">
        <f t="shared" si="42"/>
        <v>1282</v>
      </c>
      <c r="E93" s="115">
        <f t="shared" si="42"/>
        <v>1700</v>
      </c>
      <c r="F93" s="115">
        <f t="shared" si="42"/>
        <v>822</v>
      </c>
      <c r="G93" s="115">
        <f t="shared" si="42"/>
        <v>534</v>
      </c>
      <c r="H93" s="115">
        <f t="shared" si="42"/>
        <v>1822</v>
      </c>
      <c r="I93" s="115"/>
      <c r="J93" s="114"/>
    </row>
    <row r="94" spans="1:10" x14ac:dyDescent="0.7">
      <c r="A94" s="175" t="s">
        <v>576</v>
      </c>
      <c r="B94" s="176">
        <f>+'1.นครพนม'!O92</f>
        <v>85.666666666666671</v>
      </c>
      <c r="C94" s="178">
        <f>+'2.บึงกาฬ'!K92</f>
        <v>87.75</v>
      </c>
      <c r="D94" s="177">
        <f>+'3.เลย'!Q92</f>
        <v>91.571428571428569</v>
      </c>
      <c r="E94" s="177">
        <f>+'4.สกลนคร'!U92</f>
        <v>94.444444444444443</v>
      </c>
      <c r="F94" s="177">
        <f>+'5.หนองคาย'!L92</f>
        <v>91.333333333333329</v>
      </c>
      <c r="G94" s="177">
        <f>+'6.หนองบัวลำภู'!I92</f>
        <v>89</v>
      </c>
      <c r="H94" s="177">
        <f>+'7.อุดรธานี'!X92</f>
        <v>86.761904761904759</v>
      </c>
      <c r="I94" s="174"/>
      <c r="J94" s="174"/>
    </row>
  </sheetData>
  <mergeCells count="7">
    <mergeCell ref="A1:J1"/>
    <mergeCell ref="A6:A8"/>
    <mergeCell ref="B5:H6"/>
    <mergeCell ref="I5:J5"/>
    <mergeCell ref="I6:J6"/>
    <mergeCell ref="I7:I8"/>
    <mergeCell ref="J7:J8"/>
  </mergeCells>
  <pageMargins left="0.19685039370078741" right="0.17" top="0.41" bottom="0.41" header="0.43" footer="0.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9</vt:i4>
      </vt:variant>
    </vt:vector>
  </HeadingPairs>
  <TitlesOfParts>
    <vt:vector size="22" baseType="lpstr">
      <vt:lpstr>1.นครพนม</vt:lpstr>
      <vt:lpstr>2.บึงกาฬ</vt:lpstr>
      <vt:lpstr>3.เลย</vt:lpstr>
      <vt:lpstr>4.สกลนคร</vt:lpstr>
      <vt:lpstr>5.หนองคาย</vt:lpstr>
      <vt:lpstr>6.หนองบัวลำภู</vt:lpstr>
      <vt:lpstr>7.อุดรธานี</vt:lpstr>
      <vt:lpstr>กราฟ</vt:lpstr>
      <vt:lpstr>สรุป</vt:lpstr>
      <vt:lpstr>รายหมวด และ Grade</vt:lpstr>
      <vt:lpstr>คะแนนรวมทุก รพ.</vt:lpstr>
      <vt:lpstr>รายละเอียดประกอบ</vt:lpstr>
      <vt:lpstr>เกณฑ์การประเมิน</vt:lpstr>
      <vt:lpstr>'1.นครพนม'!Print_Titles</vt:lpstr>
      <vt:lpstr>'2.บึงกาฬ'!Print_Titles</vt:lpstr>
      <vt:lpstr>'3.เลย'!Print_Titles</vt:lpstr>
      <vt:lpstr>'4.สกลนคร'!Print_Titles</vt:lpstr>
      <vt:lpstr>'5.หนองคาย'!Print_Titles</vt:lpstr>
      <vt:lpstr>'6.หนองบัวลำภู'!Print_Titles</vt:lpstr>
      <vt:lpstr>'7.อุดรธานี'!Print_Titles</vt:lpstr>
      <vt:lpstr>รายละเอียดประกอบ!Print_Titles</vt:lpstr>
      <vt:lpstr>สรุป!Print_Titles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2023-02-21T04:05:15Z</cp:lastPrinted>
  <dcterms:created xsi:type="dcterms:W3CDTF">2021-01-19T21:49:56Z</dcterms:created>
  <dcterms:modified xsi:type="dcterms:W3CDTF">2023-03-21T10:34:40Z</dcterms:modified>
</cp:coreProperties>
</file>