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KUC66\ข้อมูลบริการ\2_66\"/>
    </mc:Choice>
  </mc:AlternateContent>
  <bookViews>
    <workbookView xWindow="0" yWindow="0" windowWidth="23040" windowHeight="8832" tabRatio="700" activeTab="1"/>
  </bookViews>
  <sheets>
    <sheet name="1.ข้อมูลทั่วไป" sheetId="3" r:id="rId1"/>
    <sheet name="2.ข้อมูลการให้บริการ" sheetId="2" r:id="rId2"/>
  </sheets>
  <definedNames>
    <definedName name="_xlnm.Print_Titles" localSheetId="1">'2.ข้อมูลการให้บริการ'!$A:$B,'2.ข้อมูลการให้บริการ'!$2:$8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2" i="2" l="1"/>
  <c r="W9" i="2"/>
  <c r="Z17" i="2" l="1"/>
  <c r="AA17" i="2"/>
  <c r="Y17" i="2"/>
  <c r="X17" i="2"/>
  <c r="AA16" i="2"/>
  <c r="Z16" i="2"/>
  <c r="Y16" i="2"/>
  <c r="X16" i="2"/>
  <c r="AA15" i="2"/>
  <c r="Z15" i="2"/>
  <c r="Y15" i="2"/>
  <c r="X15" i="2"/>
  <c r="AA14" i="2"/>
  <c r="Z14" i="2"/>
  <c r="Y14" i="2"/>
  <c r="X14" i="2"/>
  <c r="AA13" i="2"/>
  <c r="Z13" i="2"/>
  <c r="Y13" i="2"/>
  <c r="X13" i="2"/>
  <c r="AA12" i="2"/>
  <c r="Z12" i="2"/>
  <c r="Y12" i="2"/>
  <c r="X12" i="2"/>
  <c r="AA11" i="2"/>
  <c r="Z11" i="2"/>
  <c r="Y11" i="2"/>
  <c r="X11" i="2"/>
  <c r="AA10" i="2"/>
  <c r="Z10" i="2"/>
  <c r="Y10" i="2"/>
  <c r="X10" i="2"/>
  <c r="AA9" i="2"/>
  <c r="Z9" i="2"/>
  <c r="Y9" i="2"/>
  <c r="X9" i="2"/>
  <c r="R15" i="2" l="1"/>
  <c r="D21" i="2" l="1"/>
  <c r="H18" i="2"/>
  <c r="H17" i="2"/>
  <c r="H14" i="2"/>
  <c r="H13" i="2"/>
  <c r="H9" i="2"/>
  <c r="I21" i="2"/>
  <c r="E21" i="2"/>
  <c r="F21" i="2"/>
  <c r="G21" i="2"/>
  <c r="C10" i="2"/>
  <c r="C11" i="2"/>
  <c r="C12" i="2"/>
  <c r="C13" i="2"/>
  <c r="C14" i="2"/>
  <c r="C15" i="2"/>
  <c r="C16" i="2"/>
  <c r="C17" i="2"/>
  <c r="C18" i="2"/>
  <c r="C19" i="2"/>
  <c r="C20" i="2"/>
  <c r="C9" i="2"/>
  <c r="S20" i="3"/>
  <c r="R20" i="3"/>
  <c r="Q20" i="3"/>
  <c r="P20" i="3"/>
  <c r="O20" i="3"/>
  <c r="X20" i="3"/>
  <c r="J20" i="3"/>
  <c r="T20" i="3"/>
  <c r="U20" i="3"/>
  <c r="V20" i="3"/>
  <c r="W20" i="3"/>
  <c r="J21" i="2"/>
  <c r="K21" i="2"/>
  <c r="L21" i="2"/>
  <c r="N21" i="2"/>
  <c r="O21" i="2"/>
  <c r="P21" i="2"/>
  <c r="Q21" i="2"/>
  <c r="S21" i="2"/>
  <c r="T21" i="2"/>
  <c r="U21" i="2"/>
  <c r="V21" i="2"/>
  <c r="R20" i="2"/>
  <c r="M20" i="2"/>
  <c r="H20" i="2"/>
  <c r="R19" i="2"/>
  <c r="M19" i="2"/>
  <c r="H19" i="2"/>
  <c r="R18" i="2"/>
  <c r="M18" i="2"/>
  <c r="R17" i="2"/>
  <c r="M17" i="2"/>
  <c r="R16" i="2"/>
  <c r="M16" i="2"/>
  <c r="H16" i="2"/>
  <c r="M15" i="2"/>
  <c r="H15" i="2"/>
  <c r="W15" i="2" s="1"/>
  <c r="R14" i="2"/>
  <c r="M14" i="2"/>
  <c r="R13" i="2"/>
  <c r="M13" i="2"/>
  <c r="R12" i="2"/>
  <c r="M12" i="2"/>
  <c r="H12" i="2"/>
  <c r="R11" i="2"/>
  <c r="M11" i="2"/>
  <c r="H11" i="2"/>
  <c r="R10" i="2"/>
  <c r="M10" i="2"/>
  <c r="R9" i="2"/>
  <c r="M9" i="2"/>
  <c r="G20" i="3"/>
  <c r="E20" i="3"/>
  <c r="D20" i="3"/>
  <c r="F20" i="3"/>
  <c r="I20" i="3"/>
  <c r="H20" i="3"/>
  <c r="H10" i="2"/>
  <c r="W17" i="2" l="1"/>
  <c r="W16" i="2"/>
  <c r="W14" i="2"/>
  <c r="W13" i="2"/>
  <c r="W11" i="2"/>
  <c r="W10" i="2"/>
  <c r="H21" i="2"/>
  <c r="C20" i="3"/>
  <c r="R21" i="2"/>
  <c r="C21" i="2"/>
  <c r="M21" i="2"/>
</calcChain>
</file>

<file path=xl/sharedStrings.xml><?xml version="1.0" encoding="utf-8"?>
<sst xmlns="http://schemas.openxmlformats.org/spreadsheetml/2006/main" count="135" uniqueCount="81">
  <si>
    <t>สิทธิ UC</t>
  </si>
  <si>
    <t>โรงพยาบาล</t>
  </si>
  <si>
    <t>IPD</t>
  </si>
  <si>
    <t>OP Visit รวม</t>
  </si>
  <si>
    <t>OP Visit UC</t>
  </si>
  <si>
    <t>OP Visit CSMBS</t>
  </si>
  <si>
    <t>OP Visit อื่นๆ</t>
  </si>
  <si>
    <t>OP Visit SSS</t>
  </si>
  <si>
    <t xml:space="preserve">IP Admit </t>
  </si>
  <si>
    <t>จำนวนวันนอน</t>
  </si>
  <si>
    <t>รวม</t>
  </si>
  <si>
    <t>สิทธิ SSS</t>
  </si>
  <si>
    <t>สิทธิ CSMBS</t>
  </si>
  <si>
    <t>สิทธิ อื่นๆ</t>
  </si>
  <si>
    <t>CMI</t>
  </si>
  <si>
    <t>ปีงบประมาณ</t>
  </si>
  <si>
    <t>OPD (จำนวนครั้ง)</t>
  </si>
  <si>
    <t>AdjRW</t>
  </si>
  <si>
    <t>หมายเหตุ</t>
  </si>
  <si>
    <t xml:space="preserve">     1. ส่วนที่ระบายสี ไม่ต้องกรอกข้อมูล</t>
  </si>
  <si>
    <t xml:space="preserve">     2. ห้ามปรับแก้ตาราง  ห้ามแก้ไขสูตร</t>
  </si>
  <si>
    <t xml:space="preserve">     3.ข้อมูลผู้ป่วยใน  ให้ใช้ข้อมูล  12  แฟ้มและใช้โปรแกรม  DRGs Index</t>
  </si>
  <si>
    <r>
      <rPr>
        <b/>
        <sz val="18"/>
        <color indexed="10"/>
        <rFont val="TH SarabunPSK"/>
        <family val="2"/>
      </rPr>
      <t>กรุณาส่งข้อมูลบริการ  ตามแบบฟอร์มนี้ไปที่</t>
    </r>
    <r>
      <rPr>
        <b/>
        <sz val="18"/>
        <color indexed="8"/>
        <rFont val="TH SarabunPSK"/>
        <family val="2"/>
      </rPr>
      <t xml:space="preserve"> กลุ่มงานการเงินการคลัง  สำนักงานเขตบริการสุขภาพที่ 8  ทาง E-mail ที่ r8waycfo@gmail.com  </t>
    </r>
    <r>
      <rPr>
        <b/>
        <sz val="18"/>
        <color indexed="10"/>
        <rFont val="TH SarabunPSK"/>
        <family val="2"/>
      </rPr>
      <t/>
    </r>
  </si>
  <si>
    <r>
      <rPr>
        <b/>
        <sz val="18"/>
        <color indexed="10"/>
        <rFont val="TH SarabunPSK"/>
        <family val="2"/>
      </rPr>
      <t xml:space="preserve">กรุณาส่งข้อมูล  ตามแบบฟอร์มนี้มาที่ </t>
    </r>
    <r>
      <rPr>
        <b/>
        <sz val="18"/>
        <color indexed="8"/>
        <rFont val="TH SarabunPSK"/>
        <family val="2"/>
      </rPr>
      <t xml:space="preserve">กลุ่มงานการเงินการคลัง  สำนักงานเขตบริการสุขภาพที่ 8  ทาง E-mail ที่ r8waycfo@gmail.com </t>
    </r>
  </si>
  <si>
    <t xml:space="preserve">ประชากรทั้งหมด </t>
  </si>
  <si>
    <t xml:space="preserve">จำนวนประชากรแยกตามสิทธิ (คน) </t>
  </si>
  <si>
    <t>จำนวนเตียง/ห้องพิเศษ</t>
  </si>
  <si>
    <t>ระดับโรงพยาบาล</t>
  </si>
  <si>
    <t xml:space="preserve">ข้อมูลบุคลากร </t>
  </si>
  <si>
    <t>สิทธิประกันสังคม</t>
  </si>
  <si>
    <t>สิทธิข้าราชการ</t>
  </si>
  <si>
    <t>สิทธิอื่นๆ</t>
  </si>
  <si>
    <t>จำนวนเตียง</t>
  </si>
  <si>
    <t>จำนวนเตียงใช้จริง</t>
  </si>
  <si>
    <t>ห้องพิเศษ</t>
  </si>
  <si>
    <t>ระดับทุรกันดาร</t>
  </si>
  <si>
    <t>Service Plan</t>
  </si>
  <si>
    <t>ระดับ HA</t>
  </si>
  <si>
    <t>ข้าราชการ</t>
  </si>
  <si>
    <t>ลูกจ้างประจำ</t>
  </si>
  <si>
    <t>พนักงานราชการ</t>
  </si>
  <si>
    <t>ลูกจ้างชั่วคราว</t>
  </si>
  <si>
    <t>แพทย์</t>
  </si>
  <si>
    <t>ทันตแพทย์</t>
  </si>
  <si>
    <t>เภสัชกร</t>
  </si>
  <si>
    <t>พยาบาล</t>
  </si>
  <si>
    <t>ข้าราชการอื่น</t>
  </si>
  <si>
    <t>(รวมตำแหน่งวิชาชีพ)</t>
  </si>
  <si>
    <t>แพทย์เฉพาะทาง</t>
  </si>
  <si>
    <t xml:space="preserve">     2. ห้ามปรับแก้ตาราง</t>
  </si>
  <si>
    <t>พกส.</t>
  </si>
  <si>
    <t>แพทย์ GP</t>
  </si>
  <si>
    <t xml:space="preserve"> </t>
  </si>
  <si>
    <t xml:space="preserve">     3.ข้อมูลผู้ป่วยใน  ให้ใช้ข้อมูล  12  แฟ้มและใช้โปรแกรม  </t>
  </si>
  <si>
    <t xml:space="preserve">      DRGs Index</t>
  </si>
  <si>
    <t>หนองคาย</t>
  </si>
  <si>
    <t>โพนพิสัย</t>
  </si>
  <si>
    <t>ศรีเชียงใหม่</t>
  </si>
  <si>
    <t>สังคม</t>
  </si>
  <si>
    <t>ท่าบ่อ</t>
  </si>
  <si>
    <t>สระใคร</t>
  </si>
  <si>
    <t>โพธิ์ตาก</t>
  </si>
  <si>
    <t>เฝ้าไร่</t>
  </si>
  <si>
    <t>รัตนวาปี</t>
  </si>
  <si>
    <t>รพท./รพศ. ปกติ</t>
  </si>
  <si>
    <t>S</t>
  </si>
  <si>
    <t>ขั้น 3</t>
  </si>
  <si>
    <t>พื้นที่ปกติ 2</t>
  </si>
  <si>
    <t>M2</t>
  </si>
  <si>
    <t>พื้นที่ปกติ 3</t>
  </si>
  <si>
    <t>F2</t>
  </si>
  <si>
    <t>ขั้น 3 หมดอายุ รอ re Accredit</t>
  </si>
  <si>
    <t>พื้นที่เฉพาะ ระดับ 1</t>
  </si>
  <si>
    <t>พื้นที่ปกติ 1</t>
  </si>
  <si>
    <t>M1</t>
  </si>
  <si>
    <t>F3</t>
  </si>
  <si>
    <t>รอประเมิน ขั้น 3</t>
  </si>
  <si>
    <t>ระดับรพ.วิกฤต ไตรมาส 1/66</t>
  </si>
  <si>
    <t xml:space="preserve">ข้อมูล ณ </t>
  </si>
  <si>
    <t>2.  ข้อมูลบริการ   (1 ตุลาคม 2565 - 31 มีนาคม 2566)</t>
  </si>
  <si>
    <t>1. ข้อมูลทั่วไป  (1 ตุลาคม 2565 - 31 มีนาคม 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</si>
</sst>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_-"/>
    <numFmt numFmtId="188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8"/>
      <color indexed="10"/>
      <name val="TH SarabunPSK"/>
      <family val="2"/>
    </font>
    <font>
      <b/>
      <sz val="15"/>
      <color indexed="8"/>
      <name val="TH SarabunPSK"/>
      <family val="2"/>
    </font>
    <font>
      <b/>
      <sz val="14"/>
      <color indexed="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color theme="0"/>
      <name val="TH SarabunPSK"/>
      <family val="2"/>
    </font>
    <font>
      <sz val="16"/>
      <color theme="1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187" fontId="5" fillId="0" borderId="0" applyFont="0" applyFill="0" applyBorder="0" applyAlignment="0" applyProtection="0"/>
  </cellStyleXfs>
  <cellXfs count="211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Border="1" applyAlignment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/>
    <xf numFmtId="0" fontId="7" fillId="2" borderId="2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/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/>
    <xf numFmtId="187" fontId="6" fillId="0" borderId="0" xfId="2" applyFont="1" applyBorder="1"/>
    <xf numFmtId="188" fontId="6" fillId="0" borderId="0" xfId="2" applyNumberFormat="1" applyFont="1" applyFill="1" applyBorder="1"/>
    <xf numFmtId="188" fontId="6" fillId="0" borderId="0" xfId="2" applyNumberFormat="1" applyFont="1" applyBorder="1"/>
    <xf numFmtId="0" fontId="7" fillId="0" borderId="0" xfId="0" applyFont="1" applyBorder="1"/>
    <xf numFmtId="188" fontId="7" fillId="0" borderId="0" xfId="2" applyNumberFormat="1" applyFont="1" applyFill="1" applyBorder="1"/>
    <xf numFmtId="0" fontId="7" fillId="0" borderId="0" xfId="0" applyFont="1" applyFill="1" applyBorder="1"/>
    <xf numFmtId="0" fontId="7" fillId="0" borderId="0" xfId="0" applyFont="1"/>
    <xf numFmtId="187" fontId="7" fillId="0" borderId="0" xfId="2" applyFont="1" applyBorder="1"/>
    <xf numFmtId="0" fontId="7" fillId="2" borderId="0" xfId="0" applyFont="1" applyFill="1"/>
    <xf numFmtId="0" fontId="7" fillId="7" borderId="0" xfId="0" applyFont="1" applyFill="1"/>
    <xf numFmtId="187" fontId="7" fillId="2" borderId="3" xfId="2" applyFont="1" applyFill="1" applyBorder="1"/>
    <xf numFmtId="187" fontId="6" fillId="2" borderId="3" xfId="2" applyFont="1" applyFill="1" applyBorder="1"/>
    <xf numFmtId="187" fontId="6" fillId="0" borderId="0" xfId="0" applyNumberFormat="1" applyFont="1" applyFill="1" applyBorder="1"/>
    <xf numFmtId="187" fontId="7" fillId="0" borderId="0" xfId="0" applyNumberFormat="1" applyFont="1" applyFill="1" applyBorder="1"/>
    <xf numFmtId="187" fontId="6" fillId="0" borderId="0" xfId="0" applyNumberFormat="1" applyFont="1" applyBorder="1"/>
    <xf numFmtId="0" fontId="7" fillId="0" borderId="0" xfId="0" applyFont="1" applyFill="1" applyBorder="1" applyAlignment="1"/>
    <xf numFmtId="0" fontId="8" fillId="0" borderId="0" xfId="0" applyFont="1"/>
    <xf numFmtId="188" fontId="2" fillId="0" borderId="4" xfId="2" applyNumberFormat="1" applyFont="1" applyFill="1" applyBorder="1"/>
    <xf numFmtId="188" fontId="2" fillId="17" borderId="4" xfId="2" applyNumberFormat="1" applyFont="1" applyFill="1" applyBorder="1"/>
    <xf numFmtId="0" fontId="3" fillId="0" borderId="0" xfId="0" applyFont="1" applyFill="1" applyBorder="1" applyAlignment="1"/>
    <xf numFmtId="0" fontId="2" fillId="0" borderId="0" xfId="0" applyFont="1"/>
    <xf numFmtId="0" fontId="3" fillId="0" borderId="0" xfId="0" applyFont="1" applyFill="1"/>
    <xf numFmtId="0" fontId="7" fillId="0" borderId="0" xfId="0" applyFont="1" applyFill="1"/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top"/>
    </xf>
    <xf numFmtId="0" fontId="2" fillId="10" borderId="0" xfId="0" applyFont="1" applyFill="1"/>
    <xf numFmtId="0" fontId="3" fillId="10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/>
    </xf>
    <xf numFmtId="188" fontId="2" fillId="0" borderId="4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7" borderId="0" xfId="0" applyFont="1" applyFill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2" borderId="0" xfId="0" applyFont="1" applyFill="1"/>
    <xf numFmtId="0" fontId="2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188" fontId="3" fillId="2" borderId="3" xfId="1" applyNumberFormat="1" applyFont="1" applyFill="1" applyBorder="1"/>
    <xf numFmtId="187" fontId="3" fillId="2" borderId="3" xfId="1" applyFont="1" applyFill="1" applyBorder="1"/>
    <xf numFmtId="187" fontId="2" fillId="2" borderId="3" xfId="1" applyFont="1" applyFill="1" applyBorder="1"/>
    <xf numFmtId="188" fontId="2" fillId="17" borderId="4" xfId="1" applyNumberFormat="1" applyFont="1" applyFill="1" applyBorder="1"/>
    <xf numFmtId="187" fontId="2" fillId="17" borderId="4" xfId="1" applyFont="1" applyFill="1" applyBorder="1"/>
    <xf numFmtId="3" fontId="2" fillId="17" borderId="4" xfId="1" applyNumberFormat="1" applyFont="1" applyFill="1" applyBorder="1"/>
    <xf numFmtId="4" fontId="2" fillId="17" borderId="4" xfId="1" applyNumberFormat="1" applyFont="1" applyFill="1" applyBorder="1"/>
    <xf numFmtId="188" fontId="2" fillId="0" borderId="4" xfId="1" applyNumberFormat="1" applyFont="1" applyFill="1" applyBorder="1"/>
    <xf numFmtId="3" fontId="2" fillId="0" borderId="4" xfId="1" applyNumberFormat="1" applyFont="1" applyFill="1" applyBorder="1"/>
    <xf numFmtId="4" fontId="2" fillId="0" borderId="4" xfId="1" applyNumberFormat="1" applyFont="1" applyFill="1" applyBorder="1"/>
    <xf numFmtId="187" fontId="2" fillId="0" borderId="4" xfId="1" applyFont="1" applyFill="1" applyBorder="1"/>
    <xf numFmtId="0" fontId="2" fillId="0" borderId="0" xfId="0" applyFont="1" applyBorder="1"/>
    <xf numFmtId="0" fontId="2" fillId="0" borderId="3" xfId="0" applyFont="1" applyFill="1" applyBorder="1" applyAlignment="1">
      <alignment horizontal="left"/>
    </xf>
    <xf numFmtId="188" fontId="2" fillId="17" borderId="3" xfId="1" applyNumberFormat="1" applyFont="1" applyFill="1" applyBorder="1"/>
    <xf numFmtId="3" fontId="2" fillId="17" borderId="3" xfId="1" applyNumberFormat="1" applyFont="1" applyFill="1" applyBorder="1"/>
    <xf numFmtId="4" fontId="2" fillId="17" borderId="3" xfId="1" applyNumberFormat="1" applyFont="1" applyFill="1" applyBorder="1"/>
    <xf numFmtId="187" fontId="2" fillId="17" borderId="3" xfId="1" applyFont="1" applyFill="1" applyBorder="1"/>
    <xf numFmtId="188" fontId="2" fillId="0" borderId="3" xfId="1" applyNumberFormat="1" applyFont="1" applyFill="1" applyBorder="1"/>
    <xf numFmtId="3" fontId="2" fillId="0" borderId="3" xfId="1" applyNumberFormat="1" applyFont="1" applyFill="1" applyBorder="1"/>
    <xf numFmtId="4" fontId="2" fillId="0" borderId="3" xfId="1" applyNumberFormat="1" applyFont="1" applyFill="1" applyBorder="1"/>
    <xf numFmtId="187" fontId="2" fillId="0" borderId="3" xfId="1" applyFont="1" applyFill="1" applyBorder="1"/>
    <xf numFmtId="188" fontId="2" fillId="0" borderId="3" xfId="0" applyNumberFormat="1" applyFont="1" applyBorder="1"/>
    <xf numFmtId="3" fontId="2" fillId="0" borderId="3" xfId="0" applyNumberFormat="1" applyFont="1" applyBorder="1"/>
    <xf numFmtId="4" fontId="2" fillId="0" borderId="3" xfId="0" applyNumberFormat="1" applyFont="1" applyBorder="1"/>
    <xf numFmtId="187" fontId="2" fillId="0" borderId="3" xfId="0" applyNumberFormat="1" applyFont="1" applyBorder="1"/>
    <xf numFmtId="188" fontId="2" fillId="0" borderId="3" xfId="1" applyNumberFormat="1" applyFont="1" applyFill="1" applyBorder="1" applyAlignment="1">
      <alignment horizontal="center"/>
    </xf>
    <xf numFmtId="188" fontId="2" fillId="0" borderId="3" xfId="1" applyNumberFormat="1" applyFont="1" applyFill="1" applyBorder="1" applyAlignment="1">
      <alignment horizontal="center" vertical="center"/>
    </xf>
    <xf numFmtId="188" fontId="2" fillId="0" borderId="3" xfId="0" applyNumberFormat="1" applyFont="1" applyFill="1" applyBorder="1" applyAlignment="1">
      <alignment horizontal="center" vertical="center" wrapText="1"/>
    </xf>
    <xf numFmtId="188" fontId="2" fillId="0" borderId="3" xfId="0" applyNumberFormat="1" applyFont="1" applyFill="1" applyBorder="1" applyAlignment="1">
      <alignment horizontal="center" vertical="center"/>
    </xf>
    <xf numFmtId="0" fontId="3" fillId="18" borderId="0" xfId="0" applyFont="1" applyFill="1"/>
    <xf numFmtId="0" fontId="7" fillId="18" borderId="0" xfId="0" applyFont="1" applyFill="1"/>
    <xf numFmtId="0" fontId="6" fillId="18" borderId="0" xfId="0" applyFont="1" applyFill="1"/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10" borderId="2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right"/>
    </xf>
    <xf numFmtId="0" fontId="4" fillId="19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wrapText="1"/>
    </xf>
    <xf numFmtId="188" fontId="13" fillId="0" borderId="4" xfId="0" applyNumberFormat="1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center"/>
    </xf>
    <xf numFmtId="0" fontId="13" fillId="17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88" fontId="4" fillId="0" borderId="8" xfId="2" applyNumberFormat="1" applyFont="1" applyFill="1" applyBorder="1"/>
    <xf numFmtId="187" fontId="7" fillId="2" borderId="7" xfId="2" applyFont="1" applyFill="1" applyBorder="1"/>
    <xf numFmtId="187" fontId="6" fillId="2" borderId="7" xfId="2" applyFont="1" applyFill="1" applyBorder="1"/>
    <xf numFmtId="0" fontId="3" fillId="0" borderId="9" xfId="0" applyFont="1" applyFill="1" applyBorder="1" applyAlignment="1">
      <alignment horizontal="left"/>
    </xf>
    <xf numFmtId="188" fontId="7" fillId="2" borderId="9" xfId="2" applyNumberFormat="1" applyFont="1" applyFill="1" applyBorder="1"/>
    <xf numFmtId="188" fontId="3" fillId="0" borderId="9" xfId="2" applyNumberFormat="1" applyFont="1" applyFill="1" applyBorder="1"/>
    <xf numFmtId="187" fontId="7" fillId="2" borderId="9" xfId="2" applyFont="1" applyFill="1" applyBorder="1"/>
    <xf numFmtId="187" fontId="6" fillId="2" borderId="9" xfId="2" applyFont="1" applyFill="1" applyBorder="1"/>
    <xf numFmtId="188" fontId="2" fillId="0" borderId="0" xfId="0" applyNumberFormat="1" applyFont="1" applyFill="1" applyBorder="1"/>
    <xf numFmtId="3" fontId="4" fillId="0" borderId="4" xfId="1" applyNumberFormat="1" applyFont="1" applyFill="1" applyBorder="1"/>
    <xf numFmtId="188" fontId="4" fillId="0" borderId="4" xfId="1" applyNumberFormat="1" applyFont="1" applyFill="1" applyBorder="1"/>
    <xf numFmtId="0" fontId="4" fillId="0" borderId="4" xfId="1" applyNumberFormat="1" applyFont="1" applyFill="1" applyBorder="1"/>
    <xf numFmtId="187" fontId="4" fillId="0" borderId="4" xfId="1" applyFont="1" applyFill="1" applyBorder="1"/>
    <xf numFmtId="0" fontId="3" fillId="19" borderId="9" xfId="0" applyFont="1" applyFill="1" applyBorder="1" applyAlignment="1">
      <alignment horizontal="center"/>
    </xf>
    <xf numFmtId="188" fontId="4" fillId="0" borderId="4" xfId="1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13" fillId="0" borderId="8" xfId="0" applyFont="1" applyFill="1" applyBorder="1" applyAlignment="1">
      <alignment horizontal="center"/>
    </xf>
    <xf numFmtId="188" fontId="4" fillId="0" borderId="8" xfId="1" applyNumberFormat="1" applyFont="1" applyFill="1" applyBorder="1" applyAlignment="1">
      <alignment horizontal="center"/>
    </xf>
    <xf numFmtId="188" fontId="4" fillId="0" borderId="3" xfId="1" applyNumberFormat="1" applyFont="1" applyFill="1" applyBorder="1" applyAlignment="1">
      <alignment horizontal="center" vertical="center"/>
    </xf>
    <xf numFmtId="188" fontId="4" fillId="0" borderId="3" xfId="0" applyNumberFormat="1" applyFont="1" applyFill="1" applyBorder="1" applyAlignment="1">
      <alignment horizontal="center" vertical="center" wrapText="1"/>
    </xf>
    <xf numFmtId="188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/>
    </xf>
    <xf numFmtId="3" fontId="2" fillId="0" borderId="0" xfId="0" applyNumberFormat="1" applyFont="1" applyFill="1" applyBorder="1"/>
    <xf numFmtId="188" fontId="4" fillId="0" borderId="3" xfId="1" applyNumberFormat="1" applyFont="1" applyFill="1" applyBorder="1" applyAlignment="1">
      <alignment horizontal="center"/>
    </xf>
    <xf numFmtId="188" fontId="4" fillId="0" borderId="10" xfId="1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right"/>
    </xf>
    <xf numFmtId="0" fontId="3" fillId="0" borderId="0" xfId="0" applyFont="1" applyFill="1" applyBorder="1"/>
    <xf numFmtId="3" fontId="15" fillId="0" borderId="0" xfId="0" applyNumberFormat="1" applyFont="1" applyBorder="1" applyAlignment="1">
      <alignment horizontal="center" vertical="top"/>
    </xf>
    <xf numFmtId="0" fontId="3" fillId="0" borderId="9" xfId="1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right"/>
    </xf>
    <xf numFmtId="0" fontId="2" fillId="17" borderId="3" xfId="0" applyFont="1" applyFill="1" applyBorder="1" applyAlignment="1">
      <alignment horizontal="left"/>
    </xf>
    <xf numFmtId="0" fontId="2" fillId="17" borderId="7" xfId="0" applyFont="1" applyFill="1" applyBorder="1" applyAlignment="1">
      <alignment horizontal="left"/>
    </xf>
    <xf numFmtId="0" fontId="8" fillId="0" borderId="0" xfId="0" applyFont="1" applyFill="1"/>
    <xf numFmtId="0" fontId="16" fillId="0" borderId="9" xfId="0" applyFont="1" applyBorder="1" applyAlignment="1">
      <alignment vertical="top"/>
    </xf>
    <xf numFmtId="0" fontId="2" fillId="0" borderId="9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/>
    </xf>
    <xf numFmtId="0" fontId="3" fillId="10" borderId="18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4" borderId="11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 shrinkToFit="1"/>
    </xf>
    <xf numFmtId="0" fontId="11" fillId="10" borderId="6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 shrinkToFit="1"/>
    </xf>
    <xf numFmtId="0" fontId="3" fillId="20" borderId="13" xfId="0" applyFont="1" applyFill="1" applyBorder="1" applyAlignment="1">
      <alignment horizontal="center"/>
    </xf>
    <xf numFmtId="0" fontId="3" fillId="20" borderId="12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16" xfId="0" applyFont="1" applyFill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6" borderId="12" xfId="0" applyFont="1" applyFill="1" applyBorder="1" applyAlignment="1">
      <alignment horizontal="center"/>
    </xf>
    <xf numFmtId="188" fontId="2" fillId="21" borderId="4" xfId="1" applyNumberFormat="1" applyFont="1" applyFill="1" applyBorder="1"/>
    <xf numFmtId="187" fontId="2" fillId="21" borderId="4" xfId="1" applyFont="1" applyFill="1" applyBorder="1"/>
  </cellXfs>
  <cellStyles count="3">
    <cellStyle name="Comma 2" xfId="1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"/>
  <sheetViews>
    <sheetView view="pageBreakPreview" zoomScale="80" zoomScaleNormal="80" zoomScaleSheetLayoutView="80" workbookViewId="0">
      <selection activeCell="A4" sqref="A4:A7"/>
    </sheetView>
  </sheetViews>
  <sheetFormatPr defaultColWidth="9" defaultRowHeight="21" x14ac:dyDescent="0.4"/>
  <cols>
    <col min="1" max="1" width="12.3984375" style="38" customWidth="1"/>
    <col min="2" max="2" width="10.69921875" style="42" customWidth="1"/>
    <col min="3" max="3" width="9.69921875" style="42" customWidth="1"/>
    <col min="4" max="4" width="8.5" style="38" bestFit="1" customWidth="1"/>
    <col min="5" max="5" width="13.296875" style="38" customWidth="1"/>
    <col min="6" max="6" width="9.8984375" style="38" customWidth="1"/>
    <col min="7" max="7" width="7.69921875" style="38" bestFit="1" customWidth="1"/>
    <col min="8" max="8" width="7.69921875" style="38" customWidth="1"/>
    <col min="9" max="10" width="8" style="38" customWidth="1"/>
    <col min="11" max="11" width="15.5" style="38" bestFit="1" customWidth="1"/>
    <col min="12" max="12" width="8.296875" style="38" customWidth="1"/>
    <col min="13" max="13" width="26.3984375" style="38" bestFit="1" customWidth="1"/>
    <col min="14" max="14" width="11.69921875" style="38" customWidth="1"/>
    <col min="15" max="15" width="10.296875" style="38" customWidth="1"/>
    <col min="16" max="16" width="14.3984375" style="38" customWidth="1"/>
    <col min="17" max="17" width="9.8984375" style="38" customWidth="1"/>
    <col min="18" max="18" width="9.3984375" style="38" customWidth="1"/>
    <col min="19" max="19" width="9.69921875" style="38" customWidth="1"/>
    <col min="20" max="20" width="9.8984375" style="38" customWidth="1"/>
    <col min="21" max="21" width="7.09765625" style="38" customWidth="1"/>
    <col min="22" max="22" width="10.3984375" style="38" customWidth="1"/>
    <col min="23" max="23" width="21" style="38" customWidth="1"/>
    <col min="24" max="24" width="19.8984375" style="38" customWidth="1"/>
    <col min="25" max="48" width="9" style="43"/>
    <col min="49" max="16384" width="9" style="38"/>
  </cols>
  <sheetData>
    <row r="1" spans="1:49" ht="23.4" x14ac:dyDescent="0.45">
      <c r="A1" s="34" t="s">
        <v>23</v>
      </c>
    </row>
    <row r="2" spans="1:49" ht="23.4" x14ac:dyDescent="0.45">
      <c r="A2" s="34"/>
    </row>
    <row r="3" spans="1:49" ht="21.6" thickBot="1" x14ac:dyDescent="0.45">
      <c r="A3" s="44" t="s">
        <v>80</v>
      </c>
      <c r="B3" s="45"/>
      <c r="C3" s="46"/>
    </row>
    <row r="4" spans="1:49" s="48" customFormat="1" ht="21.6" thickBot="1" x14ac:dyDescent="0.45">
      <c r="A4" s="161" t="s">
        <v>1</v>
      </c>
      <c r="B4" s="172" t="s">
        <v>78</v>
      </c>
      <c r="C4" s="174" t="s">
        <v>24</v>
      </c>
      <c r="D4" s="176" t="s">
        <v>25</v>
      </c>
      <c r="E4" s="176"/>
      <c r="F4" s="176"/>
      <c r="G4" s="177"/>
      <c r="H4" s="178" t="s">
        <v>26</v>
      </c>
      <c r="I4" s="179"/>
      <c r="J4" s="180"/>
      <c r="K4" s="165" t="s">
        <v>27</v>
      </c>
      <c r="L4" s="166"/>
      <c r="M4" s="166"/>
      <c r="N4" s="167"/>
      <c r="O4" s="168" t="s">
        <v>28</v>
      </c>
      <c r="P4" s="169"/>
      <c r="Q4" s="169"/>
      <c r="R4" s="169"/>
      <c r="S4" s="169"/>
      <c r="T4" s="169"/>
      <c r="U4" s="169"/>
      <c r="V4" s="169"/>
      <c r="W4" s="169"/>
      <c r="X4" s="170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</row>
    <row r="5" spans="1:49" s="50" customFormat="1" ht="21.6" thickBot="1" x14ac:dyDescent="0.45">
      <c r="A5" s="171"/>
      <c r="B5" s="173"/>
      <c r="C5" s="175"/>
      <c r="D5" s="156" t="s">
        <v>0</v>
      </c>
      <c r="E5" s="156" t="s">
        <v>29</v>
      </c>
      <c r="F5" s="156" t="s">
        <v>30</v>
      </c>
      <c r="G5" s="156" t="s">
        <v>31</v>
      </c>
      <c r="H5" s="156" t="s">
        <v>32</v>
      </c>
      <c r="I5" s="156" t="s">
        <v>33</v>
      </c>
      <c r="J5" s="156" t="s">
        <v>34</v>
      </c>
      <c r="K5" s="156" t="s">
        <v>35</v>
      </c>
      <c r="L5" s="156" t="s">
        <v>36</v>
      </c>
      <c r="M5" s="156" t="s">
        <v>37</v>
      </c>
      <c r="N5" s="156" t="s">
        <v>77</v>
      </c>
      <c r="O5" s="163" t="s">
        <v>38</v>
      </c>
      <c r="P5" s="163"/>
      <c r="Q5" s="163"/>
      <c r="R5" s="163"/>
      <c r="S5" s="163"/>
      <c r="T5" s="164"/>
      <c r="U5" s="156" t="s">
        <v>39</v>
      </c>
      <c r="V5" s="156" t="s">
        <v>40</v>
      </c>
      <c r="W5" s="100" t="s">
        <v>50</v>
      </c>
      <c r="X5" s="49" t="s">
        <v>41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</row>
    <row r="6" spans="1:49" s="50" customFormat="1" ht="43.95" customHeight="1" thickBot="1" x14ac:dyDescent="0.45">
      <c r="A6" s="171"/>
      <c r="B6" s="173"/>
      <c r="C6" s="175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9" t="s">
        <v>42</v>
      </c>
      <c r="P6" s="160"/>
      <c r="Q6" s="161" t="s">
        <v>43</v>
      </c>
      <c r="R6" s="161" t="s">
        <v>44</v>
      </c>
      <c r="S6" s="161" t="s">
        <v>45</v>
      </c>
      <c r="T6" s="156" t="s">
        <v>46</v>
      </c>
      <c r="U6" s="157"/>
      <c r="V6" s="157"/>
      <c r="W6" s="101" t="s">
        <v>47</v>
      </c>
      <c r="X6" s="107" t="s">
        <v>47</v>
      </c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</row>
    <row r="7" spans="1:49" s="50" customFormat="1" ht="21.6" thickBot="1" x14ac:dyDescent="0.45">
      <c r="A7" s="162"/>
      <c r="B7" s="173"/>
      <c r="C7" s="175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51" t="s">
        <v>51</v>
      </c>
      <c r="P7" s="51" t="s">
        <v>48</v>
      </c>
      <c r="Q7" s="162"/>
      <c r="R7" s="162"/>
      <c r="S7" s="162"/>
      <c r="T7" s="158"/>
      <c r="U7" s="158"/>
      <c r="V7" s="158"/>
      <c r="W7" s="106"/>
      <c r="X7" s="52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</row>
    <row r="8" spans="1:49" s="50" customFormat="1" ht="21" customHeight="1" x14ac:dyDescent="0.45">
      <c r="A8" s="151" t="s">
        <v>55</v>
      </c>
      <c r="B8" s="153"/>
      <c r="C8" s="142">
        <v>179580</v>
      </c>
      <c r="D8" s="142">
        <v>113245</v>
      </c>
      <c r="E8" s="142">
        <v>26754</v>
      </c>
      <c r="F8" s="142">
        <v>35805</v>
      </c>
      <c r="G8" s="142">
        <v>3776</v>
      </c>
      <c r="H8" s="143">
        <v>350</v>
      </c>
      <c r="I8" s="143">
        <v>420</v>
      </c>
      <c r="J8" s="143">
        <v>68</v>
      </c>
      <c r="K8" s="109" t="s">
        <v>64</v>
      </c>
      <c r="L8" s="66" t="s">
        <v>65</v>
      </c>
      <c r="M8" s="114" t="s">
        <v>66</v>
      </c>
      <c r="N8" s="110"/>
      <c r="O8" s="67">
        <v>0</v>
      </c>
      <c r="P8" s="67">
        <v>69</v>
      </c>
      <c r="Q8" s="66">
        <v>12</v>
      </c>
      <c r="R8" s="66">
        <v>24</v>
      </c>
      <c r="S8" s="66">
        <v>356</v>
      </c>
      <c r="T8" s="66">
        <v>139</v>
      </c>
      <c r="U8" s="66">
        <v>40</v>
      </c>
      <c r="V8" s="66">
        <v>36</v>
      </c>
      <c r="W8" s="66">
        <v>274</v>
      </c>
      <c r="X8" s="66">
        <v>289</v>
      </c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</row>
    <row r="9" spans="1:49" s="43" customFormat="1" ht="21" customHeight="1" x14ac:dyDescent="0.45">
      <c r="A9" s="151" t="s">
        <v>56</v>
      </c>
      <c r="B9" s="154"/>
      <c r="C9" s="141">
        <v>63068</v>
      </c>
      <c r="D9" s="141">
        <v>59249</v>
      </c>
      <c r="E9" s="141">
        <v>1605</v>
      </c>
      <c r="F9" s="141">
        <v>1705</v>
      </c>
      <c r="G9" s="141">
        <v>509</v>
      </c>
      <c r="H9" s="139">
        <v>120</v>
      </c>
      <c r="I9" s="139">
        <v>113</v>
      </c>
      <c r="J9" s="139">
        <v>29</v>
      </c>
      <c r="K9" s="66" t="s">
        <v>67</v>
      </c>
      <c r="L9" s="66" t="s">
        <v>68</v>
      </c>
      <c r="M9" s="112" t="s">
        <v>66</v>
      </c>
      <c r="N9" s="110"/>
      <c r="O9" s="67">
        <v>15</v>
      </c>
      <c r="P9" s="67">
        <v>11</v>
      </c>
      <c r="Q9" s="66">
        <v>9</v>
      </c>
      <c r="R9" s="66">
        <v>7</v>
      </c>
      <c r="S9" s="66">
        <v>108</v>
      </c>
      <c r="T9" s="66">
        <v>34</v>
      </c>
      <c r="U9" s="66">
        <v>8</v>
      </c>
      <c r="V9" s="66">
        <v>10</v>
      </c>
      <c r="W9" s="66">
        <v>82</v>
      </c>
      <c r="X9" s="66">
        <v>8</v>
      </c>
      <c r="AW9" s="50"/>
    </row>
    <row r="10" spans="1:49" s="43" customFormat="1" ht="21" customHeight="1" x14ac:dyDescent="0.45">
      <c r="A10" s="151" t="s">
        <v>57</v>
      </c>
      <c r="B10" s="154"/>
      <c r="C10" s="141">
        <v>18406</v>
      </c>
      <c r="D10" s="141">
        <v>12644</v>
      </c>
      <c r="E10" s="141">
        <v>4030</v>
      </c>
      <c r="F10" s="141">
        <v>621</v>
      </c>
      <c r="G10" s="141">
        <v>1111</v>
      </c>
      <c r="H10" s="139">
        <v>30</v>
      </c>
      <c r="I10" s="139">
        <v>33</v>
      </c>
      <c r="J10" s="139">
        <v>5</v>
      </c>
      <c r="K10" s="66" t="s">
        <v>69</v>
      </c>
      <c r="L10" s="66" t="s">
        <v>70</v>
      </c>
      <c r="M10" s="110" t="s">
        <v>71</v>
      </c>
      <c r="N10" s="110"/>
      <c r="O10" s="67">
        <v>3</v>
      </c>
      <c r="P10" s="67"/>
      <c r="Q10" s="66">
        <v>3</v>
      </c>
      <c r="R10" s="66">
        <v>3</v>
      </c>
      <c r="S10" s="66">
        <v>31</v>
      </c>
      <c r="T10" s="66">
        <v>25</v>
      </c>
      <c r="U10" s="66">
        <v>7</v>
      </c>
      <c r="V10" s="66">
        <v>3</v>
      </c>
      <c r="W10" s="66">
        <v>36</v>
      </c>
      <c r="X10" s="66">
        <v>4</v>
      </c>
    </row>
    <row r="11" spans="1:49" customFormat="1" ht="21" customHeight="1" x14ac:dyDescent="0.45">
      <c r="A11" s="151" t="s">
        <v>58</v>
      </c>
      <c r="B11" s="154"/>
      <c r="C11" s="136">
        <v>17933</v>
      </c>
      <c r="D11" s="136">
        <v>13628</v>
      </c>
      <c r="E11" s="137">
        <v>3426</v>
      </c>
      <c r="F11" s="138">
        <v>761</v>
      </c>
      <c r="G11" s="138">
        <v>118</v>
      </c>
      <c r="H11" s="139">
        <v>47</v>
      </c>
      <c r="I11" s="139">
        <v>36</v>
      </c>
      <c r="J11" s="139">
        <v>11</v>
      </c>
      <c r="K11" s="66" t="s">
        <v>72</v>
      </c>
      <c r="L11" s="66" t="s">
        <v>70</v>
      </c>
      <c r="M11" s="110" t="s">
        <v>66</v>
      </c>
      <c r="N11" s="110"/>
      <c r="O11" s="67">
        <v>5</v>
      </c>
      <c r="P11" s="67">
        <v>1</v>
      </c>
      <c r="Q11" s="66">
        <v>2</v>
      </c>
      <c r="R11" s="66">
        <v>3</v>
      </c>
      <c r="S11" s="66">
        <v>37</v>
      </c>
      <c r="T11" s="66">
        <v>21</v>
      </c>
      <c r="U11" s="66">
        <v>5</v>
      </c>
      <c r="V11" s="66">
        <v>5</v>
      </c>
      <c r="W11" s="66">
        <v>48</v>
      </c>
      <c r="X11" s="66">
        <v>9</v>
      </c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50"/>
    </row>
    <row r="12" spans="1:49" s="50" customFormat="1" ht="21" customHeight="1" x14ac:dyDescent="0.45">
      <c r="A12" s="151" t="s">
        <v>59</v>
      </c>
      <c r="B12" s="154"/>
      <c r="C12" s="93">
        <v>83471</v>
      </c>
      <c r="D12" s="54">
        <v>63630</v>
      </c>
      <c r="E12" s="93">
        <v>12535</v>
      </c>
      <c r="F12" s="93">
        <v>5770</v>
      </c>
      <c r="G12" s="54">
        <v>1536</v>
      </c>
      <c r="H12" s="108">
        <v>250</v>
      </c>
      <c r="I12" s="108">
        <v>281</v>
      </c>
      <c r="J12" s="108">
        <v>94</v>
      </c>
      <c r="K12" s="66" t="s">
        <v>73</v>
      </c>
      <c r="L12" s="66" t="s">
        <v>74</v>
      </c>
      <c r="M12" s="110" t="s">
        <v>66</v>
      </c>
      <c r="N12" s="115"/>
      <c r="O12" s="67">
        <v>7</v>
      </c>
      <c r="P12" s="67">
        <v>36</v>
      </c>
      <c r="Q12" s="66">
        <v>9</v>
      </c>
      <c r="R12" s="66">
        <v>17</v>
      </c>
      <c r="S12" s="66">
        <v>222</v>
      </c>
      <c r="T12" s="66">
        <v>69</v>
      </c>
      <c r="U12" s="66">
        <v>15</v>
      </c>
      <c r="V12" s="66">
        <v>4</v>
      </c>
      <c r="W12" s="66">
        <v>164</v>
      </c>
      <c r="X12" s="66">
        <v>20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</row>
    <row r="13" spans="1:49" s="50" customFormat="1" ht="21" customHeight="1" x14ac:dyDescent="0.45">
      <c r="A13" s="151" t="s">
        <v>60</v>
      </c>
      <c r="B13" s="154"/>
      <c r="C13" s="93">
        <v>26565</v>
      </c>
      <c r="D13" s="93">
        <v>20286</v>
      </c>
      <c r="E13" s="93">
        <v>4849</v>
      </c>
      <c r="F13" s="93">
        <v>993</v>
      </c>
      <c r="G13" s="93">
        <v>437</v>
      </c>
      <c r="H13" s="108">
        <v>36</v>
      </c>
      <c r="I13" s="108">
        <v>31</v>
      </c>
      <c r="J13" s="108">
        <v>5</v>
      </c>
      <c r="K13" s="66" t="s">
        <v>69</v>
      </c>
      <c r="L13" s="66" t="s">
        <v>75</v>
      </c>
      <c r="M13" s="110" t="s">
        <v>66</v>
      </c>
      <c r="N13" s="115"/>
      <c r="O13" s="67">
        <v>3</v>
      </c>
      <c r="P13" s="67">
        <v>1</v>
      </c>
      <c r="Q13" s="66">
        <v>3</v>
      </c>
      <c r="R13" s="66">
        <v>3</v>
      </c>
      <c r="S13" s="66">
        <v>22</v>
      </c>
      <c r="T13" s="66">
        <v>15</v>
      </c>
      <c r="U13" s="66">
        <v>2</v>
      </c>
      <c r="V13" s="66">
        <v>3</v>
      </c>
      <c r="W13" s="66">
        <v>36</v>
      </c>
      <c r="X13" s="66">
        <v>7</v>
      </c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</row>
    <row r="14" spans="1:49" s="50" customFormat="1" ht="21" customHeight="1" x14ac:dyDescent="0.45">
      <c r="A14" s="151" t="s">
        <v>61</v>
      </c>
      <c r="B14" s="154"/>
      <c r="C14" s="94">
        <v>10643</v>
      </c>
      <c r="D14" s="94">
        <v>7390</v>
      </c>
      <c r="E14" s="95">
        <v>493</v>
      </c>
      <c r="F14" s="96">
        <v>1272</v>
      </c>
      <c r="G14" s="96">
        <v>1488</v>
      </c>
      <c r="H14" s="108">
        <v>30</v>
      </c>
      <c r="I14" s="108">
        <v>26</v>
      </c>
      <c r="J14" s="108">
        <v>6</v>
      </c>
      <c r="K14" s="66" t="s">
        <v>69</v>
      </c>
      <c r="L14" s="66" t="s">
        <v>75</v>
      </c>
      <c r="M14" s="110" t="s">
        <v>76</v>
      </c>
      <c r="N14" s="110"/>
      <c r="O14" s="67">
        <v>3</v>
      </c>
      <c r="P14" s="67"/>
      <c r="Q14" s="66">
        <v>2</v>
      </c>
      <c r="R14" s="66">
        <v>4</v>
      </c>
      <c r="S14" s="66">
        <v>21</v>
      </c>
      <c r="T14" s="66">
        <v>9</v>
      </c>
      <c r="U14" s="66"/>
      <c r="V14" s="66">
        <v>1</v>
      </c>
      <c r="W14" s="66">
        <v>22</v>
      </c>
      <c r="X14" s="66">
        <v>6</v>
      </c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</row>
    <row r="15" spans="1:49" s="50" customFormat="1" ht="21" customHeight="1" x14ac:dyDescent="0.45">
      <c r="A15" s="151" t="s">
        <v>62</v>
      </c>
      <c r="B15" s="154"/>
      <c r="C15" s="141">
        <v>37229</v>
      </c>
      <c r="D15" s="141">
        <v>27742</v>
      </c>
      <c r="E15" s="141">
        <v>7809</v>
      </c>
      <c r="F15" s="141">
        <v>1262</v>
      </c>
      <c r="G15" s="141">
        <v>416</v>
      </c>
      <c r="H15" s="139">
        <v>30</v>
      </c>
      <c r="I15" s="139">
        <v>30</v>
      </c>
      <c r="J15" s="139">
        <v>4</v>
      </c>
      <c r="K15" s="66" t="s">
        <v>69</v>
      </c>
      <c r="L15" s="66" t="s">
        <v>70</v>
      </c>
      <c r="M15" s="113" t="s">
        <v>76</v>
      </c>
      <c r="N15" s="110"/>
      <c r="O15" s="67">
        <v>5</v>
      </c>
      <c r="P15" s="67"/>
      <c r="Q15" s="66">
        <v>3</v>
      </c>
      <c r="R15" s="66">
        <v>2</v>
      </c>
      <c r="S15" s="66">
        <v>25</v>
      </c>
      <c r="T15" s="66">
        <v>13</v>
      </c>
      <c r="U15" s="66"/>
      <c r="V15" s="66">
        <v>1</v>
      </c>
      <c r="W15" s="66">
        <v>41</v>
      </c>
      <c r="X15" s="66">
        <v>19</v>
      </c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</row>
    <row r="16" spans="1:49" s="43" customFormat="1" ht="21" customHeight="1" x14ac:dyDescent="0.45">
      <c r="A16" s="151" t="s">
        <v>63</v>
      </c>
      <c r="B16" s="154"/>
      <c r="C16" s="131">
        <v>42702</v>
      </c>
      <c r="D16" s="131">
        <v>10099</v>
      </c>
      <c r="E16" s="131">
        <v>1276</v>
      </c>
      <c r="F16" s="131">
        <v>2436</v>
      </c>
      <c r="G16" s="131">
        <v>28891</v>
      </c>
      <c r="H16" s="132">
        <v>30</v>
      </c>
      <c r="I16" s="132">
        <v>30</v>
      </c>
      <c r="J16" s="132">
        <v>6</v>
      </c>
      <c r="K16" s="66" t="s">
        <v>69</v>
      </c>
      <c r="L16" s="66" t="s">
        <v>75</v>
      </c>
      <c r="M16" s="111" t="s">
        <v>76</v>
      </c>
      <c r="N16" s="110"/>
      <c r="O16" s="67">
        <v>5</v>
      </c>
      <c r="P16" s="67">
        <v>1</v>
      </c>
      <c r="Q16" s="66">
        <v>3</v>
      </c>
      <c r="R16" s="66">
        <v>3</v>
      </c>
      <c r="S16" s="66">
        <v>19</v>
      </c>
      <c r="T16" s="66">
        <v>14</v>
      </c>
      <c r="U16" s="66">
        <v>1</v>
      </c>
      <c r="V16" s="66">
        <v>1</v>
      </c>
      <c r="W16" s="66">
        <v>26</v>
      </c>
      <c r="X16" s="66">
        <v>21</v>
      </c>
    </row>
    <row r="17" spans="1:48" ht="21" customHeight="1" x14ac:dyDescent="0.45">
      <c r="A17" s="148"/>
      <c r="B17" s="154"/>
      <c r="C17" s="131"/>
      <c r="D17" s="131"/>
      <c r="E17" s="131"/>
      <c r="F17" s="131"/>
      <c r="G17" s="131"/>
      <c r="H17" s="132"/>
      <c r="I17" s="132"/>
      <c r="J17" s="132"/>
      <c r="K17" s="66"/>
      <c r="L17" s="66"/>
      <c r="M17" s="110"/>
      <c r="N17" s="110"/>
      <c r="O17" s="67"/>
      <c r="P17" s="67"/>
      <c r="Q17" s="66"/>
      <c r="R17" s="66"/>
      <c r="S17" s="66"/>
      <c r="T17" s="66"/>
      <c r="U17" s="66"/>
      <c r="V17" s="66"/>
      <c r="W17" s="66"/>
      <c r="X17" s="66"/>
    </row>
    <row r="18" spans="1:48" ht="21" customHeight="1" x14ac:dyDescent="0.45">
      <c r="A18" s="148"/>
      <c r="B18" s="154"/>
      <c r="C18" s="54"/>
      <c r="D18" s="93"/>
      <c r="E18" s="54"/>
      <c r="F18" s="54"/>
      <c r="G18" s="93"/>
      <c r="H18" s="55"/>
      <c r="I18" s="55"/>
      <c r="J18" s="55"/>
      <c r="K18" s="66"/>
      <c r="L18" s="66"/>
      <c r="M18" s="110"/>
      <c r="N18" s="115"/>
      <c r="O18" s="67"/>
      <c r="P18" s="67"/>
      <c r="Q18" s="66"/>
      <c r="R18" s="66"/>
      <c r="S18" s="66"/>
      <c r="T18" s="66"/>
      <c r="U18" s="66"/>
      <c r="V18" s="66"/>
      <c r="W18" s="66"/>
      <c r="X18" s="66"/>
    </row>
    <row r="19" spans="1:48" ht="21" customHeight="1" x14ac:dyDescent="0.45">
      <c r="A19" s="149"/>
      <c r="B19" s="155"/>
      <c r="C19" s="135"/>
      <c r="D19" s="135"/>
      <c r="E19" s="135"/>
      <c r="F19" s="135"/>
      <c r="G19" s="135"/>
      <c r="H19" s="133"/>
      <c r="I19" s="133"/>
      <c r="J19" s="133"/>
      <c r="K19" s="66"/>
      <c r="L19" s="66"/>
      <c r="M19" s="110"/>
      <c r="N19" s="134"/>
      <c r="O19" s="116"/>
      <c r="P19" s="116"/>
      <c r="Q19" s="103"/>
      <c r="R19" s="103"/>
      <c r="S19" s="103"/>
      <c r="T19" s="103"/>
      <c r="U19" s="103"/>
      <c r="V19" s="103"/>
      <c r="W19" s="103"/>
      <c r="X19" s="103"/>
    </row>
    <row r="20" spans="1:48" s="65" customFormat="1" ht="21" customHeight="1" x14ac:dyDescent="0.4">
      <c r="A20" s="105" t="s">
        <v>10</v>
      </c>
      <c r="B20" s="104"/>
      <c r="C20" s="146">
        <f t="shared" ref="C20:I20" si="0">SUM(C8:C19)</f>
        <v>479597</v>
      </c>
      <c r="D20" s="146">
        <f t="shared" si="0"/>
        <v>327913</v>
      </c>
      <c r="E20" s="146">
        <f t="shared" si="0"/>
        <v>62777</v>
      </c>
      <c r="F20" s="146">
        <f t="shared" si="0"/>
        <v>50625</v>
      </c>
      <c r="G20" s="146">
        <f>SUM(G8:G19)</f>
        <v>38282</v>
      </c>
      <c r="H20" s="147">
        <f>SUM(H8:H19)</f>
        <v>923</v>
      </c>
      <c r="I20" s="147">
        <f t="shared" si="0"/>
        <v>1000</v>
      </c>
      <c r="J20" s="147">
        <f>SUM(J8:J19)</f>
        <v>228</v>
      </c>
      <c r="K20" s="130"/>
      <c r="L20" s="130"/>
      <c r="M20" s="130"/>
      <c r="N20" s="130"/>
      <c r="O20" s="105">
        <f t="shared" ref="O20:X20" si="1">SUM(O8:O19)</f>
        <v>46</v>
      </c>
      <c r="P20" s="105">
        <f t="shared" si="1"/>
        <v>119</v>
      </c>
      <c r="Q20" s="105">
        <f t="shared" si="1"/>
        <v>46</v>
      </c>
      <c r="R20" s="105">
        <f t="shared" si="1"/>
        <v>66</v>
      </c>
      <c r="S20" s="105">
        <f t="shared" si="1"/>
        <v>841</v>
      </c>
      <c r="T20" s="105">
        <f t="shared" si="1"/>
        <v>339</v>
      </c>
      <c r="U20" s="105">
        <f t="shared" si="1"/>
        <v>78</v>
      </c>
      <c r="V20" s="105">
        <f t="shared" si="1"/>
        <v>64</v>
      </c>
      <c r="W20" s="105">
        <f t="shared" si="1"/>
        <v>729</v>
      </c>
      <c r="X20" s="105">
        <f t="shared" si="1"/>
        <v>383</v>
      </c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</row>
    <row r="21" spans="1:48" x14ac:dyDescent="0.4">
      <c r="A21" s="56"/>
      <c r="B21" s="57"/>
      <c r="C21" s="145"/>
      <c r="D21" s="145"/>
      <c r="E21" s="145"/>
      <c r="F21" s="145"/>
      <c r="G21" s="145"/>
      <c r="H21" s="145"/>
      <c r="I21" s="145"/>
      <c r="J21" s="145"/>
      <c r="K21" s="145"/>
      <c r="P21" s="57"/>
      <c r="Q21" s="57"/>
      <c r="R21" s="57"/>
      <c r="S21" s="57"/>
      <c r="T21" s="57"/>
      <c r="U21" s="57"/>
      <c r="V21" s="57"/>
      <c r="W21" s="57"/>
      <c r="X21" s="57"/>
    </row>
    <row r="22" spans="1:48" x14ac:dyDescent="0.4">
      <c r="A22" s="58" t="s">
        <v>18</v>
      </c>
      <c r="B22" s="59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</row>
    <row r="23" spans="1:48" x14ac:dyDescent="0.4">
      <c r="A23" s="62" t="s">
        <v>19</v>
      </c>
      <c r="B23" s="63"/>
      <c r="C23" s="64"/>
      <c r="E23" s="61"/>
      <c r="F23" s="61"/>
      <c r="G23" s="61"/>
      <c r="H23" s="61"/>
      <c r="I23" s="61"/>
      <c r="J23" s="61"/>
      <c r="K23" s="61"/>
      <c r="L23" s="61"/>
      <c r="M23" s="61"/>
    </row>
    <row r="24" spans="1:48" x14ac:dyDescent="0.4">
      <c r="A24" s="65" t="s">
        <v>49</v>
      </c>
      <c r="B24" s="59"/>
      <c r="C24" s="60"/>
      <c r="D24" s="61"/>
      <c r="E24" s="61"/>
      <c r="F24" s="61"/>
      <c r="G24" s="140"/>
      <c r="H24" s="61"/>
      <c r="I24" s="61"/>
      <c r="J24" s="61"/>
      <c r="K24" s="61"/>
      <c r="L24" s="61"/>
      <c r="M24" s="61"/>
    </row>
    <row r="25" spans="1:48" x14ac:dyDescent="0.4">
      <c r="B25" s="59"/>
      <c r="C25" s="60"/>
      <c r="H25" s="61"/>
      <c r="I25" s="61"/>
      <c r="J25" s="61"/>
      <c r="K25" s="61"/>
      <c r="L25" s="61"/>
      <c r="M25" s="61"/>
      <c r="N25" s="79"/>
      <c r="O25" s="79"/>
      <c r="P25" s="79"/>
      <c r="Q25" s="79"/>
      <c r="R25" s="79"/>
      <c r="S25" s="79"/>
    </row>
    <row r="26" spans="1:48" x14ac:dyDescent="0.4">
      <c r="D26" s="125"/>
    </row>
    <row r="27" spans="1:48" x14ac:dyDescent="0.4">
      <c r="D27" s="125"/>
    </row>
  </sheetData>
  <mergeCells count="27">
    <mergeCell ref="K4:N4"/>
    <mergeCell ref="M5:M7"/>
    <mergeCell ref="N5:N7"/>
    <mergeCell ref="O4:X4"/>
    <mergeCell ref="A4:A7"/>
    <mergeCell ref="B4:B7"/>
    <mergeCell ref="C4:C7"/>
    <mergeCell ref="D4:G4"/>
    <mergeCell ref="H4:J4"/>
    <mergeCell ref="J5:J7"/>
    <mergeCell ref="D5:D7"/>
    <mergeCell ref="E5:E7"/>
    <mergeCell ref="F5:F7"/>
    <mergeCell ref="B8:B19"/>
    <mergeCell ref="G5:G7"/>
    <mergeCell ref="H5:H7"/>
    <mergeCell ref="I5:I7"/>
    <mergeCell ref="V5:V7"/>
    <mergeCell ref="O6:P6"/>
    <mergeCell ref="Q6:Q7"/>
    <mergeCell ref="R6:R7"/>
    <mergeCell ref="S6:S7"/>
    <mergeCell ref="T6:T7"/>
    <mergeCell ref="K5:K7"/>
    <mergeCell ref="L5:L7"/>
    <mergeCell ref="O5:T5"/>
    <mergeCell ref="U5:U7"/>
  </mergeCells>
  <pageMargins left="3.937007874015748E-2" right="3.937007874015748E-2" top="1.41" bottom="0.74803149606299213" header="0.31496062992125984" footer="0.31496062992125984"/>
  <pageSetup paperSize="9" scale="56" orientation="landscape" r:id="rId1"/>
  <headerFooter scaleWithDoc="0">
    <oddHeader>&amp;Rสิ่งที่ส่งมาด้วย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27"/>
  <sheetViews>
    <sheetView tabSelected="1" view="pageBreakPreview" topLeftCell="A4" zoomScaleNormal="70" zoomScaleSheetLayoutView="100" workbookViewId="0">
      <pane xSplit="1" topLeftCell="B1" activePane="topRight" state="frozen"/>
      <selection activeCell="A4" sqref="A4"/>
      <selection pane="topRight" activeCell="U17" sqref="U17"/>
    </sheetView>
  </sheetViews>
  <sheetFormatPr defaultColWidth="9" defaultRowHeight="21" x14ac:dyDescent="0.4"/>
  <cols>
    <col min="1" max="1" width="13.09765625" style="1" customWidth="1"/>
    <col min="2" max="2" width="12.3984375" style="1" customWidth="1"/>
    <col min="3" max="3" width="12.296875" style="24" customWidth="1"/>
    <col min="4" max="4" width="10.296875" style="1" customWidth="1"/>
    <col min="5" max="5" width="11.3984375" style="1" bestFit="1" customWidth="1"/>
    <col min="6" max="6" width="15.3984375" style="1" customWidth="1"/>
    <col min="7" max="7" width="12.59765625" style="1" customWidth="1"/>
    <col min="8" max="8" width="7.5" style="24" customWidth="1"/>
    <col min="9" max="9" width="8.8984375" style="1" customWidth="1"/>
    <col min="10" max="10" width="11.3984375" style="1" customWidth="1"/>
    <col min="11" max="11" width="11.69921875" style="1" customWidth="1"/>
    <col min="12" max="12" width="9.8984375" style="1" customWidth="1"/>
    <col min="13" max="13" width="9" style="21" customWidth="1"/>
    <col min="14" max="14" width="7.3984375" style="3" customWidth="1"/>
    <col min="15" max="15" width="9.296875" style="3" customWidth="1"/>
    <col min="16" max="16" width="10.09765625" style="3" bestFit="1" customWidth="1"/>
    <col min="17" max="17" width="8.59765625" style="3" customWidth="1"/>
    <col min="18" max="18" width="10.296875" style="21" customWidth="1"/>
    <col min="19" max="19" width="8.8984375" style="3" customWidth="1"/>
    <col min="20" max="20" width="8.69921875" style="3" customWidth="1"/>
    <col min="21" max="21" width="11.59765625" style="3" customWidth="1"/>
    <col min="22" max="22" width="9.3984375" style="3" customWidth="1"/>
    <col min="23" max="23" width="8.796875" style="3" customWidth="1"/>
    <col min="24" max="24" width="8.3984375" style="3" customWidth="1"/>
    <col min="25" max="25" width="9.69921875" style="3" customWidth="1"/>
    <col min="26" max="26" width="11.59765625" style="3" customWidth="1"/>
    <col min="27" max="27" width="8.69921875" style="3" customWidth="1"/>
    <col min="28" max="31" width="13.296875" style="3" customWidth="1"/>
    <col min="32" max="16384" width="9" style="1"/>
  </cols>
  <sheetData>
    <row r="1" spans="1:31" x14ac:dyDescent="0.4">
      <c r="K1" s="38"/>
      <c r="U1" s="38"/>
      <c r="AA1" s="38"/>
    </row>
    <row r="2" spans="1:31" ht="23.4" x14ac:dyDescent="0.45">
      <c r="A2" s="34" t="s">
        <v>22</v>
      </c>
      <c r="B2" s="34"/>
      <c r="M2" s="34"/>
      <c r="V2" s="41"/>
      <c r="W2" s="34"/>
    </row>
    <row r="3" spans="1:31" ht="23.4" x14ac:dyDescent="0.45">
      <c r="A3" s="34"/>
      <c r="B3" s="34"/>
      <c r="M3" s="34"/>
      <c r="V3" s="150"/>
      <c r="W3" s="150"/>
      <c r="X3" s="6"/>
      <c r="Y3" s="6"/>
    </row>
    <row r="4" spans="1:31" ht="21.6" thickBot="1" x14ac:dyDescent="0.45">
      <c r="A4" s="97" t="s">
        <v>79</v>
      </c>
      <c r="B4" s="97"/>
      <c r="C4" s="98"/>
      <c r="D4" s="99"/>
      <c r="E4" s="99"/>
      <c r="F4" s="99"/>
      <c r="M4" s="39"/>
      <c r="N4" s="4"/>
      <c r="O4" s="4"/>
      <c r="P4" s="4"/>
      <c r="V4" s="39"/>
      <c r="W4" s="4"/>
      <c r="X4" s="4"/>
      <c r="Y4" s="4"/>
    </row>
    <row r="5" spans="1:31" ht="21.6" thickBot="1" x14ac:dyDescent="0.45">
      <c r="A5" s="190" t="s">
        <v>1</v>
      </c>
      <c r="B5" s="192" t="s">
        <v>15</v>
      </c>
      <c r="C5" s="197" t="s">
        <v>16</v>
      </c>
      <c r="D5" s="198"/>
      <c r="E5" s="198"/>
      <c r="F5" s="198"/>
      <c r="G5" s="199"/>
      <c r="H5" s="194" t="s">
        <v>2</v>
      </c>
      <c r="I5" s="195"/>
      <c r="J5" s="195"/>
      <c r="K5" s="195"/>
      <c r="L5" s="196"/>
      <c r="M5" s="194" t="s">
        <v>2</v>
      </c>
      <c r="N5" s="195"/>
      <c r="O5" s="195"/>
      <c r="P5" s="195"/>
      <c r="Q5" s="195"/>
      <c r="R5" s="195"/>
      <c r="S5" s="195"/>
      <c r="T5" s="195"/>
      <c r="U5" s="196"/>
      <c r="V5" s="194" t="s">
        <v>2</v>
      </c>
      <c r="W5" s="195"/>
      <c r="X5" s="195"/>
      <c r="Y5" s="195"/>
      <c r="Z5" s="195"/>
      <c r="AA5" s="196"/>
      <c r="AD5" s="7"/>
      <c r="AE5" s="7"/>
    </row>
    <row r="6" spans="1:31" ht="21.6" thickBot="1" x14ac:dyDescent="0.45">
      <c r="A6" s="191"/>
      <c r="B6" s="193"/>
      <c r="C6" s="200"/>
      <c r="D6" s="201"/>
      <c r="E6" s="201"/>
      <c r="F6" s="201"/>
      <c r="G6" s="202"/>
      <c r="H6" s="206" t="s">
        <v>8</v>
      </c>
      <c r="I6" s="207"/>
      <c r="J6" s="207"/>
      <c r="K6" s="207"/>
      <c r="L6" s="208"/>
      <c r="M6" s="184" t="s">
        <v>9</v>
      </c>
      <c r="N6" s="185"/>
      <c r="O6" s="185"/>
      <c r="P6" s="185"/>
      <c r="Q6" s="186"/>
      <c r="R6" s="187" t="s">
        <v>17</v>
      </c>
      <c r="S6" s="188"/>
      <c r="T6" s="188"/>
      <c r="U6" s="188"/>
      <c r="V6" s="189"/>
      <c r="W6" s="181" t="s">
        <v>14</v>
      </c>
      <c r="X6" s="182"/>
      <c r="Y6" s="182"/>
      <c r="Z6" s="182"/>
      <c r="AA6" s="183"/>
      <c r="AD6" s="2"/>
      <c r="AE6" s="2"/>
    </row>
    <row r="7" spans="1:31" x14ac:dyDescent="0.4">
      <c r="A7" s="191"/>
      <c r="B7" s="193"/>
      <c r="C7" s="203" t="s">
        <v>3</v>
      </c>
      <c r="D7" s="190" t="s">
        <v>4</v>
      </c>
      <c r="E7" s="190" t="s">
        <v>7</v>
      </c>
      <c r="F7" s="190" t="s">
        <v>5</v>
      </c>
      <c r="G7" s="190" t="s">
        <v>6</v>
      </c>
      <c r="H7" s="9" t="s">
        <v>10</v>
      </c>
      <c r="I7" s="8" t="s">
        <v>0</v>
      </c>
      <c r="J7" s="16" t="s">
        <v>11</v>
      </c>
      <c r="K7" s="12" t="s">
        <v>12</v>
      </c>
      <c r="L7" s="14" t="s">
        <v>13</v>
      </c>
      <c r="M7" s="9" t="s">
        <v>10</v>
      </c>
      <c r="N7" s="8" t="s">
        <v>0</v>
      </c>
      <c r="O7" s="16" t="s">
        <v>11</v>
      </c>
      <c r="P7" s="12" t="s">
        <v>12</v>
      </c>
      <c r="Q7" s="14" t="s">
        <v>13</v>
      </c>
      <c r="R7" s="9" t="s">
        <v>10</v>
      </c>
      <c r="S7" s="8" t="s">
        <v>0</v>
      </c>
      <c r="T7" s="16" t="s">
        <v>11</v>
      </c>
      <c r="U7" s="12" t="s">
        <v>12</v>
      </c>
      <c r="V7" s="14" t="s">
        <v>13</v>
      </c>
      <c r="W7" s="9" t="s">
        <v>10</v>
      </c>
      <c r="X7" s="8" t="s">
        <v>0</v>
      </c>
      <c r="Y7" s="16" t="s">
        <v>11</v>
      </c>
      <c r="Z7" s="12" t="s">
        <v>12</v>
      </c>
      <c r="AA7" s="14" t="s">
        <v>13</v>
      </c>
      <c r="AD7" s="2"/>
      <c r="AE7" s="2"/>
    </row>
    <row r="8" spans="1:31" ht="15" customHeight="1" thickBot="1" x14ac:dyDescent="0.45">
      <c r="A8" s="191"/>
      <c r="B8" s="193"/>
      <c r="C8" s="204"/>
      <c r="D8" s="205"/>
      <c r="E8" s="205"/>
      <c r="F8" s="205"/>
      <c r="G8" s="205"/>
      <c r="H8" s="10"/>
      <c r="I8" s="11"/>
      <c r="J8" s="17"/>
      <c r="K8" s="13"/>
      <c r="L8" s="15"/>
      <c r="M8" s="10"/>
      <c r="N8" s="11"/>
      <c r="O8" s="17"/>
      <c r="P8" s="13"/>
      <c r="Q8" s="15"/>
      <c r="R8" s="10"/>
      <c r="S8" s="11"/>
      <c r="T8" s="17"/>
      <c r="U8" s="13"/>
      <c r="V8" s="15"/>
      <c r="W8" s="10"/>
      <c r="X8" s="11"/>
      <c r="Y8" s="17"/>
      <c r="Z8" s="13"/>
      <c r="AA8" s="15"/>
      <c r="AD8" s="2"/>
      <c r="AE8" s="2"/>
    </row>
    <row r="9" spans="1:31" s="43" customFormat="1" x14ac:dyDescent="0.4">
      <c r="A9" s="152" t="s">
        <v>55</v>
      </c>
      <c r="B9" s="105">
        <v>2566</v>
      </c>
      <c r="C9" s="68">
        <f>SUM(D9:G9)</f>
        <v>251674</v>
      </c>
      <c r="D9" s="75">
        <v>143212</v>
      </c>
      <c r="E9" s="75">
        <v>24652</v>
      </c>
      <c r="F9" s="75">
        <v>40787</v>
      </c>
      <c r="G9" s="75">
        <v>43023</v>
      </c>
      <c r="H9" s="68">
        <f t="shared" ref="H9:H14" si="0">I9+J9+K9+L9</f>
        <v>16167</v>
      </c>
      <c r="I9" s="76">
        <v>11120</v>
      </c>
      <c r="J9" s="75">
        <v>1358</v>
      </c>
      <c r="K9" s="75">
        <v>1879</v>
      </c>
      <c r="L9" s="75">
        <v>1810</v>
      </c>
      <c r="M9" s="68">
        <f t="shared" ref="M9:M15" si="1">N9+O9+P9+Q9</f>
        <v>66738</v>
      </c>
      <c r="N9" s="75">
        <v>45453</v>
      </c>
      <c r="O9" s="75">
        <v>5000</v>
      </c>
      <c r="P9" s="75">
        <v>8325</v>
      </c>
      <c r="Q9" s="75">
        <v>7960</v>
      </c>
      <c r="R9" s="69">
        <f t="shared" ref="R9:R20" si="2">S9+T9+U9+V9</f>
        <v>25949.524699999998</v>
      </c>
      <c r="S9" s="77">
        <v>17625.185799999999</v>
      </c>
      <c r="T9" s="78">
        <v>1915.9938999999999</v>
      </c>
      <c r="U9" s="78">
        <v>3247.0578</v>
      </c>
      <c r="V9" s="78">
        <v>3161.2872000000002</v>
      </c>
      <c r="W9" s="69">
        <f>+R9/H9</f>
        <v>1.605092144491866</v>
      </c>
      <c r="X9" s="69">
        <f>S9/I9</f>
        <v>1.5849987230215827</v>
      </c>
      <c r="Y9" s="70">
        <f>T9/J9</f>
        <v>1.410893888070692</v>
      </c>
      <c r="Z9" s="70">
        <f t="shared" ref="Z9:AA17" si="3">U9/K9</f>
        <v>1.728077594465141</v>
      </c>
      <c r="AA9" s="70">
        <f t="shared" si="3"/>
        <v>1.7465675138121548</v>
      </c>
      <c r="AB9" s="3"/>
      <c r="AC9" s="3"/>
      <c r="AD9" s="61"/>
      <c r="AE9" s="61"/>
    </row>
    <row r="10" spans="1:31" s="4" customFormat="1" x14ac:dyDescent="0.4">
      <c r="A10" s="152" t="s">
        <v>56</v>
      </c>
      <c r="B10" s="105">
        <v>2566</v>
      </c>
      <c r="C10" s="68">
        <f t="shared" ref="C10:C20" si="4">SUM(D10:G10)</f>
        <v>78977</v>
      </c>
      <c r="D10" s="71">
        <v>59877</v>
      </c>
      <c r="E10" s="71">
        <v>3101</v>
      </c>
      <c r="F10" s="71">
        <v>11135</v>
      </c>
      <c r="G10" s="71">
        <v>4864</v>
      </c>
      <c r="H10" s="68">
        <f t="shared" si="0"/>
        <v>4518</v>
      </c>
      <c r="I10" s="73">
        <v>3415</v>
      </c>
      <c r="J10" s="71">
        <v>152</v>
      </c>
      <c r="K10" s="71">
        <v>445</v>
      </c>
      <c r="L10" s="71">
        <v>506</v>
      </c>
      <c r="M10" s="68">
        <f t="shared" si="1"/>
        <v>14762</v>
      </c>
      <c r="N10" s="71">
        <v>11062</v>
      </c>
      <c r="O10" s="71">
        <v>443</v>
      </c>
      <c r="P10" s="71">
        <v>1460</v>
      </c>
      <c r="Q10" s="71">
        <v>1797</v>
      </c>
      <c r="R10" s="69">
        <f t="shared" si="2"/>
        <v>4372.1596</v>
      </c>
      <c r="S10" s="74">
        <v>3483.1536999999998</v>
      </c>
      <c r="T10" s="72">
        <v>149.93190000000001</v>
      </c>
      <c r="U10" s="72">
        <v>456.75099999999998</v>
      </c>
      <c r="V10" s="72">
        <v>282.32299999999998</v>
      </c>
      <c r="W10" s="69">
        <f t="shared" ref="W10:W17" si="5">+R10/H10</f>
        <v>0.96772014165559983</v>
      </c>
      <c r="X10" s="69">
        <f t="shared" ref="X10:Y17" si="6">S10/I10</f>
        <v>1.0199571595900438</v>
      </c>
      <c r="Y10" s="70">
        <f t="shared" si="6"/>
        <v>0.98639407894736852</v>
      </c>
      <c r="Z10" s="70">
        <f t="shared" si="3"/>
        <v>1.0264067415730336</v>
      </c>
      <c r="AA10" s="70">
        <f t="shared" si="3"/>
        <v>0.55795059288537541</v>
      </c>
      <c r="AB10" s="3"/>
      <c r="AC10" s="3"/>
      <c r="AD10" s="61"/>
      <c r="AE10" s="61"/>
    </row>
    <row r="11" spans="1:31" s="43" customFormat="1" x14ac:dyDescent="0.4">
      <c r="A11" s="152" t="s">
        <v>57</v>
      </c>
      <c r="B11" s="105">
        <v>2566</v>
      </c>
      <c r="C11" s="68">
        <f t="shared" si="4"/>
        <v>33782</v>
      </c>
      <c r="D11" s="85">
        <v>20564</v>
      </c>
      <c r="E11" s="85">
        <v>1947</v>
      </c>
      <c r="F11" s="85">
        <v>5115</v>
      </c>
      <c r="G11" s="85">
        <v>6156</v>
      </c>
      <c r="H11" s="68">
        <f t="shared" si="0"/>
        <v>1076</v>
      </c>
      <c r="I11" s="86">
        <v>842</v>
      </c>
      <c r="J11" s="85">
        <v>40</v>
      </c>
      <c r="K11" s="85">
        <v>81</v>
      </c>
      <c r="L11" s="85">
        <v>113</v>
      </c>
      <c r="M11" s="68">
        <f t="shared" si="1"/>
        <v>3104</v>
      </c>
      <c r="N11" s="85">
        <v>2522</v>
      </c>
      <c r="O11" s="85">
        <v>101</v>
      </c>
      <c r="P11" s="85">
        <v>204</v>
      </c>
      <c r="Q11" s="85">
        <v>277</v>
      </c>
      <c r="R11" s="69">
        <f t="shared" si="2"/>
        <v>516.8184</v>
      </c>
      <c r="S11" s="87">
        <v>438.18950000000001</v>
      </c>
      <c r="T11" s="88">
        <v>18.846399999999999</v>
      </c>
      <c r="U11" s="88">
        <v>4.6036000000000001</v>
      </c>
      <c r="V11" s="88">
        <v>55.178899999999999</v>
      </c>
      <c r="W11" s="69">
        <f t="shared" si="5"/>
        <v>0.48031449814126392</v>
      </c>
      <c r="X11" s="69">
        <f t="shared" si="6"/>
        <v>0.52041508313539198</v>
      </c>
      <c r="Y11" s="70">
        <f t="shared" si="6"/>
        <v>0.47115999999999997</v>
      </c>
      <c r="Z11" s="70">
        <f t="shared" si="3"/>
        <v>5.6834567901234569E-2</v>
      </c>
      <c r="AA11" s="70">
        <f t="shared" si="3"/>
        <v>0.48830884955752213</v>
      </c>
      <c r="AB11" s="3"/>
      <c r="AC11" s="3"/>
      <c r="AD11" s="61"/>
      <c r="AE11" s="61"/>
    </row>
    <row r="12" spans="1:31" s="38" customFormat="1" x14ac:dyDescent="0.4">
      <c r="A12" s="152" t="s">
        <v>58</v>
      </c>
      <c r="B12" s="105">
        <v>2566</v>
      </c>
      <c r="C12" s="68">
        <f t="shared" si="4"/>
        <v>40209</v>
      </c>
      <c r="D12" s="89">
        <v>24003</v>
      </c>
      <c r="E12" s="89">
        <v>1771</v>
      </c>
      <c r="F12" s="89">
        <v>4441</v>
      </c>
      <c r="G12" s="89">
        <v>9994</v>
      </c>
      <c r="H12" s="68">
        <f t="shared" si="0"/>
        <v>1695</v>
      </c>
      <c r="I12" s="90">
        <v>1382</v>
      </c>
      <c r="J12" s="89">
        <v>44</v>
      </c>
      <c r="K12" s="89">
        <v>152</v>
      </c>
      <c r="L12" s="89">
        <v>117</v>
      </c>
      <c r="M12" s="68">
        <f t="shared" si="1"/>
        <v>4334</v>
      </c>
      <c r="N12" s="89">
        <v>3546</v>
      </c>
      <c r="O12" s="89">
        <v>116</v>
      </c>
      <c r="P12" s="89">
        <v>373</v>
      </c>
      <c r="Q12" s="89">
        <v>299</v>
      </c>
      <c r="R12" s="69">
        <f t="shared" si="2"/>
        <v>910.30410000000018</v>
      </c>
      <c r="S12" s="91">
        <v>741.48810000000003</v>
      </c>
      <c r="T12" s="92">
        <v>31.432300000000001</v>
      </c>
      <c r="U12" s="92">
        <v>81.5107</v>
      </c>
      <c r="V12" s="92">
        <v>55.872999999999998</v>
      </c>
      <c r="W12" s="69">
        <f>+R12/H12</f>
        <v>0.53705256637168153</v>
      </c>
      <c r="X12" s="69">
        <f t="shared" si="6"/>
        <v>0.53653263386396532</v>
      </c>
      <c r="Y12" s="70">
        <f t="shared" si="6"/>
        <v>0.71437045454545456</v>
      </c>
      <c r="Z12" s="70">
        <f t="shared" si="3"/>
        <v>0.53625460526315794</v>
      </c>
      <c r="AA12" s="70">
        <f t="shared" si="3"/>
        <v>0.47754700854700854</v>
      </c>
      <c r="AB12" s="3"/>
      <c r="AC12" s="3"/>
      <c r="AD12" s="79"/>
      <c r="AE12" s="79"/>
    </row>
    <row r="13" spans="1:31" s="43" customFormat="1" x14ac:dyDescent="0.4">
      <c r="A13" s="152" t="s">
        <v>59</v>
      </c>
      <c r="B13" s="105">
        <v>2566</v>
      </c>
      <c r="C13" s="68">
        <f t="shared" si="4"/>
        <v>127264</v>
      </c>
      <c r="D13" s="81">
        <v>84571</v>
      </c>
      <c r="E13" s="81">
        <v>23312</v>
      </c>
      <c r="F13" s="81">
        <v>8449</v>
      </c>
      <c r="G13" s="81">
        <v>10932</v>
      </c>
      <c r="H13" s="68">
        <f t="shared" si="0"/>
        <v>8959</v>
      </c>
      <c r="I13" s="82">
        <v>5875</v>
      </c>
      <c r="J13" s="81">
        <v>489</v>
      </c>
      <c r="K13" s="81">
        <v>1176</v>
      </c>
      <c r="L13" s="81">
        <v>1419</v>
      </c>
      <c r="M13" s="68">
        <f t="shared" si="1"/>
        <v>37889</v>
      </c>
      <c r="N13" s="81">
        <v>24652</v>
      </c>
      <c r="O13" s="81">
        <v>1804</v>
      </c>
      <c r="P13" s="81">
        <v>5646</v>
      </c>
      <c r="Q13" s="81">
        <v>5787</v>
      </c>
      <c r="R13" s="69">
        <f t="shared" si="2"/>
        <v>13091.0576</v>
      </c>
      <c r="S13" s="83">
        <v>8870.3417000000009</v>
      </c>
      <c r="T13" s="84">
        <v>652.93899999999996</v>
      </c>
      <c r="U13" s="84">
        <v>1793.3295000000001</v>
      </c>
      <c r="V13" s="84">
        <v>1774.4474</v>
      </c>
      <c r="W13" s="69">
        <f t="shared" si="5"/>
        <v>1.4612186181493469</v>
      </c>
      <c r="X13" s="69">
        <f t="shared" si="6"/>
        <v>1.5098453957446809</v>
      </c>
      <c r="Y13" s="70">
        <f t="shared" si="6"/>
        <v>1.3352535787321063</v>
      </c>
      <c r="Z13" s="70">
        <f t="shared" si="3"/>
        <v>1.5249400510204083</v>
      </c>
      <c r="AA13" s="70">
        <f t="shared" si="3"/>
        <v>1.250491472868217</v>
      </c>
      <c r="AB13" s="3"/>
      <c r="AC13" s="3"/>
      <c r="AD13" s="61"/>
      <c r="AE13" s="61"/>
    </row>
    <row r="14" spans="1:31" s="43" customFormat="1" x14ac:dyDescent="0.4">
      <c r="A14" s="152" t="s">
        <v>60</v>
      </c>
      <c r="B14" s="105">
        <v>2566</v>
      </c>
      <c r="C14" s="68">
        <f t="shared" si="4"/>
        <v>30675</v>
      </c>
      <c r="D14" s="81">
        <v>25637</v>
      </c>
      <c r="E14" s="81">
        <v>2139</v>
      </c>
      <c r="F14" s="81">
        <v>2619</v>
      </c>
      <c r="G14" s="81">
        <v>280</v>
      </c>
      <c r="H14" s="68">
        <f t="shared" si="0"/>
        <v>1694</v>
      </c>
      <c r="I14" s="82">
        <v>1484</v>
      </c>
      <c r="J14" s="81">
        <v>112</v>
      </c>
      <c r="K14" s="81">
        <v>84</v>
      </c>
      <c r="L14" s="81">
        <v>14</v>
      </c>
      <c r="M14" s="68">
        <f t="shared" si="1"/>
        <v>4382</v>
      </c>
      <c r="N14" s="81">
        <v>3817</v>
      </c>
      <c r="O14" s="81">
        <v>310</v>
      </c>
      <c r="P14" s="81">
        <v>229</v>
      </c>
      <c r="Q14" s="81">
        <v>26</v>
      </c>
      <c r="R14" s="69">
        <f t="shared" si="2"/>
        <v>861.31809999999984</v>
      </c>
      <c r="S14" s="83">
        <v>755.15959999999995</v>
      </c>
      <c r="T14" s="84">
        <v>57.208500000000001</v>
      </c>
      <c r="U14" s="84">
        <v>44.272300000000001</v>
      </c>
      <c r="V14" s="84">
        <v>4.6776999999999997</v>
      </c>
      <c r="W14" s="69">
        <f t="shared" si="5"/>
        <v>0.50845224321133398</v>
      </c>
      <c r="X14" s="69">
        <f t="shared" si="6"/>
        <v>0.50886765498652287</v>
      </c>
      <c r="Y14" s="70">
        <f t="shared" si="6"/>
        <v>0.51079017857142861</v>
      </c>
      <c r="Z14" s="70">
        <f t="shared" si="3"/>
        <v>0.52705119047619053</v>
      </c>
      <c r="AA14" s="70">
        <f t="shared" si="3"/>
        <v>0.33412142857142857</v>
      </c>
      <c r="AB14" s="3"/>
      <c r="AC14" s="3"/>
      <c r="AD14" s="61"/>
      <c r="AE14" s="61"/>
    </row>
    <row r="15" spans="1:31" s="4" customFormat="1" x14ac:dyDescent="0.4">
      <c r="A15" s="152" t="s">
        <v>61</v>
      </c>
      <c r="B15" s="105">
        <v>2566</v>
      </c>
      <c r="C15" s="68">
        <f t="shared" si="4"/>
        <v>18041</v>
      </c>
      <c r="D15" s="36">
        <v>14365</v>
      </c>
      <c r="E15" s="36">
        <v>1934</v>
      </c>
      <c r="F15" s="36">
        <v>750</v>
      </c>
      <c r="G15" s="36">
        <v>992</v>
      </c>
      <c r="H15" s="68">
        <f t="shared" ref="H15:H20" si="7">I15+J15+K15+L15</f>
        <v>866</v>
      </c>
      <c r="I15" s="73">
        <v>736</v>
      </c>
      <c r="J15" s="71">
        <v>16</v>
      </c>
      <c r="K15" s="71">
        <v>81</v>
      </c>
      <c r="L15" s="71">
        <v>33</v>
      </c>
      <c r="M15" s="68">
        <f t="shared" si="1"/>
        <v>1763</v>
      </c>
      <c r="N15" s="71">
        <v>1488</v>
      </c>
      <c r="O15" s="71">
        <v>28</v>
      </c>
      <c r="P15" s="71">
        <v>191</v>
      </c>
      <c r="Q15" s="71">
        <v>56</v>
      </c>
      <c r="R15" s="69">
        <f>S15+T15+U15+V15</f>
        <v>434.66149999999999</v>
      </c>
      <c r="S15" s="74">
        <v>374.33749999999998</v>
      </c>
      <c r="T15" s="72">
        <v>6.3110999999999997</v>
      </c>
      <c r="U15" s="72">
        <v>35.098500000000001</v>
      </c>
      <c r="V15" s="72">
        <v>18.914400000000001</v>
      </c>
      <c r="W15" s="69">
        <f t="shared" si="5"/>
        <v>0.5019185912240185</v>
      </c>
      <c r="X15" s="69">
        <f t="shared" si="6"/>
        <v>0.50861073369565213</v>
      </c>
      <c r="Y15" s="70">
        <f t="shared" si="6"/>
        <v>0.39444374999999998</v>
      </c>
      <c r="Z15" s="70">
        <f t="shared" si="3"/>
        <v>0.43331481481481482</v>
      </c>
      <c r="AA15" s="70">
        <f t="shared" si="3"/>
        <v>0.57316363636363643</v>
      </c>
      <c r="AB15" s="6"/>
      <c r="AC15" s="6"/>
      <c r="AD15" s="6"/>
      <c r="AE15" s="6"/>
    </row>
    <row r="16" spans="1:31" s="43" customFormat="1" x14ac:dyDescent="0.4">
      <c r="A16" s="152" t="s">
        <v>62</v>
      </c>
      <c r="B16" s="105">
        <v>2566</v>
      </c>
      <c r="C16" s="68">
        <f t="shared" si="4"/>
        <v>34708</v>
      </c>
      <c r="D16" s="71">
        <v>28761</v>
      </c>
      <c r="E16" s="71">
        <v>1841</v>
      </c>
      <c r="F16" s="71">
        <v>2324</v>
      </c>
      <c r="G16" s="71">
        <v>1782</v>
      </c>
      <c r="H16" s="68">
        <f t="shared" si="7"/>
        <v>722</v>
      </c>
      <c r="I16" s="73">
        <v>606</v>
      </c>
      <c r="J16" s="71">
        <v>19</v>
      </c>
      <c r="K16" s="71">
        <v>42</v>
      </c>
      <c r="L16" s="71">
        <v>55</v>
      </c>
      <c r="M16" s="68">
        <f>N16+O16+P16+Q16</f>
        <v>1856</v>
      </c>
      <c r="N16" s="71">
        <v>1607</v>
      </c>
      <c r="O16" s="71">
        <v>77</v>
      </c>
      <c r="P16" s="71">
        <v>84</v>
      </c>
      <c r="Q16" s="71">
        <v>88</v>
      </c>
      <c r="R16" s="69">
        <f t="shared" si="2"/>
        <v>405.75049999999999</v>
      </c>
      <c r="S16" s="74">
        <v>347.85079999999999</v>
      </c>
      <c r="T16" s="72">
        <v>13.163399999999999</v>
      </c>
      <c r="U16" s="72">
        <v>22.584700000000002</v>
      </c>
      <c r="V16" s="72">
        <v>22.151599999999998</v>
      </c>
      <c r="W16" s="69">
        <f t="shared" si="5"/>
        <v>0.56198130193905815</v>
      </c>
      <c r="X16" s="69">
        <f t="shared" si="6"/>
        <v>0.57401122112211223</v>
      </c>
      <c r="Y16" s="70">
        <f t="shared" si="6"/>
        <v>0.69281052631578943</v>
      </c>
      <c r="Z16" s="70">
        <f t="shared" si="3"/>
        <v>0.53773095238095237</v>
      </c>
      <c r="AA16" s="70">
        <f t="shared" si="3"/>
        <v>0.40275636363636363</v>
      </c>
      <c r="AB16" s="61"/>
      <c r="AC16" s="61"/>
      <c r="AD16" s="61"/>
      <c r="AE16" s="61"/>
    </row>
    <row r="17" spans="1:31" s="4" customFormat="1" x14ac:dyDescent="0.4">
      <c r="A17" s="152" t="s">
        <v>63</v>
      </c>
      <c r="B17" s="105">
        <v>2566</v>
      </c>
      <c r="C17" s="68">
        <f t="shared" si="4"/>
        <v>31660</v>
      </c>
      <c r="D17" s="35">
        <v>24504</v>
      </c>
      <c r="E17" s="35">
        <v>168</v>
      </c>
      <c r="F17" s="35">
        <v>32</v>
      </c>
      <c r="G17" s="35">
        <v>6956</v>
      </c>
      <c r="H17" s="68">
        <f t="shared" si="7"/>
        <v>872</v>
      </c>
      <c r="I17" s="76">
        <v>796</v>
      </c>
      <c r="J17" s="75">
        <v>5</v>
      </c>
      <c r="K17" s="209">
        <v>0</v>
      </c>
      <c r="L17" s="75">
        <v>71</v>
      </c>
      <c r="M17" s="68">
        <f>N17+O17+P17+Q17</f>
        <v>2449</v>
      </c>
      <c r="N17" s="75">
        <v>2262</v>
      </c>
      <c r="O17" s="75">
        <v>14</v>
      </c>
      <c r="P17" s="209">
        <v>0</v>
      </c>
      <c r="Q17" s="75">
        <v>173</v>
      </c>
      <c r="R17" s="69">
        <f t="shared" si="2"/>
        <v>522.91150000000005</v>
      </c>
      <c r="S17" s="77">
        <v>477.44409999999999</v>
      </c>
      <c r="T17" s="78">
        <v>4.4687000000000001</v>
      </c>
      <c r="U17" s="210">
        <v>0</v>
      </c>
      <c r="V17" s="78">
        <v>40.998699999999999</v>
      </c>
      <c r="W17" s="69">
        <f t="shared" si="5"/>
        <v>0.59966915137614685</v>
      </c>
      <c r="X17" s="28">
        <f t="shared" si="6"/>
        <v>0.59980414572864316</v>
      </c>
      <c r="Y17" s="29">
        <f t="shared" si="6"/>
        <v>0.89373999999999998</v>
      </c>
      <c r="Z17" s="29" t="e">
        <f>U17/K17</f>
        <v>#DIV/0!</v>
      </c>
      <c r="AA17" s="29">
        <f t="shared" si="3"/>
        <v>0.57744647887323941</v>
      </c>
      <c r="AB17" s="6"/>
      <c r="AC17" s="6"/>
      <c r="AD17" s="6"/>
      <c r="AE17" s="6"/>
    </row>
    <row r="18" spans="1:31" s="4" customFormat="1" x14ac:dyDescent="0.4">
      <c r="A18" s="53"/>
      <c r="B18" s="105">
        <v>2566</v>
      </c>
      <c r="C18" s="68">
        <f t="shared" si="4"/>
        <v>0</v>
      </c>
      <c r="D18" s="35"/>
      <c r="E18" s="35"/>
      <c r="F18" s="35"/>
      <c r="G18" s="35"/>
      <c r="H18" s="68">
        <f t="shared" si="7"/>
        <v>0</v>
      </c>
      <c r="I18" s="76"/>
      <c r="J18" s="75"/>
      <c r="K18" s="75"/>
      <c r="L18" s="75"/>
      <c r="M18" s="68">
        <f>N18+O18+P18+Q18</f>
        <v>0</v>
      </c>
      <c r="N18" s="75"/>
      <c r="O18" s="75"/>
      <c r="P18" s="75"/>
      <c r="Q18" s="75"/>
      <c r="R18" s="69">
        <f t="shared" si="2"/>
        <v>0</v>
      </c>
      <c r="S18" s="77"/>
      <c r="T18" s="78"/>
      <c r="U18" s="78"/>
      <c r="V18" s="78"/>
      <c r="W18" s="28"/>
      <c r="X18" s="28"/>
      <c r="Y18" s="29"/>
      <c r="Z18" s="29"/>
      <c r="AA18" s="29"/>
      <c r="AB18" s="6"/>
      <c r="AC18" s="6"/>
      <c r="AD18" s="6"/>
      <c r="AE18" s="6"/>
    </row>
    <row r="19" spans="1:31" s="4" customFormat="1" x14ac:dyDescent="0.4">
      <c r="A19" s="80"/>
      <c r="B19" s="105">
        <v>2566</v>
      </c>
      <c r="C19" s="68">
        <f t="shared" si="4"/>
        <v>0</v>
      </c>
      <c r="D19" s="35"/>
      <c r="E19" s="35"/>
      <c r="F19" s="35"/>
      <c r="G19" s="35"/>
      <c r="H19" s="68">
        <f t="shared" si="7"/>
        <v>0</v>
      </c>
      <c r="I19" s="76"/>
      <c r="J19" s="75"/>
      <c r="K19" s="75"/>
      <c r="L19" s="75"/>
      <c r="M19" s="68">
        <f>N19+O19+P19+Q19</f>
        <v>0</v>
      </c>
      <c r="N19" s="75"/>
      <c r="O19" s="75"/>
      <c r="P19" s="75"/>
      <c r="Q19" s="75"/>
      <c r="R19" s="69">
        <f t="shared" si="2"/>
        <v>0</v>
      </c>
      <c r="S19" s="77"/>
      <c r="T19" s="78"/>
      <c r="U19" s="78"/>
      <c r="V19" s="78"/>
      <c r="W19" s="28"/>
      <c r="X19" s="28"/>
      <c r="Y19" s="29"/>
      <c r="Z19" s="29"/>
      <c r="AA19" s="29"/>
      <c r="AB19" s="6"/>
      <c r="AC19" s="6"/>
      <c r="AD19" s="6"/>
      <c r="AE19" s="6"/>
    </row>
    <row r="20" spans="1:31" s="4" customFormat="1" x14ac:dyDescent="0.4">
      <c r="A20" s="102"/>
      <c r="B20" s="105">
        <v>2566</v>
      </c>
      <c r="C20" s="68">
        <f t="shared" si="4"/>
        <v>0</v>
      </c>
      <c r="D20" s="117"/>
      <c r="E20" s="75"/>
      <c r="F20" s="75"/>
      <c r="G20" s="75"/>
      <c r="H20" s="68">
        <f t="shared" si="7"/>
        <v>0</v>
      </c>
      <c r="I20" s="126"/>
      <c r="J20" s="127"/>
      <c r="K20" s="127"/>
      <c r="L20" s="127"/>
      <c r="M20" s="68">
        <f>N20+O20+P20+Q20</f>
        <v>0</v>
      </c>
      <c r="N20" s="127"/>
      <c r="O20" s="127"/>
      <c r="P20" s="127"/>
      <c r="Q20" s="127"/>
      <c r="R20" s="69">
        <f t="shared" si="2"/>
        <v>0</v>
      </c>
      <c r="S20" s="128"/>
      <c r="T20" s="129"/>
      <c r="U20" s="129"/>
      <c r="V20" s="129"/>
      <c r="W20" s="118"/>
      <c r="X20" s="118"/>
      <c r="Y20" s="119"/>
      <c r="Z20" s="119"/>
      <c r="AA20" s="119"/>
      <c r="AB20" s="6"/>
      <c r="AC20" s="6"/>
      <c r="AD20" s="6"/>
      <c r="AE20" s="6"/>
    </row>
    <row r="21" spans="1:31" s="4" customFormat="1" x14ac:dyDescent="0.4">
      <c r="A21" s="120" t="s">
        <v>10</v>
      </c>
      <c r="B21" s="105">
        <v>2566</v>
      </c>
      <c r="C21" s="121">
        <f>SUM(C9:C20)</f>
        <v>646990</v>
      </c>
      <c r="D21" s="122">
        <f>SUM(D9:D20)</f>
        <v>425494</v>
      </c>
      <c r="E21" s="122">
        <f>SUM(E9:E20)</f>
        <v>60865</v>
      </c>
      <c r="F21" s="122">
        <f>SUM(F9:F20)</f>
        <v>75652</v>
      </c>
      <c r="G21" s="122">
        <f>SUM(G9:G20)</f>
        <v>84979</v>
      </c>
      <c r="H21" s="122">
        <f t="shared" ref="H21:V21" si="8">SUM(H9:H20)</f>
        <v>36569</v>
      </c>
      <c r="I21" s="122">
        <f t="shared" si="8"/>
        <v>26256</v>
      </c>
      <c r="J21" s="122">
        <f t="shared" si="8"/>
        <v>2235</v>
      </c>
      <c r="K21" s="122">
        <f t="shared" si="8"/>
        <v>3940</v>
      </c>
      <c r="L21" s="122">
        <f t="shared" si="8"/>
        <v>4138</v>
      </c>
      <c r="M21" s="122">
        <f t="shared" si="8"/>
        <v>137277</v>
      </c>
      <c r="N21" s="122">
        <f t="shared" si="8"/>
        <v>96409</v>
      </c>
      <c r="O21" s="122">
        <f t="shared" si="8"/>
        <v>7893</v>
      </c>
      <c r="P21" s="122">
        <f t="shared" si="8"/>
        <v>16512</v>
      </c>
      <c r="Q21" s="122">
        <f t="shared" si="8"/>
        <v>16463</v>
      </c>
      <c r="R21" s="122">
        <f t="shared" si="8"/>
        <v>47064.506000000001</v>
      </c>
      <c r="S21" s="122">
        <f t="shared" si="8"/>
        <v>33113.150799999996</v>
      </c>
      <c r="T21" s="122">
        <f t="shared" si="8"/>
        <v>2850.2951999999996</v>
      </c>
      <c r="U21" s="122">
        <f t="shared" si="8"/>
        <v>5685.2080999999998</v>
      </c>
      <c r="V21" s="122">
        <f t="shared" si="8"/>
        <v>5415.8519000000006</v>
      </c>
      <c r="W21" s="123"/>
      <c r="X21" s="123"/>
      <c r="Y21" s="124"/>
      <c r="Z21" s="124"/>
      <c r="AA21" s="124"/>
      <c r="AB21" s="6"/>
      <c r="AC21" s="6"/>
      <c r="AD21" s="6"/>
      <c r="AE21" s="6"/>
    </row>
    <row r="22" spans="1:31" x14ac:dyDescent="0.4">
      <c r="A22" s="40"/>
      <c r="B22" s="5"/>
      <c r="C22" s="27" t="s">
        <v>18</v>
      </c>
      <c r="D22" s="19"/>
      <c r="E22" s="19"/>
      <c r="F22" s="19"/>
      <c r="G22" s="19"/>
      <c r="H22" s="22"/>
      <c r="I22" s="19"/>
      <c r="J22" s="19"/>
      <c r="K22" s="19"/>
      <c r="L22" s="19"/>
      <c r="M22" s="27" t="s">
        <v>18</v>
      </c>
      <c r="N22" s="20"/>
      <c r="O22" s="20"/>
      <c r="P22" s="20"/>
      <c r="Q22" s="20"/>
      <c r="R22" s="25"/>
      <c r="S22" s="18"/>
      <c r="T22" s="18"/>
      <c r="U22" s="18"/>
      <c r="V22" s="27" t="s">
        <v>18</v>
      </c>
    </row>
    <row r="23" spans="1:31" x14ac:dyDescent="0.4">
      <c r="A23" s="40"/>
      <c r="B23" s="5"/>
      <c r="C23" s="26" t="s">
        <v>19</v>
      </c>
      <c r="D23" s="30"/>
      <c r="E23" s="30"/>
      <c r="F23" s="30"/>
      <c r="G23" s="30"/>
      <c r="H23" s="31"/>
      <c r="I23" s="30"/>
      <c r="J23" s="30"/>
      <c r="K23" s="30"/>
      <c r="L23" s="30"/>
      <c r="M23" s="26" t="s">
        <v>19</v>
      </c>
      <c r="S23" s="32"/>
      <c r="T23" s="32"/>
      <c r="U23" s="32"/>
      <c r="V23" s="26" t="s">
        <v>19</v>
      </c>
    </row>
    <row r="24" spans="1:31" x14ac:dyDescent="0.4">
      <c r="A24" s="24"/>
      <c r="B24" s="5"/>
      <c r="C24" s="24" t="s">
        <v>20</v>
      </c>
      <c r="D24" s="6"/>
      <c r="E24" s="6"/>
      <c r="F24" s="6"/>
      <c r="G24" s="6"/>
      <c r="H24" s="23"/>
      <c r="I24" s="6"/>
      <c r="J24" s="6"/>
      <c r="K24" s="6"/>
      <c r="L24" s="6"/>
      <c r="M24" s="24" t="s">
        <v>20</v>
      </c>
      <c r="V24" s="24" t="s">
        <v>20</v>
      </c>
    </row>
    <row r="25" spans="1:31" s="24" customFormat="1" x14ac:dyDescent="0.4">
      <c r="A25" s="37"/>
      <c r="B25" s="33"/>
      <c r="C25" s="37" t="s">
        <v>21</v>
      </c>
      <c r="D25" s="23"/>
      <c r="E25" s="23"/>
      <c r="F25" s="23"/>
      <c r="G25" s="23"/>
      <c r="H25" s="23"/>
      <c r="I25" s="23"/>
      <c r="J25" s="23"/>
      <c r="K25" s="23"/>
      <c r="L25" s="23"/>
      <c r="M25" s="37" t="s">
        <v>21</v>
      </c>
      <c r="N25" s="21"/>
      <c r="O25" s="21"/>
      <c r="P25" s="21"/>
      <c r="Q25" s="21"/>
      <c r="R25" s="21"/>
      <c r="S25" s="21"/>
      <c r="T25" s="21"/>
      <c r="U25" s="21"/>
      <c r="V25" s="37" t="s">
        <v>53</v>
      </c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x14ac:dyDescent="0.4">
      <c r="A26" s="5"/>
      <c r="B26" s="6"/>
      <c r="C26" s="23"/>
      <c r="D26" s="6"/>
      <c r="E26" s="6"/>
      <c r="F26" s="6"/>
      <c r="G26" s="6"/>
      <c r="H26" s="144" t="s">
        <v>52</v>
      </c>
      <c r="I26" s="6"/>
      <c r="J26" s="6"/>
      <c r="K26" s="6"/>
      <c r="L26" s="6"/>
      <c r="V26" s="79" t="s">
        <v>54</v>
      </c>
    </row>
    <row r="27" spans="1:31" x14ac:dyDescent="0.4">
      <c r="E27" s="38"/>
    </row>
  </sheetData>
  <mergeCells count="15">
    <mergeCell ref="W6:AA6"/>
    <mergeCell ref="M6:Q6"/>
    <mergeCell ref="R6:V6"/>
    <mergeCell ref="A5:A8"/>
    <mergeCell ref="B5:B8"/>
    <mergeCell ref="H5:L5"/>
    <mergeCell ref="M5:U5"/>
    <mergeCell ref="V5:AA5"/>
    <mergeCell ref="C5:G6"/>
    <mergeCell ref="C7:C8"/>
    <mergeCell ref="D7:D8"/>
    <mergeCell ref="E7:E8"/>
    <mergeCell ref="H6:L6"/>
    <mergeCell ref="F7:F8"/>
    <mergeCell ref="G7:G8"/>
  </mergeCells>
  <phoneticPr fontId="0" type="noConversion"/>
  <printOptions horizontalCentered="1"/>
  <pageMargins left="0.11811023622047245" right="0.11811023622047245" top="1.26" bottom="0.35433070866141736" header="0.11811023622047245" footer="0.11811023622047245"/>
  <pageSetup paperSize="9" scale="55" orientation="landscape" r:id="rId1"/>
  <headerFooter>
    <oddHeader>&amp;Rสิ่งที่ส่งมาด้วย 3</oddHeader>
  </headerFooter>
  <ignoredErrors>
    <ignoredError sqref="Y1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1.ข้อมูลทั่วไป</vt:lpstr>
      <vt:lpstr>2.ข้อมูลการให้บริการ</vt:lpstr>
      <vt:lpstr>'2.ข้อมูลการให้บริการ'!Print_Titles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Ultimate</dc:creator>
  <cp:lastModifiedBy>tepsa</cp:lastModifiedBy>
  <cp:lastPrinted>2022-05-30T07:53:02Z</cp:lastPrinted>
  <dcterms:created xsi:type="dcterms:W3CDTF">2012-12-20T13:33:16Z</dcterms:created>
  <dcterms:modified xsi:type="dcterms:W3CDTF">2023-05-10T10:25:59Z</dcterms:modified>
</cp:coreProperties>
</file>